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1.xml" ContentType="application/vnd.openxmlformats-officedocument.spreadsheetml.comments+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lyss\OneDrive\Desktop\BPICT\"/>
    </mc:Choice>
  </mc:AlternateContent>
  <xr:revisionPtr revIDLastSave="0" documentId="13_ncr:1_{A7067DED-D24A-45AA-8EF9-BD9EDC3AE00F}" xr6:coauthVersionLast="47" xr6:coauthVersionMax="47" xr10:uidLastSave="{00000000-0000-0000-0000-000000000000}"/>
  <bookViews>
    <workbookView xWindow="-120" yWindow="-120" windowWidth="29040" windowHeight="15720" tabRatio="798" firstSheet="2" activeTab="4" xr2:uid="{00000000-000D-0000-FFFF-FFFF00000000}"/>
  </bookViews>
  <sheets>
    <sheet name="SUMMARY OF CHANGES" sheetId="1" state="hidden" r:id="rId1"/>
    <sheet name="ToDo Tasks" sheetId="37" r:id="rId2"/>
    <sheet name="OINV_AR Invoice_Item" sheetId="29" r:id="rId3"/>
    <sheet name="ORIN_ARCM_Item" sheetId="31" r:id="rId4"/>
    <sheet name="OINV_AR Invoice_IN_Service" sheetId="3" r:id="rId5"/>
    <sheet name="ORIN_ARCM_Service" sheetId="30" r:id="rId6"/>
    <sheet name="Dummy Invoice operation" sheetId="39" state="hidden" r:id="rId7"/>
    <sheet name="ODPI_AR DownPayment_Item" sheetId="36" state="hidden" r:id="rId8"/>
    <sheet name="ODPI_AR DownPayment" sheetId="23" state="hidden" r:id="rId9"/>
    <sheet name="ORCT_Incoming Payment_IN" sheetId="5" r:id="rId10"/>
    <sheet name="INCOMING PAYMENT  - CANCELATION" sheetId="25" r:id="rId11"/>
    <sheet name="OPCH_AP Invoice_Item" sheetId="34" state="hidden" r:id="rId12"/>
    <sheet name="ORPC_AP Credit Memo_Item" sheetId="35" state="hidden" r:id="rId13"/>
    <sheet name="OPCH_AP Invoice_Service" sheetId="15" r:id="rId14"/>
    <sheet name="ORPC_AP Credit Memo_Service" sheetId="32" r:id="rId15"/>
    <sheet name="OCRD_Business Partners" sheetId="16" r:id="rId16"/>
    <sheet name="FA Template" sheetId="28" r:id="rId17"/>
    <sheet name="Tax Group" sheetId="40" r:id="rId18"/>
    <sheet name="ORTI_Asset Retirement" sheetId="33" state="hidden" r:id="rId19"/>
    <sheet name="ORIN_ARCM_IN" sheetId="4" state="hidden" r:id="rId20"/>
    <sheet name="BP" sheetId="17" state="hidden" r:id="rId21"/>
    <sheet name="GLPattern" sheetId="19" state="hidden" r:id="rId22"/>
    <sheet name="(Refer)Receipt_Type" sheetId="38" state="hidden" r:id="rId23"/>
    <sheet name="Codes" sheetId="10"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1Regressio" localSheetId="21" hidden="1">#REF!</definedName>
    <definedName name="_1Regressio" localSheetId="2" hidden="1">#REF!</definedName>
    <definedName name="_1Regressio" localSheetId="3" hidden="1">#REF!</definedName>
    <definedName name="_1Regressio" localSheetId="5" hidden="1">#REF!</definedName>
    <definedName name="_1Regressio" localSheetId="12" hidden="1">#REF!</definedName>
    <definedName name="_1Regressio" localSheetId="14" hidden="1">#REF!</definedName>
    <definedName name="_1Regressio" localSheetId="18" hidden="1">#REF!</definedName>
    <definedName name="_1Regressio" hidden="1">#REF!</definedName>
    <definedName name="_2_0_0_Regressio" localSheetId="21" hidden="1">#REF!</definedName>
    <definedName name="_2_0_0_Regressio" localSheetId="2" hidden="1">#REF!</definedName>
    <definedName name="_2_0_0_Regressio" localSheetId="3" hidden="1">#REF!</definedName>
    <definedName name="_2_0_0_Regressio" localSheetId="5" hidden="1">#REF!</definedName>
    <definedName name="_2_0_0_Regressio" localSheetId="12" hidden="1">#REF!</definedName>
    <definedName name="_2_0_0_Regressio" localSheetId="14" hidden="1">#REF!</definedName>
    <definedName name="_2_0_0_Regressio" localSheetId="18" hidden="1">#REF!</definedName>
    <definedName name="_2_0_0_Regressio" hidden="1">#REF!</definedName>
    <definedName name="_2Regressio" localSheetId="2" hidden="1">#REF!</definedName>
    <definedName name="_2Regressio" localSheetId="3" hidden="1">#REF!</definedName>
    <definedName name="_2Regressio" localSheetId="5" hidden="1">#REF!</definedName>
    <definedName name="_2Regressio" localSheetId="12" hidden="1">#REF!</definedName>
    <definedName name="_2Regressio" localSheetId="14" hidden="1">#REF!</definedName>
    <definedName name="_2Regressio" localSheetId="18" hidden="1">#REF!</definedName>
    <definedName name="_2Regressio" hidden="1">#REF!</definedName>
    <definedName name="_3Regressio" localSheetId="2" hidden="1">#REF!</definedName>
    <definedName name="_3Regressio" localSheetId="3" hidden="1">#REF!</definedName>
    <definedName name="_3Regressio" localSheetId="5" hidden="1">#REF!</definedName>
    <definedName name="_3Regressio" localSheetId="12" hidden="1">#REF!</definedName>
    <definedName name="_3Regressio" localSheetId="14" hidden="1">#REF!</definedName>
    <definedName name="_3Regressio" localSheetId="18" hidden="1">#REF!</definedName>
    <definedName name="_3Regressio" hidden="1">#REF!</definedName>
    <definedName name="_4_0_0_Regressio" localSheetId="2" hidden="1">#REF!</definedName>
    <definedName name="_4_0_0_Regressio" localSheetId="3" hidden="1">#REF!</definedName>
    <definedName name="_4_0_0_Regressio" localSheetId="5" hidden="1">#REF!</definedName>
    <definedName name="_4_0_0_Regressio" localSheetId="12" hidden="1">#REF!</definedName>
    <definedName name="_4_0_0_Regressio" localSheetId="14" hidden="1">#REF!</definedName>
    <definedName name="_4_0_0_Regressio" localSheetId="18" hidden="1">#REF!</definedName>
    <definedName name="_4_0_0_Regressio" hidden="1">#REF!</definedName>
    <definedName name="_5_0_0_Regressio" localSheetId="2" hidden="1">#REF!</definedName>
    <definedName name="_5_0_0_Regressio" localSheetId="3" hidden="1">#REF!</definedName>
    <definedName name="_5_0_0_Regressio" localSheetId="5" hidden="1">#REF!</definedName>
    <definedName name="_5_0_0_Regressio" localSheetId="12" hidden="1">#REF!</definedName>
    <definedName name="_5_0_0_Regressio" localSheetId="14" hidden="1">#REF!</definedName>
    <definedName name="_5_0_0_Regressio" localSheetId="18" hidden="1">#REF!</definedName>
    <definedName name="_5_0_0_Regressio" hidden="1">#REF!</definedName>
    <definedName name="_6_0_0_Regressio" localSheetId="2" hidden="1">#REF!</definedName>
    <definedName name="_6_0_0_Regressio" localSheetId="3" hidden="1">#REF!</definedName>
    <definedName name="_6_0_0_Regressio" localSheetId="5" hidden="1">#REF!</definedName>
    <definedName name="_6_0_0_Regressio" localSheetId="12" hidden="1">#REF!</definedName>
    <definedName name="_6_0_0_Regressio" localSheetId="14" hidden="1">#REF!</definedName>
    <definedName name="_6_0_0_Regressio" localSheetId="18" hidden="1">#REF!</definedName>
    <definedName name="_6_0_0_Regressio" hidden="1">#REF!</definedName>
    <definedName name="_8_0_0_Regressio" localSheetId="2" hidden="1">#REF!</definedName>
    <definedName name="_8_0_0_Regressio" localSheetId="3" hidden="1">#REF!</definedName>
    <definedName name="_8_0_0_Regressio" localSheetId="5" hidden="1">#REF!</definedName>
    <definedName name="_8_0_0_Regressio" localSheetId="12" hidden="1">#REF!</definedName>
    <definedName name="_8_0_0_Regressio" localSheetId="14" hidden="1">#REF!</definedName>
    <definedName name="_8_0_0_Regressio" localSheetId="18" hidden="1">#REF!</definedName>
    <definedName name="_8_0_0_Regressio" hidden="1">#REF!</definedName>
    <definedName name="_DAT1" localSheetId="2">#REF!</definedName>
    <definedName name="_DAT1" localSheetId="3">#REF!</definedName>
    <definedName name="_DAT1" localSheetId="5">#REF!</definedName>
    <definedName name="_DAT1" localSheetId="12">#REF!</definedName>
    <definedName name="_DAT1" localSheetId="14">#REF!</definedName>
    <definedName name="_DAT1" localSheetId="18">#REF!</definedName>
    <definedName name="_DAT1">#REF!</definedName>
    <definedName name="_DAT10" localSheetId="2">'[1]Oct''07'!#REF!</definedName>
    <definedName name="_DAT10" localSheetId="3">'[1]Oct''07'!#REF!</definedName>
    <definedName name="_DAT10" localSheetId="5">'[1]Oct''07'!#REF!</definedName>
    <definedName name="_DAT10" localSheetId="12">'[1]Oct''07'!#REF!</definedName>
    <definedName name="_DAT10" localSheetId="14">'[1]Oct''07'!#REF!</definedName>
    <definedName name="_DAT10" localSheetId="18">'[1]Oct''07'!#REF!</definedName>
    <definedName name="_DAT10">'[1]Oct''07'!#REF!</definedName>
    <definedName name="_DAT11" localSheetId="2">'[1]Oct''07'!#REF!</definedName>
    <definedName name="_DAT11" localSheetId="3">'[1]Oct''07'!#REF!</definedName>
    <definedName name="_DAT11" localSheetId="5">'[1]Oct''07'!#REF!</definedName>
    <definedName name="_DAT11" localSheetId="12">'[1]Oct''07'!#REF!</definedName>
    <definedName name="_DAT11" localSheetId="14">'[1]Oct''07'!#REF!</definedName>
    <definedName name="_DAT11" localSheetId="18">'[1]Oct''07'!#REF!</definedName>
    <definedName name="_DAT11">'[1]Oct''07'!#REF!</definedName>
    <definedName name="_DAT12" localSheetId="2">'[1]Oct''07'!#REF!</definedName>
    <definedName name="_DAT12" localSheetId="3">'[1]Oct''07'!#REF!</definedName>
    <definedName name="_DAT12" localSheetId="5">'[1]Oct''07'!#REF!</definedName>
    <definedName name="_DAT12" localSheetId="12">'[1]Oct''07'!#REF!</definedName>
    <definedName name="_DAT12" localSheetId="14">'[1]Oct''07'!#REF!</definedName>
    <definedName name="_DAT12" localSheetId="18">'[1]Oct''07'!#REF!</definedName>
    <definedName name="_DAT12">'[1]Oct''07'!#REF!</definedName>
    <definedName name="_DAT13" localSheetId="2">'[1]Oct''07'!#REF!</definedName>
    <definedName name="_DAT13" localSheetId="3">'[1]Oct''07'!#REF!</definedName>
    <definedName name="_DAT13" localSheetId="5">'[1]Oct''07'!#REF!</definedName>
    <definedName name="_DAT13" localSheetId="12">'[1]Oct''07'!#REF!</definedName>
    <definedName name="_DAT13" localSheetId="14">'[1]Oct''07'!#REF!</definedName>
    <definedName name="_DAT13" localSheetId="18">'[1]Oct''07'!#REF!</definedName>
    <definedName name="_DAT13">'[1]Oct''07'!#REF!</definedName>
    <definedName name="_DAT14" localSheetId="2">'[1]Oct''07'!#REF!</definedName>
    <definedName name="_DAT14" localSheetId="3">'[1]Oct''07'!#REF!</definedName>
    <definedName name="_DAT14" localSheetId="5">'[1]Oct''07'!#REF!</definedName>
    <definedName name="_DAT14" localSheetId="12">'[1]Oct''07'!#REF!</definedName>
    <definedName name="_DAT14" localSheetId="14">'[1]Oct''07'!#REF!</definedName>
    <definedName name="_DAT14" localSheetId="18">'[1]Oct''07'!#REF!</definedName>
    <definedName name="_DAT14">'[1]Oct''07'!#REF!</definedName>
    <definedName name="_DAT15" localSheetId="2">'[1]Oct''07'!#REF!</definedName>
    <definedName name="_DAT15" localSheetId="3">'[1]Oct''07'!#REF!</definedName>
    <definedName name="_DAT15" localSheetId="5">'[1]Oct''07'!#REF!</definedName>
    <definedName name="_DAT15" localSheetId="12">'[1]Oct''07'!#REF!</definedName>
    <definedName name="_DAT15" localSheetId="14">'[1]Oct''07'!#REF!</definedName>
    <definedName name="_DAT15" localSheetId="18">'[1]Oct''07'!#REF!</definedName>
    <definedName name="_DAT15">'[1]Oct''07'!#REF!</definedName>
    <definedName name="_DAT16" localSheetId="2">'[1]Oct''07'!#REF!</definedName>
    <definedName name="_DAT16" localSheetId="3">'[1]Oct''07'!#REF!</definedName>
    <definedName name="_DAT16" localSheetId="5">'[1]Oct''07'!#REF!</definedName>
    <definedName name="_DAT16" localSheetId="12">'[1]Oct''07'!#REF!</definedName>
    <definedName name="_DAT16" localSheetId="14">'[1]Oct''07'!#REF!</definedName>
    <definedName name="_DAT16" localSheetId="18">'[1]Oct''07'!#REF!</definedName>
    <definedName name="_DAT16">'[1]Oct''07'!#REF!</definedName>
    <definedName name="_DAT17" localSheetId="2">'[1]Oct''07'!#REF!</definedName>
    <definedName name="_DAT17" localSheetId="3">'[1]Oct''07'!#REF!</definedName>
    <definedName name="_DAT17" localSheetId="5">'[1]Oct''07'!#REF!</definedName>
    <definedName name="_DAT17" localSheetId="12">'[1]Oct''07'!#REF!</definedName>
    <definedName name="_DAT17" localSheetId="14">'[1]Oct''07'!#REF!</definedName>
    <definedName name="_DAT17" localSheetId="18">'[1]Oct''07'!#REF!</definedName>
    <definedName name="_DAT17">'[1]Oct''07'!#REF!</definedName>
    <definedName name="_DAT18" localSheetId="2">'[1]Oct''07'!#REF!</definedName>
    <definedName name="_DAT18" localSheetId="3">'[1]Oct''07'!#REF!</definedName>
    <definedName name="_DAT18" localSheetId="5">'[1]Oct''07'!#REF!</definedName>
    <definedName name="_DAT18" localSheetId="12">'[1]Oct''07'!#REF!</definedName>
    <definedName name="_DAT18" localSheetId="14">'[1]Oct''07'!#REF!</definedName>
    <definedName name="_DAT18" localSheetId="18">'[1]Oct''07'!#REF!</definedName>
    <definedName name="_DAT18">'[1]Oct''07'!#REF!</definedName>
    <definedName name="_DAT19" localSheetId="2">'[1]Oct''07'!#REF!</definedName>
    <definedName name="_DAT19" localSheetId="3">'[1]Oct''07'!#REF!</definedName>
    <definedName name="_DAT19" localSheetId="5">'[1]Oct''07'!#REF!</definedName>
    <definedName name="_DAT19" localSheetId="12">'[1]Oct''07'!#REF!</definedName>
    <definedName name="_DAT19" localSheetId="14">'[1]Oct''07'!#REF!</definedName>
    <definedName name="_DAT19" localSheetId="18">'[1]Oct''07'!#REF!</definedName>
    <definedName name="_DAT19">'[1]Oct''07'!#REF!</definedName>
    <definedName name="_DAT2" localSheetId="22">#REF!</definedName>
    <definedName name="_DAT2" localSheetId="6">#REF!</definedName>
    <definedName name="_DAT2" localSheetId="2">#REF!</definedName>
    <definedName name="_DAT2" localSheetId="3">#REF!</definedName>
    <definedName name="_DAT2" localSheetId="5">#REF!</definedName>
    <definedName name="_DAT2" localSheetId="12">#REF!</definedName>
    <definedName name="_DAT2" localSheetId="14">#REF!</definedName>
    <definedName name="_DAT2" localSheetId="18">#REF!</definedName>
    <definedName name="_DAT2">#REF!</definedName>
    <definedName name="_DAT20" localSheetId="22">'[1]Oct''07'!#REF!</definedName>
    <definedName name="_DAT20" localSheetId="6">'[1]Oct''07'!#REF!</definedName>
    <definedName name="_DAT20" localSheetId="2">'[1]Oct''07'!#REF!</definedName>
    <definedName name="_DAT20" localSheetId="3">'[1]Oct''07'!#REF!</definedName>
    <definedName name="_DAT20" localSheetId="5">'[1]Oct''07'!#REF!</definedName>
    <definedName name="_DAT20" localSheetId="12">'[1]Oct''07'!#REF!</definedName>
    <definedName name="_DAT20" localSheetId="14">'[1]Oct''07'!#REF!</definedName>
    <definedName name="_DAT20" localSheetId="18">'[1]Oct''07'!#REF!</definedName>
    <definedName name="_DAT20">'[1]Oct''07'!#REF!</definedName>
    <definedName name="_DAT21" localSheetId="22">'[1]Oct''07'!#REF!</definedName>
    <definedName name="_DAT21" localSheetId="6">'[1]Oct''07'!#REF!</definedName>
    <definedName name="_DAT21" localSheetId="2">'[1]Oct''07'!#REF!</definedName>
    <definedName name="_DAT21" localSheetId="3">'[1]Oct''07'!#REF!</definedName>
    <definedName name="_DAT21" localSheetId="5">'[1]Oct''07'!#REF!</definedName>
    <definedName name="_DAT21" localSheetId="12">'[1]Oct''07'!#REF!</definedName>
    <definedName name="_DAT21" localSheetId="14">'[1]Oct''07'!#REF!</definedName>
    <definedName name="_DAT21" localSheetId="18">'[1]Oct''07'!#REF!</definedName>
    <definedName name="_DAT21">'[1]Oct''07'!#REF!</definedName>
    <definedName name="_DAT22" localSheetId="2">'[1]Oct''07'!#REF!</definedName>
    <definedName name="_DAT22" localSheetId="3">'[1]Oct''07'!#REF!</definedName>
    <definedName name="_DAT22" localSheetId="5">'[1]Oct''07'!#REF!</definedName>
    <definedName name="_DAT22" localSheetId="12">'[1]Oct''07'!#REF!</definedName>
    <definedName name="_DAT22" localSheetId="14">'[1]Oct''07'!#REF!</definedName>
    <definedName name="_DAT22" localSheetId="18">'[1]Oct''07'!#REF!</definedName>
    <definedName name="_DAT22">'[1]Oct''07'!#REF!</definedName>
    <definedName name="_DAT23" localSheetId="2">'[1]Oct''07'!#REF!</definedName>
    <definedName name="_DAT23" localSheetId="3">'[1]Oct''07'!#REF!</definedName>
    <definedName name="_DAT23" localSheetId="5">'[1]Oct''07'!#REF!</definedName>
    <definedName name="_DAT23" localSheetId="12">'[1]Oct''07'!#REF!</definedName>
    <definedName name="_DAT23" localSheetId="14">'[1]Oct''07'!#REF!</definedName>
    <definedName name="_DAT23" localSheetId="18">'[1]Oct''07'!#REF!</definedName>
    <definedName name="_DAT23">'[1]Oct''07'!#REF!</definedName>
    <definedName name="_DAT24" localSheetId="2">'[1]Oct''07'!#REF!</definedName>
    <definedName name="_DAT24" localSheetId="3">'[1]Oct''07'!#REF!</definedName>
    <definedName name="_DAT24" localSheetId="5">'[1]Oct''07'!#REF!</definedName>
    <definedName name="_DAT24" localSheetId="12">'[1]Oct''07'!#REF!</definedName>
    <definedName name="_DAT24" localSheetId="14">'[1]Oct''07'!#REF!</definedName>
    <definedName name="_DAT24" localSheetId="18">'[1]Oct''07'!#REF!</definedName>
    <definedName name="_DAT24">'[1]Oct''07'!#REF!</definedName>
    <definedName name="_DAT25" localSheetId="2">'[1]Oct''07'!#REF!</definedName>
    <definedName name="_DAT25" localSheetId="3">'[1]Oct''07'!#REF!</definedName>
    <definedName name="_DAT25" localSheetId="5">'[1]Oct''07'!#REF!</definedName>
    <definedName name="_DAT25" localSheetId="12">'[1]Oct''07'!#REF!</definedName>
    <definedName name="_DAT25" localSheetId="14">'[1]Oct''07'!#REF!</definedName>
    <definedName name="_DAT25" localSheetId="18">'[1]Oct''07'!#REF!</definedName>
    <definedName name="_DAT25">'[1]Oct''07'!#REF!</definedName>
    <definedName name="_DAT26" localSheetId="2">'[1]Oct''07'!#REF!</definedName>
    <definedName name="_DAT26" localSheetId="3">'[1]Oct''07'!#REF!</definedName>
    <definedName name="_DAT26" localSheetId="5">'[1]Oct''07'!#REF!</definedName>
    <definedName name="_DAT26" localSheetId="12">'[1]Oct''07'!#REF!</definedName>
    <definedName name="_DAT26" localSheetId="14">'[1]Oct''07'!#REF!</definedName>
    <definedName name="_DAT26" localSheetId="18">'[1]Oct''07'!#REF!</definedName>
    <definedName name="_DAT26">'[1]Oct''07'!#REF!</definedName>
    <definedName name="_DAT27" localSheetId="2">'[1]Oct''07'!#REF!</definedName>
    <definedName name="_DAT27" localSheetId="3">'[1]Oct''07'!#REF!</definedName>
    <definedName name="_DAT27" localSheetId="5">'[1]Oct''07'!#REF!</definedName>
    <definedName name="_DAT27" localSheetId="12">'[1]Oct''07'!#REF!</definedName>
    <definedName name="_DAT27" localSheetId="14">'[1]Oct''07'!#REF!</definedName>
    <definedName name="_DAT27" localSheetId="18">'[1]Oct''07'!#REF!</definedName>
    <definedName name="_DAT27">'[1]Oct''07'!#REF!</definedName>
    <definedName name="_DAT28" localSheetId="2">'[1]Oct''07'!#REF!</definedName>
    <definedName name="_DAT28" localSheetId="3">'[1]Oct''07'!#REF!</definedName>
    <definedName name="_DAT28" localSheetId="5">'[1]Oct''07'!#REF!</definedName>
    <definedName name="_DAT28" localSheetId="12">'[1]Oct''07'!#REF!</definedName>
    <definedName name="_DAT28" localSheetId="14">'[1]Oct''07'!#REF!</definedName>
    <definedName name="_DAT28" localSheetId="18">'[1]Oct''07'!#REF!</definedName>
    <definedName name="_DAT28">'[1]Oct''07'!#REF!</definedName>
    <definedName name="_DAT29" localSheetId="2">'[1]Oct''07'!#REF!</definedName>
    <definedName name="_DAT29" localSheetId="3">'[1]Oct''07'!#REF!</definedName>
    <definedName name="_DAT29" localSheetId="5">'[1]Oct''07'!#REF!</definedName>
    <definedName name="_DAT29" localSheetId="12">'[1]Oct''07'!#REF!</definedName>
    <definedName name="_DAT29" localSheetId="14">'[1]Oct''07'!#REF!</definedName>
    <definedName name="_DAT29" localSheetId="18">'[1]Oct''07'!#REF!</definedName>
    <definedName name="_DAT29">'[1]Oct''07'!#REF!</definedName>
    <definedName name="_DAT3" localSheetId="22">#REF!</definedName>
    <definedName name="_DAT3" localSheetId="6">#REF!</definedName>
    <definedName name="_DAT3" localSheetId="2">#REF!</definedName>
    <definedName name="_DAT3" localSheetId="3">#REF!</definedName>
    <definedName name="_DAT3" localSheetId="5">#REF!</definedName>
    <definedName name="_DAT3" localSheetId="12">#REF!</definedName>
    <definedName name="_DAT3" localSheetId="14">#REF!</definedName>
    <definedName name="_DAT3" localSheetId="18">#REF!</definedName>
    <definedName name="_DAT3">#REF!</definedName>
    <definedName name="_DAT30" localSheetId="22">'[1]Oct''07'!#REF!</definedName>
    <definedName name="_DAT30" localSheetId="6">'[1]Oct''07'!#REF!</definedName>
    <definedName name="_DAT30" localSheetId="2">'[1]Oct''07'!#REF!</definedName>
    <definedName name="_DAT30" localSheetId="3">'[1]Oct''07'!#REF!</definedName>
    <definedName name="_DAT30" localSheetId="5">'[1]Oct''07'!#REF!</definedName>
    <definedName name="_DAT30" localSheetId="12">'[1]Oct''07'!#REF!</definedName>
    <definedName name="_DAT30" localSheetId="14">'[1]Oct''07'!#REF!</definedName>
    <definedName name="_DAT30" localSheetId="18">'[1]Oct''07'!#REF!</definedName>
    <definedName name="_DAT30">'[1]Oct''07'!#REF!</definedName>
    <definedName name="_DAT31" localSheetId="22">'[1]Oct''07'!#REF!</definedName>
    <definedName name="_DAT31" localSheetId="6">'[1]Oct''07'!#REF!</definedName>
    <definedName name="_DAT31" localSheetId="2">'[1]Oct''07'!#REF!</definedName>
    <definedName name="_DAT31" localSheetId="3">'[1]Oct''07'!#REF!</definedName>
    <definedName name="_DAT31" localSheetId="5">'[1]Oct''07'!#REF!</definedName>
    <definedName name="_DAT31" localSheetId="12">'[1]Oct''07'!#REF!</definedName>
    <definedName name="_DAT31" localSheetId="14">'[1]Oct''07'!#REF!</definedName>
    <definedName name="_DAT31" localSheetId="18">'[1]Oct''07'!#REF!</definedName>
    <definedName name="_DAT31">'[1]Oct''07'!#REF!</definedName>
    <definedName name="_DAT32" localSheetId="2">'[1]Oct''07'!#REF!</definedName>
    <definedName name="_DAT32" localSheetId="3">'[1]Oct''07'!#REF!</definedName>
    <definedName name="_DAT32" localSheetId="5">'[1]Oct''07'!#REF!</definedName>
    <definedName name="_DAT32" localSheetId="12">'[1]Oct''07'!#REF!</definedName>
    <definedName name="_DAT32" localSheetId="14">'[1]Oct''07'!#REF!</definedName>
    <definedName name="_DAT32" localSheetId="18">'[1]Oct''07'!#REF!</definedName>
    <definedName name="_DAT32">'[1]Oct''07'!#REF!</definedName>
    <definedName name="_DAT33" localSheetId="2">'[1]Oct''07'!#REF!</definedName>
    <definedName name="_DAT33" localSheetId="3">'[1]Oct''07'!#REF!</definedName>
    <definedName name="_DAT33" localSheetId="5">'[1]Oct''07'!#REF!</definedName>
    <definedName name="_DAT33" localSheetId="12">'[1]Oct''07'!#REF!</definedName>
    <definedName name="_DAT33" localSheetId="14">'[1]Oct''07'!#REF!</definedName>
    <definedName name="_DAT33" localSheetId="18">'[1]Oct''07'!#REF!</definedName>
    <definedName name="_DAT33">'[1]Oct''07'!#REF!</definedName>
    <definedName name="_DAT34" localSheetId="2">'[1]Oct''07'!#REF!</definedName>
    <definedName name="_DAT34" localSheetId="3">'[1]Oct''07'!#REF!</definedName>
    <definedName name="_DAT34" localSheetId="5">'[1]Oct''07'!#REF!</definedName>
    <definedName name="_DAT34" localSheetId="12">'[1]Oct''07'!#REF!</definedName>
    <definedName name="_DAT34" localSheetId="14">'[1]Oct''07'!#REF!</definedName>
    <definedName name="_DAT34" localSheetId="18">'[1]Oct''07'!#REF!</definedName>
    <definedName name="_DAT34">'[1]Oct''07'!#REF!</definedName>
    <definedName name="_DAT35" localSheetId="2">'[1]Oct''07'!#REF!</definedName>
    <definedName name="_DAT35" localSheetId="3">'[1]Oct''07'!#REF!</definedName>
    <definedName name="_DAT35" localSheetId="5">'[1]Oct''07'!#REF!</definedName>
    <definedName name="_DAT35" localSheetId="12">'[1]Oct''07'!#REF!</definedName>
    <definedName name="_DAT35" localSheetId="14">'[1]Oct''07'!#REF!</definedName>
    <definedName name="_DAT35" localSheetId="18">'[1]Oct''07'!#REF!</definedName>
    <definedName name="_DAT35">'[1]Oct''07'!#REF!</definedName>
    <definedName name="_DAT36" localSheetId="2">'[1]Oct''07'!#REF!</definedName>
    <definedName name="_DAT36" localSheetId="3">'[1]Oct''07'!#REF!</definedName>
    <definedName name="_DAT36" localSheetId="5">'[1]Oct''07'!#REF!</definedName>
    <definedName name="_DAT36" localSheetId="12">'[1]Oct''07'!#REF!</definedName>
    <definedName name="_DAT36" localSheetId="14">'[1]Oct''07'!#REF!</definedName>
    <definedName name="_DAT36" localSheetId="18">'[1]Oct''07'!#REF!</definedName>
    <definedName name="_DAT36">'[1]Oct''07'!#REF!</definedName>
    <definedName name="_DAT37" localSheetId="2">'[1]Oct''07'!#REF!</definedName>
    <definedName name="_DAT37" localSheetId="3">'[1]Oct''07'!#REF!</definedName>
    <definedName name="_DAT37" localSheetId="5">'[1]Oct''07'!#REF!</definedName>
    <definedName name="_DAT37" localSheetId="12">'[1]Oct''07'!#REF!</definedName>
    <definedName name="_DAT37" localSheetId="14">'[1]Oct''07'!#REF!</definedName>
    <definedName name="_DAT37" localSheetId="18">'[1]Oct''07'!#REF!</definedName>
    <definedName name="_DAT37">'[1]Oct''07'!#REF!</definedName>
    <definedName name="_DAT38" localSheetId="2">'[1]Oct''07'!#REF!</definedName>
    <definedName name="_DAT38" localSheetId="3">'[1]Oct''07'!#REF!</definedName>
    <definedName name="_DAT38" localSheetId="5">'[1]Oct''07'!#REF!</definedName>
    <definedName name="_DAT38" localSheetId="12">'[1]Oct''07'!#REF!</definedName>
    <definedName name="_DAT38" localSheetId="14">'[1]Oct''07'!#REF!</definedName>
    <definedName name="_DAT38" localSheetId="18">'[1]Oct''07'!#REF!</definedName>
    <definedName name="_DAT38">'[1]Oct''07'!#REF!</definedName>
    <definedName name="_DAT39" localSheetId="2">'[1]Oct''07'!#REF!</definedName>
    <definedName name="_DAT39" localSheetId="3">'[1]Oct''07'!#REF!</definedName>
    <definedName name="_DAT39" localSheetId="5">'[1]Oct''07'!#REF!</definedName>
    <definedName name="_DAT39" localSheetId="12">'[1]Oct''07'!#REF!</definedName>
    <definedName name="_DAT39" localSheetId="14">'[1]Oct''07'!#REF!</definedName>
    <definedName name="_DAT39" localSheetId="18">'[1]Oct''07'!#REF!</definedName>
    <definedName name="_DAT39">'[1]Oct''07'!#REF!</definedName>
    <definedName name="_DAT4" localSheetId="22">#REF!</definedName>
    <definedName name="_DAT4" localSheetId="6">#REF!</definedName>
    <definedName name="_DAT4" localSheetId="2">#REF!</definedName>
    <definedName name="_DAT4" localSheetId="3">#REF!</definedName>
    <definedName name="_DAT4" localSheetId="5">#REF!</definedName>
    <definedName name="_DAT4" localSheetId="12">#REF!</definedName>
    <definedName name="_DAT4" localSheetId="14">#REF!</definedName>
    <definedName name="_DAT4" localSheetId="18">#REF!</definedName>
    <definedName name="_DAT4">#REF!</definedName>
    <definedName name="_DAT40" localSheetId="22">'[1]Oct''07'!#REF!</definedName>
    <definedName name="_DAT40" localSheetId="6">'[1]Oct''07'!#REF!</definedName>
    <definedName name="_DAT40" localSheetId="2">'[1]Oct''07'!#REF!</definedName>
    <definedName name="_DAT40" localSheetId="3">'[1]Oct''07'!#REF!</definedName>
    <definedName name="_DAT40" localSheetId="5">'[1]Oct''07'!#REF!</definedName>
    <definedName name="_DAT40" localSheetId="12">'[1]Oct''07'!#REF!</definedName>
    <definedName name="_DAT40" localSheetId="14">'[1]Oct''07'!#REF!</definedName>
    <definedName name="_DAT40" localSheetId="18">'[1]Oct''07'!#REF!</definedName>
    <definedName name="_DAT40">'[1]Oct''07'!#REF!</definedName>
    <definedName name="_DAT5" localSheetId="22">#REF!</definedName>
    <definedName name="_DAT5" localSheetId="6">#REF!</definedName>
    <definedName name="_DAT5" localSheetId="2">#REF!</definedName>
    <definedName name="_DAT5" localSheetId="3">#REF!</definedName>
    <definedName name="_DAT5" localSheetId="5">#REF!</definedName>
    <definedName name="_DAT5" localSheetId="12">#REF!</definedName>
    <definedName name="_DAT5" localSheetId="14">#REF!</definedName>
    <definedName name="_DAT5" localSheetId="18">#REF!</definedName>
    <definedName name="_DAT5">#REF!</definedName>
    <definedName name="_DAT6" localSheetId="22">'[1]Oct''07'!#REF!</definedName>
    <definedName name="_DAT6" localSheetId="6">'[1]Oct''07'!#REF!</definedName>
    <definedName name="_DAT6" localSheetId="2">'[1]Oct''07'!#REF!</definedName>
    <definedName name="_DAT6" localSheetId="3">'[1]Oct''07'!#REF!</definedName>
    <definedName name="_DAT6" localSheetId="5">'[1]Oct''07'!#REF!</definedName>
    <definedName name="_DAT6" localSheetId="12">'[1]Oct''07'!#REF!</definedName>
    <definedName name="_DAT6" localSheetId="14">'[1]Oct''07'!#REF!</definedName>
    <definedName name="_DAT6" localSheetId="18">'[1]Oct''07'!#REF!</definedName>
    <definedName name="_DAT6">'[1]Oct''07'!#REF!</definedName>
    <definedName name="_DAT7" localSheetId="22">'[1]Oct''07'!#REF!</definedName>
    <definedName name="_DAT7" localSheetId="6">'[1]Oct''07'!#REF!</definedName>
    <definedName name="_DAT7" localSheetId="2">'[1]Oct''07'!#REF!</definedName>
    <definedName name="_DAT7" localSheetId="3">'[1]Oct''07'!#REF!</definedName>
    <definedName name="_DAT7" localSheetId="5">'[1]Oct''07'!#REF!</definedName>
    <definedName name="_DAT7" localSheetId="12">'[1]Oct''07'!#REF!</definedName>
    <definedName name="_DAT7" localSheetId="14">'[1]Oct''07'!#REF!</definedName>
    <definedName name="_DAT7" localSheetId="18">'[1]Oct''07'!#REF!</definedName>
    <definedName name="_DAT7">'[1]Oct''07'!#REF!</definedName>
    <definedName name="_DAT8" localSheetId="22">'[1]Oct''07'!#REF!</definedName>
    <definedName name="_DAT8" localSheetId="6">'[1]Oct''07'!#REF!</definedName>
    <definedName name="_DAT8" localSheetId="2">'[1]Oct''07'!#REF!</definedName>
    <definedName name="_DAT8" localSheetId="3">'[1]Oct''07'!#REF!</definedName>
    <definedName name="_DAT8" localSheetId="5">'[1]Oct''07'!#REF!</definedName>
    <definedName name="_DAT8" localSheetId="12">'[1]Oct''07'!#REF!</definedName>
    <definedName name="_DAT8" localSheetId="14">'[1]Oct''07'!#REF!</definedName>
    <definedName name="_DAT8" localSheetId="18">'[1]Oct''07'!#REF!</definedName>
    <definedName name="_DAT8">'[1]Oct''07'!#REF!</definedName>
    <definedName name="_DAT9" localSheetId="22">'[1]Oct''07'!#REF!</definedName>
    <definedName name="_DAT9" localSheetId="6">'[1]Oct''07'!#REF!</definedName>
    <definedName name="_DAT9" localSheetId="2">'[1]Oct''07'!#REF!</definedName>
    <definedName name="_DAT9" localSheetId="3">'[1]Oct''07'!#REF!</definedName>
    <definedName name="_DAT9" localSheetId="5">'[1]Oct''07'!#REF!</definedName>
    <definedName name="_DAT9" localSheetId="12">'[1]Oct''07'!#REF!</definedName>
    <definedName name="_DAT9" localSheetId="14">'[1]Oct''07'!#REF!</definedName>
    <definedName name="_DAT9" localSheetId="18">'[1]Oct''07'!#REF!</definedName>
    <definedName name="_DAT9">'[1]Oct''07'!#REF!</definedName>
    <definedName name="_DIS1" localSheetId="22">#REF!,#REF!,#REF!,#REF!,#REF!,#REF!,#REF!,#REF!,#REF!,#REF!,#REF!,#REF!,#REF!,#REF!,#REF!,#REF!,#REF!,#REF!,#REF!,#REF!,#REF!,#REF!,#REF!,#REF!</definedName>
    <definedName name="_DIS1" localSheetId="6">#REF!,#REF!,#REF!,#REF!,#REF!,#REF!,#REF!,#REF!,#REF!,#REF!,#REF!,#REF!,#REF!,#REF!,#REF!,#REF!,#REF!,#REF!,#REF!,#REF!,#REF!,#REF!,#REF!,#REF!</definedName>
    <definedName name="_DIS1" localSheetId="21">#REF!,#REF!,#REF!,#REF!,#REF!,#REF!,#REF!,#REF!,#REF!,#REF!,#REF!,#REF!,#REF!,#REF!,#REF!,#REF!,#REF!,#REF!,#REF!,#REF!,#REF!,#REF!,#REF!,#REF!</definedName>
    <definedName name="_DIS1" localSheetId="2">#REF!,#REF!,#REF!,#REF!,#REF!,#REF!,#REF!,#REF!,#REF!,#REF!,#REF!,#REF!,#REF!,#REF!,#REF!,#REF!,#REF!,#REF!,#REF!,#REF!,#REF!,#REF!,#REF!,#REF!</definedName>
    <definedName name="_DIS1" localSheetId="3">#REF!,#REF!,#REF!,#REF!,#REF!,#REF!,#REF!,#REF!,#REF!,#REF!,#REF!,#REF!,#REF!,#REF!,#REF!,#REF!,#REF!,#REF!,#REF!,#REF!,#REF!,#REF!,#REF!,#REF!</definedName>
    <definedName name="_DIS1" localSheetId="5">#REF!,#REF!,#REF!,#REF!,#REF!,#REF!,#REF!,#REF!,#REF!,#REF!,#REF!,#REF!,#REF!,#REF!,#REF!,#REF!,#REF!,#REF!,#REF!,#REF!,#REF!,#REF!,#REF!,#REF!</definedName>
    <definedName name="_DIS1" localSheetId="12">#REF!,#REF!,#REF!,#REF!,#REF!,#REF!,#REF!,#REF!,#REF!,#REF!,#REF!,#REF!,#REF!,#REF!,#REF!,#REF!,#REF!,#REF!,#REF!,#REF!,#REF!,#REF!,#REF!,#REF!</definedName>
    <definedName name="_DIS1" localSheetId="14">#REF!,#REF!,#REF!,#REF!,#REF!,#REF!,#REF!,#REF!,#REF!,#REF!,#REF!,#REF!,#REF!,#REF!,#REF!,#REF!,#REF!,#REF!,#REF!,#REF!,#REF!,#REF!,#REF!,#REF!</definedName>
    <definedName name="_DIS1" localSheetId="18">#REF!,#REF!,#REF!,#REF!,#REF!,#REF!,#REF!,#REF!,#REF!,#REF!,#REF!,#REF!,#REF!,#REF!,#REF!,#REF!,#REF!,#REF!,#REF!,#REF!,#REF!,#REF!,#REF!,#REF!</definedName>
    <definedName name="_DIS1">#REF!,#REF!,#REF!,#REF!,#REF!,#REF!,#REF!,#REF!,#REF!,#REF!,#REF!,#REF!,#REF!,#REF!,#REF!,#REF!,#REF!,#REF!,#REF!,#REF!,#REF!,#REF!,#REF!,#REF!</definedName>
    <definedName name="_DIS2" localSheetId="22">#REF!,#REF!,#REF!,#REF!,#REF!,#REF!,#REF!,#REF!,#REF!,#REF!,#REF!,#REF!,#REF!,#REF!,#REF!,#REF!,#REF!,#REF!,#REF!,#REF!,#REF!,#REF!,#REF!</definedName>
    <definedName name="_DIS2" localSheetId="6">#REF!,#REF!,#REF!,#REF!,#REF!,#REF!,#REF!,#REF!,#REF!,#REF!,#REF!,#REF!,#REF!,#REF!,#REF!,#REF!,#REF!,#REF!,#REF!,#REF!,#REF!,#REF!,#REF!</definedName>
    <definedName name="_DIS2" localSheetId="2">#REF!,#REF!,#REF!,#REF!,#REF!,#REF!,#REF!,#REF!,#REF!,#REF!,#REF!,#REF!,#REF!,#REF!,#REF!,#REF!,#REF!,#REF!,#REF!,#REF!,#REF!,#REF!,#REF!</definedName>
    <definedName name="_DIS2" localSheetId="3">#REF!,#REF!,#REF!,#REF!,#REF!,#REF!,#REF!,#REF!,#REF!,#REF!,#REF!,#REF!,#REF!,#REF!,#REF!,#REF!,#REF!,#REF!,#REF!,#REF!,#REF!,#REF!,#REF!</definedName>
    <definedName name="_DIS2" localSheetId="5">#REF!,#REF!,#REF!,#REF!,#REF!,#REF!,#REF!,#REF!,#REF!,#REF!,#REF!,#REF!,#REF!,#REF!,#REF!,#REF!,#REF!,#REF!,#REF!,#REF!,#REF!,#REF!,#REF!</definedName>
    <definedName name="_DIS2" localSheetId="12">#REF!,#REF!,#REF!,#REF!,#REF!,#REF!,#REF!,#REF!,#REF!,#REF!,#REF!,#REF!,#REF!,#REF!,#REF!,#REF!,#REF!,#REF!,#REF!,#REF!,#REF!,#REF!,#REF!</definedName>
    <definedName name="_DIS2" localSheetId="14">#REF!,#REF!,#REF!,#REF!,#REF!,#REF!,#REF!,#REF!,#REF!,#REF!,#REF!,#REF!,#REF!,#REF!,#REF!,#REF!,#REF!,#REF!,#REF!,#REF!,#REF!,#REF!,#REF!</definedName>
    <definedName name="_DIS2" localSheetId="18">#REF!,#REF!,#REF!,#REF!,#REF!,#REF!,#REF!,#REF!,#REF!,#REF!,#REF!,#REF!,#REF!,#REF!,#REF!,#REF!,#REF!,#REF!,#REF!,#REF!,#REF!,#REF!,#REF!</definedName>
    <definedName name="_DIS2">#REF!,#REF!,#REF!,#REF!,#REF!,#REF!,#REF!,#REF!,#REF!,#REF!,#REF!,#REF!,#REF!,#REF!,#REF!,#REF!,#REF!,#REF!,#REF!,#REF!,#REF!,#REF!,#REF!</definedName>
    <definedName name="_Fill" localSheetId="22" hidden="1">#REF!</definedName>
    <definedName name="_Fill" localSheetId="6" hidden="1">#REF!</definedName>
    <definedName name="_Fill" localSheetId="2" hidden="1">#REF!</definedName>
    <definedName name="_Fill" localSheetId="3" hidden="1">#REF!</definedName>
    <definedName name="_Fill" localSheetId="5" hidden="1">#REF!</definedName>
    <definedName name="_Fill" localSheetId="12" hidden="1">#REF!</definedName>
    <definedName name="_Fill" localSheetId="14" hidden="1">#REF!</definedName>
    <definedName name="_Fill" localSheetId="18" hidden="1">#REF!</definedName>
    <definedName name="_Fill" hidden="1">#REF!</definedName>
    <definedName name="_xlnm._FilterDatabase" localSheetId="22" hidden="1">'(Refer)Receipt_Type'!$A$5:$F$29</definedName>
    <definedName name="_xlnm._FilterDatabase" localSheetId="21" hidden="1">GLPattern!$A$3:$BL$303</definedName>
    <definedName name="_xlnm._FilterDatabase" localSheetId="1" hidden="1">'ToDo Tasks'!$A$1:$F$1</definedName>
    <definedName name="_Order1" hidden="1">255</definedName>
    <definedName name="_Regression_X" localSheetId="22" hidden="1">#REF!</definedName>
    <definedName name="_Regression_X" localSheetId="6" hidden="1">#REF!</definedName>
    <definedName name="_Regression_X" localSheetId="21" hidden="1">#REF!</definedName>
    <definedName name="_Regression_X" localSheetId="2" hidden="1">#REF!</definedName>
    <definedName name="_Regression_X" localSheetId="3" hidden="1">#REF!</definedName>
    <definedName name="_Regression_X" localSheetId="5" hidden="1">#REF!</definedName>
    <definedName name="_Regression_X" localSheetId="12" hidden="1">#REF!</definedName>
    <definedName name="_Regression_X" localSheetId="14" hidden="1">#REF!</definedName>
    <definedName name="_Regression_X" localSheetId="18" hidden="1">#REF!</definedName>
    <definedName name="_Regression_X" hidden="1">#REF!</definedName>
    <definedName name="a" localSheetId="22">#N/A</definedName>
    <definedName name="a" localSheetId="6">#N/A</definedName>
    <definedName name="a" localSheetId="21">GLPattern!a</definedName>
    <definedName name="a" localSheetId="1">'ToDo Tasks'!a</definedName>
    <definedName name="a">a</definedName>
    <definedName name="A011prn" localSheetId="22">#REF!</definedName>
    <definedName name="A011prn" localSheetId="6">#REF!</definedName>
    <definedName name="A011prn" localSheetId="21">#REF!</definedName>
    <definedName name="A011prn" localSheetId="2">#REF!</definedName>
    <definedName name="A011prn" localSheetId="3">#REF!</definedName>
    <definedName name="A011prn" localSheetId="5">#REF!</definedName>
    <definedName name="A011prn" localSheetId="12">#REF!</definedName>
    <definedName name="A011prn" localSheetId="14">#REF!</definedName>
    <definedName name="A011prn" localSheetId="18">#REF!</definedName>
    <definedName name="A011prn">#REF!</definedName>
    <definedName name="A011src" localSheetId="21">#REF!</definedName>
    <definedName name="A011src" localSheetId="2">#REF!</definedName>
    <definedName name="A011src" localSheetId="3">#REF!</definedName>
    <definedName name="A011src" localSheetId="5">#REF!</definedName>
    <definedName name="A011src" localSheetId="12">#REF!</definedName>
    <definedName name="A011src" localSheetId="14">#REF!</definedName>
    <definedName name="A011src" localSheetId="18">#REF!</definedName>
    <definedName name="A011src">#REF!</definedName>
    <definedName name="A021prn" localSheetId="21">#REF!</definedName>
    <definedName name="A021prn" localSheetId="2">#REF!</definedName>
    <definedName name="A021prn" localSheetId="3">#REF!</definedName>
    <definedName name="A021prn" localSheetId="5">#REF!</definedName>
    <definedName name="A021prn" localSheetId="12">#REF!</definedName>
    <definedName name="A021prn" localSheetId="14">#REF!</definedName>
    <definedName name="A021prn" localSheetId="18">#REF!</definedName>
    <definedName name="A021prn">#REF!</definedName>
    <definedName name="A021src" localSheetId="2">#REF!</definedName>
    <definedName name="A021src" localSheetId="3">#REF!</definedName>
    <definedName name="A021src" localSheetId="5">#REF!</definedName>
    <definedName name="A021src" localSheetId="12">#REF!</definedName>
    <definedName name="A021src" localSheetId="14">#REF!</definedName>
    <definedName name="A021src" localSheetId="18">#REF!</definedName>
    <definedName name="A021src">#REF!</definedName>
    <definedName name="A022prn" localSheetId="2">#REF!</definedName>
    <definedName name="A022prn" localSheetId="3">#REF!</definedName>
    <definedName name="A022prn" localSheetId="5">#REF!</definedName>
    <definedName name="A022prn" localSheetId="12">#REF!</definedName>
    <definedName name="A022prn" localSheetId="14">#REF!</definedName>
    <definedName name="A022prn" localSheetId="18">#REF!</definedName>
    <definedName name="A022prn">#REF!</definedName>
    <definedName name="A022src" localSheetId="2">#REF!</definedName>
    <definedName name="A022src" localSheetId="3">#REF!</definedName>
    <definedName name="A022src" localSheetId="5">#REF!</definedName>
    <definedName name="A022src" localSheetId="12">#REF!</definedName>
    <definedName name="A022src" localSheetId="14">#REF!</definedName>
    <definedName name="A022src" localSheetId="18">#REF!</definedName>
    <definedName name="A022src">#REF!</definedName>
    <definedName name="A04xprn" localSheetId="2">#REF!</definedName>
    <definedName name="A04xprn" localSheetId="3">#REF!</definedName>
    <definedName name="A04xprn" localSheetId="5">#REF!</definedName>
    <definedName name="A04xprn" localSheetId="12">#REF!</definedName>
    <definedName name="A04xprn" localSheetId="14">#REF!</definedName>
    <definedName name="A04xprn" localSheetId="18">#REF!</definedName>
    <definedName name="A04xprn">#REF!</definedName>
    <definedName name="A04xsrc" localSheetId="2">#REF!</definedName>
    <definedName name="A04xsrc" localSheetId="3">#REF!</definedName>
    <definedName name="A04xsrc" localSheetId="5">#REF!</definedName>
    <definedName name="A04xsrc" localSheetId="12">#REF!</definedName>
    <definedName name="A04xsrc" localSheetId="14">#REF!</definedName>
    <definedName name="A04xsrc" localSheetId="18">#REF!</definedName>
    <definedName name="A04xsrc">#REF!</definedName>
    <definedName name="A051prn" localSheetId="2">#REF!</definedName>
    <definedName name="A051prn" localSheetId="3">#REF!</definedName>
    <definedName name="A051prn" localSheetId="5">#REF!</definedName>
    <definedName name="A051prn" localSheetId="12">#REF!</definedName>
    <definedName name="A051prn" localSheetId="14">#REF!</definedName>
    <definedName name="A051prn" localSheetId="18">#REF!</definedName>
    <definedName name="A051prn">#REF!</definedName>
    <definedName name="A051src" localSheetId="2">#REF!</definedName>
    <definedName name="A051src" localSheetId="3">#REF!</definedName>
    <definedName name="A051src" localSheetId="5">#REF!</definedName>
    <definedName name="A051src" localSheetId="12">#REF!</definedName>
    <definedName name="A051src" localSheetId="14">#REF!</definedName>
    <definedName name="A051src" localSheetId="18">#REF!</definedName>
    <definedName name="A051src">#REF!</definedName>
    <definedName name="A061prn" localSheetId="2">#REF!</definedName>
    <definedName name="A061prn" localSheetId="3">#REF!</definedName>
    <definedName name="A061prn" localSheetId="5">#REF!</definedName>
    <definedName name="A061prn" localSheetId="12">#REF!</definedName>
    <definedName name="A061prn" localSheetId="14">#REF!</definedName>
    <definedName name="A061prn" localSheetId="18">#REF!</definedName>
    <definedName name="A061prn">#REF!</definedName>
    <definedName name="A061src" localSheetId="2">#REF!</definedName>
    <definedName name="A061src" localSheetId="3">#REF!</definedName>
    <definedName name="A061src" localSheetId="5">#REF!</definedName>
    <definedName name="A061src" localSheetId="12">#REF!</definedName>
    <definedName name="A061src" localSheetId="14">#REF!</definedName>
    <definedName name="A061src" localSheetId="18">#REF!</definedName>
    <definedName name="A061src">#REF!</definedName>
    <definedName name="A5ๅ">[2]Sheet1!$51:$51</definedName>
    <definedName name="aa" localSheetId="22">'(Refer)Receipt_Type'!aa</definedName>
    <definedName name="aa" localSheetId="6">#REF!</definedName>
    <definedName name="aa">#N/A</definedName>
    <definedName name="aa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 localSheetId="22">#N/A</definedName>
    <definedName name="aaa" localSheetId="6">#N/A</definedName>
    <definedName name="aaa" localSheetId="21">GLPattern!aaa</definedName>
    <definedName name="aaa" localSheetId="1">'ToDo Tasks'!aaa</definedName>
    <definedName name="aaa">aaa</definedName>
    <definedName name="aaaa" localSheetId="22">#REF!,#REF!,#REF!,#REF!,#REF!,#REF!,#REF!,#REF!,#REF!,#REF!,#REF!,#REF!,#REF!,#REF!,#REF!,#REF!,#REF!,#REF!,#REF!,#REF!,#REF!,#REF!,#REF!</definedName>
    <definedName name="aaaa" localSheetId="6">#REF!,#REF!,#REF!,#REF!,#REF!,#REF!,#REF!,#REF!,#REF!,#REF!,#REF!,#REF!,#REF!,#REF!,#REF!,#REF!,#REF!,#REF!,#REF!,#REF!,#REF!,#REF!,#REF!</definedName>
    <definedName name="aaaa" localSheetId="21">#REF!,#REF!,#REF!,#REF!,#REF!,#REF!,#REF!,#REF!,#REF!,#REF!,#REF!,#REF!,#REF!,#REF!,#REF!,#REF!,#REF!,#REF!,#REF!,#REF!,#REF!,#REF!,#REF!</definedName>
    <definedName name="aaaa" localSheetId="2">#REF!,#REF!,#REF!,#REF!,#REF!,#REF!,#REF!,#REF!,#REF!,#REF!,#REF!,#REF!,#REF!,#REF!,#REF!,#REF!,#REF!,#REF!,#REF!,#REF!,#REF!,#REF!,#REF!</definedName>
    <definedName name="aaaa" localSheetId="3">#REF!,#REF!,#REF!,#REF!,#REF!,#REF!,#REF!,#REF!,#REF!,#REF!,#REF!,#REF!,#REF!,#REF!,#REF!,#REF!,#REF!,#REF!,#REF!,#REF!,#REF!,#REF!,#REF!</definedName>
    <definedName name="aaaa" localSheetId="5">#REF!,#REF!,#REF!,#REF!,#REF!,#REF!,#REF!,#REF!,#REF!,#REF!,#REF!,#REF!,#REF!,#REF!,#REF!,#REF!,#REF!,#REF!,#REF!,#REF!,#REF!,#REF!,#REF!</definedName>
    <definedName name="aaaa" localSheetId="12">#REF!,#REF!,#REF!,#REF!,#REF!,#REF!,#REF!,#REF!,#REF!,#REF!,#REF!,#REF!,#REF!,#REF!,#REF!,#REF!,#REF!,#REF!,#REF!,#REF!,#REF!,#REF!,#REF!</definedName>
    <definedName name="aaaa" localSheetId="14">#REF!,#REF!,#REF!,#REF!,#REF!,#REF!,#REF!,#REF!,#REF!,#REF!,#REF!,#REF!,#REF!,#REF!,#REF!,#REF!,#REF!,#REF!,#REF!,#REF!,#REF!,#REF!,#REF!</definedName>
    <definedName name="aaaa" localSheetId="18">#REF!,#REF!,#REF!,#REF!,#REF!,#REF!,#REF!,#REF!,#REF!,#REF!,#REF!,#REF!,#REF!,#REF!,#REF!,#REF!,#REF!,#REF!,#REF!,#REF!,#REF!,#REF!,#REF!</definedName>
    <definedName name="aaaa">#REF!,#REF!,#REF!,#REF!,#REF!,#REF!,#REF!,#REF!,#REF!,#REF!,#REF!,#REF!,#REF!,#REF!,#REF!,#REF!,#REF!,#REF!,#REF!,#REF!,#REF!,#REF!,#REF!</definedName>
    <definedName name="aaaaa"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 localSheetId="22">#N/A</definedName>
    <definedName name="aaaaaa" localSheetId="6">#N/A</definedName>
    <definedName name="aaaaaa" localSheetId="21">GLPattern!aaaaaa</definedName>
    <definedName name="aaaaaa" localSheetId="1">'ToDo Tasks'!aaaaaa</definedName>
    <definedName name="aaaaaa">aaaaaa</definedName>
    <definedName name="aaaaaaaaaaaaaaaaaa" localSheetId="22">#N/A</definedName>
    <definedName name="aaaaaaaaaaaaaaaaaa" localSheetId="6">#N/A</definedName>
    <definedName name="aaaaaaaaaaaaaaaaaa" localSheetId="21">GLPattern!aaaaaaaaaaaaaaaaaa</definedName>
    <definedName name="aaaaaaaaaaaaaaaaaa" localSheetId="1">'ToDo Tasks'!aaaaaaaaaaaaaaaaaa</definedName>
    <definedName name="aaaaaaaaaaaaaaaaaa">aaaaaaaaaaaaaaaaaa</definedName>
    <definedName name="abc" localSheetId="22">#N/A</definedName>
    <definedName name="abc" localSheetId="6">#N/A</definedName>
    <definedName name="abc" localSheetId="21">GLPattern!abc</definedName>
    <definedName name="abc" localSheetId="1">'ToDo Tasks'!abc</definedName>
    <definedName name="abc">abc</definedName>
    <definedName name="ACCOUNT" localSheetId="22">#REF!</definedName>
    <definedName name="ACCOUNT" localSheetId="6">#REF!</definedName>
    <definedName name="ACCOUNT" localSheetId="21">#REF!</definedName>
    <definedName name="ACCOUNT" localSheetId="2">#REF!</definedName>
    <definedName name="ACCOUNT" localSheetId="3">#REF!</definedName>
    <definedName name="ACCOUNT" localSheetId="5">#REF!</definedName>
    <definedName name="ACCOUNT" localSheetId="12">#REF!</definedName>
    <definedName name="ACCOUNT" localSheetId="14">#REF!</definedName>
    <definedName name="ACCOUNT" localSheetId="18">#REF!</definedName>
    <definedName name="ACCOUNT">#REF!</definedName>
    <definedName name="ACNT" localSheetId="21">#REF!</definedName>
    <definedName name="ACNT" localSheetId="2">#REF!</definedName>
    <definedName name="ACNT" localSheetId="3">#REF!</definedName>
    <definedName name="ACNT" localSheetId="5">#REF!</definedName>
    <definedName name="ACNT" localSheetId="12">#REF!</definedName>
    <definedName name="ACNT" localSheetId="14">#REF!</definedName>
    <definedName name="ACNT" localSheetId="18">#REF!</definedName>
    <definedName name="ACNT">#REF!</definedName>
    <definedName name="ad" localSheetId="21" hidden="1">#REF!</definedName>
    <definedName name="ad" localSheetId="2" hidden="1">#REF!</definedName>
    <definedName name="ad" localSheetId="3" hidden="1">#REF!</definedName>
    <definedName name="ad" localSheetId="5" hidden="1">#REF!</definedName>
    <definedName name="ad" localSheetId="12" hidden="1">#REF!</definedName>
    <definedName name="ad" localSheetId="14" hidden="1">#REF!</definedName>
    <definedName name="ad" localSheetId="18" hidden="1">#REF!</definedName>
    <definedName name="ad" hidden="1">#REF!</definedName>
    <definedName name="adsdassdsawewewr" localSheetId="22">#N/A</definedName>
    <definedName name="adsdassdsawewewr" localSheetId="6">#N/A</definedName>
    <definedName name="adsdassdsawewewr" localSheetId="21">GLPattern!adsdassdsawewewr</definedName>
    <definedName name="adsdassdsawewewr" localSheetId="1">'ToDo Tasks'!adsdassdsawewewr</definedName>
    <definedName name="adsdassdsawewewr">adsdassdsawewewr</definedName>
    <definedName name="AHFDAHADFHDAFH" localSheetId="22">#N/A</definedName>
    <definedName name="AHFDAHADFHDAFH" localSheetId="6">#N/A</definedName>
    <definedName name="AHFDAHADFHDAFH" localSheetId="21">GLPattern!AHFDAHADFHDAFH</definedName>
    <definedName name="AHFDAHADFHDAFH" localSheetId="1">'ToDo Tasks'!AHFDAHADFHDAFH</definedName>
    <definedName name="AHFDAHADFHDAFH">AHFDAHADFHDAFH</definedName>
    <definedName name="ak" localSheetId="22">#REF!</definedName>
    <definedName name="ak" localSheetId="6">#REF!</definedName>
    <definedName name="ak" localSheetId="21">#REF!</definedName>
    <definedName name="ak" localSheetId="2">#REF!</definedName>
    <definedName name="ak" localSheetId="3">#REF!</definedName>
    <definedName name="ak" localSheetId="5">#REF!</definedName>
    <definedName name="ak" localSheetId="12">#REF!</definedName>
    <definedName name="ak" localSheetId="14">#REF!</definedName>
    <definedName name="ak" localSheetId="18">#REF!</definedName>
    <definedName name="ak">#REF!</definedName>
    <definedName name="am" localSheetId="21">#REF!</definedName>
    <definedName name="am" localSheetId="2">#REF!</definedName>
    <definedName name="am" localSheetId="3">#REF!</definedName>
    <definedName name="am" localSheetId="5">#REF!</definedName>
    <definedName name="am" localSheetId="12">#REF!</definedName>
    <definedName name="am" localSheetId="14">#REF!</definedName>
    <definedName name="am" localSheetId="18">#REF!</definedName>
    <definedName name="am">#REF!</definedName>
    <definedName name="asdfa" localSheetId="21" hidden="1">#REF!</definedName>
    <definedName name="asdfa" localSheetId="2" hidden="1">#REF!</definedName>
    <definedName name="asdfa" localSheetId="3" hidden="1">#REF!</definedName>
    <definedName name="asdfa" localSheetId="5" hidden="1">#REF!</definedName>
    <definedName name="asdfa" localSheetId="12" hidden="1">#REF!</definedName>
    <definedName name="asdfa" localSheetId="14" hidden="1">#REF!</definedName>
    <definedName name="asdfa" localSheetId="18" hidden="1">#REF!</definedName>
    <definedName name="asdfa" hidden="1">#REF!</definedName>
    <definedName name="Aไ34">[2]Sheet1!$AZ$35</definedName>
    <definedName name="b" localSheetId="22">#N/A</definedName>
    <definedName name="b" localSheetId="6">#N/A</definedName>
    <definedName name="b">#N/A</definedName>
    <definedName name="b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 localSheetId="22">'(Refer)Receipt_Type'!bb</definedName>
    <definedName name="bb" localSheetId="6">#REF!</definedName>
    <definedName name="bb">#N/A</definedName>
    <definedName name="bbbb"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b" localSheetId="22">#N/A</definedName>
    <definedName name="bbbbb" localSheetId="6">#N/A</definedName>
    <definedName name="bbbbb">#N/A</definedName>
    <definedName name="bbbbb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b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b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b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b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bbbbbb" localSheetId="22" hidden="1">#REF!</definedName>
    <definedName name="bbbbbb" localSheetId="6" hidden="1">#REF!</definedName>
    <definedName name="bbbbbb" localSheetId="2" hidden="1">#REF!</definedName>
    <definedName name="bbbbbb" localSheetId="3" hidden="1">#REF!</definedName>
    <definedName name="bbbbbb" localSheetId="5" hidden="1">#REF!</definedName>
    <definedName name="bbbbbb" localSheetId="12" hidden="1">#REF!</definedName>
    <definedName name="bbbbbb" localSheetId="14" hidden="1">#REF!</definedName>
    <definedName name="bbbbbb" localSheetId="18" hidden="1">#REF!</definedName>
    <definedName name="bbbbbb" hidden="1">#REF!</definedName>
    <definedName name="bbbbbbbbbb" localSheetId="22">#REF!</definedName>
    <definedName name="bbbbbbbbbb" localSheetId="6">#REF!</definedName>
    <definedName name="bbbbbbbbbb" localSheetId="2">#REF!</definedName>
    <definedName name="bbbbbbbbbb" localSheetId="3">#REF!</definedName>
    <definedName name="bbbbbbbbbb" localSheetId="5">#REF!</definedName>
    <definedName name="bbbbbbbbbb" localSheetId="12">#REF!</definedName>
    <definedName name="bbbbbbbbbb" localSheetId="14">#REF!</definedName>
    <definedName name="bbbbbbbbbb" localSheetId="18">#REF!</definedName>
    <definedName name="bbbbbbbbbb">#REF!</definedName>
    <definedName name="bvcxbbxbvb" localSheetId="22">#N/A</definedName>
    <definedName name="bvcxbbxbvb" localSheetId="6">#N/A</definedName>
    <definedName name="bvcxbbxbvb" localSheetId="21">GLPattern!bvcxbbxbvb</definedName>
    <definedName name="bvcxbbxbvb" localSheetId="1">'ToDo Tasks'!bvcxbbxbvb</definedName>
    <definedName name="bvcxbbxbvb">bvcxbbxbvb</definedName>
    <definedName name="bzxcvnfdgjdfjh" localSheetId="22">#N/A</definedName>
    <definedName name="bzxcvnfdgjdfjh" localSheetId="6">#N/A</definedName>
    <definedName name="bzxcvnfdgjdfjh" localSheetId="21">GLPattern!bzxcvnfdgjdfjh</definedName>
    <definedName name="bzxcvnfdgjdfjh" localSheetId="1">'ToDo Tasks'!bzxcvnfdgjdfjh</definedName>
    <definedName name="bzxcvnfdgjdfjh">bzxcvnfdgjdfjh</definedName>
    <definedName name="cc" localSheetId="22">'[3]Date List'!$C$3:$C$33</definedName>
    <definedName name="cc" localSheetId="6">#REF!</definedName>
    <definedName name="cc">'[3]Date List'!$C$3:$C$33</definedName>
    <definedName name="cccc" localSheetId="22">#N/A</definedName>
    <definedName name="cccc" localSheetId="6">#N/A</definedName>
    <definedName name="cccc" localSheetId="21">GLPattern!cccc</definedName>
    <definedName name="cccc" localSheetId="1">'ToDo Tasks'!cccc</definedName>
    <definedName name="cccc">cccc</definedName>
    <definedName name="ccccc" localSheetId="22">#N/A</definedName>
    <definedName name="ccccc" localSheetId="6">#N/A</definedName>
    <definedName name="ccccc" localSheetId="21">GLPattern!ccccc</definedName>
    <definedName name="ccccc" localSheetId="1">'ToDo Tasks'!ccccc</definedName>
    <definedName name="ccccc">ccccc</definedName>
    <definedName name="cccccccccccccccccccc" localSheetId="22">#N/A</definedName>
    <definedName name="cccccccccccccccccccc" localSheetId="6">#N/A</definedName>
    <definedName name="cccccccccccccccccccc" localSheetId="21">GLPattern!cccccccccccccccccccc</definedName>
    <definedName name="cccccccccccccccccccc" localSheetId="1">'ToDo Tasks'!cccccccccccccccccccc</definedName>
    <definedName name="cccccccccccccccccccc">cccccccccccccccccccc</definedName>
    <definedName name="Code">'[4]Account Code'!$A$3:$A$11</definedName>
    <definedName name="Comment" localSheetId="22">#REF!</definedName>
    <definedName name="Comment" localSheetId="6">#REF!</definedName>
    <definedName name="Comment" localSheetId="21">#REF!</definedName>
    <definedName name="Comment" localSheetId="2">#REF!</definedName>
    <definedName name="Comment" localSheetId="3">#REF!</definedName>
    <definedName name="Comment" localSheetId="5">#REF!</definedName>
    <definedName name="Comment" localSheetId="12">#REF!</definedName>
    <definedName name="Comment" localSheetId="14">#REF!</definedName>
    <definedName name="Comment" localSheetId="18">#REF!</definedName>
    <definedName name="Comment">#REF!</definedName>
    <definedName name="Completion" localSheetId="21">#REF!</definedName>
    <definedName name="Completion" localSheetId="2">#REF!</definedName>
    <definedName name="Completion" localSheetId="3">#REF!</definedName>
    <definedName name="Completion" localSheetId="5">#REF!</definedName>
    <definedName name="Completion" localSheetId="12">#REF!</definedName>
    <definedName name="Completion" localSheetId="14">#REF!</definedName>
    <definedName name="Completion" localSheetId="18">#REF!</definedName>
    <definedName name="Completion">#REF!</definedName>
    <definedName name="COPY3">[5]!COPY3</definedName>
    <definedName name="ｄ" localSheetId="22">#REF!</definedName>
    <definedName name="ｄ" localSheetId="6">#REF!</definedName>
    <definedName name="ｄ" localSheetId="21">#REF!</definedName>
    <definedName name="ｄ" localSheetId="2">#REF!</definedName>
    <definedName name="ｄ" localSheetId="3">#REF!</definedName>
    <definedName name="ｄ" localSheetId="5">#REF!</definedName>
    <definedName name="ｄ" localSheetId="12">#REF!</definedName>
    <definedName name="ｄ" localSheetId="14">#REF!</definedName>
    <definedName name="ｄ" localSheetId="18">#REF!</definedName>
    <definedName name="ｄ">#REF!</definedName>
    <definedName name="d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 localSheetId="22">'(Refer)Receipt_Type'!dd</definedName>
    <definedName name="dd" localSheetId="6">'[6]Issue Bank List'!$C$3:$C$47</definedName>
    <definedName name="dd" localSheetId="21">GLPattern!dd</definedName>
    <definedName name="dd" localSheetId="1">'ToDo Tasks'!dd</definedName>
    <definedName name="dd">dd</definedName>
    <definedName name="dd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ｄｄｄ" localSheetId="22">#REF!</definedName>
    <definedName name="ｄｄｄ" localSheetId="6">#REF!</definedName>
    <definedName name="ｄｄｄ" localSheetId="2">#REF!</definedName>
    <definedName name="ｄｄｄ" localSheetId="3">#REF!</definedName>
    <definedName name="ｄｄｄ" localSheetId="5">#REF!</definedName>
    <definedName name="ｄｄｄ" localSheetId="12">#REF!</definedName>
    <definedName name="ｄｄｄ" localSheetId="14">#REF!</definedName>
    <definedName name="ｄｄｄ" localSheetId="18">#REF!</definedName>
    <definedName name="ｄｄｄ">#REF!</definedName>
    <definedName name="ddd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d" localSheetId="22">#N/A</definedName>
    <definedName name="dddd" localSheetId="6">#N/A</definedName>
    <definedName name="dddd" localSheetId="21">GLPattern!dddd</definedName>
    <definedName name="dddd" localSheetId="1">'ToDo Tasks'!dddd</definedName>
    <definedName name="dddd">dddd</definedName>
    <definedName name="dddd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d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d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d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d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dd" localSheetId="22">#N/A</definedName>
    <definedName name="ddddd" localSheetId="6">#N/A</definedName>
    <definedName name="ddddd" localSheetId="21">GLPattern!ddddd</definedName>
    <definedName name="ddddd" localSheetId="1">'ToDo Tasks'!ddddd</definedName>
    <definedName name="ddddd">ddddd</definedName>
    <definedName name="dddddddd" localSheetId="22">#N/A</definedName>
    <definedName name="dddddddd" localSheetId="6">#N/A</definedName>
    <definedName name="dddddddd" localSheetId="21">GLPattern!dddddddd</definedName>
    <definedName name="dddddddd" localSheetId="1">'ToDo Tasks'!dddddddd</definedName>
    <definedName name="dddddddd">dddddddd</definedName>
    <definedName name="dddddddddd" localSheetId="22">#N/A</definedName>
    <definedName name="dddddddddd" localSheetId="6">#N/A</definedName>
    <definedName name="dddddddddd" localSheetId="21">GLPattern!dddddddddd</definedName>
    <definedName name="dddddddddd" localSheetId="1">'ToDo Tasks'!dddddddddd</definedName>
    <definedName name="dddddddddd">dddddddddd</definedName>
    <definedName name="ddddddddddddddd" localSheetId="22">#N/A</definedName>
    <definedName name="ddddddddddddddd" localSheetId="6">#N/A</definedName>
    <definedName name="ddddddddddddddd" localSheetId="21">GLPattern!ddddddddddddddd</definedName>
    <definedName name="ddddddddddddddd" localSheetId="1">'ToDo Tasks'!ddddddddddddddd</definedName>
    <definedName name="ddddddddddddddd">ddddddddddddddd</definedName>
    <definedName name="ddddddddddddddddd" localSheetId="22">#N/A</definedName>
    <definedName name="ddddddddddddddddd" localSheetId="6">#N/A</definedName>
    <definedName name="ddddddddddddddddd" localSheetId="21">GLPattern!ddddddddddddddddd</definedName>
    <definedName name="ddddddddddddddddd" localSheetId="1">'ToDo Tasks'!ddddddddddddddddd</definedName>
    <definedName name="ddddddddddddddddd">ddddddddddddddddd</definedName>
    <definedName name="dddddddddddddddddd" localSheetId="22">#N/A</definedName>
    <definedName name="dddddddddddddddddd" localSheetId="6">#N/A</definedName>
    <definedName name="dddddddddddddddddd" localSheetId="21">GLPattern!dddddddddddddddddd</definedName>
    <definedName name="dddddddddddddddddd" localSheetId="1">'ToDo Tasks'!dddddddddddddddddd</definedName>
    <definedName name="dddddddddddddddddd">dddddddddddddddddd</definedName>
    <definedName name="der"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er"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er"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er"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er"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er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er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er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er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er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ividend">[7]table!$C$4:$D$110</definedName>
    <definedName name="dsafdgfdgfgfhg" localSheetId="22">#N/A</definedName>
    <definedName name="dsafdgfdgfgfhg" localSheetId="6">#N/A</definedName>
    <definedName name="dsafdgfdgfgfhg" localSheetId="21">GLPattern!dsafdgfdgfgfhg</definedName>
    <definedName name="dsafdgfdgfgfhg" localSheetId="1">'ToDo Tasks'!dsafdgfdgfgfhg</definedName>
    <definedName name="dsafdgfdgfgfhg">dsafdgfdgfgfhg</definedName>
    <definedName name="e" localSheetId="22">#N/A</definedName>
    <definedName name="e" localSheetId="6">#N/A</definedName>
    <definedName name="e" localSheetId="21">GLPattern!e</definedName>
    <definedName name="e" localSheetId="1">'ToDo Tasks'!e</definedName>
    <definedName name="e">e</definedName>
    <definedName name="eee" localSheetId="22">#N/A</definedName>
    <definedName name="eee" localSheetId="6">#N/A</definedName>
    <definedName name="eee" localSheetId="21">GLPattern!eee</definedName>
    <definedName name="eee" localSheetId="1">'ToDo Tasks'!eee</definedName>
    <definedName name="eee">eee</definedName>
    <definedName name="eeeeee" localSheetId="22">#N/A</definedName>
    <definedName name="eeeeee" localSheetId="6">#N/A</definedName>
    <definedName name="eeeeee" localSheetId="21">GLPattern!eeeeee</definedName>
    <definedName name="eeeeee" localSheetId="1">'ToDo Tasks'!eeeeee</definedName>
    <definedName name="eeeeee">eeeeee</definedName>
    <definedName name="eeeeeeeeeeeeeeeeeeeee" localSheetId="22">#N/A</definedName>
    <definedName name="eeeeeeeeeeeeeeeeeeeee" localSheetId="6">#N/A</definedName>
    <definedName name="eeeeeeeeeeeeeeeeeeeee" localSheetId="21">GLPattern!eeeeeeeeeeeeeeeeeeeee</definedName>
    <definedName name="eeeeeeeeeeeeeeeeeeeee" localSheetId="1">'ToDo Tasks'!eeeeeeeeeeeeeeeeeeeee</definedName>
    <definedName name="eeeeeeeeeeeeeeeeeeeee">eeeeeeeeeeeeeeeeeeeee</definedName>
    <definedName name="eeeeeeeeeeeeeeeeeeeeeeeeeeee" localSheetId="22">#N/A</definedName>
    <definedName name="eeeeeeeeeeeeeeeeeeeeeeeeeeee" localSheetId="6">#N/A</definedName>
    <definedName name="eeeeeeeeeeeeeeeeeeeeeeeeeeee" localSheetId="21">GLPattern!eeeeeeeeeeeeeeeeeeeeeeeeeeee</definedName>
    <definedName name="eeeeeeeeeeeeeeeeeeeeeeeeeeee" localSheetId="1">'ToDo Tasks'!eeeeeeeeeeeeeeeeeeeeeeeeeeee</definedName>
    <definedName name="eeeeeeeeeeeeeeeeeeeeeeeeeeee">eeeeeeeeeeeeeeeeeeeeeeeeeeee</definedName>
    <definedName name="eeeeeeeeeeeeeeeeeeeeeeeeeeeeeeeeeeeee" localSheetId="22">#N/A</definedName>
    <definedName name="eeeeeeeeeeeeeeeeeeeeeeeeeeeeeeeeeeeee" localSheetId="6">#N/A</definedName>
    <definedName name="eeeeeeeeeeeeeeeeeeeeeeeeeeeeeeeeeeeee" localSheetId="21">GLPattern!eeeeeeeeeeeeeeeeeeeeeeeeeeeeeeeeeeeee</definedName>
    <definedName name="eeeeeeeeeeeeeeeeeeeeeeeeeeeeeeeeeeeee" localSheetId="1">'ToDo Tasks'!eeeeeeeeeeeeeeeeeeeeeeeeeeeeeeeeeeeee</definedName>
    <definedName name="eeeeeeeeeeeeeeeeeeeeeeeeeeeeeeeeeeeee">eeeeeeeeeeeeeeeeeeeeeeeeeeeeeeeeeeeee</definedName>
    <definedName name="eeええ"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eええ"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eええ"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eええ"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eええ"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eええ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eええ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eええ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eええ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eええ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EndDate" localSheetId="22">#REF!</definedName>
    <definedName name="EndDate" localSheetId="6">#REF!</definedName>
    <definedName name="EndDate" localSheetId="2">#REF!</definedName>
    <definedName name="EndDate" localSheetId="3">#REF!</definedName>
    <definedName name="EndDate" localSheetId="5">#REF!</definedName>
    <definedName name="EndDate" localSheetId="12">#REF!</definedName>
    <definedName name="EndDate" localSheetId="14">#REF!</definedName>
    <definedName name="EndDate" localSheetId="18">#REF!</definedName>
    <definedName name="EndDate">#REF!</definedName>
    <definedName name="Endmsg2">[8]!Endmsg2</definedName>
    <definedName name="Est" localSheetId="22">#REF!</definedName>
    <definedName name="Est" localSheetId="6">#REF!</definedName>
    <definedName name="Est" localSheetId="21">#REF!</definedName>
    <definedName name="Est" localSheetId="2">#REF!</definedName>
    <definedName name="Est" localSheetId="3">#REF!</definedName>
    <definedName name="Est" localSheetId="5">#REF!</definedName>
    <definedName name="Est" localSheetId="12">#REF!</definedName>
    <definedName name="Est" localSheetId="14">#REF!</definedName>
    <definedName name="Est" localSheetId="18">#REF!</definedName>
    <definedName name="Est">#REF!</definedName>
    <definedName name="Excel_BuiltIn_Print_Area_2" localSheetId="21">#REF!</definedName>
    <definedName name="Excel_BuiltIn_Print_Area_2" localSheetId="2">#REF!</definedName>
    <definedName name="Excel_BuiltIn_Print_Area_2" localSheetId="3">#REF!</definedName>
    <definedName name="Excel_BuiltIn_Print_Area_2" localSheetId="5">#REF!</definedName>
    <definedName name="Excel_BuiltIn_Print_Area_2" localSheetId="12">#REF!</definedName>
    <definedName name="Excel_BuiltIn_Print_Area_2" localSheetId="14">#REF!</definedName>
    <definedName name="Excel_BuiltIn_Print_Area_2" localSheetId="18">#REF!</definedName>
    <definedName name="Excel_BuiltIn_Print_Area_2">#REF!</definedName>
    <definedName name="Excel_BuiltIn_Print_Area_2_1" localSheetId="21">#REF!</definedName>
    <definedName name="Excel_BuiltIn_Print_Area_2_1" localSheetId="2">#REF!</definedName>
    <definedName name="Excel_BuiltIn_Print_Area_2_1" localSheetId="3">#REF!</definedName>
    <definedName name="Excel_BuiltIn_Print_Area_2_1" localSheetId="5">#REF!</definedName>
    <definedName name="Excel_BuiltIn_Print_Area_2_1" localSheetId="12">#REF!</definedName>
    <definedName name="Excel_BuiltIn_Print_Area_2_1" localSheetId="14">#REF!</definedName>
    <definedName name="Excel_BuiltIn_Print_Area_2_1" localSheetId="18">#REF!</definedName>
    <definedName name="Excel_BuiltIn_Print_Area_2_1">#REF!</definedName>
    <definedName name="Excel_BuiltIn_Print_Area_3" localSheetId="2">#REF!</definedName>
    <definedName name="Excel_BuiltIn_Print_Area_3" localSheetId="3">#REF!</definedName>
    <definedName name="Excel_BuiltIn_Print_Area_3" localSheetId="5">#REF!</definedName>
    <definedName name="Excel_BuiltIn_Print_Area_3" localSheetId="12">#REF!</definedName>
    <definedName name="Excel_BuiltIn_Print_Area_3" localSheetId="14">#REF!</definedName>
    <definedName name="Excel_BuiltIn_Print_Area_3" localSheetId="18">#REF!</definedName>
    <definedName name="Excel_BuiltIn_Print_Area_3">#REF!</definedName>
    <definedName name="Excel_BuiltIn_Print_Area_4" localSheetId="2">#REF!</definedName>
    <definedName name="Excel_BuiltIn_Print_Area_4" localSheetId="3">#REF!</definedName>
    <definedName name="Excel_BuiltIn_Print_Area_4" localSheetId="5">#REF!</definedName>
    <definedName name="Excel_BuiltIn_Print_Area_4" localSheetId="12">#REF!</definedName>
    <definedName name="Excel_BuiltIn_Print_Area_4" localSheetId="14">#REF!</definedName>
    <definedName name="Excel_BuiltIn_Print_Area_4" localSheetId="18">#REF!</definedName>
    <definedName name="Excel_BuiltIn_Print_Area_4">#REF!</definedName>
    <definedName name="f" localSheetId="22">#N/A</definedName>
    <definedName name="f" localSheetId="6">#N/A</definedName>
    <definedName name="f" localSheetId="21">GLPattern!f</definedName>
    <definedName name="f" localSheetId="1">'ToDo Tasks'!f</definedName>
    <definedName name="f">f</definedName>
    <definedName name="FASDGFASDFHGASDFH" localSheetId="22">#N/A</definedName>
    <definedName name="FASDGFASDFHGASDFH" localSheetId="6">#N/A</definedName>
    <definedName name="FASDGFASDFHGASDFH" localSheetId="21">GLPattern!FASDGFASDFHGASDFH</definedName>
    <definedName name="FASDGFASDFHGASDFH" localSheetId="1">'ToDo Tasks'!FASDGFASDFHGASDFH</definedName>
    <definedName name="FASDGFASDFHGASDFH">FASDGFASDFHGASDFH</definedName>
    <definedName name="fasggerge" localSheetId="22">#N/A</definedName>
    <definedName name="fasggerge" localSheetId="6">#N/A</definedName>
    <definedName name="fasggerge" localSheetId="21">GLPattern!fasggerge</definedName>
    <definedName name="fasggerge" localSheetId="1">'ToDo Tasks'!fasggerge</definedName>
    <definedName name="fasggerge">fasggerge</definedName>
    <definedName name="fdfdf" localSheetId="22">#N/A</definedName>
    <definedName name="fdfdf" localSheetId="6">#N/A</definedName>
    <definedName name="fdfdf" localSheetId="21">GLPattern!fdfdf</definedName>
    <definedName name="fdfdf" localSheetId="1">'ToDo Tasks'!fdfdf</definedName>
    <definedName name="fdfdf">fdfdf</definedName>
    <definedName name="fdferet" localSheetId="22">#N/A</definedName>
    <definedName name="fdferet" localSheetId="6">#N/A</definedName>
    <definedName name="fdferet" localSheetId="21">GLPattern!fdferet</definedName>
    <definedName name="fdferet" localSheetId="1">'ToDo Tasks'!fdferet</definedName>
    <definedName name="fdferet">fdferet</definedName>
    <definedName name="ffff"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ffff" localSheetId="22" hidden="1">{"HCDN_注釈以外",#N/A,FALSE,"10.0対応";"HCDN_注釈",#N/A,FALSE,"10.0対応";"HCDN_注釈以外",#N/A,FALSE,"9.0対応";"HCDN_注釈",#N/A,FALSE,"9.0対応";#N/A,#N/A,FALSE,"ﾏﾆｭｱﾙ一覧";#N/A,#N/A,FALSE,"ﾏﾆｭｱﾙ一覧 (2)"}</definedName>
    <definedName name="fffff" localSheetId="6" hidden="1">{"HCDN_注釈以外",#N/A,FALSE,"10.0対応";"HCDN_注釈",#N/A,FALSE,"10.0対応";"HCDN_注釈以外",#N/A,FALSE,"9.0対応";"HCDN_注釈",#N/A,FALSE,"9.0対応";#N/A,#N/A,FALSE,"ﾏﾆｭｱﾙ一覧";#N/A,#N/A,FALSE,"ﾏﾆｭｱﾙ一覧 (2)"}</definedName>
    <definedName name="fffff" localSheetId="21" hidden="1">{"HCDN_注釈以外",#N/A,FALSE,"10.0対応";"HCDN_注釈",#N/A,FALSE,"10.0対応";"HCDN_注釈以外",#N/A,FALSE,"9.0対応";"HCDN_注釈",#N/A,FALSE,"9.0対応";#N/A,#N/A,FALSE,"ﾏﾆｭｱﾙ一覧";#N/A,#N/A,FALSE,"ﾏﾆｭｱﾙ一覧 (2)"}</definedName>
    <definedName name="fffff" localSheetId="1" hidden="1">{"HCDN_注釈以外",#N/A,FALSE,"10.0対応";"HCDN_注釈",#N/A,FALSE,"10.0対応";"HCDN_注釈以外",#N/A,FALSE,"9.0対応";"HCDN_注釈",#N/A,FALSE,"9.0対応";#N/A,#N/A,FALSE,"ﾏﾆｭｱﾙ一覧";#N/A,#N/A,FALSE,"ﾏﾆｭｱﾙ一覧 (2)"}</definedName>
    <definedName name="fffff" hidden="1">{"HCDN_注釈以外",#N/A,FALSE,"10.0対応";"HCDN_注釈",#N/A,FALSE,"10.0対応";"HCDN_注釈以外",#N/A,FALSE,"9.0対応";"HCDN_注釈",#N/A,FALSE,"9.0対応";#N/A,#N/A,FALSE,"ﾏﾆｭｱﾙ一覧";#N/A,#N/A,FALSE,"ﾏﾆｭｱﾙ一覧 (2)"}</definedName>
    <definedName name="ｆｆｆｆｆ_1" localSheetId="22" hidden="1">{"HCDN_注釈以外",#N/A,FALSE,"10.0対応";"HCDN_注釈",#N/A,FALSE,"10.0対応";"HCDN_注釈以外",#N/A,FALSE,"9.0対応";"HCDN_注釈",#N/A,FALSE,"9.0対応";#N/A,#N/A,FALSE,"ﾏﾆｭｱﾙ一覧";#N/A,#N/A,FALSE,"ﾏﾆｭｱﾙ一覧 (2)"}</definedName>
    <definedName name="ｆｆｆｆｆ_1" localSheetId="6" hidden="1">{"HCDN_注釈以外",#N/A,FALSE,"10.0対応";"HCDN_注釈",#N/A,FALSE,"10.0対応";"HCDN_注釈以外",#N/A,FALSE,"9.0対応";"HCDN_注釈",#N/A,FALSE,"9.0対応";#N/A,#N/A,FALSE,"ﾏﾆｭｱﾙ一覧";#N/A,#N/A,FALSE,"ﾏﾆｭｱﾙ一覧 (2)"}</definedName>
    <definedName name="ｆｆｆｆｆ_1" localSheetId="21" hidden="1">{"HCDN_注釈以外",#N/A,FALSE,"10.0対応";"HCDN_注釈",#N/A,FALSE,"10.0対応";"HCDN_注釈以外",#N/A,FALSE,"9.0対応";"HCDN_注釈",#N/A,FALSE,"9.0対応";#N/A,#N/A,FALSE,"ﾏﾆｭｱﾙ一覧";#N/A,#N/A,FALSE,"ﾏﾆｭｱﾙ一覧 (2)"}</definedName>
    <definedName name="ｆｆｆｆｆ_1" localSheetId="1" hidden="1">{"HCDN_注釈以外",#N/A,FALSE,"10.0対応";"HCDN_注釈",#N/A,FALSE,"10.0対応";"HCDN_注釈以外",#N/A,FALSE,"9.0対応";"HCDN_注釈",#N/A,FALSE,"9.0対応";#N/A,#N/A,FALSE,"ﾏﾆｭｱﾙ一覧";#N/A,#N/A,FALSE,"ﾏﾆｭｱﾙ一覧 (2)"}</definedName>
    <definedName name="ｆｆｆｆｆ_1" hidden="1">{"HCDN_注釈以外",#N/A,FALSE,"10.0対応";"HCDN_注釈",#N/A,FALSE,"10.0対応";"HCDN_注釈以外",#N/A,FALSE,"9.0対応";"HCDN_注釈",#N/A,FALSE,"9.0対応";#N/A,#N/A,FALSE,"ﾏﾆｭｱﾙ一覧";#N/A,#N/A,FALSE,"ﾏﾆｭｱﾙ一覧 (2)"}</definedName>
    <definedName name="ffffffffffff" localSheetId="22">#N/A</definedName>
    <definedName name="ffffffffffff" localSheetId="6">#N/A</definedName>
    <definedName name="ffffffffffff" localSheetId="21">GLPattern!ffffffffffff</definedName>
    <definedName name="ffffffffffff" localSheetId="1">'ToDo Tasks'!ffffffffffff</definedName>
    <definedName name="ffffffffffff">ffffffffffff</definedName>
    <definedName name="fffffffffffffff" localSheetId="22">#N/A</definedName>
    <definedName name="fffffffffffffff" localSheetId="6">#N/A</definedName>
    <definedName name="fffffffffffffff" localSheetId="21">GLPattern!fffffffffffffff</definedName>
    <definedName name="fffffffffffffff" localSheetId="1">'ToDo Tasks'!fffffffffffffff</definedName>
    <definedName name="fffffffffffffff">fffffffffffffff</definedName>
    <definedName name="ffffffffffffffffffffff" localSheetId="22">#N/A</definedName>
    <definedName name="ffffffffffffffffffffff" localSheetId="6">#N/A</definedName>
    <definedName name="ffffffffffffffffffffff" localSheetId="21">GLPattern!ffffffffffffffffffffff</definedName>
    <definedName name="ffffffffffffffffffffff" localSheetId="1">'ToDo Tasks'!ffffffffffffffffffffff</definedName>
    <definedName name="ffffffffffffffffffffff">ffffffffffffffffffffff</definedName>
    <definedName name="ffffffffffffffffffffffffffff" localSheetId="22">#N/A</definedName>
    <definedName name="ffffffffffffffffffffffffffff" localSheetId="6">#N/A</definedName>
    <definedName name="ffffffffffffffffffffffffffff" localSheetId="21">GLPattern!ffffffffffffffffffffffffffff</definedName>
    <definedName name="ffffffffffffffffffffffffffff" localSheetId="1">'ToDo Tasks'!ffffffffffffffffffffffffffff</definedName>
    <definedName name="ffffffffffffffffffffffffffff">ffffffffffffffffffffffffffff</definedName>
    <definedName name="ffrr" localSheetId="22" hidden="1">{"HCDN_注釈以外",#N/A,FALSE,"10.0対応";"HCDN_注釈",#N/A,FALSE,"10.0対応";"HCDN_注釈以外",#N/A,FALSE,"9.0対応";"HCDN_注釈",#N/A,FALSE,"9.0対応";#N/A,#N/A,FALSE,"ﾏﾆｭｱﾙ一覧";#N/A,#N/A,FALSE,"ﾏﾆｭｱﾙ一覧 (2)"}</definedName>
    <definedName name="ffrr" localSheetId="6" hidden="1">{"HCDN_注釈以外",#N/A,FALSE,"10.0対応";"HCDN_注釈",#N/A,FALSE,"10.0対応";"HCDN_注釈以外",#N/A,FALSE,"9.0対応";"HCDN_注釈",#N/A,FALSE,"9.0対応";#N/A,#N/A,FALSE,"ﾏﾆｭｱﾙ一覧";#N/A,#N/A,FALSE,"ﾏﾆｭｱﾙ一覧 (2)"}</definedName>
    <definedName name="ffrr" localSheetId="21" hidden="1">{"HCDN_注釈以外",#N/A,FALSE,"10.0対応";"HCDN_注釈",#N/A,FALSE,"10.0対応";"HCDN_注釈以外",#N/A,FALSE,"9.0対応";"HCDN_注釈",#N/A,FALSE,"9.0対応";#N/A,#N/A,FALSE,"ﾏﾆｭｱﾙ一覧";#N/A,#N/A,FALSE,"ﾏﾆｭｱﾙ一覧 (2)"}</definedName>
    <definedName name="ffrr" localSheetId="1" hidden="1">{"HCDN_注釈以外",#N/A,FALSE,"10.0対応";"HCDN_注釈",#N/A,FALSE,"10.0対応";"HCDN_注釈以外",#N/A,FALSE,"9.0対応";"HCDN_注釈",#N/A,FALSE,"9.0対応";#N/A,#N/A,FALSE,"ﾏﾆｭｱﾙ一覧";#N/A,#N/A,FALSE,"ﾏﾆｭｱﾙ一覧 (2)"}</definedName>
    <definedName name="ffrr" hidden="1">{"HCDN_注釈以外",#N/A,FALSE,"10.0対応";"HCDN_注釈",#N/A,FALSE,"10.0対応";"HCDN_注釈以外",#N/A,FALSE,"9.0対応";"HCDN_注釈",#N/A,FALSE,"9.0対応";#N/A,#N/A,FALSE,"ﾏﾆｭｱﾙ一覧";#N/A,#N/A,FALSE,"ﾏﾆｭｱﾙ一覧 (2)"}</definedName>
    <definedName name="ffrr_1" localSheetId="22" hidden="1">{"HCDN_注釈以外",#N/A,FALSE,"10.0対応";"HCDN_注釈",#N/A,FALSE,"10.0対応";"HCDN_注釈以外",#N/A,FALSE,"9.0対応";"HCDN_注釈",#N/A,FALSE,"9.0対応";#N/A,#N/A,FALSE,"ﾏﾆｭｱﾙ一覧";#N/A,#N/A,FALSE,"ﾏﾆｭｱﾙ一覧 (2)"}</definedName>
    <definedName name="ffrr_1" localSheetId="6" hidden="1">{"HCDN_注釈以外",#N/A,FALSE,"10.0対応";"HCDN_注釈",#N/A,FALSE,"10.0対応";"HCDN_注釈以外",#N/A,FALSE,"9.0対応";"HCDN_注釈",#N/A,FALSE,"9.0対応";#N/A,#N/A,FALSE,"ﾏﾆｭｱﾙ一覧";#N/A,#N/A,FALSE,"ﾏﾆｭｱﾙ一覧 (2)"}</definedName>
    <definedName name="ffrr_1" localSheetId="21" hidden="1">{"HCDN_注釈以外",#N/A,FALSE,"10.0対応";"HCDN_注釈",#N/A,FALSE,"10.0対応";"HCDN_注釈以外",#N/A,FALSE,"9.0対応";"HCDN_注釈",#N/A,FALSE,"9.0対応";#N/A,#N/A,FALSE,"ﾏﾆｭｱﾙ一覧";#N/A,#N/A,FALSE,"ﾏﾆｭｱﾙ一覧 (2)"}</definedName>
    <definedName name="ffrr_1" localSheetId="1" hidden="1">{"HCDN_注釈以外",#N/A,FALSE,"10.0対応";"HCDN_注釈",#N/A,FALSE,"10.0対応";"HCDN_注釈以外",#N/A,FALSE,"9.0対応";"HCDN_注釈",#N/A,FALSE,"9.0対応";#N/A,#N/A,FALSE,"ﾏﾆｭｱﾙ一覧";#N/A,#N/A,FALSE,"ﾏﾆｭｱﾙ一覧 (2)"}</definedName>
    <definedName name="ffrr_1" hidden="1">{"HCDN_注釈以外",#N/A,FALSE,"10.0対応";"HCDN_注釈",#N/A,FALSE,"10.0対応";"HCDN_注釈以外",#N/A,FALSE,"9.0対応";"HCDN_注釈",#N/A,FALSE,"9.0対応";#N/A,#N/A,FALSE,"ﾏﾆｭｱﾙ一覧";#N/A,#N/A,FALSE,"ﾏﾆｭｱﾙ一覧 (2)"}</definedName>
    <definedName name="frt"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rt"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rt"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rt"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rt"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rt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rt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rt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rt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rt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fsddgffgfhgh" localSheetId="22">#N/A</definedName>
    <definedName name="fsddgffgfhgh" localSheetId="6">#N/A</definedName>
    <definedName name="fsddgffgfhgh" localSheetId="21">GLPattern!fsddgffgfhgh</definedName>
    <definedName name="fsddgffgfhgh" localSheetId="1">'ToDo Tasks'!fsddgffgfhgh</definedName>
    <definedName name="fsddgffgfhgh">fsddgffgfhgh</definedName>
    <definedName name="fsdfdsfsddfsdf" localSheetId="22">#N/A</definedName>
    <definedName name="fsdfdsfsddfsdf" localSheetId="6">#N/A</definedName>
    <definedName name="fsdfdsfsddfsdf" localSheetId="21">GLPattern!fsdfdsfsddfsdf</definedName>
    <definedName name="fsdfdsfsddfsdf" localSheetId="1">'ToDo Tasks'!fsdfdsfsddfsdf</definedName>
    <definedName name="fsdfdsfsddfsdf">fsdfdsfsddfsdf</definedName>
    <definedName name="fsdgdfshjgfdhgdgfhj" localSheetId="22">#N/A</definedName>
    <definedName name="fsdgdfshjgfdhgdgfhj" localSheetId="6">#N/A</definedName>
    <definedName name="fsdgdfshjgfdhgdgfhj" localSheetId="21">GLPattern!fsdgdfshjgfdhgdgfhj</definedName>
    <definedName name="fsdgdfshjgfdhgdgfhj" localSheetId="1">'ToDo Tasks'!fsdgdfshjgfdhgdgfhj</definedName>
    <definedName name="fsdgdfshjgfdhgdgfhj">fsdgdfshjgfdhgdgfhj</definedName>
    <definedName name="fsdgggggggrytuj" localSheetId="22">#N/A</definedName>
    <definedName name="fsdgggggggrytuj" localSheetId="6">#N/A</definedName>
    <definedName name="fsdgggggggrytuj" localSheetId="21">GLPattern!fsdgggggggrytuj</definedName>
    <definedName name="fsdgggggggrytuj" localSheetId="1">'ToDo Tasks'!fsdgggggggrytuj</definedName>
    <definedName name="fsdgggggggrytuj">fsdgggggggrytuj</definedName>
    <definedName name="fsrg" localSheetId="22" hidden="1">{"HCDN_注釈以外",#N/A,FALSE,"10.0対応";"HCDN_注釈",#N/A,FALSE,"10.0対応";"HCDN_注釈以外",#N/A,FALSE,"9.0対応";"HCDN_注釈",#N/A,FALSE,"9.0対応";#N/A,#N/A,FALSE,"ﾏﾆｭｱﾙ一覧";#N/A,#N/A,FALSE,"ﾏﾆｭｱﾙ一覧 (2)"}</definedName>
    <definedName name="fsrg" localSheetId="6" hidden="1">{"HCDN_注釈以外",#N/A,FALSE,"10.0対応";"HCDN_注釈",#N/A,FALSE,"10.0対応";"HCDN_注釈以外",#N/A,FALSE,"9.0対応";"HCDN_注釈",#N/A,FALSE,"9.0対応";#N/A,#N/A,FALSE,"ﾏﾆｭｱﾙ一覧";#N/A,#N/A,FALSE,"ﾏﾆｭｱﾙ一覧 (2)"}</definedName>
    <definedName name="fsrg" localSheetId="21" hidden="1">{"HCDN_注釈以外",#N/A,FALSE,"10.0対応";"HCDN_注釈",#N/A,FALSE,"10.0対応";"HCDN_注釈以外",#N/A,FALSE,"9.0対応";"HCDN_注釈",#N/A,FALSE,"9.0対応";#N/A,#N/A,FALSE,"ﾏﾆｭｱﾙ一覧";#N/A,#N/A,FALSE,"ﾏﾆｭｱﾙ一覧 (2)"}</definedName>
    <definedName name="fsrg" localSheetId="1" hidden="1">{"HCDN_注釈以外",#N/A,FALSE,"10.0対応";"HCDN_注釈",#N/A,FALSE,"10.0対応";"HCDN_注釈以外",#N/A,FALSE,"9.0対応";"HCDN_注釈",#N/A,FALSE,"9.0対応";#N/A,#N/A,FALSE,"ﾏﾆｭｱﾙ一覧";#N/A,#N/A,FALSE,"ﾏﾆｭｱﾙ一覧 (2)"}</definedName>
    <definedName name="fsrg" hidden="1">{"HCDN_注釈以外",#N/A,FALSE,"10.0対応";"HCDN_注釈",#N/A,FALSE,"10.0対応";"HCDN_注釈以外",#N/A,FALSE,"9.0対応";"HCDN_注釈",#N/A,FALSE,"9.0対応";#N/A,#N/A,FALSE,"ﾏﾆｭｱﾙ一覧";#N/A,#N/A,FALSE,"ﾏﾆｭｱﾙ一覧 (2)"}</definedName>
    <definedName name="fsrg_1" localSheetId="22" hidden="1">{"HCDN_注釈以外",#N/A,FALSE,"10.0対応";"HCDN_注釈",#N/A,FALSE,"10.0対応";"HCDN_注釈以外",#N/A,FALSE,"9.0対応";"HCDN_注釈",#N/A,FALSE,"9.0対応";#N/A,#N/A,FALSE,"ﾏﾆｭｱﾙ一覧";#N/A,#N/A,FALSE,"ﾏﾆｭｱﾙ一覧 (2)"}</definedName>
    <definedName name="fsrg_1" localSheetId="6" hidden="1">{"HCDN_注釈以外",#N/A,FALSE,"10.0対応";"HCDN_注釈",#N/A,FALSE,"10.0対応";"HCDN_注釈以外",#N/A,FALSE,"9.0対応";"HCDN_注釈",#N/A,FALSE,"9.0対応";#N/A,#N/A,FALSE,"ﾏﾆｭｱﾙ一覧";#N/A,#N/A,FALSE,"ﾏﾆｭｱﾙ一覧 (2)"}</definedName>
    <definedName name="fsrg_1" localSheetId="21" hidden="1">{"HCDN_注釈以外",#N/A,FALSE,"10.0対応";"HCDN_注釈",#N/A,FALSE,"10.0対応";"HCDN_注釈以外",#N/A,FALSE,"9.0対応";"HCDN_注釈",#N/A,FALSE,"9.0対応";#N/A,#N/A,FALSE,"ﾏﾆｭｱﾙ一覧";#N/A,#N/A,FALSE,"ﾏﾆｭｱﾙ一覧 (2)"}</definedName>
    <definedName name="fsrg_1" localSheetId="1" hidden="1">{"HCDN_注釈以外",#N/A,FALSE,"10.0対応";"HCDN_注釈",#N/A,FALSE,"10.0対応";"HCDN_注釈以外",#N/A,FALSE,"9.0対応";"HCDN_注釈",#N/A,FALSE,"9.0対応";#N/A,#N/A,FALSE,"ﾏﾆｭｱﾙ一覧";#N/A,#N/A,FALSE,"ﾏﾆｭｱﾙ一覧 (2)"}</definedName>
    <definedName name="fsrg_1" hidden="1">{"HCDN_注釈以外",#N/A,FALSE,"10.0対応";"HCDN_注釈",#N/A,FALSE,"10.0対応";"HCDN_注釈以外",#N/A,FALSE,"9.0対応";"HCDN_注釈",#N/A,FALSE,"9.0対応";#N/A,#N/A,FALSE,"ﾏﾆｭｱﾙ一覧";#N/A,#N/A,FALSE,"ﾏﾆｭｱﾙ一覧 (2)"}</definedName>
    <definedName name="g" localSheetId="22">#N/A</definedName>
    <definedName name="g" localSheetId="6">#N/A</definedName>
    <definedName name="g" localSheetId="21">GLPattern!g</definedName>
    <definedName name="g" localSheetId="1">'ToDo Tasks'!g</definedName>
    <definedName name="g">g</definedName>
    <definedName name="ga"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GADFHSDHGSD" localSheetId="22">#N/A</definedName>
    <definedName name="GADFHSDHGSD" localSheetId="6">#N/A</definedName>
    <definedName name="GADFHSDHGSD" localSheetId="21">GLPattern!GADFHSDHGSD</definedName>
    <definedName name="GADFHSDHGSD" localSheetId="1">'ToDo Tasks'!GADFHSDHGSD</definedName>
    <definedName name="GADFHSDHGSD">GADFHSDHGSD</definedName>
    <definedName name="gae" localSheetId="22" hidden="1">{"HCDN_注釈以外",#N/A,FALSE,"10.0対応";"HCDN_注釈",#N/A,FALSE,"10.0対応";"HCDN_注釈以外",#N/A,FALSE,"9.0対応";"HCDN_注釈",#N/A,FALSE,"9.0対応";#N/A,#N/A,FALSE,"ﾏﾆｭｱﾙ一覧";#N/A,#N/A,FALSE,"ﾏﾆｭｱﾙ一覧 (2)"}</definedName>
    <definedName name="gae" localSheetId="6" hidden="1">{"HCDN_注釈以外",#N/A,FALSE,"10.0対応";"HCDN_注釈",#N/A,FALSE,"10.0対応";"HCDN_注釈以外",#N/A,FALSE,"9.0対応";"HCDN_注釈",#N/A,FALSE,"9.0対応";#N/A,#N/A,FALSE,"ﾏﾆｭｱﾙ一覧";#N/A,#N/A,FALSE,"ﾏﾆｭｱﾙ一覧 (2)"}</definedName>
    <definedName name="gae" localSheetId="21" hidden="1">{"HCDN_注釈以外",#N/A,FALSE,"10.0対応";"HCDN_注釈",#N/A,FALSE,"10.0対応";"HCDN_注釈以外",#N/A,FALSE,"9.0対応";"HCDN_注釈",#N/A,FALSE,"9.0対応";#N/A,#N/A,FALSE,"ﾏﾆｭｱﾙ一覧";#N/A,#N/A,FALSE,"ﾏﾆｭｱﾙ一覧 (2)"}</definedName>
    <definedName name="gae" localSheetId="1" hidden="1">{"HCDN_注釈以外",#N/A,FALSE,"10.0対応";"HCDN_注釈",#N/A,FALSE,"10.0対応";"HCDN_注釈以外",#N/A,FALSE,"9.0対応";"HCDN_注釈",#N/A,FALSE,"9.0対応";#N/A,#N/A,FALSE,"ﾏﾆｭｱﾙ一覧";#N/A,#N/A,FALSE,"ﾏﾆｭｱﾙ一覧 (2)"}</definedName>
    <definedName name="gae" hidden="1">{"HCDN_注釈以外",#N/A,FALSE,"10.0対応";"HCDN_注釈",#N/A,FALSE,"10.0対応";"HCDN_注釈以外",#N/A,FALSE,"9.0対応";"HCDN_注釈",#N/A,FALSE,"9.0対応";#N/A,#N/A,FALSE,"ﾏﾆｭｱﾙ一覧";#N/A,#N/A,FALSE,"ﾏﾆｭｱﾙ一覧 (2)"}</definedName>
    <definedName name="gae_1" localSheetId="22" hidden="1">{"HCDN_注釈以外",#N/A,FALSE,"10.0対応";"HCDN_注釈",#N/A,FALSE,"10.0対応";"HCDN_注釈以外",#N/A,FALSE,"9.0対応";"HCDN_注釈",#N/A,FALSE,"9.0対応";#N/A,#N/A,FALSE,"ﾏﾆｭｱﾙ一覧";#N/A,#N/A,FALSE,"ﾏﾆｭｱﾙ一覧 (2)"}</definedName>
    <definedName name="gae_1" localSheetId="6" hidden="1">{"HCDN_注釈以外",#N/A,FALSE,"10.0対応";"HCDN_注釈",#N/A,FALSE,"10.0対応";"HCDN_注釈以外",#N/A,FALSE,"9.0対応";"HCDN_注釈",#N/A,FALSE,"9.0対応";#N/A,#N/A,FALSE,"ﾏﾆｭｱﾙ一覧";#N/A,#N/A,FALSE,"ﾏﾆｭｱﾙ一覧 (2)"}</definedName>
    <definedName name="gae_1" localSheetId="21" hidden="1">{"HCDN_注釈以外",#N/A,FALSE,"10.0対応";"HCDN_注釈",#N/A,FALSE,"10.0対応";"HCDN_注釈以外",#N/A,FALSE,"9.0対応";"HCDN_注釈",#N/A,FALSE,"9.0対応";#N/A,#N/A,FALSE,"ﾏﾆｭｱﾙ一覧";#N/A,#N/A,FALSE,"ﾏﾆｭｱﾙ一覧 (2)"}</definedName>
    <definedName name="gae_1" localSheetId="1" hidden="1">{"HCDN_注釈以外",#N/A,FALSE,"10.0対応";"HCDN_注釈",#N/A,FALSE,"10.0対応";"HCDN_注釈以外",#N/A,FALSE,"9.0対応";"HCDN_注釈",#N/A,FALSE,"9.0対応";#N/A,#N/A,FALSE,"ﾏﾆｭｱﾙ一覧";#N/A,#N/A,FALSE,"ﾏﾆｭｱﾙ一覧 (2)"}</definedName>
    <definedName name="gae_1" hidden="1">{"HCDN_注釈以外",#N/A,FALSE,"10.0対応";"HCDN_注釈",#N/A,FALSE,"10.0対応";"HCDN_注釈以外",#N/A,FALSE,"9.0対応";"HCDN_注釈",#N/A,FALSE,"9.0対応";#N/A,#N/A,FALSE,"ﾏﾆｭｱﾙ一覧";#N/A,#N/A,FALSE,"ﾏﾆｭｱﾙ一覧 (2)"}</definedName>
    <definedName name="gaETGAYGFADH" localSheetId="22">#N/A</definedName>
    <definedName name="gaETGAYGFADH" localSheetId="6">#N/A</definedName>
    <definedName name="gaETGAYGFADH" localSheetId="21">GLPattern!gaETGAYGFADH</definedName>
    <definedName name="gaETGAYGFADH" localSheetId="1">'ToDo Tasks'!gaETGAYGFADH</definedName>
    <definedName name="gaETGAYGFADH">gaETGAYGFADH</definedName>
    <definedName name="gfhfghfgh" localSheetId="22">#N/A</definedName>
    <definedName name="gfhfghfgh" localSheetId="6">#N/A</definedName>
    <definedName name="gfhfghfgh" localSheetId="21">GLPattern!gfhfghfgh</definedName>
    <definedName name="gfhfghfgh" localSheetId="1">'ToDo Tasks'!gfhfghfgh</definedName>
    <definedName name="gfhfghfgh">gfhfghfgh</definedName>
    <definedName name="gfsadgfsgfhgfdh" localSheetId="22">#N/A</definedName>
    <definedName name="gfsadgfsgfhgfdh" localSheetId="6">#N/A</definedName>
    <definedName name="gfsadgfsgfhgfdh" localSheetId="21">GLPattern!gfsadgfsgfhgfdh</definedName>
    <definedName name="gfsadgfsgfhgfdh" localSheetId="1">'ToDo Tasks'!gfsadgfsgfhgfdh</definedName>
    <definedName name="gfsadgfsgfhgfdh">gfsadgfsgfhgfdh</definedName>
    <definedName name="gfsdhggfsdjhdgfj" localSheetId="22">#N/A</definedName>
    <definedName name="gfsdhggfsdjhdgfj" localSheetId="6">#N/A</definedName>
    <definedName name="gfsdhggfsdjhdgfj" localSheetId="21">GLPattern!gfsdhggfsdjhdgfj</definedName>
    <definedName name="gfsdhggfsdjhdgfj" localSheetId="1">'ToDo Tasks'!gfsdhggfsdjhdgfj</definedName>
    <definedName name="gfsdhggfsdjhdgfj">gfsdhggfsdjhdgfj</definedName>
    <definedName name="ggggg" localSheetId="22">#N/A</definedName>
    <definedName name="ggggg" localSheetId="6">#N/A</definedName>
    <definedName name="ggggg" localSheetId="21">GLPattern!ggggg</definedName>
    <definedName name="ggggg" localSheetId="1">'ToDo Tasks'!ggggg</definedName>
    <definedName name="ggggg">ggggg</definedName>
    <definedName name="gggggggggggg" localSheetId="22">#N/A</definedName>
    <definedName name="gggggggggggg" localSheetId="6">#N/A</definedName>
    <definedName name="gggggggggggg" localSheetId="21">GLPattern!gggggggggggg</definedName>
    <definedName name="gggggggggggg" localSheetId="1">'ToDo Tasks'!gggggggggggg</definedName>
    <definedName name="gggggggggggg">gggggggggggg</definedName>
    <definedName name="ghffghfgdfgdf" localSheetId="22">#N/A</definedName>
    <definedName name="ghffghfgdfgdf" localSheetId="6">#N/A</definedName>
    <definedName name="ghffghfgdfgdf" localSheetId="21">GLPattern!ghffghfgdfgdf</definedName>
    <definedName name="ghffghfgdfgdf" localSheetId="1">'ToDo Tasks'!ghffghfgdfgdf</definedName>
    <definedName name="ghffghfgdfgdf">ghffghfgdfgdf</definedName>
    <definedName name="gsdfhgdfshgfshj" localSheetId="22">#N/A</definedName>
    <definedName name="gsdfhgdfshgfshj" localSheetId="6">#N/A</definedName>
    <definedName name="gsdfhgdfshgfshj" localSheetId="21">GLPattern!gsdfhgdfshgfshj</definedName>
    <definedName name="gsdfhgdfshgfshj" localSheetId="1">'ToDo Tasks'!gsdfhgdfshgfshj</definedName>
    <definedName name="gsdfhgdfshgfshj">gsdfhgdfshgfshj</definedName>
    <definedName name="gt" localSheetId="22" hidden="1">{"HCDN_注釈以外",#N/A,FALSE,"10.0対応";"HCDN_注釈",#N/A,FALSE,"10.0対応";"HCDN_注釈以外",#N/A,FALSE,"9.0対応";"HCDN_注釈",#N/A,FALSE,"9.0対応";#N/A,#N/A,FALSE,"ﾏﾆｭｱﾙ一覧";#N/A,#N/A,FALSE,"ﾏﾆｭｱﾙ一覧 (2)"}</definedName>
    <definedName name="gt" localSheetId="6" hidden="1">{"HCDN_注釈以外",#N/A,FALSE,"10.0対応";"HCDN_注釈",#N/A,FALSE,"10.0対応";"HCDN_注釈以外",#N/A,FALSE,"9.0対応";"HCDN_注釈",#N/A,FALSE,"9.0対応";#N/A,#N/A,FALSE,"ﾏﾆｭｱﾙ一覧";#N/A,#N/A,FALSE,"ﾏﾆｭｱﾙ一覧 (2)"}</definedName>
    <definedName name="gt" localSheetId="21" hidden="1">{"HCDN_注釈以外",#N/A,FALSE,"10.0対応";"HCDN_注釈",#N/A,FALSE,"10.0対応";"HCDN_注釈以外",#N/A,FALSE,"9.0対応";"HCDN_注釈",#N/A,FALSE,"9.0対応";#N/A,#N/A,FALSE,"ﾏﾆｭｱﾙ一覧";#N/A,#N/A,FALSE,"ﾏﾆｭｱﾙ一覧 (2)"}</definedName>
    <definedName name="gt" localSheetId="1" hidden="1">{"HCDN_注釈以外",#N/A,FALSE,"10.0対応";"HCDN_注釈",#N/A,FALSE,"10.0対応";"HCDN_注釈以外",#N/A,FALSE,"9.0対応";"HCDN_注釈",#N/A,FALSE,"9.0対応";#N/A,#N/A,FALSE,"ﾏﾆｭｱﾙ一覧";#N/A,#N/A,FALSE,"ﾏﾆｭｱﾙ一覧 (2)"}</definedName>
    <definedName name="gt" hidden="1">{"HCDN_注釈以外",#N/A,FALSE,"10.0対応";"HCDN_注釈",#N/A,FALSE,"10.0対応";"HCDN_注釈以外",#N/A,FALSE,"9.0対応";"HCDN_注釈",#N/A,FALSE,"9.0対応";#N/A,#N/A,FALSE,"ﾏﾆｭｱﾙ一覧";#N/A,#N/A,FALSE,"ﾏﾆｭｱﾙ一覧 (2)"}</definedName>
    <definedName name="gt_1" localSheetId="22" hidden="1">{"HCDN_注釈以外",#N/A,FALSE,"10.0対応";"HCDN_注釈",#N/A,FALSE,"10.0対応";"HCDN_注釈以外",#N/A,FALSE,"9.0対応";"HCDN_注釈",#N/A,FALSE,"9.0対応";#N/A,#N/A,FALSE,"ﾏﾆｭｱﾙ一覧";#N/A,#N/A,FALSE,"ﾏﾆｭｱﾙ一覧 (2)"}</definedName>
    <definedName name="gt_1" localSheetId="6" hidden="1">{"HCDN_注釈以外",#N/A,FALSE,"10.0対応";"HCDN_注釈",#N/A,FALSE,"10.0対応";"HCDN_注釈以外",#N/A,FALSE,"9.0対応";"HCDN_注釈",#N/A,FALSE,"9.0対応";#N/A,#N/A,FALSE,"ﾏﾆｭｱﾙ一覧";#N/A,#N/A,FALSE,"ﾏﾆｭｱﾙ一覧 (2)"}</definedName>
    <definedName name="gt_1" localSheetId="21" hidden="1">{"HCDN_注釈以外",#N/A,FALSE,"10.0対応";"HCDN_注釈",#N/A,FALSE,"10.0対応";"HCDN_注釈以外",#N/A,FALSE,"9.0対応";"HCDN_注釈",#N/A,FALSE,"9.0対応";#N/A,#N/A,FALSE,"ﾏﾆｭｱﾙ一覧";#N/A,#N/A,FALSE,"ﾏﾆｭｱﾙ一覧 (2)"}</definedName>
    <definedName name="gt_1" localSheetId="1" hidden="1">{"HCDN_注釈以外",#N/A,FALSE,"10.0対応";"HCDN_注釈",#N/A,FALSE,"10.0対応";"HCDN_注釈以外",#N/A,FALSE,"9.0対応";"HCDN_注釈",#N/A,FALSE,"9.0対応";#N/A,#N/A,FALSE,"ﾏﾆｭｱﾙ一覧";#N/A,#N/A,FALSE,"ﾏﾆｭｱﾙ一覧 (2)"}</definedName>
    <definedName name="gt_1" hidden="1">{"HCDN_注釈以外",#N/A,FALSE,"10.0対応";"HCDN_注釈",#N/A,FALSE,"10.0対応";"HCDN_注釈以外",#N/A,FALSE,"9.0対応";"HCDN_注釈",#N/A,FALSE,"9.0対応";#N/A,#N/A,FALSE,"ﾏﾆｭｱﾙ一覧";#N/A,#N/A,FALSE,"ﾏﾆｭｱﾙ一覧 (2)"}</definedName>
    <definedName name="hggggggfhgfjhgfj" localSheetId="22">#N/A</definedName>
    <definedName name="hggggggfhgfjhgfj" localSheetId="6">#N/A</definedName>
    <definedName name="hggggggfhgfjhgfj" localSheetId="21">GLPattern!hggggggfhgfjhgfj</definedName>
    <definedName name="hggggggfhgfjhgfj" localSheetId="1">'ToDo Tasks'!hggggggfhgfjhgfj</definedName>
    <definedName name="hggggggfhgfjhgfj">hggggggfhgfjhgfj</definedName>
    <definedName name="hggggggggggggggggggggggggggg" localSheetId="22">#N/A</definedName>
    <definedName name="hggggggggggggggggggggggggggg" localSheetId="6">#N/A</definedName>
    <definedName name="hggggggggggggggggggggggggggg" localSheetId="21">GLPattern!hggggggggggggggggggggggggggg</definedName>
    <definedName name="hggggggggggggggggggggggggggg" localSheetId="1">'ToDo Tasks'!hggggggggggggggggggggggggggg</definedName>
    <definedName name="hggggggggggggggggggggggggggg">hggggggggggggggggggggggggggg</definedName>
    <definedName name="hhhh" localSheetId="22">#N/A</definedName>
    <definedName name="hhhh" localSheetId="6">#N/A</definedName>
    <definedName name="hhhh" localSheetId="21">GLPattern!hhhh</definedName>
    <definedName name="hhhh" localSheetId="1">'ToDo Tasks'!hhhh</definedName>
    <definedName name="hhhh">hhhh</definedName>
    <definedName name="hhhhhhhhhhh" localSheetId="22">#N/A</definedName>
    <definedName name="hhhhhhhhhhh" localSheetId="6">#N/A</definedName>
    <definedName name="hhhhhhhhhhh" localSheetId="21">GLPattern!hhhhhhhhhhh</definedName>
    <definedName name="hhhhhhhhhhh" localSheetId="1">'ToDo Tasks'!hhhhhhhhhhh</definedName>
    <definedName name="hhhhhhhhhhh">hhhhhhhhhhh</definedName>
    <definedName name="hjrtr" localSheetId="22" hidden="1">{"HCDN_注釈以外",#N/A,FALSE,"10.0対応";"HCDN_注釈",#N/A,FALSE,"10.0対応";"HCDN_注釈以外",#N/A,FALSE,"9.0対応";"HCDN_注釈",#N/A,FALSE,"9.0対応";#N/A,#N/A,FALSE,"ﾏﾆｭｱﾙ一覧";#N/A,#N/A,FALSE,"ﾏﾆｭｱﾙ一覧 (2)"}</definedName>
    <definedName name="hjrtr" localSheetId="6" hidden="1">{"HCDN_注釈以外",#N/A,FALSE,"10.0対応";"HCDN_注釈",#N/A,FALSE,"10.0対応";"HCDN_注釈以外",#N/A,FALSE,"9.0対応";"HCDN_注釈",#N/A,FALSE,"9.0対応";#N/A,#N/A,FALSE,"ﾏﾆｭｱﾙ一覧";#N/A,#N/A,FALSE,"ﾏﾆｭｱﾙ一覧 (2)"}</definedName>
    <definedName name="hjrtr" localSheetId="21" hidden="1">{"HCDN_注釈以外",#N/A,FALSE,"10.0対応";"HCDN_注釈",#N/A,FALSE,"10.0対応";"HCDN_注釈以外",#N/A,FALSE,"9.0対応";"HCDN_注釈",#N/A,FALSE,"9.0対応";#N/A,#N/A,FALSE,"ﾏﾆｭｱﾙ一覧";#N/A,#N/A,FALSE,"ﾏﾆｭｱﾙ一覧 (2)"}</definedName>
    <definedName name="hjrtr" localSheetId="1" hidden="1">{"HCDN_注釈以外",#N/A,FALSE,"10.0対応";"HCDN_注釈",#N/A,FALSE,"10.0対応";"HCDN_注釈以外",#N/A,FALSE,"9.0対応";"HCDN_注釈",#N/A,FALSE,"9.0対応";#N/A,#N/A,FALSE,"ﾏﾆｭｱﾙ一覧";#N/A,#N/A,FALSE,"ﾏﾆｭｱﾙ一覧 (2)"}</definedName>
    <definedName name="hjrtr" hidden="1">{"HCDN_注釈以外",#N/A,FALSE,"10.0対応";"HCDN_注釈",#N/A,FALSE,"10.0対応";"HCDN_注釈以外",#N/A,FALSE,"9.0対応";"HCDN_注釈",#N/A,FALSE,"9.0対応";#N/A,#N/A,FALSE,"ﾏﾆｭｱﾙ一覧";#N/A,#N/A,FALSE,"ﾏﾆｭｱﾙ一覧 (2)"}</definedName>
    <definedName name="hjrtr_1" localSheetId="22" hidden="1">{"HCDN_注釈以外",#N/A,FALSE,"10.0対応";"HCDN_注釈",#N/A,FALSE,"10.0対応";"HCDN_注釈以外",#N/A,FALSE,"9.0対応";"HCDN_注釈",#N/A,FALSE,"9.0対応";#N/A,#N/A,FALSE,"ﾏﾆｭｱﾙ一覧";#N/A,#N/A,FALSE,"ﾏﾆｭｱﾙ一覧 (2)"}</definedName>
    <definedName name="hjrtr_1" localSheetId="6" hidden="1">{"HCDN_注釈以外",#N/A,FALSE,"10.0対応";"HCDN_注釈",#N/A,FALSE,"10.0対応";"HCDN_注釈以外",#N/A,FALSE,"9.0対応";"HCDN_注釈",#N/A,FALSE,"9.0対応";#N/A,#N/A,FALSE,"ﾏﾆｭｱﾙ一覧";#N/A,#N/A,FALSE,"ﾏﾆｭｱﾙ一覧 (2)"}</definedName>
    <definedName name="hjrtr_1" localSheetId="21" hidden="1">{"HCDN_注釈以外",#N/A,FALSE,"10.0対応";"HCDN_注釈",#N/A,FALSE,"10.0対応";"HCDN_注釈以外",#N/A,FALSE,"9.0対応";"HCDN_注釈",#N/A,FALSE,"9.0対応";#N/A,#N/A,FALSE,"ﾏﾆｭｱﾙ一覧";#N/A,#N/A,FALSE,"ﾏﾆｭｱﾙ一覧 (2)"}</definedName>
    <definedName name="hjrtr_1" localSheetId="1" hidden="1">{"HCDN_注釈以外",#N/A,FALSE,"10.0対応";"HCDN_注釈",#N/A,FALSE,"10.0対応";"HCDN_注釈以外",#N/A,FALSE,"9.0対応";"HCDN_注釈",#N/A,FALSE,"9.0対応";#N/A,#N/A,FALSE,"ﾏﾆｭｱﾙ一覧";#N/A,#N/A,FALSE,"ﾏﾆｭｱﾙ一覧 (2)"}</definedName>
    <definedName name="hjrtr_1" hidden="1">{"HCDN_注釈以外",#N/A,FALSE,"10.0対応";"HCDN_注釈",#N/A,FALSE,"10.0対応";"HCDN_注釈以外",#N/A,FALSE,"9.0対応";"HCDN_注釈",#N/A,FALSE,"9.0対応";#N/A,#N/A,FALSE,"ﾏﾆｭｱﾙ一覧";#N/A,#N/A,FALSE,"ﾏﾆｭｱﾙ一覧 (2)"}</definedName>
    <definedName name="hsghgfsdhjsdgjh" localSheetId="22">#N/A</definedName>
    <definedName name="hsghgfsdhjsdgjh" localSheetId="6">#N/A</definedName>
    <definedName name="hsghgfsdhjsdgjh" localSheetId="21">GLPattern!hsghgfsdhjsdgjh</definedName>
    <definedName name="hsghgfsdhjsdgjh" localSheetId="1">'ToDo Tasks'!hsghgfsdhjsdgjh</definedName>
    <definedName name="hsghgfsdhjsdgjh">hsghgfsdhjsdgjh</definedName>
    <definedName name="hsrhsr"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srhsr"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srhsr"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srhsr"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srhsr"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srhsr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srhsr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srhsr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srhsr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srhsr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iii" localSheetId="22">#N/A</definedName>
    <definedName name="iii" localSheetId="6">#N/A</definedName>
    <definedName name="iii" localSheetId="21">GLPattern!iii</definedName>
    <definedName name="iii" localSheetId="1">'ToDo Tasks'!iii</definedName>
    <definedName name="iii">iii</definedName>
    <definedName name="iiiiiiiiiiiiii" localSheetId="22">#N/A</definedName>
    <definedName name="iiiiiiiiiiiiii" localSheetId="6">#N/A</definedName>
    <definedName name="iiiiiiiiiiiiii" localSheetId="21">GLPattern!iiiiiiiiiiiiii</definedName>
    <definedName name="iiiiiiiiiiiiii" localSheetId="1">'ToDo Tasks'!iiiiiiiiiiiiii</definedName>
    <definedName name="iiiiiiiiiiiiii">iiiiiiiiiiiiii</definedName>
    <definedName name="iiiiiiiiiiiiiiiiii" localSheetId="22">#N/A</definedName>
    <definedName name="iiiiiiiiiiiiiiiiii" localSheetId="6">#N/A</definedName>
    <definedName name="iiiiiiiiiiiiiiiiii" localSheetId="21">GLPattern!iiiiiiiiiiiiiiiiii</definedName>
    <definedName name="iiiiiiiiiiiiiiiiii" localSheetId="1">'ToDo Tasks'!iiiiiiiiiiiiiiiiii</definedName>
    <definedName name="iiiiiiiiiiiiiiiiii">iiiiiiiiiiiiiiiiii</definedName>
    <definedName name="iiuytiui" localSheetId="22">#N/A</definedName>
    <definedName name="iiuytiui" localSheetId="6">#N/A</definedName>
    <definedName name="iiuytiui" localSheetId="21">GLPattern!iiuytiui</definedName>
    <definedName name="iiuytiui" localSheetId="1">'ToDo Tasks'!iiuytiui</definedName>
    <definedName name="iiuytiui">iiuytiui</definedName>
    <definedName name="InMile" localSheetId="22">#REF!</definedName>
    <definedName name="InMile" localSheetId="6">#REF!</definedName>
    <definedName name="InMile" localSheetId="21">#REF!</definedName>
    <definedName name="InMile" localSheetId="2">#REF!</definedName>
    <definedName name="InMile" localSheetId="3">#REF!</definedName>
    <definedName name="InMile" localSheetId="5">#REF!</definedName>
    <definedName name="InMile" localSheetId="12">#REF!</definedName>
    <definedName name="InMile" localSheetId="14">#REF!</definedName>
    <definedName name="InMile" localSheetId="18">#REF!</definedName>
    <definedName name="InMile">#REF!</definedName>
    <definedName name="InMileDate" localSheetId="21">#REF!</definedName>
    <definedName name="InMileDate" localSheetId="2">#REF!</definedName>
    <definedName name="InMileDate" localSheetId="3">#REF!</definedName>
    <definedName name="InMileDate" localSheetId="5">#REF!</definedName>
    <definedName name="InMileDate" localSheetId="12">#REF!</definedName>
    <definedName name="InMileDate" localSheetId="14">#REF!</definedName>
    <definedName name="InMileDate" localSheetId="18">#REF!</definedName>
    <definedName name="InMileDate">#REF!</definedName>
    <definedName name="IO" localSheetId="22">#REF!</definedName>
    <definedName name="IO" localSheetId="6">[8]リスト範囲定義!$C$51:$C$54</definedName>
    <definedName name="IO" localSheetId="21">#REF!</definedName>
    <definedName name="IO" localSheetId="2">#REF!</definedName>
    <definedName name="IO" localSheetId="3">#REF!</definedName>
    <definedName name="IO" localSheetId="5">#REF!</definedName>
    <definedName name="IO" localSheetId="12">#REF!</definedName>
    <definedName name="IO" localSheetId="14">#REF!</definedName>
    <definedName name="IO" localSheetId="18">#REF!</definedName>
    <definedName name="IO">#REF!</definedName>
    <definedName name="iuyiuyi" localSheetId="22">#N/A</definedName>
    <definedName name="iuyiuyi" localSheetId="6">#N/A</definedName>
    <definedName name="iuyiuyi" localSheetId="21">GLPattern!iuyiuyi</definedName>
    <definedName name="iuyiuyi" localSheetId="1">'ToDo Tasks'!iuyiuyi</definedName>
    <definedName name="iuyiuyi">iuyiuyi</definedName>
    <definedName name="jhjhjhkhkhk" localSheetId="22">#N/A</definedName>
    <definedName name="jhjhjhkhkhk" localSheetId="6">#N/A</definedName>
    <definedName name="jhjhjhkhkhk" localSheetId="21">GLPattern!jhjhjhkhkhk</definedName>
    <definedName name="jhjhjhkhkhk" localSheetId="1">'ToDo Tasks'!jhjhjhkhkhk</definedName>
    <definedName name="jhjhjhkhkhk">jhjhjhkhkhk</definedName>
    <definedName name="ｊｊｊ" localSheetId="22">#REF!,#REF!,#REF!,#REF!,#REF!,#REF!,#REF!,#REF!,#REF!,#REF!,#REF!,#REF!,#REF!,#REF!,#REF!,#REF!,#REF!,#REF!,#REF!,#REF!,#REF!,#REF!,#REF!</definedName>
    <definedName name="ｊｊｊ" localSheetId="6">#REF!,#REF!,#REF!,#REF!,#REF!,#REF!,#REF!,#REF!,#REF!,#REF!,#REF!,#REF!,#REF!,#REF!,#REF!,#REF!,#REF!,#REF!,#REF!,#REF!,#REF!,#REF!,#REF!</definedName>
    <definedName name="ｊｊｊ" localSheetId="21">#REF!,#REF!,#REF!,#REF!,#REF!,#REF!,#REF!,#REF!,#REF!,#REF!,#REF!,#REF!,#REF!,#REF!,#REF!,#REF!,#REF!,#REF!,#REF!,#REF!,#REF!,#REF!,#REF!</definedName>
    <definedName name="ｊｊｊ" localSheetId="2">#REF!,#REF!,#REF!,#REF!,#REF!,#REF!,#REF!,#REF!,#REF!,#REF!,#REF!,#REF!,#REF!,#REF!,#REF!,#REF!,#REF!,#REF!,#REF!,#REF!,#REF!,#REF!,#REF!</definedName>
    <definedName name="ｊｊｊ" localSheetId="3">#REF!,#REF!,#REF!,#REF!,#REF!,#REF!,#REF!,#REF!,#REF!,#REF!,#REF!,#REF!,#REF!,#REF!,#REF!,#REF!,#REF!,#REF!,#REF!,#REF!,#REF!,#REF!,#REF!</definedName>
    <definedName name="ｊｊｊ" localSheetId="5">#REF!,#REF!,#REF!,#REF!,#REF!,#REF!,#REF!,#REF!,#REF!,#REF!,#REF!,#REF!,#REF!,#REF!,#REF!,#REF!,#REF!,#REF!,#REF!,#REF!,#REF!,#REF!,#REF!</definedName>
    <definedName name="ｊｊｊ" localSheetId="12">#REF!,#REF!,#REF!,#REF!,#REF!,#REF!,#REF!,#REF!,#REF!,#REF!,#REF!,#REF!,#REF!,#REF!,#REF!,#REF!,#REF!,#REF!,#REF!,#REF!,#REF!,#REF!,#REF!</definedName>
    <definedName name="ｊｊｊ" localSheetId="14">#REF!,#REF!,#REF!,#REF!,#REF!,#REF!,#REF!,#REF!,#REF!,#REF!,#REF!,#REF!,#REF!,#REF!,#REF!,#REF!,#REF!,#REF!,#REF!,#REF!,#REF!,#REF!,#REF!</definedName>
    <definedName name="ｊｊｊ" localSheetId="18">#REF!,#REF!,#REF!,#REF!,#REF!,#REF!,#REF!,#REF!,#REF!,#REF!,#REF!,#REF!,#REF!,#REF!,#REF!,#REF!,#REF!,#REF!,#REF!,#REF!,#REF!,#REF!,#REF!</definedName>
    <definedName name="ｊｊｊ">#REF!,#REF!,#REF!,#REF!,#REF!,#REF!,#REF!,#REF!,#REF!,#REF!,#REF!,#REF!,#REF!,#REF!,#REF!,#REF!,#REF!,#REF!,#REF!,#REF!,#REF!,#REF!,#REF!</definedName>
    <definedName name="jjjjj" localSheetId="22">#N/A</definedName>
    <definedName name="jjjjj" localSheetId="6">#N/A</definedName>
    <definedName name="jjjjj" localSheetId="21">GLPattern!jjjjj</definedName>
    <definedName name="jjjjj" localSheetId="1">'ToDo Tasks'!jjjjj</definedName>
    <definedName name="jjjjj">jjjjj</definedName>
    <definedName name="jyu" localSheetId="22" hidden="1">{"HCDN_注釈以外",#N/A,FALSE,"10.0対応";"HCDN_注釈",#N/A,FALSE,"10.0対応";"HCDN_注釈以外",#N/A,FALSE,"9.0対応";"HCDN_注釈",#N/A,FALSE,"9.0対応";#N/A,#N/A,FALSE,"ﾏﾆｭｱﾙ一覧";#N/A,#N/A,FALSE,"ﾏﾆｭｱﾙ一覧 (2)"}</definedName>
    <definedName name="jyu" localSheetId="6" hidden="1">{"HCDN_注釈以外",#N/A,FALSE,"10.0対応";"HCDN_注釈",#N/A,FALSE,"10.0対応";"HCDN_注釈以外",#N/A,FALSE,"9.0対応";"HCDN_注釈",#N/A,FALSE,"9.0対応";#N/A,#N/A,FALSE,"ﾏﾆｭｱﾙ一覧";#N/A,#N/A,FALSE,"ﾏﾆｭｱﾙ一覧 (2)"}</definedName>
    <definedName name="jyu" localSheetId="21" hidden="1">{"HCDN_注釈以外",#N/A,FALSE,"10.0対応";"HCDN_注釈",#N/A,FALSE,"10.0対応";"HCDN_注釈以外",#N/A,FALSE,"9.0対応";"HCDN_注釈",#N/A,FALSE,"9.0対応";#N/A,#N/A,FALSE,"ﾏﾆｭｱﾙ一覧";#N/A,#N/A,FALSE,"ﾏﾆｭｱﾙ一覧 (2)"}</definedName>
    <definedName name="jyu" localSheetId="1" hidden="1">{"HCDN_注釈以外",#N/A,FALSE,"10.0対応";"HCDN_注釈",#N/A,FALSE,"10.0対応";"HCDN_注釈以外",#N/A,FALSE,"9.0対応";"HCDN_注釈",#N/A,FALSE,"9.0対応";#N/A,#N/A,FALSE,"ﾏﾆｭｱﾙ一覧";#N/A,#N/A,FALSE,"ﾏﾆｭｱﾙ一覧 (2)"}</definedName>
    <definedName name="jyu" hidden="1">{"HCDN_注釈以外",#N/A,FALSE,"10.0対応";"HCDN_注釈",#N/A,FALSE,"10.0対応";"HCDN_注釈以外",#N/A,FALSE,"9.0対応";"HCDN_注釈",#N/A,FALSE,"9.0対応";#N/A,#N/A,FALSE,"ﾏﾆｭｱﾙ一覧";#N/A,#N/A,FALSE,"ﾏﾆｭｱﾙ一覧 (2)"}</definedName>
    <definedName name="jyu_1" localSheetId="22" hidden="1">{"HCDN_注釈以外",#N/A,FALSE,"10.0対応";"HCDN_注釈",#N/A,FALSE,"10.0対応";"HCDN_注釈以外",#N/A,FALSE,"9.0対応";"HCDN_注釈",#N/A,FALSE,"9.0対応";#N/A,#N/A,FALSE,"ﾏﾆｭｱﾙ一覧";#N/A,#N/A,FALSE,"ﾏﾆｭｱﾙ一覧 (2)"}</definedName>
    <definedName name="jyu_1" localSheetId="6" hidden="1">{"HCDN_注釈以外",#N/A,FALSE,"10.0対応";"HCDN_注釈",#N/A,FALSE,"10.0対応";"HCDN_注釈以外",#N/A,FALSE,"9.0対応";"HCDN_注釈",#N/A,FALSE,"9.0対応";#N/A,#N/A,FALSE,"ﾏﾆｭｱﾙ一覧";#N/A,#N/A,FALSE,"ﾏﾆｭｱﾙ一覧 (2)"}</definedName>
    <definedName name="jyu_1" localSheetId="21" hidden="1">{"HCDN_注釈以外",#N/A,FALSE,"10.0対応";"HCDN_注釈",#N/A,FALSE,"10.0対応";"HCDN_注釈以外",#N/A,FALSE,"9.0対応";"HCDN_注釈",#N/A,FALSE,"9.0対応";#N/A,#N/A,FALSE,"ﾏﾆｭｱﾙ一覧";#N/A,#N/A,FALSE,"ﾏﾆｭｱﾙ一覧 (2)"}</definedName>
    <definedName name="jyu_1" localSheetId="1" hidden="1">{"HCDN_注釈以外",#N/A,FALSE,"10.0対応";"HCDN_注釈",#N/A,FALSE,"10.0対応";"HCDN_注釈以外",#N/A,FALSE,"9.0対応";"HCDN_注釈",#N/A,FALSE,"9.0対応";#N/A,#N/A,FALSE,"ﾏﾆｭｱﾙ一覧";#N/A,#N/A,FALSE,"ﾏﾆｭｱﾙ一覧 (2)"}</definedName>
    <definedName name="jyu_1" hidden="1">{"HCDN_注釈以外",#N/A,FALSE,"10.0対応";"HCDN_注釈",#N/A,FALSE,"10.0対応";"HCDN_注釈以外",#N/A,FALSE,"9.0対応";"HCDN_注釈",#N/A,FALSE,"9.0対応";#N/A,#N/A,FALSE,"ﾏﾆｭｱﾙ一覧";#N/A,#N/A,FALSE,"ﾏﾆｭｱﾙ一覧 (2)"}</definedName>
    <definedName name="kkkkk" localSheetId="22">#N/A</definedName>
    <definedName name="kkkkk" localSheetId="6">#N/A</definedName>
    <definedName name="kkkkk" localSheetId="21">GLPattern!kkkkk</definedName>
    <definedName name="kkkkk" localSheetId="1">'ToDo Tasks'!kkkkk</definedName>
    <definedName name="kkkkk">kkkkk</definedName>
    <definedName name="llll" localSheetId="22">#N/A</definedName>
    <definedName name="llll" localSheetId="6">#N/A</definedName>
    <definedName name="llll" localSheetId="21">GLPattern!llll</definedName>
    <definedName name="llll" localSheetId="1">'ToDo Tasks'!llll</definedName>
    <definedName name="llll">llll</definedName>
    <definedName name="Mark" localSheetId="22">#REF!</definedName>
    <definedName name="Mark" localSheetId="6">#REF!</definedName>
    <definedName name="Mark" localSheetId="21">#REF!</definedName>
    <definedName name="Mark" localSheetId="2">#REF!</definedName>
    <definedName name="Mark" localSheetId="3">#REF!</definedName>
    <definedName name="Mark" localSheetId="5">#REF!</definedName>
    <definedName name="Mark" localSheetId="12">#REF!</definedName>
    <definedName name="Mark" localSheetId="14">#REF!</definedName>
    <definedName name="Mark" localSheetId="18">#REF!</definedName>
    <definedName name="Mark">#REF!</definedName>
    <definedName name="Mile" localSheetId="21">#REF!</definedName>
    <definedName name="Mile" localSheetId="2">#REF!</definedName>
    <definedName name="Mile" localSheetId="3">#REF!</definedName>
    <definedName name="Mile" localSheetId="5">#REF!</definedName>
    <definedName name="Mile" localSheetId="12">#REF!</definedName>
    <definedName name="Mile" localSheetId="14">#REF!</definedName>
    <definedName name="Mile" localSheetId="18">#REF!</definedName>
    <definedName name="Mile">#REF!</definedName>
    <definedName name="MileDate" localSheetId="21">#REF!</definedName>
    <definedName name="MileDate" localSheetId="2">#REF!</definedName>
    <definedName name="MileDate" localSheetId="3">#REF!</definedName>
    <definedName name="MileDate" localSheetId="5">#REF!</definedName>
    <definedName name="MileDate" localSheetId="12">#REF!</definedName>
    <definedName name="MileDate" localSheetId="14">#REF!</definedName>
    <definedName name="MileDate" localSheetId="18">#REF!</definedName>
    <definedName name="MileDate">#REF!</definedName>
    <definedName name="MileStone">[9]CriticalPath!$D$16:$GV$17</definedName>
    <definedName name="mmmmm" localSheetId="22">#N/A</definedName>
    <definedName name="mmmmm" localSheetId="6">#N/A</definedName>
    <definedName name="mmmmm" localSheetId="21">GLPattern!mmmmm</definedName>
    <definedName name="mmmmm" localSheetId="1">'ToDo Tasks'!mmmmm</definedName>
    <definedName name="mmmmm">mmmmm</definedName>
    <definedName name="mnmnmnmn" localSheetId="22">#N/A</definedName>
    <definedName name="mnmnmnmn" localSheetId="6">#N/A</definedName>
    <definedName name="mnmnmnmn" localSheetId="21">GLPattern!mnmnmnmn</definedName>
    <definedName name="mnmnmnmn" localSheetId="1">'ToDo Tasks'!mnmnmnmn</definedName>
    <definedName name="mnmnmnmn">mnmnmnmn</definedName>
    <definedName name="nbvnvbnbvnb" localSheetId="22">#N/A</definedName>
    <definedName name="nbvnvbnbvnb" localSheetId="6">#N/A</definedName>
    <definedName name="nbvnvbnbvnb" localSheetId="21">GLPattern!nbvnvbnbvnb</definedName>
    <definedName name="nbvnvbnbvnb" localSheetId="1">'ToDo Tasks'!nbvnvbnbvnb</definedName>
    <definedName name="nbvnvbnbvnb">nbvnvbnbvnb</definedName>
    <definedName name="nnnnn" localSheetId="22">#N/A</definedName>
    <definedName name="nnnnn" localSheetId="6">#N/A</definedName>
    <definedName name="nnnnn" localSheetId="21">GLPattern!nnnnn</definedName>
    <definedName name="nnnnn" localSheetId="1">'ToDo Tasks'!nnnnn</definedName>
    <definedName name="nnnnn">nnnnn</definedName>
    <definedName name="No" localSheetId="22">#REF!</definedName>
    <definedName name="No" localSheetId="6">#REF!</definedName>
    <definedName name="No" localSheetId="21">#REF!</definedName>
    <definedName name="No" localSheetId="2">#REF!</definedName>
    <definedName name="No" localSheetId="3">#REF!</definedName>
    <definedName name="No" localSheetId="5">#REF!</definedName>
    <definedName name="No" localSheetId="12">#REF!</definedName>
    <definedName name="No" localSheetId="14">#REF!</definedName>
    <definedName name="No" localSheetId="18">#REF!</definedName>
    <definedName name="No">#REF!</definedName>
    <definedName name="ooo" localSheetId="22">#N/A</definedName>
    <definedName name="ooo" localSheetId="6">#N/A</definedName>
    <definedName name="ooo" localSheetId="21">GLPattern!ooo</definedName>
    <definedName name="ooo" localSheetId="1">'ToDo Tasks'!ooo</definedName>
    <definedName name="ooo">ooo</definedName>
    <definedName name="oooooooo" localSheetId="22">#N/A</definedName>
    <definedName name="oooooooo" localSheetId="6">#N/A</definedName>
    <definedName name="oooooooo" localSheetId="21">GLPattern!oooooooo</definedName>
    <definedName name="oooooooo" localSheetId="1">'ToDo Tasks'!oooooooo</definedName>
    <definedName name="oooooooo">oooooooo</definedName>
    <definedName name="ooooooooooooo" localSheetId="22">#N/A</definedName>
    <definedName name="ooooooooooooo" localSheetId="6">#N/A</definedName>
    <definedName name="ooooooooooooo" localSheetId="21">GLPattern!ooooooooooooo</definedName>
    <definedName name="ooooooooooooo" localSheetId="1">'ToDo Tasks'!ooooooooooooo</definedName>
    <definedName name="ooooooooooooo">ooooooooooooo</definedName>
    <definedName name="OreType">[10]OreType!$B$2:$D$29</definedName>
    <definedName name="OreTypeSelect" localSheetId="22">#REF!</definedName>
    <definedName name="OreTypeSelect" localSheetId="6">#REF!</definedName>
    <definedName name="OreTypeSelect" localSheetId="21">#REF!</definedName>
    <definedName name="OreTypeSelect" localSheetId="2">#REF!</definedName>
    <definedName name="OreTypeSelect" localSheetId="3">#REF!</definedName>
    <definedName name="OreTypeSelect" localSheetId="5">#REF!</definedName>
    <definedName name="OreTypeSelect" localSheetId="12">#REF!</definedName>
    <definedName name="OreTypeSelect" localSheetId="14">#REF!</definedName>
    <definedName name="OreTypeSelect" localSheetId="18">#REF!</definedName>
    <definedName name="OreTypeSelect">#REF!</definedName>
    <definedName name="ppp" localSheetId="22">#N/A</definedName>
    <definedName name="ppp" localSheetId="6">#N/A</definedName>
    <definedName name="ppp" localSheetId="21">GLPattern!ppp</definedName>
    <definedName name="ppp" localSheetId="1">'ToDo Tasks'!ppp</definedName>
    <definedName name="ppp">ppp</definedName>
    <definedName name="pppppppppp" localSheetId="22">#N/A</definedName>
    <definedName name="pppppppppp" localSheetId="6">#N/A</definedName>
    <definedName name="pppppppppp" localSheetId="21">GLPattern!pppppppppp</definedName>
    <definedName name="pppppppppp" localSheetId="1">'ToDo Tasks'!pppppppppp</definedName>
    <definedName name="pppppppppp">pppppppppp</definedName>
    <definedName name="ppppppppppp" localSheetId="22">#N/A</definedName>
    <definedName name="ppppppppppp" localSheetId="6">#N/A</definedName>
    <definedName name="ppppppppppp" localSheetId="21">GLPattern!ppppppppppp</definedName>
    <definedName name="ppppppppppp" localSheetId="1">'ToDo Tasks'!ppppppppppp</definedName>
    <definedName name="ppppppppppp">ppppppppppp</definedName>
    <definedName name="print" localSheetId="22">#N/A</definedName>
    <definedName name="print" localSheetId="6">#N/A</definedName>
    <definedName name="print" localSheetId="21">GLPattern!print</definedName>
    <definedName name="print" localSheetId="1">'ToDo Tasks'!print</definedName>
    <definedName name="print">print</definedName>
    <definedName name="_xlnm.Print_Area" localSheetId="22">#REF!</definedName>
    <definedName name="_xlnm.Print_Area" localSheetId="6">#REF!</definedName>
    <definedName name="_xlnm.Print_Area" localSheetId="21">#REF!</definedName>
    <definedName name="_xlnm.Print_Area" localSheetId="2">#REF!</definedName>
    <definedName name="_xlnm.Print_Area" localSheetId="3">#REF!</definedName>
    <definedName name="_xlnm.Print_Area" localSheetId="5">#REF!</definedName>
    <definedName name="_xlnm.Print_Area" localSheetId="12">#REF!</definedName>
    <definedName name="_xlnm.Print_Area" localSheetId="14">#REF!</definedName>
    <definedName name="_xlnm.Print_Area" localSheetId="18">#REF!</definedName>
    <definedName name="_xlnm.Print_Area">#REF!</definedName>
    <definedName name="Print_Area_MI" localSheetId="21">#REF!</definedName>
    <definedName name="Print_Area_MI" localSheetId="2">#REF!</definedName>
    <definedName name="Print_Area_MI" localSheetId="3">#REF!</definedName>
    <definedName name="Print_Area_MI" localSheetId="5">#REF!</definedName>
    <definedName name="Print_Area_MI" localSheetId="12">#REF!</definedName>
    <definedName name="Print_Area_MI" localSheetId="14">#REF!</definedName>
    <definedName name="Print_Area_MI" localSheetId="18">#REF!</definedName>
    <definedName name="Print_Area_MI">#REF!</definedName>
    <definedName name="print_out" localSheetId="22">#N/A</definedName>
    <definedName name="print_out" localSheetId="6">#N/A</definedName>
    <definedName name="print_out" localSheetId="21">GLPattern!print_out</definedName>
    <definedName name="print_out" localSheetId="1">'ToDo Tasks'!print_out</definedName>
    <definedName name="print_out">print_out</definedName>
    <definedName name="print_out_NT" localSheetId="22">#N/A</definedName>
    <definedName name="print_out_NT" localSheetId="6">#N/A</definedName>
    <definedName name="print_out_NT" localSheetId="21">GLPattern!print_out_NT</definedName>
    <definedName name="print_out_NT" localSheetId="1">'ToDo Tasks'!print_out_NT</definedName>
    <definedName name="print_out_NT">print_out_NT</definedName>
    <definedName name="qqq" localSheetId="22">#N/A</definedName>
    <definedName name="qqq" localSheetId="6">#N/A</definedName>
    <definedName name="qqq" localSheetId="21">GLPattern!qqq</definedName>
    <definedName name="qqq" localSheetId="1">'ToDo Tasks'!qqq</definedName>
    <definedName name="qqq">qqq</definedName>
    <definedName name="qqqqqqqqqqqqqqqqqqqqqqq" localSheetId="22">#N/A</definedName>
    <definedName name="qqqqqqqqqqqqqqqqqqqqqqq" localSheetId="6">#N/A</definedName>
    <definedName name="qqqqqqqqqqqqqqqqqqqqqqq" localSheetId="21">GLPattern!qqqqqqqqqqqqqqqqqqqqqqq</definedName>
    <definedName name="qqqqqqqqqqqqqqqqqqqqqqq" localSheetId="1">'ToDo Tasks'!qqqqqqqqqqqqqqqqqqqqqqq</definedName>
    <definedName name="qqqqqqqqqqqqqqqqqqqqqqq">qqqqqqqqqqqqqqqqqqqqqqq</definedName>
    <definedName name="qwe"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qwe"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qwe"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qwe"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qwe"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qwe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qwe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qwe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qwe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qwe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RealEffort" localSheetId="22">#REF!</definedName>
    <definedName name="RealEffort" localSheetId="6">#REF!</definedName>
    <definedName name="RealEffort" localSheetId="2">#REF!</definedName>
    <definedName name="RealEffort" localSheetId="3">#REF!</definedName>
    <definedName name="RealEffort" localSheetId="5">#REF!</definedName>
    <definedName name="RealEffort" localSheetId="12">#REF!</definedName>
    <definedName name="RealEffort" localSheetId="14">#REF!</definedName>
    <definedName name="RealEffort" localSheetId="18">#REF!</definedName>
    <definedName name="RealEffort">#REF!</definedName>
    <definedName name="RealEnd" localSheetId="2">#REF!</definedName>
    <definedName name="RealEnd" localSheetId="3">#REF!</definedName>
    <definedName name="RealEnd" localSheetId="5">#REF!</definedName>
    <definedName name="RealEnd" localSheetId="12">#REF!</definedName>
    <definedName name="RealEnd" localSheetId="14">#REF!</definedName>
    <definedName name="RealEnd" localSheetId="18">#REF!</definedName>
    <definedName name="RealEnd">#REF!</definedName>
    <definedName name="RealStart" localSheetId="2">#REF!</definedName>
    <definedName name="RealStart" localSheetId="3">#REF!</definedName>
    <definedName name="RealStart" localSheetId="5">#REF!</definedName>
    <definedName name="RealStart" localSheetId="12">#REF!</definedName>
    <definedName name="RealStart" localSheetId="14">#REF!</definedName>
    <definedName name="RealStart" localSheetId="18">#REF!</definedName>
    <definedName name="RealStart">#REF!</definedName>
    <definedName name="RecAs" localSheetId="2">#REF!</definedName>
    <definedName name="RecAs" localSheetId="3">#REF!</definedName>
    <definedName name="RecAs" localSheetId="5">#REF!</definedName>
    <definedName name="RecAs" localSheetId="12">#REF!</definedName>
    <definedName name="RecAs" localSheetId="14">#REF!</definedName>
    <definedName name="RecAs" localSheetId="18">#REF!</definedName>
    <definedName name="RecAs">#REF!</definedName>
    <definedName name="RecDate" localSheetId="2">#REF!</definedName>
    <definedName name="RecDate" localSheetId="3">#REF!</definedName>
    <definedName name="RecDate" localSheetId="5">#REF!</definedName>
    <definedName name="RecDate" localSheetId="12">#REF!</definedName>
    <definedName name="RecDate" localSheetId="14">#REF!</definedName>
    <definedName name="RecDate" localSheetId="18">#REF!</definedName>
    <definedName name="RecDate">#REF!</definedName>
    <definedName name="RecDryWt" localSheetId="2">#REF!</definedName>
    <definedName name="RecDryWt" localSheetId="3">#REF!</definedName>
    <definedName name="RecDryWt" localSheetId="5">#REF!</definedName>
    <definedName name="RecDryWt" localSheetId="12">#REF!</definedName>
    <definedName name="RecDryWt" localSheetId="14">#REF!</definedName>
    <definedName name="RecDryWt" localSheetId="18">#REF!</definedName>
    <definedName name="RecDryWt">#REF!</definedName>
    <definedName name="RecIron" localSheetId="2">#REF!</definedName>
    <definedName name="RecIron" localSheetId="3">#REF!</definedName>
    <definedName name="RecIron" localSheetId="5">#REF!</definedName>
    <definedName name="RecIron" localSheetId="12">#REF!</definedName>
    <definedName name="RecIron" localSheetId="14">#REF!</definedName>
    <definedName name="RecIron" localSheetId="18">#REF!</definedName>
    <definedName name="RecIron">#REF!</definedName>
    <definedName name="RecLotNo" localSheetId="2">#REF!</definedName>
    <definedName name="RecLotNo" localSheetId="3">#REF!</definedName>
    <definedName name="RecLotNo" localSheetId="5">#REF!</definedName>
    <definedName name="RecLotNo" localSheetId="12">#REF!</definedName>
    <definedName name="RecLotNo" localSheetId="14">#REF!</definedName>
    <definedName name="RecLotNo" localSheetId="18">#REF!</definedName>
    <definedName name="RecLotNo">#REF!</definedName>
    <definedName name="RecName" localSheetId="2">#REF!</definedName>
    <definedName name="RecName" localSheetId="3">#REF!</definedName>
    <definedName name="RecName" localSheetId="5">#REF!</definedName>
    <definedName name="RecName" localSheetId="12">#REF!</definedName>
    <definedName name="RecName" localSheetId="14">#REF!</definedName>
    <definedName name="RecName" localSheetId="18">#REF!</definedName>
    <definedName name="RecName">#REF!</definedName>
    <definedName name="_xlnm.Recorder" localSheetId="22">#REF!</definedName>
    <definedName name="_xlnm.Recorder" localSheetId="6">#REF!</definedName>
    <definedName name="_xlnm.Recorder" localSheetId="2">#REF!</definedName>
    <definedName name="_xlnm.Recorder" localSheetId="3">#REF!</definedName>
    <definedName name="_xlnm.Recorder" localSheetId="5">#REF!</definedName>
    <definedName name="_xlnm.Recorder" localSheetId="12">#REF!</definedName>
    <definedName name="_xlnm.Recorder" localSheetId="14">#REF!</definedName>
    <definedName name="_xlnm.Recorder" localSheetId="18">#REF!</definedName>
    <definedName name="_xlnm.Recorder">#REF!</definedName>
    <definedName name="RecOreType" localSheetId="2">#REF!</definedName>
    <definedName name="RecOreType" localSheetId="3">#REF!</definedName>
    <definedName name="RecOreType" localSheetId="5">#REF!</definedName>
    <definedName name="RecOreType" localSheetId="12">#REF!</definedName>
    <definedName name="RecOreType" localSheetId="14">#REF!</definedName>
    <definedName name="RecOreType" localSheetId="18">#REF!</definedName>
    <definedName name="RecOreType">#REF!</definedName>
    <definedName name="RecTa2O5" localSheetId="2">#REF!</definedName>
    <definedName name="RecTa2O5" localSheetId="3">#REF!</definedName>
    <definedName name="RecTa2O5" localSheetId="5">#REF!</definedName>
    <definedName name="RecTa2O5" localSheetId="12">#REF!</definedName>
    <definedName name="RecTa2O5" localSheetId="14">#REF!</definedName>
    <definedName name="RecTa2O5" localSheetId="18">#REF!</definedName>
    <definedName name="RecTa2O5">#REF!</definedName>
    <definedName name="RecTin" localSheetId="2">#REF!</definedName>
    <definedName name="RecTin" localSheetId="3">#REF!</definedName>
    <definedName name="RecTin" localSheetId="5">#REF!</definedName>
    <definedName name="RecTin" localSheetId="12">#REF!</definedName>
    <definedName name="RecTin" localSheetId="14">#REF!</definedName>
    <definedName name="RecTin" localSheetId="18">#REF!</definedName>
    <definedName name="RecTin">#REF!</definedName>
    <definedName name="RecWetWt" localSheetId="2">#REF!</definedName>
    <definedName name="RecWetWt" localSheetId="3">#REF!</definedName>
    <definedName name="RecWetWt" localSheetId="5">#REF!</definedName>
    <definedName name="RecWetWt" localSheetId="12">#REF!</definedName>
    <definedName name="RecWetWt" localSheetId="14">#REF!</definedName>
    <definedName name="RecWetWt" localSheetId="18">#REF!</definedName>
    <definedName name="RecWetWt">#REF!</definedName>
    <definedName name="RefNo" localSheetId="2">#REF!</definedName>
    <definedName name="RefNo" localSheetId="3">#REF!</definedName>
    <definedName name="RefNo" localSheetId="5">#REF!</definedName>
    <definedName name="RefNo" localSheetId="12">#REF!</definedName>
    <definedName name="RefNo" localSheetId="14">#REF!</definedName>
    <definedName name="RefNo" localSheetId="18">#REF!</definedName>
    <definedName name="RefNo">#REF!</definedName>
    <definedName name="ReqAs" localSheetId="2">#REF!</definedName>
    <definedName name="ReqAs" localSheetId="3">#REF!</definedName>
    <definedName name="ReqAs" localSheetId="5">#REF!</definedName>
    <definedName name="ReqAs" localSheetId="12">#REF!</definedName>
    <definedName name="ReqAs" localSheetId="14">#REF!</definedName>
    <definedName name="ReqAs" localSheetId="18">#REF!</definedName>
    <definedName name="ReqAs">#REF!</definedName>
    <definedName name="ReqDate" localSheetId="2">#REF!</definedName>
    <definedName name="ReqDate" localSheetId="3">#REF!</definedName>
    <definedName name="ReqDate" localSheetId="5">#REF!</definedName>
    <definedName name="ReqDate" localSheetId="12">#REF!</definedName>
    <definedName name="ReqDate" localSheetId="14">#REF!</definedName>
    <definedName name="ReqDate" localSheetId="18">#REF!</definedName>
    <definedName name="ReqDate">#REF!</definedName>
    <definedName name="ReqDryWt" localSheetId="2">#REF!</definedName>
    <definedName name="ReqDryWt" localSheetId="3">#REF!</definedName>
    <definedName name="ReqDryWt" localSheetId="5">#REF!</definedName>
    <definedName name="ReqDryWt" localSheetId="12">#REF!</definedName>
    <definedName name="ReqDryWt" localSheetId="14">#REF!</definedName>
    <definedName name="ReqDryWt" localSheetId="18">#REF!</definedName>
    <definedName name="ReqDryWt">#REF!</definedName>
    <definedName name="ReqFe" localSheetId="2">#REF!</definedName>
    <definedName name="ReqFe" localSheetId="3">#REF!</definedName>
    <definedName name="ReqFe" localSheetId="5">#REF!</definedName>
    <definedName name="ReqFe" localSheetId="12">#REF!</definedName>
    <definedName name="ReqFe" localSheetId="14">#REF!</definedName>
    <definedName name="ReqFe" localSheetId="18">#REF!</definedName>
    <definedName name="ReqFe">#REF!</definedName>
    <definedName name="ReqIron" localSheetId="2">#REF!</definedName>
    <definedName name="ReqIron" localSheetId="3">#REF!</definedName>
    <definedName name="ReqIron" localSheetId="5">#REF!</definedName>
    <definedName name="ReqIron" localSheetId="12">#REF!</definedName>
    <definedName name="ReqIron" localSheetId="14">#REF!</definedName>
    <definedName name="ReqIron" localSheetId="18">#REF!</definedName>
    <definedName name="ReqIron">#REF!</definedName>
    <definedName name="ReqLotNo" localSheetId="2">#REF!</definedName>
    <definedName name="ReqLotNo" localSheetId="3">#REF!</definedName>
    <definedName name="ReqLotNo" localSheetId="5">#REF!</definedName>
    <definedName name="ReqLotNo" localSheetId="12">#REF!</definedName>
    <definedName name="ReqLotNo" localSheetId="14">#REF!</definedName>
    <definedName name="ReqLotNo" localSheetId="18">#REF!</definedName>
    <definedName name="ReqLotNo">#REF!</definedName>
    <definedName name="ReqName" localSheetId="2">#REF!</definedName>
    <definedName name="ReqName" localSheetId="3">#REF!</definedName>
    <definedName name="ReqName" localSheetId="5">#REF!</definedName>
    <definedName name="ReqName" localSheetId="12">#REF!</definedName>
    <definedName name="ReqName" localSheetId="14">#REF!</definedName>
    <definedName name="ReqName" localSheetId="18">#REF!</definedName>
    <definedName name="ReqName">#REF!</definedName>
    <definedName name="ReqOreType" localSheetId="2">#REF!</definedName>
    <definedName name="ReqOreType" localSheetId="3">#REF!</definedName>
    <definedName name="ReqOreType" localSheetId="5">#REF!</definedName>
    <definedName name="ReqOreType" localSheetId="12">#REF!</definedName>
    <definedName name="ReqOreType" localSheetId="14">#REF!</definedName>
    <definedName name="ReqOreType" localSheetId="18">#REF!</definedName>
    <definedName name="ReqOreType">#REF!</definedName>
    <definedName name="ReqSn" localSheetId="2">#REF!</definedName>
    <definedName name="ReqSn" localSheetId="3">#REF!</definedName>
    <definedName name="ReqSn" localSheetId="5">#REF!</definedName>
    <definedName name="ReqSn" localSheetId="12">#REF!</definedName>
    <definedName name="ReqSn" localSheetId="14">#REF!</definedName>
    <definedName name="ReqSn" localSheetId="18">#REF!</definedName>
    <definedName name="ReqSn">#REF!</definedName>
    <definedName name="ReqTa2O5" localSheetId="2">#REF!</definedName>
    <definedName name="ReqTa2O5" localSheetId="3">#REF!</definedName>
    <definedName name="ReqTa2O5" localSheetId="5">#REF!</definedName>
    <definedName name="ReqTa2O5" localSheetId="12">#REF!</definedName>
    <definedName name="ReqTa2O5" localSheetId="14">#REF!</definedName>
    <definedName name="ReqTa2O5" localSheetId="18">#REF!</definedName>
    <definedName name="ReqTa2O5">#REF!</definedName>
    <definedName name="ReqTin" localSheetId="2">#REF!</definedName>
    <definedName name="ReqTin" localSheetId="3">#REF!</definedName>
    <definedName name="ReqTin" localSheetId="5">#REF!</definedName>
    <definedName name="ReqTin" localSheetId="12">#REF!</definedName>
    <definedName name="ReqTin" localSheetId="14">#REF!</definedName>
    <definedName name="ReqTin" localSheetId="18">#REF!</definedName>
    <definedName name="ReqTin">#REF!</definedName>
    <definedName name="ReqWetWt" localSheetId="2">#REF!</definedName>
    <definedName name="ReqWetWt" localSheetId="3">#REF!</definedName>
    <definedName name="ReqWetWt" localSheetId="5">#REF!</definedName>
    <definedName name="ReqWetWt" localSheetId="12">#REF!</definedName>
    <definedName name="ReqWetWt" localSheetId="14">#REF!</definedName>
    <definedName name="ReqWetWt" localSheetId="18">#REF!</definedName>
    <definedName name="ReqWetWt">#REF!</definedName>
    <definedName name="rrr" localSheetId="22">#N/A</definedName>
    <definedName name="rrr" localSheetId="6">#N/A</definedName>
    <definedName name="rrr" localSheetId="21">GLPattern!rrr</definedName>
    <definedName name="rrr" localSheetId="1">'ToDo Tasks'!rrr</definedName>
    <definedName name="rrr">rrr</definedName>
    <definedName name="rrrrrrrrrrrrrrrrrrrr" localSheetId="22">#N/A</definedName>
    <definedName name="rrrrrrrrrrrrrrrrrrrr" localSheetId="6">#N/A</definedName>
    <definedName name="rrrrrrrrrrrrrrrrrrrr" localSheetId="21">GLPattern!rrrrrrrrrrrrrrrrrrrr</definedName>
    <definedName name="rrrrrrrrrrrrrrrrrrrr" localSheetId="1">'ToDo Tasks'!rrrrrrrrrrrrrrrrrrrr</definedName>
    <definedName name="rrrrrrrrrrrrrrrrrrrr">rrrrrrrrrrrrrrrrrrrr</definedName>
    <definedName name="rtyrtytrytry" localSheetId="22">#N/A</definedName>
    <definedName name="rtyrtytrytry" localSheetId="6">#N/A</definedName>
    <definedName name="rtyrtytrytry" localSheetId="21">GLPattern!rtyrtytrytry</definedName>
    <definedName name="rtyrtytrytry" localSheetId="1">'ToDo Tasks'!rtyrtytrytry</definedName>
    <definedName name="rtyrtytrytry">rtyrtytrytry</definedName>
    <definedName name="saaa" localSheetId="22" hidden="1">#REF!</definedName>
    <definedName name="saaa" localSheetId="6" hidden="1">#REF!</definedName>
    <definedName name="saaa" localSheetId="21" hidden="1">#REF!</definedName>
    <definedName name="saaa" localSheetId="2" hidden="1">#REF!</definedName>
    <definedName name="saaa" localSheetId="3" hidden="1">#REF!</definedName>
    <definedName name="saaa" localSheetId="5" hidden="1">#REF!</definedName>
    <definedName name="saaa" localSheetId="12" hidden="1">#REF!</definedName>
    <definedName name="saaa" localSheetId="14" hidden="1">#REF!</definedName>
    <definedName name="saaa" localSheetId="18" hidden="1">#REF!</definedName>
    <definedName name="saaa" hidden="1">#REF!</definedName>
    <definedName name="saafsdgfgg" localSheetId="22">#N/A</definedName>
    <definedName name="saafsdgfgg" localSheetId="6">#N/A</definedName>
    <definedName name="saafsdgfgg" localSheetId="21">GLPattern!saafsdgfgg</definedName>
    <definedName name="saafsdgfgg" localSheetId="1">'ToDo Tasks'!saafsdgfgg</definedName>
    <definedName name="saafsdgfgg">saafsdgfgg</definedName>
    <definedName name="save" localSheetId="22">#N/A</definedName>
    <definedName name="save" localSheetId="6">#N/A</definedName>
    <definedName name="save" localSheetId="21">GLPattern!save</definedName>
    <definedName name="save" localSheetId="1">'ToDo Tasks'!save</definedName>
    <definedName name="save">save</definedName>
    <definedName name="save1" localSheetId="22">#N/A</definedName>
    <definedName name="save1" localSheetId="6">#N/A</definedName>
    <definedName name="save1" localSheetId="21">GLPattern!save1</definedName>
    <definedName name="save1" localSheetId="1">'ToDo Tasks'!save1</definedName>
    <definedName name="save1">save1</definedName>
    <definedName name="save1_NT" localSheetId="22">#N/A</definedName>
    <definedName name="save1_NT" localSheetId="6">#N/A</definedName>
    <definedName name="save1_NT" localSheetId="21">GLPattern!save1_NT</definedName>
    <definedName name="save1_NT" localSheetId="1">'ToDo Tasks'!save1_NT</definedName>
    <definedName name="save1_NT">save1_NT</definedName>
    <definedName name="sdfdf" localSheetId="22">#N/A</definedName>
    <definedName name="sdfdf" localSheetId="6">#N/A</definedName>
    <definedName name="sdfdf" localSheetId="21">GLPattern!sdfdf</definedName>
    <definedName name="sdfdf" localSheetId="1">'ToDo Tasks'!sdfdf</definedName>
    <definedName name="sdfdf">sdfdf</definedName>
    <definedName name="select" localSheetId="22">#N/A</definedName>
    <definedName name="select" localSheetId="6">#N/A</definedName>
    <definedName name="select" localSheetId="21">GLPattern!select</definedName>
    <definedName name="select" localSheetId="1">'ToDo Tasks'!select</definedName>
    <definedName name="select">select</definedName>
    <definedName name="select_machin" localSheetId="22">#N/A</definedName>
    <definedName name="select_machin" localSheetId="6">#N/A</definedName>
    <definedName name="select_machin" localSheetId="21">GLPattern!select_machin</definedName>
    <definedName name="select_machin" localSheetId="1">'ToDo Tasks'!select_machin</definedName>
    <definedName name="select_machin">select_machin</definedName>
    <definedName name="SL" localSheetId="22">#REF!</definedName>
    <definedName name="SL" localSheetId="6">#REF!</definedName>
    <definedName name="SL" localSheetId="21">#REF!</definedName>
    <definedName name="SL" localSheetId="2">#REF!</definedName>
    <definedName name="SL" localSheetId="3">#REF!</definedName>
    <definedName name="SL" localSheetId="5">#REF!</definedName>
    <definedName name="SL" localSheetId="12">#REF!</definedName>
    <definedName name="SL" localSheetId="14">#REF!</definedName>
    <definedName name="SL" localSheetId="18">#REF!</definedName>
    <definedName name="SL">#REF!</definedName>
    <definedName name="ssss" localSheetId="22">#N/A</definedName>
    <definedName name="ssss" localSheetId="6">#N/A</definedName>
    <definedName name="ssss" localSheetId="21">GLPattern!ssss</definedName>
    <definedName name="ssss" localSheetId="1">'ToDo Tasks'!ssss</definedName>
    <definedName name="ssss">ssss</definedName>
    <definedName name="sssss" localSheetId="22">#N/A</definedName>
    <definedName name="sssss" localSheetId="6">#N/A</definedName>
    <definedName name="sssss" localSheetId="21">GLPattern!sssss</definedName>
    <definedName name="sssss" localSheetId="1">'ToDo Tasks'!sssss</definedName>
    <definedName name="sssss">sssss</definedName>
    <definedName name="StartDate" localSheetId="22">#REF!</definedName>
    <definedName name="StartDate" localSheetId="6">#REF!</definedName>
    <definedName name="StartDate" localSheetId="21">#REF!</definedName>
    <definedName name="StartDate" localSheetId="2">#REF!</definedName>
    <definedName name="StartDate" localSheetId="3">#REF!</definedName>
    <definedName name="StartDate" localSheetId="5">#REF!</definedName>
    <definedName name="StartDate" localSheetId="12">#REF!</definedName>
    <definedName name="StartDate" localSheetId="14">#REF!</definedName>
    <definedName name="StartDate" localSheetId="18">#REF!</definedName>
    <definedName name="StartDate">#REF!</definedName>
    <definedName name="TAB" localSheetId="21">#REF!</definedName>
    <definedName name="TAB" localSheetId="2">#REF!</definedName>
    <definedName name="TAB" localSheetId="3">#REF!</definedName>
    <definedName name="TAB" localSheetId="5">#REF!</definedName>
    <definedName name="TAB" localSheetId="12">#REF!</definedName>
    <definedName name="TAB" localSheetId="14">#REF!</definedName>
    <definedName name="TAB" localSheetId="18">#REF!</definedName>
    <definedName name="TAB">#REF!</definedName>
    <definedName name="TaskName" localSheetId="21">#REF!</definedName>
    <definedName name="TaskName" localSheetId="2">#REF!</definedName>
    <definedName name="TaskName" localSheetId="3">#REF!</definedName>
    <definedName name="TaskName" localSheetId="5">#REF!</definedName>
    <definedName name="TaskName" localSheetId="12">#REF!</definedName>
    <definedName name="TaskName" localSheetId="14">#REF!</definedName>
    <definedName name="TaskName" localSheetId="18">#REF!</definedName>
    <definedName name="TaskName">#REF!</definedName>
    <definedName name="TB" localSheetId="2">#REF!</definedName>
    <definedName name="TB" localSheetId="3">#REF!</definedName>
    <definedName name="TB" localSheetId="5">#REF!</definedName>
    <definedName name="TB" localSheetId="12">#REF!</definedName>
    <definedName name="TB" localSheetId="14">#REF!</definedName>
    <definedName name="TB" localSheetId="18">#REF!</definedName>
    <definedName name="TB">#REF!</definedName>
    <definedName name="test" localSheetId="14">#REF!</definedName>
    <definedName name="test" localSheetId="18">#REF!</definedName>
    <definedName name="test">#REF!</definedName>
    <definedName name="TEST0" localSheetId="2">#REF!</definedName>
    <definedName name="TEST0" localSheetId="3">#REF!</definedName>
    <definedName name="TEST0" localSheetId="5">#REF!</definedName>
    <definedName name="TEST0" localSheetId="12">#REF!</definedName>
    <definedName name="TEST0" localSheetId="14">#REF!</definedName>
    <definedName name="TEST0" localSheetId="18">#REF!</definedName>
    <definedName name="TEST0">#REF!</definedName>
    <definedName name="test1" localSheetId="14">#REF!</definedName>
    <definedName name="test1" localSheetId="18">#REF!</definedName>
    <definedName name="test1">#REF!</definedName>
    <definedName name="TestCase" localSheetId="2">#REF!</definedName>
    <definedName name="TestCase" localSheetId="3">#REF!</definedName>
    <definedName name="TestCase" localSheetId="5">#REF!</definedName>
    <definedName name="TestCase" localSheetId="12">#REF!</definedName>
    <definedName name="TestCase" localSheetId="14">#REF!</definedName>
    <definedName name="TestCase" localSheetId="18">#REF!</definedName>
    <definedName name="TestCase">#REF!</definedName>
    <definedName name="TESTHKEY" localSheetId="2">#REF!</definedName>
    <definedName name="TESTHKEY" localSheetId="3">#REF!</definedName>
    <definedName name="TESTHKEY" localSheetId="5">#REF!</definedName>
    <definedName name="TESTHKEY" localSheetId="12">#REF!</definedName>
    <definedName name="TESTHKEY" localSheetId="14">#REF!</definedName>
    <definedName name="TESTHKEY" localSheetId="18">#REF!</definedName>
    <definedName name="TESTHKEY">#REF!</definedName>
    <definedName name="TESTKEYS" localSheetId="2">#REF!</definedName>
    <definedName name="TESTKEYS" localSheetId="3">#REF!</definedName>
    <definedName name="TESTKEYS" localSheetId="5">#REF!</definedName>
    <definedName name="TESTKEYS" localSheetId="12">#REF!</definedName>
    <definedName name="TESTKEYS" localSheetId="14">#REF!</definedName>
    <definedName name="TESTKEYS" localSheetId="18">#REF!</definedName>
    <definedName name="TESTKEYS">#REF!</definedName>
    <definedName name="TESTVKEY" localSheetId="2">#REF!</definedName>
    <definedName name="TESTVKEY" localSheetId="3">#REF!</definedName>
    <definedName name="TESTVKEY" localSheetId="5">#REF!</definedName>
    <definedName name="TESTVKEY" localSheetId="12">#REF!</definedName>
    <definedName name="TESTVKEY" localSheetId="14">#REF!</definedName>
    <definedName name="TESTVKEY" localSheetId="18">#REF!</definedName>
    <definedName name="TESTVKEY">#REF!</definedName>
    <definedName name="ttt" localSheetId="22">#N/A</definedName>
    <definedName name="ttt" localSheetId="6">#N/A</definedName>
    <definedName name="ttt" localSheetId="21">GLPattern!ttt</definedName>
    <definedName name="ttt" localSheetId="1">'ToDo Tasks'!ttt</definedName>
    <definedName name="ttt">ttt</definedName>
    <definedName name="tttttttttttt" localSheetId="22">#N/A</definedName>
    <definedName name="tttttttttttt" localSheetId="6">#N/A</definedName>
    <definedName name="tttttttttttt" localSheetId="21">GLPattern!tttttttttttt</definedName>
    <definedName name="tttttttttttt" localSheetId="1">'ToDo Tasks'!tttttttttttt</definedName>
    <definedName name="tttttttttttt">tttttttttttt</definedName>
    <definedName name="tttttttttttttttttttt" localSheetId="22">#N/A</definedName>
    <definedName name="tttttttttttttttttttt" localSheetId="6">#N/A</definedName>
    <definedName name="tttttttttttttttttttt" localSheetId="21">GLPattern!tttttttttttttttttttt</definedName>
    <definedName name="tttttttttttttttttttt" localSheetId="1">'ToDo Tasks'!tttttttttttttttttttt</definedName>
    <definedName name="tttttttttttttttttttt">tttttttttttttttttttt</definedName>
    <definedName name="tttttttttttttttttttttttt" localSheetId="22">#N/A</definedName>
    <definedName name="tttttttttttttttttttttttt" localSheetId="6">#N/A</definedName>
    <definedName name="tttttttttttttttttttttttt" localSheetId="21">GLPattern!tttttttttttttttttttttttt</definedName>
    <definedName name="tttttttttttttttttttttttt" localSheetId="1">'ToDo Tasks'!tttttttttttttttttttttttt</definedName>
    <definedName name="tttttttttttttttttttttttt">tttttttttttttttttttttttt</definedName>
    <definedName name="tuytuyt" localSheetId="22">#N/A</definedName>
    <definedName name="tuytuyt" localSheetId="6">#N/A</definedName>
    <definedName name="tuytuyt" localSheetId="21">GLPattern!tuytuyt</definedName>
    <definedName name="tuytuyt" localSheetId="1">'ToDo Tasks'!tuytuyt</definedName>
    <definedName name="tuytuyt">tuytuyt</definedName>
    <definedName name="uuu" localSheetId="22">#N/A</definedName>
    <definedName name="uuu" localSheetId="6">#N/A</definedName>
    <definedName name="uuu" localSheetId="21">GLPattern!uuu</definedName>
    <definedName name="uuu" localSheetId="1">'ToDo Tasks'!uuu</definedName>
    <definedName name="uuu">uuu</definedName>
    <definedName name="uuuuuuuuuuu" localSheetId="22">#N/A</definedName>
    <definedName name="uuuuuuuuuuu" localSheetId="6">#N/A</definedName>
    <definedName name="uuuuuuuuuuu" localSheetId="21">GLPattern!uuuuuuuuuuu</definedName>
    <definedName name="uuuuuuuuuuu" localSheetId="1">'ToDo Tasks'!uuuuuuuuuuu</definedName>
    <definedName name="uuuuuuuuuuu">uuuuuuuuuuu</definedName>
    <definedName name="uuuuuuuuuuuuuuu" localSheetId="22">#N/A</definedName>
    <definedName name="uuuuuuuuuuuuuuu" localSheetId="6">#N/A</definedName>
    <definedName name="uuuuuuuuuuuuuuu" localSheetId="21">GLPattern!uuuuuuuuuuuuuuu</definedName>
    <definedName name="uuuuuuuuuuuuuuu" localSheetId="1">'ToDo Tasks'!uuuuuuuuuuuuuuu</definedName>
    <definedName name="uuuuuuuuuuuuuuu">uuuuuuuuuuuuuuu</definedName>
    <definedName name="ValueDate" localSheetId="22">#REF!</definedName>
    <definedName name="ValueDate" localSheetId="6">#REF!</definedName>
    <definedName name="ValueDate" localSheetId="21">#REF!</definedName>
    <definedName name="ValueDate" localSheetId="2">#REF!</definedName>
    <definedName name="ValueDate" localSheetId="3">#REF!</definedName>
    <definedName name="ValueDate" localSheetId="5">#REF!</definedName>
    <definedName name="ValueDate" localSheetId="12">#REF!</definedName>
    <definedName name="ValueDate" localSheetId="14">#REF!</definedName>
    <definedName name="ValueDate" localSheetId="18">#REF!</definedName>
    <definedName name="ValueDate">#REF!</definedName>
    <definedName name="vsht" localSheetId="22" hidden="1">{"HCDN_注釈以外",#N/A,FALSE,"10.0対応";"HCDN_注釈",#N/A,FALSE,"10.0対応";"HCDN_注釈以外",#N/A,FALSE,"9.0対応";"HCDN_注釈",#N/A,FALSE,"9.0対応";#N/A,#N/A,FALSE,"ﾏﾆｭｱﾙ一覧";#N/A,#N/A,FALSE,"ﾏﾆｭｱﾙ一覧 (2)"}</definedName>
    <definedName name="vsht" localSheetId="6" hidden="1">{"HCDN_注釈以外",#N/A,FALSE,"10.0対応";"HCDN_注釈",#N/A,FALSE,"10.0対応";"HCDN_注釈以外",#N/A,FALSE,"9.0対応";"HCDN_注釈",#N/A,FALSE,"9.0対応";#N/A,#N/A,FALSE,"ﾏﾆｭｱﾙ一覧";#N/A,#N/A,FALSE,"ﾏﾆｭｱﾙ一覧 (2)"}</definedName>
    <definedName name="vsht" localSheetId="21" hidden="1">{"HCDN_注釈以外",#N/A,FALSE,"10.0対応";"HCDN_注釈",#N/A,FALSE,"10.0対応";"HCDN_注釈以外",#N/A,FALSE,"9.0対応";"HCDN_注釈",#N/A,FALSE,"9.0対応";#N/A,#N/A,FALSE,"ﾏﾆｭｱﾙ一覧";#N/A,#N/A,FALSE,"ﾏﾆｭｱﾙ一覧 (2)"}</definedName>
    <definedName name="vsht" localSheetId="1" hidden="1">{"HCDN_注釈以外",#N/A,FALSE,"10.0対応";"HCDN_注釈",#N/A,FALSE,"10.0対応";"HCDN_注釈以外",#N/A,FALSE,"9.0対応";"HCDN_注釈",#N/A,FALSE,"9.0対応";#N/A,#N/A,FALSE,"ﾏﾆｭｱﾙ一覧";#N/A,#N/A,FALSE,"ﾏﾆｭｱﾙ一覧 (2)"}</definedName>
    <definedName name="vsht" hidden="1">{"HCDN_注釈以外",#N/A,FALSE,"10.0対応";"HCDN_注釈",#N/A,FALSE,"10.0対応";"HCDN_注釈以外",#N/A,FALSE,"9.0対応";"HCDN_注釈",#N/A,FALSE,"9.0対応";#N/A,#N/A,FALSE,"ﾏﾆｭｱﾙ一覧";#N/A,#N/A,FALSE,"ﾏﾆｭｱﾙ一覧 (2)"}</definedName>
    <definedName name="vsht_1" localSheetId="22" hidden="1">{"HCDN_注釈以外",#N/A,FALSE,"10.0対応";"HCDN_注釈",#N/A,FALSE,"10.0対応";"HCDN_注釈以外",#N/A,FALSE,"9.0対応";"HCDN_注釈",#N/A,FALSE,"9.0対応";#N/A,#N/A,FALSE,"ﾏﾆｭｱﾙ一覧";#N/A,#N/A,FALSE,"ﾏﾆｭｱﾙ一覧 (2)"}</definedName>
    <definedName name="vsht_1" localSheetId="6" hidden="1">{"HCDN_注釈以外",#N/A,FALSE,"10.0対応";"HCDN_注釈",#N/A,FALSE,"10.0対応";"HCDN_注釈以外",#N/A,FALSE,"9.0対応";"HCDN_注釈",#N/A,FALSE,"9.0対応";#N/A,#N/A,FALSE,"ﾏﾆｭｱﾙ一覧";#N/A,#N/A,FALSE,"ﾏﾆｭｱﾙ一覧 (2)"}</definedName>
    <definedName name="vsht_1" localSheetId="21" hidden="1">{"HCDN_注釈以外",#N/A,FALSE,"10.0対応";"HCDN_注釈",#N/A,FALSE,"10.0対応";"HCDN_注釈以外",#N/A,FALSE,"9.0対応";"HCDN_注釈",#N/A,FALSE,"9.0対応";#N/A,#N/A,FALSE,"ﾏﾆｭｱﾙ一覧";#N/A,#N/A,FALSE,"ﾏﾆｭｱﾙ一覧 (2)"}</definedName>
    <definedName name="vsht_1" localSheetId="1" hidden="1">{"HCDN_注釈以外",#N/A,FALSE,"10.0対応";"HCDN_注釈",#N/A,FALSE,"10.0対応";"HCDN_注釈以外",#N/A,FALSE,"9.0対応";"HCDN_注釈",#N/A,FALSE,"9.0対応";#N/A,#N/A,FALSE,"ﾏﾆｭｱﾙ一覧";#N/A,#N/A,FALSE,"ﾏﾆｭｱﾙ一覧 (2)"}</definedName>
    <definedName name="vsht_1" hidden="1">{"HCDN_注釈以外",#N/A,FALSE,"10.0対応";"HCDN_注釈",#N/A,FALSE,"10.0対応";"HCDN_注釈以外",#N/A,FALSE,"9.0対応";"HCDN_注釈",#N/A,FALSE,"9.0対応";#N/A,#N/A,FALSE,"ﾏﾆｭｱﾙ一覧";#N/A,#N/A,FALSE,"ﾏﾆｭｱﾙ一覧 (2)"}</definedName>
    <definedName name="vvvvvv" localSheetId="22">#N/A</definedName>
    <definedName name="vvvvvv" localSheetId="6">#N/A</definedName>
    <definedName name="vvvvvv" localSheetId="21">GLPattern!vvvvvv</definedName>
    <definedName name="vvvvvv" localSheetId="1">'ToDo Tasks'!vvvvvv</definedName>
    <definedName name="vvvvvv">vvvvvv</definedName>
    <definedName name="ｗ" localSheetId="22">#REF!,#REF!,#REF!,#REF!,#REF!,#REF!,#REF!,#REF!,#REF!,#REF!,#REF!,#REF!,#REF!,#REF!,#REF!,#REF!,#REF!,#REF!,#REF!,#REF!,#REF!,#REF!,#REF!,#REF!</definedName>
    <definedName name="ｗ" localSheetId="6">#REF!,#REF!,#REF!,#REF!,#REF!,#REF!,#REF!,#REF!,#REF!,#REF!,#REF!,#REF!,#REF!,#REF!,#REF!,#REF!,#REF!,#REF!,#REF!,#REF!,#REF!,#REF!,#REF!,#REF!</definedName>
    <definedName name="ｗ" localSheetId="21">#REF!,#REF!,#REF!,#REF!,#REF!,#REF!,#REF!,#REF!,#REF!,#REF!,#REF!,#REF!,#REF!,#REF!,#REF!,#REF!,#REF!,#REF!,#REF!,#REF!,#REF!,#REF!,#REF!,#REF!</definedName>
    <definedName name="ｗ" localSheetId="2">#REF!,#REF!,#REF!,#REF!,#REF!,#REF!,#REF!,#REF!,#REF!,#REF!,#REF!,#REF!,#REF!,#REF!,#REF!,#REF!,#REF!,#REF!,#REF!,#REF!,#REF!,#REF!,#REF!,#REF!</definedName>
    <definedName name="ｗ" localSheetId="3">#REF!,#REF!,#REF!,#REF!,#REF!,#REF!,#REF!,#REF!,#REF!,#REF!,#REF!,#REF!,#REF!,#REF!,#REF!,#REF!,#REF!,#REF!,#REF!,#REF!,#REF!,#REF!,#REF!,#REF!</definedName>
    <definedName name="ｗ" localSheetId="5">#REF!,#REF!,#REF!,#REF!,#REF!,#REF!,#REF!,#REF!,#REF!,#REF!,#REF!,#REF!,#REF!,#REF!,#REF!,#REF!,#REF!,#REF!,#REF!,#REF!,#REF!,#REF!,#REF!,#REF!</definedName>
    <definedName name="ｗ" localSheetId="12">#REF!,#REF!,#REF!,#REF!,#REF!,#REF!,#REF!,#REF!,#REF!,#REF!,#REF!,#REF!,#REF!,#REF!,#REF!,#REF!,#REF!,#REF!,#REF!,#REF!,#REF!,#REF!,#REF!,#REF!</definedName>
    <definedName name="ｗ" localSheetId="14">#REF!,#REF!,#REF!,#REF!,#REF!,#REF!,#REF!,#REF!,#REF!,#REF!,#REF!,#REF!,#REF!,#REF!,#REF!,#REF!,#REF!,#REF!,#REF!,#REF!,#REF!,#REF!,#REF!,#REF!</definedName>
    <definedName name="ｗ" localSheetId="18">#REF!,#REF!,#REF!,#REF!,#REF!,#REF!,#REF!,#REF!,#REF!,#REF!,#REF!,#REF!,#REF!,#REF!,#REF!,#REF!,#REF!,#REF!,#REF!,#REF!,#REF!,#REF!,#REF!,#REF!</definedName>
    <definedName name="ｗ">#REF!,#REF!,#REF!,#REF!,#REF!,#REF!,#REF!,#REF!,#REF!,#REF!,#REF!,#REF!,#REF!,#REF!,#REF!,#REF!,#REF!,#REF!,#REF!,#REF!,#REF!,#REF!,#REF!,#REF!</definedName>
    <definedName name="weff"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eff"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eff"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eff"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eff"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eff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eff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eff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eff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eff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ho" localSheetId="22">#REF!</definedName>
    <definedName name="Who" localSheetId="6">#REF!</definedName>
    <definedName name="Who" localSheetId="2">#REF!</definedName>
    <definedName name="Who" localSheetId="3">#REF!</definedName>
    <definedName name="Who" localSheetId="5">#REF!</definedName>
    <definedName name="Who" localSheetId="12">#REF!</definedName>
    <definedName name="Who" localSheetId="14">#REF!</definedName>
    <definedName name="Who" localSheetId="18">#REF!</definedName>
    <definedName name="Who">#REF!</definedName>
    <definedName name="wqr"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qr"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qr"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qr"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qr"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qr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qr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qr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qr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qr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HCDN_全印刷." localSheetId="22" hidden="1">{"HCDN_注釈以外",#N/A,FALSE,"10.0対応";"HCDN_注釈",#N/A,FALSE,"10.0対応";"HCDN_注釈以外",#N/A,FALSE,"9.0対応";"HCDN_注釈",#N/A,FALSE,"9.0対応";#N/A,#N/A,FALSE,"ﾏﾆｭｱﾙ一覧";#N/A,#N/A,FALSE,"ﾏﾆｭｱﾙ一覧 (2)"}</definedName>
    <definedName name="wrn.HCDN_全印刷." localSheetId="6" hidden="1">{"HCDN_注釈以外",#N/A,FALSE,"10.0対応";"HCDN_注釈",#N/A,FALSE,"10.0対応";"HCDN_注釈以外",#N/A,FALSE,"9.0対応";"HCDN_注釈",#N/A,FALSE,"9.0対応";#N/A,#N/A,FALSE,"ﾏﾆｭｱﾙ一覧";#N/A,#N/A,FALSE,"ﾏﾆｭｱﾙ一覧 (2)"}</definedName>
    <definedName name="wrn.HCDN_全印刷." localSheetId="21" hidden="1">{"HCDN_注釈以外",#N/A,FALSE,"10.0対応";"HCDN_注釈",#N/A,FALSE,"10.0対応";"HCDN_注釈以外",#N/A,FALSE,"9.0対応";"HCDN_注釈",#N/A,FALSE,"9.0対応";#N/A,#N/A,FALSE,"ﾏﾆｭｱﾙ一覧";#N/A,#N/A,FALSE,"ﾏﾆｭｱﾙ一覧 (2)"}</definedName>
    <definedName name="wrn.HCDN_全印刷." localSheetId="1"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HCDN_全印刷._1" localSheetId="22" hidden="1">{"HCDN_注釈以外",#N/A,FALSE,"10.0対応";"HCDN_注釈",#N/A,FALSE,"10.0対応";"HCDN_注釈以外",#N/A,FALSE,"9.0対応";"HCDN_注釈",#N/A,FALSE,"9.0対応";#N/A,#N/A,FALSE,"ﾏﾆｭｱﾙ一覧";#N/A,#N/A,FALSE,"ﾏﾆｭｱﾙ一覧 (2)"}</definedName>
    <definedName name="wrn.HCDN_全印刷._1" localSheetId="6" hidden="1">{"HCDN_注釈以外",#N/A,FALSE,"10.0対応";"HCDN_注釈",#N/A,FALSE,"10.0対応";"HCDN_注釈以外",#N/A,FALSE,"9.0対応";"HCDN_注釈",#N/A,FALSE,"9.0対応";#N/A,#N/A,FALSE,"ﾏﾆｭｱﾙ一覧";#N/A,#N/A,FALSE,"ﾏﾆｭｱﾙ一覧 (2)"}</definedName>
    <definedName name="wrn.HCDN_全印刷._1" localSheetId="21" hidden="1">{"HCDN_注釈以外",#N/A,FALSE,"10.0対応";"HCDN_注釈",#N/A,FALSE,"10.0対応";"HCDN_注釈以外",#N/A,FALSE,"9.0対応";"HCDN_注釈",#N/A,FALSE,"9.0対応";#N/A,#N/A,FALSE,"ﾏﾆｭｱﾙ一覧";#N/A,#N/A,FALSE,"ﾏﾆｭｱﾙ一覧 (2)"}</definedName>
    <definedName name="wrn.HCDN_全印刷._1" localSheetId="1" hidden="1">{"HCDN_注釈以外",#N/A,FALSE,"10.0対応";"HCDN_注釈",#N/A,FALSE,"10.0対応";"HCDN_注釈以外",#N/A,FALSE,"9.0対応";"HCDN_注釈",#N/A,FALSE,"9.0対応";#N/A,#N/A,FALSE,"ﾏﾆｭｱﾙ一覧";#N/A,#N/A,FALSE,"ﾏﾆｭｱﾙ一覧 (2)"}</definedName>
    <definedName name="wrn.HCDN_全印刷._1" hidden="1">{"HCDN_注釈以外",#N/A,FALSE,"10.0対応";"HCDN_注釈",#N/A,FALSE,"10.0対応";"HCDN_注釈以外",#N/A,FALSE,"9.0対応";"HCDN_注釈",#N/A,FALSE,"9.0対応";#N/A,#N/A,FALSE,"ﾏﾆｭｱﾙ一覧";#N/A,#N/A,FALSE,"ﾏﾆｭｱﾙ一覧 (2)"}</definedName>
    <definedName name="wrn.構成ｶﾞｲﾄﾞ_全印刷."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_1" localSheetId="2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_1"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_1" localSheetId="2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_1"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_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ww" localSheetId="22">#N/A</definedName>
    <definedName name="www" localSheetId="6">#N/A</definedName>
    <definedName name="www" localSheetId="21">GLPattern!www</definedName>
    <definedName name="www" localSheetId="1">'ToDo Tasks'!www</definedName>
    <definedName name="www">www</definedName>
    <definedName name="wwwwwwwwwwwwwwwwwww" localSheetId="22">#N/A</definedName>
    <definedName name="wwwwwwwwwwwwwwwwwww" localSheetId="6">#N/A</definedName>
    <definedName name="wwwwwwwwwwwwwwwwwww" localSheetId="21">GLPattern!wwwwwwwwwwwwwwwwwww</definedName>
    <definedName name="wwwwwwwwwwwwwwwwwww" localSheetId="1">'ToDo Tasks'!wwwwwwwwwwwwwwwwwww</definedName>
    <definedName name="wwwwwwwwwwwwwwwwwww">wwwwwwwwwwwwwwwwwww</definedName>
    <definedName name="x" localSheetId="22">#N/A</definedName>
    <definedName name="x" localSheetId="6">#N/A</definedName>
    <definedName name="x" localSheetId="21">GLPattern!x</definedName>
    <definedName name="x" localSheetId="1">'ToDo Tasks'!x</definedName>
    <definedName name="x">x</definedName>
    <definedName name="x11111111111111" localSheetId="22">#N/A</definedName>
    <definedName name="x11111111111111" localSheetId="6">#N/A</definedName>
    <definedName name="x11111111111111" localSheetId="21">GLPattern!x11111111111111</definedName>
    <definedName name="x11111111111111" localSheetId="1">'ToDo Tasks'!x11111111111111</definedName>
    <definedName name="x11111111111111">x11111111111111</definedName>
    <definedName name="xxx" localSheetId="22">#N/A</definedName>
    <definedName name="xxx" localSheetId="6">#N/A</definedName>
    <definedName name="xxx" localSheetId="21">GLPattern!xxx</definedName>
    <definedName name="xxx" localSheetId="1">'ToDo Tasks'!xxx</definedName>
    <definedName name="xxx">xxx</definedName>
    <definedName name="xxxxx" localSheetId="22">#N/A</definedName>
    <definedName name="xxxxx" localSheetId="6">#N/A</definedName>
    <definedName name="xxxxx" localSheetId="21">GLPattern!xxxxx</definedName>
    <definedName name="xxxxx" localSheetId="1">'ToDo Tasks'!xxxxx</definedName>
    <definedName name="xxxxx">xxxxx</definedName>
    <definedName name="xxxxxxxxx" localSheetId="22">#N/A</definedName>
    <definedName name="xxxxxxxxx" localSheetId="6">#N/A</definedName>
    <definedName name="xxxxxxxxx" localSheetId="21">GLPattern!xxxxxxxxx</definedName>
    <definedName name="xxxxxxxxx" localSheetId="1">'ToDo Tasks'!xxxxxxxxx</definedName>
    <definedName name="xxxxxxxxx">xxxxxxxxx</definedName>
    <definedName name="xxxxxxxxxxxxx" localSheetId="22">#N/A</definedName>
    <definedName name="xxxxxxxxxxxxx" localSheetId="6">#N/A</definedName>
    <definedName name="xxxxxxxxxxxxx" localSheetId="21">GLPattern!xxxxxxxxxxxxx</definedName>
    <definedName name="xxxxxxxxxxxxx" localSheetId="1">'ToDo Tasks'!xxxxxxxxxxxxx</definedName>
    <definedName name="xxxxxxxxxxxxx">xxxxxxxxxxxxx</definedName>
    <definedName name="xxxxxxxxxxxxxx" localSheetId="22">#N/A</definedName>
    <definedName name="xxxxxxxxxxxxxx" localSheetId="6">#N/A</definedName>
    <definedName name="xxxxxxxxxxxxxx" localSheetId="21">GLPattern!xxxxxxxxxxxxxx</definedName>
    <definedName name="xxxxxxxxxxxxxx" localSheetId="1">'ToDo Tasks'!xxxxxxxxxxxxxx</definedName>
    <definedName name="xxxxxxxxxxxxxx">xxxxxxxxxxxxxx</definedName>
    <definedName name="xxxxxxxxxxxxxxxxxxxxxxxxxxxx" localSheetId="22">#N/A</definedName>
    <definedName name="xxxxxxxxxxxxxxxxxxxxxxxxxxxx" localSheetId="6">#N/A</definedName>
    <definedName name="xxxxxxxxxxxxxxxxxxxxxxxxxxxx" localSheetId="21">GLPattern!xxxxxxxxxxxxxxxxxxxxxxxxxxxx</definedName>
    <definedName name="xxxxxxxxxxxxxxxxxxxxxxxxxxxx" localSheetId="1">'ToDo Tasks'!xxxxxxxxxxxxxxxxxxxxxxxxxxxx</definedName>
    <definedName name="xxxxxxxxxxxxxxxxxxxxxxxxxxxx">xxxxxxxxxxxxxxxxxxxxxxxxxxxx</definedName>
    <definedName name="xxxxxxxxxxxxxxxxxxxxxxxxxxxxx" localSheetId="22">#N/A</definedName>
    <definedName name="xxxxxxxxxxxxxxxxxxxxxxxxxxxxx" localSheetId="6">#N/A</definedName>
    <definedName name="xxxxxxxxxxxxxxxxxxxxxxxxxxxxx" localSheetId="21">GLPattern!xxxxxxxxxxxxxxxxxxxxxxxxxxxxx</definedName>
    <definedName name="xxxxxxxxxxxxxxxxxxxxxxxxxxxxx" localSheetId="1">'ToDo Tasks'!xxxxxxxxxxxxxxxxxxxxxxxxxxxxx</definedName>
    <definedName name="xxxxxxxxxxxxxxxxxxxxxxxxxxxxx">xxxxxxxxxxxxxxxxxxxxxxxxxxxxx</definedName>
    <definedName name="xxxxxxxxxxxxxxxxxxxxxxxxxxxxxxxxxxxxx" localSheetId="22">#N/A</definedName>
    <definedName name="xxxxxxxxxxxxxxxxxxxxxxxxxxxxxxxxxxxxx" localSheetId="6">#N/A</definedName>
    <definedName name="xxxxxxxxxxxxxxxxxxxxxxxxxxxxxxxxxxxxx" localSheetId="21">GLPattern!xxxxxxxxxxxxxxxxxxxxxxxxxxxxxxxxxxxxx</definedName>
    <definedName name="xxxxxxxxxxxxxxxxxxxxxxxxxxxxxxxxxxxxx" localSheetId="1">'ToDo Tasks'!xxxxxxxxxxxxxxxxxxxxxxxxxxxxxxxxxxxxx</definedName>
    <definedName name="xxxxxxxxxxxxxxxxxxxxxxxxxxxxxxxxxxxxx">xxxxxxxxxxxxxxxxxxxxxxxxxxxxxxxxxxxxx</definedName>
    <definedName name="y" localSheetId="22">#N/A</definedName>
    <definedName name="y" localSheetId="6">#N/A</definedName>
    <definedName name="y" localSheetId="21">GLPattern!y</definedName>
    <definedName name="y" localSheetId="1">'ToDo Tasks'!y</definedName>
    <definedName name="y">y</definedName>
    <definedName name="yuiuiyu" localSheetId="22">#N/A</definedName>
    <definedName name="yuiuiyu" localSheetId="6">#N/A</definedName>
    <definedName name="yuiuiyu" localSheetId="21">GLPattern!yuiuiyu</definedName>
    <definedName name="yuiuiyu" localSheetId="1">'ToDo Tasks'!yuiuiyu</definedName>
    <definedName name="yuiuiyu">yuiuiyu</definedName>
    <definedName name="yyy" localSheetId="22">#N/A</definedName>
    <definedName name="yyy" localSheetId="6">#N/A</definedName>
    <definedName name="yyy" localSheetId="21">GLPattern!yyy</definedName>
    <definedName name="yyy" localSheetId="1">'ToDo Tasks'!yyy</definedName>
    <definedName name="yyy">yyy</definedName>
    <definedName name="yyyyyyyyyyyyyyy" localSheetId="22">#N/A</definedName>
    <definedName name="yyyyyyyyyyyyyyy" localSheetId="6">#N/A</definedName>
    <definedName name="yyyyyyyyyyyyyyy" localSheetId="21">GLPattern!yyyyyyyyyyyyyyy</definedName>
    <definedName name="yyyyyyyyyyyyyyy" localSheetId="1">'ToDo Tasks'!yyyyyyyyyyyyyyy</definedName>
    <definedName name="yyyyyyyyyyyyyyy">yyyyyyyyyyyyyyy</definedName>
    <definedName name="yyyyyyyyyyyyyyyy" localSheetId="22">#N/A</definedName>
    <definedName name="yyyyyyyyyyyyyyyy" localSheetId="6">#N/A</definedName>
    <definedName name="yyyyyyyyyyyyyyyy" localSheetId="21">GLPattern!yyyyyyyyyyyyyyyy</definedName>
    <definedName name="yyyyyyyyyyyyyyyy" localSheetId="1">'ToDo Tasks'!yyyyyyyyyyyyyyyy</definedName>
    <definedName name="yyyyyyyyyyyyyyyy">yyyyyyyyyyyyyyyy</definedName>
    <definedName name="yyyyyyyyyyyyyyyyyyyyy" localSheetId="22">#N/A</definedName>
    <definedName name="yyyyyyyyyyyyyyyyyyyyy" localSheetId="6">#N/A</definedName>
    <definedName name="yyyyyyyyyyyyyyyyyyyyy" localSheetId="21">GLPattern!yyyyyyyyyyyyyyyyyyyyy</definedName>
    <definedName name="yyyyyyyyyyyyyyyyyyyyy" localSheetId="1">'ToDo Tasks'!yyyyyyyyyyyyyyyyyyyyy</definedName>
    <definedName name="yyyyyyyyyyyyyyyyyyyyy">yyyyyyyyyyyyyyyyyyyyy</definedName>
    <definedName name="ｚｚ" localSheetId="22">#REF!,#REF!,#REF!,#REF!,#REF!,#REF!,#REF!,#REF!,#REF!,#REF!,#REF!,#REF!,#REF!,#REF!,#REF!,#REF!,#REF!,#REF!,#REF!,#REF!,#REF!,#REF!,#REF!,#REF!</definedName>
    <definedName name="ｚｚ" localSheetId="6">#REF!,#REF!,#REF!,#REF!,#REF!,#REF!,#REF!,#REF!,#REF!,#REF!,#REF!,#REF!,#REF!,#REF!,#REF!,#REF!,#REF!,#REF!,#REF!,#REF!,#REF!,#REF!,#REF!,#REF!</definedName>
    <definedName name="ｚｚ" localSheetId="21">#REF!,#REF!,#REF!,#REF!,#REF!,#REF!,#REF!,#REF!,#REF!,#REF!,#REF!,#REF!,#REF!,#REF!,#REF!,#REF!,#REF!,#REF!,#REF!,#REF!,#REF!,#REF!,#REF!,#REF!</definedName>
    <definedName name="ｚｚ" localSheetId="2">#REF!,#REF!,#REF!,#REF!,#REF!,#REF!,#REF!,#REF!,#REF!,#REF!,#REF!,#REF!,#REF!,#REF!,#REF!,#REF!,#REF!,#REF!,#REF!,#REF!,#REF!,#REF!,#REF!,#REF!</definedName>
    <definedName name="ｚｚ" localSheetId="3">#REF!,#REF!,#REF!,#REF!,#REF!,#REF!,#REF!,#REF!,#REF!,#REF!,#REF!,#REF!,#REF!,#REF!,#REF!,#REF!,#REF!,#REF!,#REF!,#REF!,#REF!,#REF!,#REF!,#REF!</definedName>
    <definedName name="ｚｚ" localSheetId="5">#REF!,#REF!,#REF!,#REF!,#REF!,#REF!,#REF!,#REF!,#REF!,#REF!,#REF!,#REF!,#REF!,#REF!,#REF!,#REF!,#REF!,#REF!,#REF!,#REF!,#REF!,#REF!,#REF!,#REF!</definedName>
    <definedName name="ｚｚ" localSheetId="12">#REF!,#REF!,#REF!,#REF!,#REF!,#REF!,#REF!,#REF!,#REF!,#REF!,#REF!,#REF!,#REF!,#REF!,#REF!,#REF!,#REF!,#REF!,#REF!,#REF!,#REF!,#REF!,#REF!,#REF!</definedName>
    <definedName name="ｚｚ" localSheetId="14">#REF!,#REF!,#REF!,#REF!,#REF!,#REF!,#REF!,#REF!,#REF!,#REF!,#REF!,#REF!,#REF!,#REF!,#REF!,#REF!,#REF!,#REF!,#REF!,#REF!,#REF!,#REF!,#REF!,#REF!</definedName>
    <definedName name="ｚｚ" localSheetId="18">#REF!,#REF!,#REF!,#REF!,#REF!,#REF!,#REF!,#REF!,#REF!,#REF!,#REF!,#REF!,#REF!,#REF!,#REF!,#REF!,#REF!,#REF!,#REF!,#REF!,#REF!,#REF!,#REF!,#REF!</definedName>
    <definedName name="ｚｚ">#REF!,#REF!,#REF!,#REF!,#REF!,#REF!,#REF!,#REF!,#REF!,#REF!,#REF!,#REF!,#REF!,#REF!,#REF!,#REF!,#REF!,#REF!,#REF!,#REF!,#REF!,#REF!,#REF!,#REF!</definedName>
    <definedName name="zzzzz" localSheetId="22">#N/A</definedName>
    <definedName name="zzzzz" localSheetId="6">#N/A</definedName>
    <definedName name="zzzzz" localSheetId="21">GLPattern!zzzzz</definedName>
    <definedName name="zzzzz" localSheetId="1">'ToDo Tasks'!zzzzz</definedName>
    <definedName name="zzzzz">zzzzz</definedName>
    <definedName name="あ" localSheetId="22">[11]リスト範囲定義!$C$27:$C$38</definedName>
    <definedName name="あ" localSheetId="6">[10]リスト範囲定義!$C$27:$C$38</definedName>
    <definedName name="あ">[11]リスト範囲定義!$C$27:$C$38</definedName>
    <definedName name="ああ" localSheetId="22">#REF!</definedName>
    <definedName name="ああ" localSheetId="6">#REF!</definedName>
    <definedName name="ああ" localSheetId="21">#REF!</definedName>
    <definedName name="ああ" localSheetId="2">#REF!</definedName>
    <definedName name="ああ" localSheetId="3">#REF!</definedName>
    <definedName name="ああ" localSheetId="5">#REF!</definedName>
    <definedName name="ああ" localSheetId="12">#REF!</definedName>
    <definedName name="ああ" localSheetId="14">#REF!</definedName>
    <definedName name="ああ" localSheetId="18">#REF!</definedName>
    <definedName name="ああ">#REF!</definedName>
    <definedName name="あああ" localSheetId="21">#REF!</definedName>
    <definedName name="あああ" localSheetId="2">#REF!</definedName>
    <definedName name="あああ" localSheetId="3">#REF!</definedName>
    <definedName name="あああ" localSheetId="5">#REF!</definedName>
    <definedName name="あああ" localSheetId="12">#REF!</definedName>
    <definedName name="あああ" localSheetId="14">#REF!</definedName>
    <definedName name="あああ" localSheetId="18">#REF!</definedName>
    <definedName name="あああ">#REF!</definedName>
    <definedName name="ああああああ" localSheetId="22">#REF!,#REF!,#REF!,#REF!,#REF!,#REF!,#REF!,#REF!,#REF!,#REF!,#REF!,#REF!,#REF!,#REF!,#REF!,#REF!,#REF!,#REF!,#REF!,#REF!,#REF!,#REF!,#REF!</definedName>
    <definedName name="ああああああ" localSheetId="6">#REF!,#REF!,#REF!,#REF!,#REF!,#REF!,#REF!,#REF!,#REF!,#REF!,#REF!,#REF!,#REF!,#REF!,#REF!,#REF!,#REF!,#REF!,#REF!,#REF!,#REF!,#REF!,#REF!</definedName>
    <definedName name="ああああああ" localSheetId="21">#REF!,#REF!,#REF!,#REF!,#REF!,#REF!,#REF!,#REF!,#REF!,#REF!,#REF!,#REF!,#REF!,#REF!,#REF!,#REF!,#REF!,#REF!,#REF!,#REF!,#REF!,#REF!,#REF!</definedName>
    <definedName name="ああああああ" localSheetId="2">#REF!,#REF!,#REF!,#REF!,#REF!,#REF!,#REF!,#REF!,#REF!,#REF!,#REF!,#REF!,#REF!,#REF!,#REF!,#REF!,#REF!,#REF!,#REF!,#REF!,#REF!,#REF!,#REF!</definedName>
    <definedName name="ああああああ" localSheetId="3">#REF!,#REF!,#REF!,#REF!,#REF!,#REF!,#REF!,#REF!,#REF!,#REF!,#REF!,#REF!,#REF!,#REF!,#REF!,#REF!,#REF!,#REF!,#REF!,#REF!,#REF!,#REF!,#REF!</definedName>
    <definedName name="ああああああ" localSheetId="5">#REF!,#REF!,#REF!,#REF!,#REF!,#REF!,#REF!,#REF!,#REF!,#REF!,#REF!,#REF!,#REF!,#REF!,#REF!,#REF!,#REF!,#REF!,#REF!,#REF!,#REF!,#REF!,#REF!</definedName>
    <definedName name="ああああああ" localSheetId="12">#REF!,#REF!,#REF!,#REF!,#REF!,#REF!,#REF!,#REF!,#REF!,#REF!,#REF!,#REF!,#REF!,#REF!,#REF!,#REF!,#REF!,#REF!,#REF!,#REF!,#REF!,#REF!,#REF!</definedName>
    <definedName name="ああああああ" localSheetId="14">#REF!,#REF!,#REF!,#REF!,#REF!,#REF!,#REF!,#REF!,#REF!,#REF!,#REF!,#REF!,#REF!,#REF!,#REF!,#REF!,#REF!,#REF!,#REF!,#REF!,#REF!,#REF!,#REF!</definedName>
    <definedName name="ああああああ" localSheetId="18">#REF!,#REF!,#REF!,#REF!,#REF!,#REF!,#REF!,#REF!,#REF!,#REF!,#REF!,#REF!,#REF!,#REF!,#REF!,#REF!,#REF!,#REF!,#REF!,#REF!,#REF!,#REF!,#REF!</definedName>
    <definedName name="ああああああ">#REF!,#REF!,#REF!,#REF!,#REF!,#REF!,#REF!,#REF!,#REF!,#REF!,#REF!,#REF!,#REF!,#REF!,#REF!,#REF!,#REF!,#REF!,#REF!,#REF!,#REF!,#REF!,#REF!</definedName>
    <definedName name="う" localSheetId="22" hidden="1">{"HCDN_注釈以外",#N/A,FALSE,"10.0対応";"HCDN_注釈",#N/A,FALSE,"10.0対応";"HCDN_注釈以外",#N/A,FALSE,"9.0対応";"HCDN_注釈",#N/A,FALSE,"9.0対応";#N/A,#N/A,FALSE,"ﾏﾆｭｱﾙ一覧";#N/A,#N/A,FALSE,"ﾏﾆｭｱﾙ一覧 (2)"}</definedName>
    <definedName name="う" localSheetId="6" hidden="1">{"HCDN_注釈以外",#N/A,FALSE,"10.0対応";"HCDN_注釈",#N/A,FALSE,"10.0対応";"HCDN_注釈以外",#N/A,FALSE,"9.0対応";"HCDN_注釈",#N/A,FALSE,"9.0対応";#N/A,#N/A,FALSE,"ﾏﾆｭｱﾙ一覧";#N/A,#N/A,FALSE,"ﾏﾆｭｱﾙ一覧 (2)"}</definedName>
    <definedName name="う" localSheetId="21" hidden="1">{"HCDN_注釈以外",#N/A,FALSE,"10.0対応";"HCDN_注釈",#N/A,FALSE,"10.0対応";"HCDN_注釈以外",#N/A,FALSE,"9.0対応";"HCDN_注釈",#N/A,FALSE,"9.0対応";#N/A,#N/A,FALSE,"ﾏﾆｭｱﾙ一覧";#N/A,#N/A,FALSE,"ﾏﾆｭｱﾙ一覧 (2)"}</definedName>
    <definedName name="う" localSheetId="1" hidden="1">{"HCDN_注釈以外",#N/A,FALSE,"10.0対応";"HCDN_注釈",#N/A,FALSE,"10.0対応";"HCDN_注釈以外",#N/A,FALSE,"9.0対応";"HCDN_注釈",#N/A,FALSE,"9.0対応";#N/A,#N/A,FALSE,"ﾏﾆｭｱﾙ一覧";#N/A,#N/A,FALSE,"ﾏﾆｭｱﾙ一覧 (2)"}</definedName>
    <definedName name="う" hidden="1">{"HCDN_注釈以外",#N/A,FALSE,"10.0対応";"HCDN_注釈",#N/A,FALSE,"10.0対応";"HCDN_注釈以外",#N/A,FALSE,"9.0対応";"HCDN_注釈",#N/A,FALSE,"9.0対応";#N/A,#N/A,FALSE,"ﾏﾆｭｱﾙ一覧";#N/A,#N/A,FALSE,"ﾏﾆｭｱﾙ一覧 (2)"}</definedName>
    <definedName name="う_1" localSheetId="22" hidden="1">{"HCDN_注釈以外",#N/A,FALSE,"10.0対応";"HCDN_注釈",#N/A,FALSE,"10.0対応";"HCDN_注釈以外",#N/A,FALSE,"9.0対応";"HCDN_注釈",#N/A,FALSE,"9.0対応";#N/A,#N/A,FALSE,"ﾏﾆｭｱﾙ一覧";#N/A,#N/A,FALSE,"ﾏﾆｭｱﾙ一覧 (2)"}</definedName>
    <definedName name="う_1" localSheetId="6" hidden="1">{"HCDN_注釈以外",#N/A,FALSE,"10.0対応";"HCDN_注釈",#N/A,FALSE,"10.0対応";"HCDN_注釈以外",#N/A,FALSE,"9.0対応";"HCDN_注釈",#N/A,FALSE,"9.0対応";#N/A,#N/A,FALSE,"ﾏﾆｭｱﾙ一覧";#N/A,#N/A,FALSE,"ﾏﾆｭｱﾙ一覧 (2)"}</definedName>
    <definedName name="う_1" localSheetId="21" hidden="1">{"HCDN_注釈以外",#N/A,FALSE,"10.0対応";"HCDN_注釈",#N/A,FALSE,"10.0対応";"HCDN_注釈以外",#N/A,FALSE,"9.0対応";"HCDN_注釈",#N/A,FALSE,"9.0対応";#N/A,#N/A,FALSE,"ﾏﾆｭｱﾙ一覧";#N/A,#N/A,FALSE,"ﾏﾆｭｱﾙ一覧 (2)"}</definedName>
    <definedName name="う_1" localSheetId="1" hidden="1">{"HCDN_注釈以外",#N/A,FALSE,"10.0対応";"HCDN_注釈",#N/A,FALSE,"10.0対応";"HCDN_注釈以外",#N/A,FALSE,"9.0対応";"HCDN_注釈",#N/A,FALSE,"9.0対応";#N/A,#N/A,FALSE,"ﾏﾆｭｱﾙ一覧";#N/A,#N/A,FALSE,"ﾏﾆｭｱﾙ一覧 (2)"}</definedName>
    <definedName name="う_1" hidden="1">{"HCDN_注釈以外",#N/A,FALSE,"10.0対応";"HCDN_注釈",#N/A,FALSE,"10.0対応";"HCDN_注釈以外",#N/A,FALSE,"9.0対応";"HCDN_注釈",#N/A,FALSE,"9.0対応";#N/A,#N/A,FALSE,"ﾏﾆｭｱﾙ一覧";#N/A,#N/A,FALSE,"ﾏﾆｭｱﾙ一覧 (2)"}</definedName>
    <definedName name="え" localSheetId="22" hidden="1">{"HCDN_注釈以外",#N/A,FALSE,"10.0対応";"HCDN_注釈",#N/A,FALSE,"10.0対応";"HCDN_注釈以外",#N/A,FALSE,"9.0対応";"HCDN_注釈",#N/A,FALSE,"9.0対応";#N/A,#N/A,FALSE,"ﾏﾆｭｱﾙ一覧";#N/A,#N/A,FALSE,"ﾏﾆｭｱﾙ一覧 (2)"}</definedName>
    <definedName name="え" localSheetId="6" hidden="1">{"HCDN_注釈以外",#N/A,FALSE,"10.0対応";"HCDN_注釈",#N/A,FALSE,"10.0対応";"HCDN_注釈以外",#N/A,FALSE,"9.0対応";"HCDN_注釈",#N/A,FALSE,"9.0対応";#N/A,#N/A,FALSE,"ﾏﾆｭｱﾙ一覧";#N/A,#N/A,FALSE,"ﾏﾆｭｱﾙ一覧 (2)"}</definedName>
    <definedName name="え" localSheetId="21" hidden="1">{"HCDN_注釈以外",#N/A,FALSE,"10.0対応";"HCDN_注釈",#N/A,FALSE,"10.0対応";"HCDN_注釈以外",#N/A,FALSE,"9.0対応";"HCDN_注釈",#N/A,FALSE,"9.0対応";#N/A,#N/A,FALSE,"ﾏﾆｭｱﾙ一覧";#N/A,#N/A,FALSE,"ﾏﾆｭｱﾙ一覧 (2)"}</definedName>
    <definedName name="え" localSheetId="1" hidden="1">{"HCDN_注釈以外",#N/A,FALSE,"10.0対応";"HCDN_注釈",#N/A,FALSE,"10.0対応";"HCDN_注釈以外",#N/A,FALSE,"9.0対応";"HCDN_注釈",#N/A,FALSE,"9.0対応";#N/A,#N/A,FALSE,"ﾏﾆｭｱﾙ一覧";#N/A,#N/A,FALSE,"ﾏﾆｭｱﾙ一覧 (2)"}</definedName>
    <definedName name="え" hidden="1">{"HCDN_注釈以外",#N/A,FALSE,"10.0対応";"HCDN_注釈",#N/A,FALSE,"10.0対応";"HCDN_注釈以外",#N/A,FALSE,"9.0対応";"HCDN_注釈",#N/A,FALSE,"9.0対応";#N/A,#N/A,FALSE,"ﾏﾆｭｱﾙ一覧";#N/A,#N/A,FALSE,"ﾏﾆｭｱﾙ一覧 (2)"}</definedName>
    <definedName name="え_1" localSheetId="22" hidden="1">{"HCDN_注釈以外",#N/A,FALSE,"10.0対応";"HCDN_注釈",#N/A,FALSE,"10.0対応";"HCDN_注釈以外",#N/A,FALSE,"9.0対応";"HCDN_注釈",#N/A,FALSE,"9.0対応";#N/A,#N/A,FALSE,"ﾏﾆｭｱﾙ一覧";#N/A,#N/A,FALSE,"ﾏﾆｭｱﾙ一覧 (2)"}</definedName>
    <definedName name="え_1" localSheetId="6" hidden="1">{"HCDN_注釈以外",#N/A,FALSE,"10.0対応";"HCDN_注釈",#N/A,FALSE,"10.0対応";"HCDN_注釈以外",#N/A,FALSE,"9.0対応";"HCDN_注釈",#N/A,FALSE,"9.0対応";#N/A,#N/A,FALSE,"ﾏﾆｭｱﾙ一覧";#N/A,#N/A,FALSE,"ﾏﾆｭｱﾙ一覧 (2)"}</definedName>
    <definedName name="え_1" localSheetId="21" hidden="1">{"HCDN_注釈以外",#N/A,FALSE,"10.0対応";"HCDN_注釈",#N/A,FALSE,"10.0対応";"HCDN_注釈以外",#N/A,FALSE,"9.0対応";"HCDN_注釈",#N/A,FALSE,"9.0対応";#N/A,#N/A,FALSE,"ﾏﾆｭｱﾙ一覧";#N/A,#N/A,FALSE,"ﾏﾆｭｱﾙ一覧 (2)"}</definedName>
    <definedName name="え_1" localSheetId="1" hidden="1">{"HCDN_注釈以外",#N/A,FALSE,"10.0対応";"HCDN_注釈",#N/A,FALSE,"10.0対応";"HCDN_注釈以外",#N/A,FALSE,"9.0対応";"HCDN_注釈",#N/A,FALSE,"9.0対応";#N/A,#N/A,FALSE,"ﾏﾆｭｱﾙ一覧";#N/A,#N/A,FALSE,"ﾏﾆｭｱﾙ一覧 (2)"}</definedName>
    <definedName name="え_1" hidden="1">{"HCDN_注釈以外",#N/A,FALSE,"10.0対応";"HCDN_注釈",#N/A,FALSE,"10.0対応";"HCDN_注釈以外",#N/A,FALSE,"9.0対応";"HCDN_注釈",#N/A,FALSE,"9.0対応";#N/A,#N/A,FALSE,"ﾏﾆｭｱﾙ一覧";#N/A,#N/A,FALSE,"ﾏﾆｭｱﾙ一覧 (2)"}</definedName>
    <definedName name="コントロール" localSheetId="22">#REF!</definedName>
    <definedName name="コントロール" localSheetId="6">[8]リスト範囲定義!$C$5:$C$17</definedName>
    <definedName name="コントロール" localSheetId="2">#REF!</definedName>
    <definedName name="コントロール" localSheetId="3">#REF!</definedName>
    <definedName name="コントロール" localSheetId="5">#REF!</definedName>
    <definedName name="コントロール" localSheetId="12">#REF!</definedName>
    <definedName name="コントロール" localSheetId="14">#REF!</definedName>
    <definedName name="コントロール" localSheetId="18">#REF!</definedName>
    <definedName name="コントロール">#REF!</definedName>
    <definedName name="コントロール１">[11]リスト範囲定義!$C$5:$C$17</definedName>
    <definedName name="システム名称" localSheetId="22">#REF!</definedName>
    <definedName name="システム名称" localSheetId="6">#REF!</definedName>
    <definedName name="システム名称" localSheetId="21">#REF!</definedName>
    <definedName name="システム名称" localSheetId="2">#REF!</definedName>
    <definedName name="システム名称" localSheetId="3">#REF!</definedName>
    <definedName name="システム名称" localSheetId="5">#REF!</definedName>
    <definedName name="システム名称" localSheetId="12">#REF!</definedName>
    <definedName name="システム名称" localSheetId="14">#REF!</definedName>
    <definedName name="システム名称" localSheetId="18">#REF!</definedName>
    <definedName name="システム名称">#REF!</definedName>
    <definedName name="チェック区分" localSheetId="22">#REF!</definedName>
    <definedName name="チェック区分" localSheetId="21">#REF!</definedName>
    <definedName name="チェック区分" localSheetId="2">#REF!</definedName>
    <definedName name="チェック区分" localSheetId="3">#REF!</definedName>
    <definedName name="チェック区分" localSheetId="5">#REF!</definedName>
    <definedName name="チェック区分" localSheetId="12">#REF!</definedName>
    <definedName name="チェック区分" localSheetId="14">#REF!</definedName>
    <definedName name="チェック区分" localSheetId="18">#REF!</definedName>
    <definedName name="チェック区分">#REF!</definedName>
    <definedName name="データファイル管理" localSheetId="21">#REF!</definedName>
    <definedName name="データファイル管理" localSheetId="2">#REF!</definedName>
    <definedName name="データファイル管理" localSheetId="3">#REF!</definedName>
    <definedName name="データファイル管理" localSheetId="5">#REF!</definedName>
    <definedName name="データファイル管理" localSheetId="12">#REF!</definedName>
    <definedName name="データファイル管理" localSheetId="14">#REF!</definedName>
    <definedName name="データファイル管理" localSheetId="18">#REF!</definedName>
    <definedName name="データファイル管理">#REF!</definedName>
    <definedName name="メインメニュー" localSheetId="2">#REF!</definedName>
    <definedName name="メインメニュー" localSheetId="3">#REF!</definedName>
    <definedName name="メインメニュー" localSheetId="5">#REF!</definedName>
    <definedName name="メインメニュー" localSheetId="12">#REF!</definedName>
    <definedName name="メインメニュー" localSheetId="14">#REF!</definedName>
    <definedName name="メインメニュー" localSheetId="18">#REF!</definedName>
    <definedName name="メインメニュー">#REF!</definedName>
    <definedName name="メンテナンス照会M" localSheetId="2">#REF!</definedName>
    <definedName name="メンテナンス照会M" localSheetId="3">#REF!</definedName>
    <definedName name="メンテナンス照会M" localSheetId="5">#REF!</definedName>
    <definedName name="メンテナンス照会M" localSheetId="12">#REF!</definedName>
    <definedName name="メンテナンス照会M" localSheetId="14">#REF!</definedName>
    <definedName name="メンテナンス照会M" localSheetId="18">#REF!</definedName>
    <definedName name="メンテナンス照会M">#REF!</definedName>
    <definedName name="メンテナンス登録M" localSheetId="2">#REF!</definedName>
    <definedName name="メンテナンス登録M" localSheetId="3">#REF!</definedName>
    <definedName name="メンテナンス登録M" localSheetId="5">#REF!</definedName>
    <definedName name="メンテナンス登録M" localSheetId="12">#REF!</definedName>
    <definedName name="メンテナンス登録M" localSheetId="14">#REF!</definedName>
    <definedName name="メンテナンス登録M" localSheetId="18">#REF!</definedName>
    <definedName name="メンテナンス登録M">#REF!</definedName>
    <definedName name="メンテナンス編集M" localSheetId="2">#REF!</definedName>
    <definedName name="メンテナンス編集M" localSheetId="3">#REF!</definedName>
    <definedName name="メンテナンス編集M" localSheetId="5">#REF!</definedName>
    <definedName name="メンテナンス編集M" localSheetId="12">#REF!</definedName>
    <definedName name="メンテナンス編集M" localSheetId="14">#REF!</definedName>
    <definedName name="メンテナンス編集M" localSheetId="18">#REF!</definedName>
    <definedName name="メンテナンス編集M">#REF!</definedName>
    <definedName name="ログイン画面" localSheetId="2">#REF!</definedName>
    <definedName name="ログイン画面" localSheetId="3">#REF!</definedName>
    <definedName name="ログイン画面" localSheetId="5">#REF!</definedName>
    <definedName name="ログイン画面" localSheetId="12">#REF!</definedName>
    <definedName name="ログイン画面" localSheetId="14">#REF!</definedName>
    <definedName name="ログイン画面" localSheetId="18">#REF!</definedName>
    <definedName name="ログイン画面">#REF!</definedName>
    <definedName name="んｎ" localSheetId="22">#REF!,#REF!,#REF!,#REF!,#REF!,#REF!,#REF!,#REF!,#REF!,#REF!,#REF!,#REF!,#REF!,#REF!,#REF!,#REF!,#REF!,#REF!,#REF!,#REF!,#REF!,#REF!,#REF!,#REF!</definedName>
    <definedName name="んｎ" localSheetId="6">#REF!,#REF!,#REF!,#REF!,#REF!,#REF!,#REF!,#REF!,#REF!,#REF!,#REF!,#REF!,#REF!,#REF!,#REF!,#REF!,#REF!,#REF!,#REF!,#REF!,#REF!,#REF!,#REF!,#REF!</definedName>
    <definedName name="んｎ" localSheetId="2">#REF!,#REF!,#REF!,#REF!,#REF!,#REF!,#REF!,#REF!,#REF!,#REF!,#REF!,#REF!,#REF!,#REF!,#REF!,#REF!,#REF!,#REF!,#REF!,#REF!,#REF!,#REF!,#REF!,#REF!</definedName>
    <definedName name="んｎ" localSheetId="3">#REF!,#REF!,#REF!,#REF!,#REF!,#REF!,#REF!,#REF!,#REF!,#REF!,#REF!,#REF!,#REF!,#REF!,#REF!,#REF!,#REF!,#REF!,#REF!,#REF!,#REF!,#REF!,#REF!,#REF!</definedName>
    <definedName name="んｎ" localSheetId="5">#REF!,#REF!,#REF!,#REF!,#REF!,#REF!,#REF!,#REF!,#REF!,#REF!,#REF!,#REF!,#REF!,#REF!,#REF!,#REF!,#REF!,#REF!,#REF!,#REF!,#REF!,#REF!,#REF!,#REF!</definedName>
    <definedName name="んｎ" localSheetId="12">#REF!,#REF!,#REF!,#REF!,#REF!,#REF!,#REF!,#REF!,#REF!,#REF!,#REF!,#REF!,#REF!,#REF!,#REF!,#REF!,#REF!,#REF!,#REF!,#REF!,#REF!,#REF!,#REF!,#REF!</definedName>
    <definedName name="んｎ" localSheetId="14">#REF!,#REF!,#REF!,#REF!,#REF!,#REF!,#REF!,#REF!,#REF!,#REF!,#REF!,#REF!,#REF!,#REF!,#REF!,#REF!,#REF!,#REF!,#REF!,#REF!,#REF!,#REF!,#REF!,#REF!</definedName>
    <definedName name="んｎ" localSheetId="18">#REF!,#REF!,#REF!,#REF!,#REF!,#REF!,#REF!,#REF!,#REF!,#REF!,#REF!,#REF!,#REF!,#REF!,#REF!,#REF!,#REF!,#REF!,#REF!,#REF!,#REF!,#REF!,#REF!,#REF!</definedName>
    <definedName name="んｎ">#REF!,#REF!,#REF!,#REF!,#REF!,#REF!,#REF!,#REF!,#REF!,#REF!,#REF!,#REF!,#REF!,#REF!,#REF!,#REF!,#REF!,#REF!,#REF!,#REF!,#REF!,#REF!,#REF!,#REF!</definedName>
    <definedName name="事故照会M" localSheetId="2">#REF!</definedName>
    <definedName name="事故照会M" localSheetId="3">#REF!</definedName>
    <definedName name="事故照会M" localSheetId="5">#REF!</definedName>
    <definedName name="事故照会M" localSheetId="12">#REF!</definedName>
    <definedName name="事故照会M" localSheetId="14">#REF!</definedName>
    <definedName name="事故照会M" localSheetId="18">#REF!</definedName>
    <definedName name="事故照会M">#REF!</definedName>
    <definedName name="事故登録M" localSheetId="2">#REF!</definedName>
    <definedName name="事故登録M" localSheetId="3">#REF!</definedName>
    <definedName name="事故登録M" localSheetId="5">#REF!</definedName>
    <definedName name="事故登録M" localSheetId="12">#REF!</definedName>
    <definedName name="事故登録M" localSheetId="14">#REF!</definedName>
    <definedName name="事故登録M" localSheetId="18">#REF!</definedName>
    <definedName name="事故登録M">#REF!</definedName>
    <definedName name="事故編集M" localSheetId="2">#REF!</definedName>
    <definedName name="事故編集M" localSheetId="3">#REF!</definedName>
    <definedName name="事故編集M" localSheetId="5">#REF!</definedName>
    <definedName name="事故編集M" localSheetId="12">#REF!</definedName>
    <definedName name="事故編集M" localSheetId="14">#REF!</definedName>
    <definedName name="事故編集M" localSheetId="18">#REF!</definedName>
    <definedName name="事故編集M">#REF!</definedName>
    <definedName name="任意保険照会M" localSheetId="2">#REF!</definedName>
    <definedName name="任意保険照会M" localSheetId="3">#REF!</definedName>
    <definedName name="任意保険照会M" localSheetId="5">#REF!</definedName>
    <definedName name="任意保険照会M" localSheetId="12">#REF!</definedName>
    <definedName name="任意保険照会M" localSheetId="14">#REF!</definedName>
    <definedName name="任意保険照会M" localSheetId="18">#REF!</definedName>
    <definedName name="任意保険照会M">#REF!</definedName>
    <definedName name="任意保険登録M" localSheetId="2">#REF!</definedName>
    <definedName name="任意保険登録M" localSheetId="3">#REF!</definedName>
    <definedName name="任意保険登録M" localSheetId="5">#REF!</definedName>
    <definedName name="任意保険登録M" localSheetId="12">#REF!</definedName>
    <definedName name="任意保険登録M" localSheetId="14">#REF!</definedName>
    <definedName name="任意保険登録M" localSheetId="18">#REF!</definedName>
    <definedName name="任意保険登録M">#REF!</definedName>
    <definedName name="任意保険編集M" localSheetId="2">#REF!</definedName>
    <definedName name="任意保険編集M" localSheetId="3">#REF!</definedName>
    <definedName name="任意保険編集M" localSheetId="5">#REF!</definedName>
    <definedName name="任意保険編集M" localSheetId="12">#REF!</definedName>
    <definedName name="任意保険編集M" localSheetId="14">#REF!</definedName>
    <definedName name="任意保険編集M" localSheetId="18">#REF!</definedName>
    <definedName name="任意保険編集M">#REF!</definedName>
    <definedName name="備考" localSheetId="22">#REF!</definedName>
    <definedName name="備考" localSheetId="6">#REF!</definedName>
    <definedName name="備考" localSheetId="2">#REF!</definedName>
    <definedName name="備考" localSheetId="3">#REF!</definedName>
    <definedName name="備考" localSheetId="5">#REF!</definedName>
    <definedName name="備考" localSheetId="12">#REF!</definedName>
    <definedName name="備考" localSheetId="14">#REF!</definedName>
    <definedName name="備考" localSheetId="18">#REF!</definedName>
    <definedName name="備考">#REF!</definedName>
    <definedName name="処分照会M" localSheetId="2">#REF!</definedName>
    <definedName name="処分照会M" localSheetId="3">#REF!</definedName>
    <definedName name="処分照会M" localSheetId="5">#REF!</definedName>
    <definedName name="処分照会M" localSheetId="12">#REF!</definedName>
    <definedName name="処分照会M" localSheetId="14">#REF!</definedName>
    <definedName name="処分照会M" localSheetId="18">#REF!</definedName>
    <definedName name="処分照会M">#REF!</definedName>
    <definedName name="処分編集M" localSheetId="22">#REF!</definedName>
    <definedName name="処分編集M" localSheetId="6">#REF!</definedName>
    <definedName name="処分編集M" localSheetId="2">#REF!</definedName>
    <definedName name="処分編集M" localSheetId="3">#REF!</definedName>
    <definedName name="処分編集M" localSheetId="5">#REF!</definedName>
    <definedName name="処分編集M" localSheetId="12">#REF!</definedName>
    <definedName name="処分編集M" localSheetId="14">#REF!</definedName>
    <definedName name="処分編集M" localSheetId="18">#REF!</definedName>
    <definedName name="処分編集M">#REF!</definedName>
    <definedName name="初期" localSheetId="22">#REF!</definedName>
    <definedName name="初期" localSheetId="6">[8]リスト範囲定義!$C$63:$C$66</definedName>
    <definedName name="初期" localSheetId="2">#REF!</definedName>
    <definedName name="初期" localSheetId="3">#REF!</definedName>
    <definedName name="初期" localSheetId="5">#REF!</definedName>
    <definedName name="初期" localSheetId="12">#REF!</definedName>
    <definedName name="初期" localSheetId="14">#REF!</definedName>
    <definedName name="初期" localSheetId="18">#REF!</definedName>
    <definedName name="初期">#REF!</definedName>
    <definedName name="別７" localSheetId="22" hidden="1">{"HCDN_注釈以外",#N/A,FALSE,"10.0対応";"HCDN_注釈",#N/A,FALSE,"10.0対応";"HCDN_注釈以外",#N/A,FALSE,"9.0対応";"HCDN_注釈",#N/A,FALSE,"9.0対応";#N/A,#N/A,FALSE,"ﾏﾆｭｱﾙ一覧";#N/A,#N/A,FALSE,"ﾏﾆｭｱﾙ一覧 (2)"}</definedName>
    <definedName name="別７" localSheetId="6" hidden="1">{"HCDN_注釈以外",#N/A,FALSE,"10.0対応";"HCDN_注釈",#N/A,FALSE,"10.0対応";"HCDN_注釈以外",#N/A,FALSE,"9.0対応";"HCDN_注釈",#N/A,FALSE,"9.0対応";#N/A,#N/A,FALSE,"ﾏﾆｭｱﾙ一覧";#N/A,#N/A,FALSE,"ﾏﾆｭｱﾙ一覧 (2)"}</definedName>
    <definedName name="別７" localSheetId="21" hidden="1">{"HCDN_注釈以外",#N/A,FALSE,"10.0対応";"HCDN_注釈",#N/A,FALSE,"10.0対応";"HCDN_注釈以外",#N/A,FALSE,"9.0対応";"HCDN_注釈",#N/A,FALSE,"9.0対応";#N/A,#N/A,FALSE,"ﾏﾆｭｱﾙ一覧";#N/A,#N/A,FALSE,"ﾏﾆｭｱﾙ一覧 (2)"}</definedName>
    <definedName name="別７" localSheetId="1" hidden="1">{"HCDN_注釈以外",#N/A,FALSE,"10.0対応";"HCDN_注釈",#N/A,FALSE,"10.0対応";"HCDN_注釈以外",#N/A,FALSE,"9.0対応";"HCDN_注釈",#N/A,FALSE,"9.0対応";#N/A,#N/A,FALSE,"ﾏﾆｭｱﾙ一覧";#N/A,#N/A,FALSE,"ﾏﾆｭｱﾙ一覧 (2)"}</definedName>
    <definedName name="別７" hidden="1">{"HCDN_注釈以外",#N/A,FALSE,"10.0対応";"HCDN_注釈",#N/A,FALSE,"10.0対応";"HCDN_注釈以外",#N/A,FALSE,"9.0対応";"HCDN_注釈",#N/A,FALSE,"9.0対応";#N/A,#N/A,FALSE,"ﾏﾆｭｱﾙ一覧";#N/A,#N/A,FALSE,"ﾏﾆｭｱﾙ一覧 (2)"}</definedName>
    <definedName name="別７_1" localSheetId="22" hidden="1">{"HCDN_注釈以外",#N/A,FALSE,"10.0対応";"HCDN_注釈",#N/A,FALSE,"10.0対応";"HCDN_注釈以外",#N/A,FALSE,"9.0対応";"HCDN_注釈",#N/A,FALSE,"9.0対応";#N/A,#N/A,FALSE,"ﾏﾆｭｱﾙ一覧";#N/A,#N/A,FALSE,"ﾏﾆｭｱﾙ一覧 (2)"}</definedName>
    <definedName name="別７_1" localSheetId="6" hidden="1">{"HCDN_注釈以外",#N/A,FALSE,"10.0対応";"HCDN_注釈",#N/A,FALSE,"10.0対応";"HCDN_注釈以外",#N/A,FALSE,"9.0対応";"HCDN_注釈",#N/A,FALSE,"9.0対応";#N/A,#N/A,FALSE,"ﾏﾆｭｱﾙ一覧";#N/A,#N/A,FALSE,"ﾏﾆｭｱﾙ一覧 (2)"}</definedName>
    <definedName name="別７_1" localSheetId="21" hidden="1">{"HCDN_注釈以外",#N/A,FALSE,"10.0対応";"HCDN_注釈",#N/A,FALSE,"10.0対応";"HCDN_注釈以外",#N/A,FALSE,"9.0対応";"HCDN_注釈",#N/A,FALSE,"9.0対応";#N/A,#N/A,FALSE,"ﾏﾆｭｱﾙ一覧";#N/A,#N/A,FALSE,"ﾏﾆｭｱﾙ一覧 (2)"}</definedName>
    <definedName name="別７_1" localSheetId="1" hidden="1">{"HCDN_注釈以外",#N/A,FALSE,"10.0対応";"HCDN_注釈",#N/A,FALSE,"10.0対応";"HCDN_注釈以外",#N/A,FALSE,"9.0対応";"HCDN_注釈",#N/A,FALSE,"9.0対応";#N/A,#N/A,FALSE,"ﾏﾆｭｱﾙ一覧";#N/A,#N/A,FALSE,"ﾏﾆｭｱﾙ一覧 (2)"}</definedName>
    <definedName name="別７_1" hidden="1">{"HCDN_注釈以外",#N/A,FALSE,"10.0対応";"HCDN_注釈",#N/A,FALSE,"10.0対応";"HCDN_注釈以外",#N/A,FALSE,"9.0対応";"HCDN_注釈",#N/A,FALSE,"9.0対応";#N/A,#N/A,FALSE,"ﾏﾆｭｱﾙ一覧";#N/A,#N/A,FALSE,"ﾏﾆｭｱﾙ一覧 (2)"}</definedName>
    <definedName name="取引先情報照会M" localSheetId="2">#REF!</definedName>
    <definedName name="取引先情報照会M" localSheetId="3">#REF!</definedName>
    <definedName name="取引先情報照会M" localSheetId="5">#REF!</definedName>
    <definedName name="取引先情報照会M" localSheetId="12">#REF!</definedName>
    <definedName name="取引先情報照会M" localSheetId="14">#REF!</definedName>
    <definedName name="取引先情報照会M" localSheetId="18">#REF!</definedName>
    <definedName name="取引先情報照会M">#REF!</definedName>
    <definedName name="取引先情報登録M" localSheetId="2">#REF!</definedName>
    <definedName name="取引先情報登録M" localSheetId="3">#REF!</definedName>
    <definedName name="取引先情報登録M" localSheetId="5">#REF!</definedName>
    <definedName name="取引先情報登録M" localSheetId="12">#REF!</definedName>
    <definedName name="取引先情報登録M" localSheetId="14">#REF!</definedName>
    <definedName name="取引先情報登録M" localSheetId="18">#REF!</definedName>
    <definedName name="取引先情報登録M">#REF!</definedName>
    <definedName name="取引先情報編集M" localSheetId="2">#REF!</definedName>
    <definedName name="取引先情報編集M" localSheetId="3">#REF!</definedName>
    <definedName name="取引先情報編集M" localSheetId="5">#REF!</definedName>
    <definedName name="取引先情報編集M" localSheetId="12">#REF!</definedName>
    <definedName name="取引先情報編集M" localSheetId="14">#REF!</definedName>
    <definedName name="取引先情報編集M" localSheetId="18">#REF!</definedName>
    <definedName name="取引先情報編集M">#REF!</definedName>
    <definedName name="取引先検索" localSheetId="2">#REF!</definedName>
    <definedName name="取引先検索" localSheetId="3">#REF!</definedName>
    <definedName name="取引先検索" localSheetId="5">#REF!</definedName>
    <definedName name="取引先検索" localSheetId="12">#REF!</definedName>
    <definedName name="取引先検索" localSheetId="14">#REF!</definedName>
    <definedName name="取引先検索" localSheetId="18">#REF!</definedName>
    <definedName name="取引先検索">#REF!</definedName>
    <definedName name="取引先検索子画面" localSheetId="2">#REF!</definedName>
    <definedName name="取引先検索子画面" localSheetId="3">#REF!</definedName>
    <definedName name="取引先検索子画面" localSheetId="5">#REF!</definedName>
    <definedName name="取引先検索子画面" localSheetId="12">#REF!</definedName>
    <definedName name="取引先検索子画面" localSheetId="14">#REF!</definedName>
    <definedName name="取引先検索子画面" localSheetId="18">#REF!</definedName>
    <definedName name="取引先検索子画面">#REF!</definedName>
    <definedName name="対象" localSheetId="22">#REF!,#REF!,#REF!,#REF!,#REF!,#REF!,#REF!,#REF!,#REF!,#REF!,#REF!,#REF!,#REF!,#REF!,#REF!,#REF!,#REF!,#REF!,#REF!,#REF!,#REF!,#REF!,#REF!,#REF!</definedName>
    <definedName name="対象" localSheetId="6">#REF!,#REF!,#REF!,#REF!,#REF!,#REF!,#REF!,#REF!,#REF!,#REF!,#REF!,#REF!,#REF!,#REF!,#REF!,#REF!,#REF!,#REF!,#REF!,#REF!,#REF!,#REF!,#REF!,#REF!</definedName>
    <definedName name="対象" localSheetId="21">#REF!,#REF!,#REF!,#REF!,#REF!,#REF!,#REF!,#REF!,#REF!,#REF!,#REF!,#REF!,#REF!,#REF!,#REF!,#REF!,#REF!,#REF!,#REF!,#REF!,#REF!,#REF!,#REF!,#REF!</definedName>
    <definedName name="対象" localSheetId="2">#REF!,#REF!,#REF!,#REF!,#REF!,#REF!,#REF!,#REF!,#REF!,#REF!,#REF!,#REF!,#REF!,#REF!,#REF!,#REF!,#REF!,#REF!,#REF!,#REF!,#REF!,#REF!,#REF!,#REF!</definedName>
    <definedName name="対象" localSheetId="3">#REF!,#REF!,#REF!,#REF!,#REF!,#REF!,#REF!,#REF!,#REF!,#REF!,#REF!,#REF!,#REF!,#REF!,#REF!,#REF!,#REF!,#REF!,#REF!,#REF!,#REF!,#REF!,#REF!,#REF!</definedName>
    <definedName name="対象" localSheetId="5">#REF!,#REF!,#REF!,#REF!,#REF!,#REF!,#REF!,#REF!,#REF!,#REF!,#REF!,#REF!,#REF!,#REF!,#REF!,#REF!,#REF!,#REF!,#REF!,#REF!,#REF!,#REF!,#REF!,#REF!</definedName>
    <definedName name="対象" localSheetId="12">#REF!,#REF!,#REF!,#REF!,#REF!,#REF!,#REF!,#REF!,#REF!,#REF!,#REF!,#REF!,#REF!,#REF!,#REF!,#REF!,#REF!,#REF!,#REF!,#REF!,#REF!,#REF!,#REF!,#REF!</definedName>
    <definedName name="対象" localSheetId="14">#REF!,#REF!,#REF!,#REF!,#REF!,#REF!,#REF!,#REF!,#REF!,#REF!,#REF!,#REF!,#REF!,#REF!,#REF!,#REF!,#REF!,#REF!,#REF!,#REF!,#REF!,#REF!,#REF!,#REF!</definedName>
    <definedName name="対象" localSheetId="18">#REF!,#REF!,#REF!,#REF!,#REF!,#REF!,#REF!,#REF!,#REF!,#REF!,#REF!,#REF!,#REF!,#REF!,#REF!,#REF!,#REF!,#REF!,#REF!,#REF!,#REF!,#REF!,#REF!,#REF!</definedName>
    <definedName name="対象">#REF!,#REF!,#REF!,#REF!,#REF!,#REF!,#REF!,#REF!,#REF!,#REF!,#REF!,#REF!,#REF!,#REF!,#REF!,#REF!,#REF!,#REF!,#REF!,#REF!,#REF!,#REF!,#REF!,#REF!</definedName>
    <definedName name="属性" localSheetId="22">#REF!</definedName>
    <definedName name="属性" localSheetId="6">[8]リスト範囲定義!$C$20:$C$24</definedName>
    <definedName name="属性" localSheetId="2">#REF!</definedName>
    <definedName name="属性" localSheetId="3">#REF!</definedName>
    <definedName name="属性" localSheetId="5">#REF!</definedName>
    <definedName name="属性" localSheetId="12">#REF!</definedName>
    <definedName name="属性" localSheetId="14">#REF!</definedName>
    <definedName name="属性" localSheetId="18">#REF!</definedName>
    <definedName name="属性">#REF!</definedName>
    <definedName name="必須" localSheetId="22">#REF!</definedName>
    <definedName name="必須" localSheetId="6">#REF!</definedName>
    <definedName name="必須" localSheetId="21">#REF!</definedName>
    <definedName name="必須" localSheetId="2">#REF!</definedName>
    <definedName name="必須" localSheetId="3">#REF!</definedName>
    <definedName name="必須" localSheetId="5">#REF!</definedName>
    <definedName name="必須" localSheetId="12">#REF!</definedName>
    <definedName name="必須" localSheetId="14">#REF!</definedName>
    <definedName name="必須" localSheetId="18">#REF!</definedName>
    <definedName name="必須">#REF!</definedName>
    <definedName name="支払情報照会M" localSheetId="2">#REF!</definedName>
    <definedName name="支払情報照会M" localSheetId="3">#REF!</definedName>
    <definedName name="支払情報照会M" localSheetId="5">#REF!</definedName>
    <definedName name="支払情報照会M" localSheetId="12">#REF!</definedName>
    <definedName name="支払情報照会M" localSheetId="14">#REF!</definedName>
    <definedName name="支払情報照会M" localSheetId="18">#REF!</definedName>
    <definedName name="支払情報照会M">#REF!</definedName>
    <definedName name="支払情報登録M" localSheetId="2">#REF!</definedName>
    <definedName name="支払情報登録M" localSheetId="3">#REF!</definedName>
    <definedName name="支払情報登録M" localSheetId="5">#REF!</definedName>
    <definedName name="支払情報登録M" localSheetId="12">#REF!</definedName>
    <definedName name="支払情報登録M" localSheetId="14">#REF!</definedName>
    <definedName name="支払情報登録M" localSheetId="18">#REF!</definedName>
    <definedName name="支払情報登録M">#REF!</definedName>
    <definedName name="支払情報編集M" localSheetId="2">#REF!</definedName>
    <definedName name="支払情報編集M" localSheetId="3">#REF!</definedName>
    <definedName name="支払情報編集M" localSheetId="5">#REF!</definedName>
    <definedName name="支払情報編集M" localSheetId="12">#REF!</definedName>
    <definedName name="支払情報編集M" localSheetId="14">#REF!</definedName>
    <definedName name="支払情報編集M" localSheetId="18">#REF!</definedName>
    <definedName name="支払情報編集M">#REF!</definedName>
    <definedName name="支払検索" localSheetId="2">#REF!</definedName>
    <definedName name="支払検索" localSheetId="3">#REF!</definedName>
    <definedName name="支払検索" localSheetId="5">#REF!</definedName>
    <definedName name="支払検索" localSheetId="12">#REF!</definedName>
    <definedName name="支払検索" localSheetId="14">#REF!</definedName>
    <definedName name="支払検索" localSheetId="18">#REF!</definedName>
    <definedName name="支払検索">#REF!</definedName>
    <definedName name="文字制限" localSheetId="22">#REF!</definedName>
    <definedName name="文字制限" localSheetId="6">[8]リスト範囲定義!$C$27:$C$38</definedName>
    <definedName name="文字制限" localSheetId="2">#REF!</definedName>
    <definedName name="文字制限" localSheetId="3">#REF!</definedName>
    <definedName name="文字制限" localSheetId="5">#REF!</definedName>
    <definedName name="文字制限" localSheetId="12">#REF!</definedName>
    <definedName name="文字制限" localSheetId="14">#REF!</definedName>
    <definedName name="文字制限" localSheetId="18">#REF!</definedName>
    <definedName name="文字制限">#REF!</definedName>
    <definedName name="本番機" localSheetId="22">#N/A</definedName>
    <definedName name="本番機" localSheetId="6">#N/A</definedName>
    <definedName name="本番機" localSheetId="21">GLPattern!本番機</definedName>
    <definedName name="本番機" localSheetId="1">'ToDo Tasks'!本番機</definedName>
    <definedName name="本番機">本番機</definedName>
    <definedName name="機能" localSheetId="22" hidden="1">#REF!</definedName>
    <definedName name="機能" localSheetId="6" hidden="1">#REF!</definedName>
    <definedName name="機能" localSheetId="2" hidden="1">#REF!</definedName>
    <definedName name="機能" localSheetId="3" hidden="1">#REF!</definedName>
    <definedName name="機能" localSheetId="5" hidden="1">#REF!</definedName>
    <definedName name="機能" localSheetId="12" hidden="1">#REF!</definedName>
    <definedName name="機能" localSheetId="14" hidden="1">#REF!</definedName>
    <definedName name="機能" localSheetId="18" hidden="1">#REF!</definedName>
    <definedName name="機能" hidden="1">#REF!</definedName>
    <definedName name="社員情報照会M" localSheetId="2">#REF!</definedName>
    <definedName name="社員情報照会M" localSheetId="3">#REF!</definedName>
    <definedName name="社員情報照会M" localSheetId="5">#REF!</definedName>
    <definedName name="社員情報照会M" localSheetId="12">#REF!</definedName>
    <definedName name="社員情報照会M" localSheetId="14">#REF!</definedName>
    <definedName name="社員情報照会M" localSheetId="18">#REF!</definedName>
    <definedName name="社員情報照会M">#REF!</definedName>
    <definedName name="社員情報登録M" localSheetId="2">#REF!</definedName>
    <definedName name="社員情報登録M" localSheetId="3">#REF!</definedName>
    <definedName name="社員情報登録M" localSheetId="5">#REF!</definedName>
    <definedName name="社員情報登録M" localSheetId="12">#REF!</definedName>
    <definedName name="社員情報登録M" localSheetId="14">#REF!</definedName>
    <definedName name="社員情報登録M" localSheetId="18">#REF!</definedName>
    <definedName name="社員情報登録M">#REF!</definedName>
    <definedName name="社員情報編集M" localSheetId="2">#REF!</definedName>
    <definedName name="社員情報編集M" localSheetId="3">#REF!</definedName>
    <definedName name="社員情報編集M" localSheetId="5">#REF!</definedName>
    <definedName name="社員情報編集M" localSheetId="12">#REF!</definedName>
    <definedName name="社員情報編集M" localSheetId="14">#REF!</definedName>
    <definedName name="社員情報編集M" localSheetId="18">#REF!</definedName>
    <definedName name="社員情報編集M">#REF!</definedName>
    <definedName name="社員検索" localSheetId="2">#REF!</definedName>
    <definedName name="社員検索" localSheetId="3">#REF!</definedName>
    <definedName name="社員検索" localSheetId="5">#REF!</definedName>
    <definedName name="社員検索" localSheetId="12">#REF!</definedName>
    <definedName name="社員検索" localSheetId="14">#REF!</definedName>
    <definedName name="社員検索" localSheetId="18">#REF!</definedName>
    <definedName name="社員検索">#REF!</definedName>
    <definedName name="社員検索子画面" localSheetId="2">#REF!</definedName>
    <definedName name="社員検索子画面" localSheetId="3">#REF!</definedName>
    <definedName name="社員検索子画面" localSheetId="5">#REF!</definedName>
    <definedName name="社員検索子画面" localSheetId="12">#REF!</definedName>
    <definedName name="社員検索子画面" localSheetId="14">#REF!</definedName>
    <definedName name="社員検索子画面" localSheetId="18">#REF!</definedName>
    <definedName name="社員検索子画面">#REF!</definedName>
    <definedName name="繰返回数" localSheetId="22">#REF!</definedName>
    <definedName name="繰返回数" localSheetId="6">#REF!</definedName>
    <definedName name="繰返回数" localSheetId="2">#REF!</definedName>
    <definedName name="繰返回数" localSheetId="3">#REF!</definedName>
    <definedName name="繰返回数" localSheetId="5">#REF!</definedName>
    <definedName name="繰返回数" localSheetId="12">#REF!</definedName>
    <definedName name="繰返回数" localSheetId="14">#REF!</definedName>
    <definedName name="繰返回数" localSheetId="18">#REF!</definedName>
    <definedName name="繰返回数">#REF!</definedName>
    <definedName name="自賠責照会M" localSheetId="2">#REF!</definedName>
    <definedName name="自賠責照会M" localSheetId="3">#REF!</definedName>
    <definedName name="自賠責照会M" localSheetId="5">#REF!</definedName>
    <definedName name="自賠責照会M" localSheetId="12">#REF!</definedName>
    <definedName name="自賠責照会M" localSheetId="14">#REF!</definedName>
    <definedName name="自賠責照会M" localSheetId="18">#REF!</definedName>
    <definedName name="自賠責照会M">#REF!</definedName>
    <definedName name="自賠責登録M" localSheetId="2">#REF!</definedName>
    <definedName name="自賠責登録M" localSheetId="3">#REF!</definedName>
    <definedName name="自賠責登録M" localSheetId="5">#REF!</definedName>
    <definedName name="自賠責登録M" localSheetId="12">#REF!</definedName>
    <definedName name="自賠責登録M" localSheetId="14">#REF!</definedName>
    <definedName name="自賠責登録M" localSheetId="18">#REF!</definedName>
    <definedName name="自賠責登録M">#REF!</definedName>
    <definedName name="自賠責編集M" localSheetId="2">#REF!</definedName>
    <definedName name="自賠責編集M" localSheetId="3">#REF!</definedName>
    <definedName name="自賠責編集M" localSheetId="5">#REF!</definedName>
    <definedName name="自賠責編集M" localSheetId="12">#REF!</definedName>
    <definedName name="自賠責編集M" localSheetId="14">#REF!</definedName>
    <definedName name="自賠責編集M" localSheetId="18">#REF!</definedName>
    <definedName name="自賠責編集M">#REF!</definedName>
    <definedName name="表示" localSheetId="22">#REF!</definedName>
    <definedName name="表示" localSheetId="6">[8]リスト範囲定義!$C$69:$C$72</definedName>
    <definedName name="表示" localSheetId="21">#REF!</definedName>
    <definedName name="表示" localSheetId="2">#REF!</definedName>
    <definedName name="表示" localSheetId="3">#REF!</definedName>
    <definedName name="表示" localSheetId="5">#REF!</definedName>
    <definedName name="表示" localSheetId="12">#REF!</definedName>
    <definedName name="表示" localSheetId="14">#REF!</definedName>
    <definedName name="表示" localSheetId="18">#REF!</definedName>
    <definedName name="表示">#REF!</definedName>
    <definedName name="表示価格単位">[5]取り纏め表!$L$10</definedName>
    <definedName name="請求検索" localSheetId="22">#REF!</definedName>
    <definedName name="請求検索" localSheetId="6">#REF!</definedName>
    <definedName name="請求検索" localSheetId="2">#REF!</definedName>
    <definedName name="請求検索" localSheetId="3">#REF!</definedName>
    <definedName name="請求検索" localSheetId="5">#REF!</definedName>
    <definedName name="請求検索" localSheetId="12">#REF!</definedName>
    <definedName name="請求検索" localSheetId="14">#REF!</definedName>
    <definedName name="請求検索" localSheetId="18">#REF!</definedName>
    <definedName name="請求検索">#REF!</definedName>
    <definedName name="車検マスタ照会M" localSheetId="2">#REF!</definedName>
    <definedName name="車検マスタ照会M" localSheetId="3">#REF!</definedName>
    <definedName name="車検マスタ照会M" localSheetId="5">#REF!</definedName>
    <definedName name="車検マスタ照会M" localSheetId="12">#REF!</definedName>
    <definedName name="車検マスタ照会M" localSheetId="14">#REF!</definedName>
    <definedName name="車検マスタ照会M" localSheetId="18">#REF!</definedName>
    <definedName name="車検マスタ照会M">#REF!</definedName>
    <definedName name="車検マスタ編集M" localSheetId="2">#REF!</definedName>
    <definedName name="車検マスタ編集M" localSheetId="3">#REF!</definedName>
    <definedName name="車検マスタ編集M" localSheetId="5">#REF!</definedName>
    <definedName name="車検マスタ編集M" localSheetId="12">#REF!</definedName>
    <definedName name="車検マスタ編集M" localSheetId="14">#REF!</definedName>
    <definedName name="車検マスタ編集M" localSheetId="18">#REF!</definedName>
    <definedName name="車検マスタ編集M">#REF!</definedName>
    <definedName name="車輌情報登録M" localSheetId="2">#REF!</definedName>
    <definedName name="車輌情報登録M" localSheetId="3">#REF!</definedName>
    <definedName name="車輌情報登録M" localSheetId="5">#REF!</definedName>
    <definedName name="車輌情報登録M" localSheetId="12">#REF!</definedName>
    <definedName name="車輌情報登録M" localSheetId="14">#REF!</definedName>
    <definedName name="車輌情報登録M" localSheetId="18">#REF!</definedName>
    <definedName name="車輌情報登録M">#REF!</definedName>
    <definedName name="車輛情報照会M" localSheetId="2">#REF!</definedName>
    <definedName name="車輛情報照会M" localSheetId="3">#REF!</definedName>
    <definedName name="車輛情報照会M" localSheetId="5">#REF!</definedName>
    <definedName name="車輛情報照会M" localSheetId="12">#REF!</definedName>
    <definedName name="車輛情報照会M" localSheetId="14">#REF!</definedName>
    <definedName name="車輛情報照会M" localSheetId="18">#REF!</definedName>
    <definedName name="車輛情報照会M">#REF!</definedName>
    <definedName name="車輛情報編集M" localSheetId="2">#REF!</definedName>
    <definedName name="車輛情報編集M" localSheetId="3">#REF!</definedName>
    <definedName name="車輛情報編集M" localSheetId="5">#REF!</definedName>
    <definedName name="車輛情報編集M" localSheetId="12">#REF!</definedName>
    <definedName name="車輛情報編集M" localSheetId="14">#REF!</definedName>
    <definedName name="車輛情報編集M" localSheetId="18">#REF!</definedName>
    <definedName name="車輛情報編集M">#REF!</definedName>
    <definedName name="車輛検索" localSheetId="2">#REF!</definedName>
    <definedName name="車輛検索" localSheetId="3">#REF!</definedName>
    <definedName name="車輛検索" localSheetId="5">#REF!</definedName>
    <definedName name="車輛検索" localSheetId="12">#REF!</definedName>
    <definedName name="車輛検索" localSheetId="14">#REF!</definedName>
    <definedName name="車輛検索" localSheetId="18">#REF!</definedName>
    <definedName name="車輛検索">#REF!</definedName>
    <definedName name="通貨" localSheetId="22">#REF!</definedName>
    <definedName name="通貨" localSheetId="6">#REF!</definedName>
    <definedName name="通貨" localSheetId="2">#REF!</definedName>
    <definedName name="通貨" localSheetId="3">#REF!</definedName>
    <definedName name="通貨" localSheetId="5">#REF!</definedName>
    <definedName name="通貨" localSheetId="12">#REF!</definedName>
    <definedName name="通貨" localSheetId="14">#REF!</definedName>
    <definedName name="通貨" localSheetId="18">#REF!</definedName>
    <definedName name="通貨">#REF!</definedName>
    <definedName name="部署情報照会M" localSheetId="2">#REF!</definedName>
    <definedName name="部署情報照会M" localSheetId="3">#REF!</definedName>
    <definedName name="部署情報照会M" localSheetId="5">#REF!</definedName>
    <definedName name="部署情報照会M" localSheetId="12">#REF!</definedName>
    <definedName name="部署情報照会M" localSheetId="14">#REF!</definedName>
    <definedName name="部署情報照会M" localSheetId="18">#REF!</definedName>
    <definedName name="部署情報照会M">#REF!</definedName>
    <definedName name="部署情報登録M" localSheetId="2">#REF!</definedName>
    <definedName name="部署情報登録M" localSheetId="3">#REF!</definedName>
    <definedName name="部署情報登録M" localSheetId="5">#REF!</definedName>
    <definedName name="部署情報登録M" localSheetId="12">#REF!</definedName>
    <definedName name="部署情報登録M" localSheetId="14">#REF!</definedName>
    <definedName name="部署情報登録M" localSheetId="18">#REF!</definedName>
    <definedName name="部署情報登録M">#REF!</definedName>
    <definedName name="部署情報編集M" localSheetId="2">#REF!</definedName>
    <definedName name="部署情報編集M" localSheetId="3">#REF!</definedName>
    <definedName name="部署情報編集M" localSheetId="5">#REF!</definedName>
    <definedName name="部署情報編集M" localSheetId="12">#REF!</definedName>
    <definedName name="部署情報編集M" localSheetId="14">#REF!</definedName>
    <definedName name="部署情報編集M" localSheetId="18">#REF!</definedName>
    <definedName name="部署情報編集M">#REF!</definedName>
    <definedName name="部署検索" localSheetId="22">#REF!</definedName>
    <definedName name="部署検索" localSheetId="6">#REF!</definedName>
    <definedName name="部署検索" localSheetId="2">#REF!</definedName>
    <definedName name="部署検索" localSheetId="3">#REF!</definedName>
    <definedName name="部署検索" localSheetId="5">#REF!</definedName>
    <definedName name="部署検索" localSheetId="12">#REF!</definedName>
    <definedName name="部署検索" localSheetId="14">#REF!</definedName>
    <definedName name="部署検索" localSheetId="18">#REF!</definedName>
    <definedName name="部署検索">#REF!</definedName>
    <definedName name="部署検索子画面" localSheetId="2">#REF!</definedName>
    <definedName name="部署検索子画面" localSheetId="3">#REF!</definedName>
    <definedName name="部署検索子画面" localSheetId="5">#REF!</definedName>
    <definedName name="部署検索子画面" localSheetId="12">#REF!</definedName>
    <definedName name="部署検索子画面" localSheetId="14">#REF!</definedName>
    <definedName name="部署検索子画面" localSheetId="18">#REF!</definedName>
    <definedName name="部署検索子画面">#REF!</definedName>
    <definedName name="配置" localSheetId="22">#REF!</definedName>
    <definedName name="配置" localSheetId="6">[8]リスト範囲定義!$C$41:$C$44</definedName>
    <definedName name="配置" localSheetId="2">#REF!</definedName>
    <definedName name="配置" localSheetId="3">#REF!</definedName>
    <definedName name="配置" localSheetId="5">#REF!</definedName>
    <definedName name="配置" localSheetId="12">#REF!</definedName>
    <definedName name="配置" localSheetId="14">#REF!</definedName>
    <definedName name="配置" localSheetId="18">#REF!</definedName>
    <definedName name="配置">#REF!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38" roundtripDataSignature="AMtx7mgxQhtxqVpNxI/ymMyB2lMT/il1zg=="/>
    </ext>
  </extLst>
</workbook>
</file>

<file path=xl/calcChain.xml><?xml version="1.0" encoding="utf-8"?>
<calcChain xmlns="http://schemas.openxmlformats.org/spreadsheetml/2006/main">
  <c r="M56" i="31" l="1"/>
  <c r="M55" i="31"/>
  <c r="M54" i="31"/>
  <c r="M53" i="31"/>
  <c r="M52" i="31"/>
  <c r="M51" i="31"/>
  <c r="M48" i="31"/>
  <c r="M47" i="31"/>
  <c r="M45" i="31"/>
  <c r="M44" i="31"/>
  <c r="M43" i="31"/>
  <c r="M42" i="31"/>
  <c r="M41" i="31"/>
  <c r="M40" i="31"/>
  <c r="M39" i="31"/>
  <c r="M38" i="31"/>
  <c r="M37" i="31"/>
  <c r="M29" i="31" l="1"/>
  <c r="M28" i="31"/>
  <c r="M27" i="31"/>
  <c r="M26" i="31"/>
  <c r="M25" i="31"/>
  <c r="M23" i="31"/>
  <c r="M22" i="31"/>
  <c r="M21" i="31"/>
  <c r="M20" i="31"/>
  <c r="M19" i="31"/>
  <c r="M18" i="31"/>
  <c r="AN303" i="19" l="1"/>
  <c r="AD303" i="19"/>
  <c r="T303" i="19"/>
  <c r="I303" i="19"/>
  <c r="AN302" i="19"/>
  <c r="I302" i="19"/>
  <c r="I301" i="19"/>
  <c r="I300" i="19"/>
  <c r="I299" i="19"/>
  <c r="I298" i="19"/>
  <c r="I297" i="19"/>
  <c r="I296" i="19"/>
  <c r="AN295" i="19"/>
  <c r="I295" i="19"/>
  <c r="AN294" i="19"/>
  <c r="I294" i="19"/>
  <c r="AN293" i="19"/>
  <c r="I293" i="19"/>
  <c r="AN292" i="19"/>
  <c r="I292" i="19"/>
  <c r="AN291" i="19"/>
  <c r="I291" i="19"/>
  <c r="AN290" i="19"/>
  <c r="I290" i="19"/>
  <c r="AN289" i="19"/>
  <c r="I289" i="19"/>
  <c r="AN288" i="19"/>
  <c r="I288" i="19"/>
  <c r="AN287" i="19"/>
  <c r="I287" i="19"/>
  <c r="AN286" i="19"/>
  <c r="AN285" i="19"/>
  <c r="AN284" i="19"/>
  <c r="AN283" i="19"/>
  <c r="AN282" i="19"/>
  <c r="AN281" i="19"/>
  <c r="AN280" i="19"/>
  <c r="AN279" i="19"/>
  <c r="AN278" i="19"/>
  <c r="AN277" i="19"/>
  <c r="AN276" i="19"/>
  <c r="AN275" i="19"/>
  <c r="AN274" i="19"/>
  <c r="AN273" i="19"/>
  <c r="AN272" i="19"/>
  <c r="I272" i="19"/>
  <c r="AN271" i="19"/>
  <c r="I271" i="19"/>
  <c r="AN270" i="19"/>
  <c r="AN269" i="19"/>
  <c r="AN268" i="19"/>
  <c r="AN267" i="19"/>
  <c r="AN266" i="19"/>
  <c r="AN265" i="19"/>
  <c r="AN264" i="19"/>
  <c r="AN263" i="19"/>
  <c r="AN262" i="19"/>
  <c r="AN261" i="19"/>
  <c r="AN260" i="19"/>
  <c r="AN259" i="19"/>
  <c r="AN258" i="19"/>
  <c r="AN257" i="19"/>
  <c r="T257" i="19"/>
  <c r="I257" i="19"/>
  <c r="AN256" i="19"/>
  <c r="T256" i="19"/>
  <c r="I256" i="19"/>
  <c r="T255" i="19"/>
  <c r="I255" i="19"/>
  <c r="AN254" i="19"/>
  <c r="T254" i="19"/>
  <c r="I254" i="19"/>
  <c r="AN253" i="19"/>
  <c r="T253" i="19"/>
  <c r="I253" i="19"/>
  <c r="AN252" i="19"/>
  <c r="T252" i="19"/>
  <c r="I252" i="19"/>
  <c r="AN251" i="19"/>
  <c r="T251" i="19"/>
  <c r="I251" i="19"/>
  <c r="AN250" i="19"/>
  <c r="T250" i="19"/>
  <c r="I250" i="19"/>
  <c r="AN249" i="19"/>
  <c r="T249" i="19"/>
  <c r="I249" i="19"/>
  <c r="AN248" i="19"/>
  <c r="AJ248" i="19"/>
  <c r="AJ252" i="19" s="1"/>
  <c r="AJ253" i="19" s="1"/>
  <c r="Z248" i="19"/>
  <c r="Z252" i="19" s="1"/>
  <c r="Z253" i="19" s="1"/>
  <c r="T248" i="19"/>
  <c r="O248" i="19"/>
  <c r="O252" i="19" s="1"/>
  <c r="O253" i="19" s="1"/>
  <c r="I248" i="19"/>
  <c r="T247" i="19"/>
  <c r="I247" i="19"/>
  <c r="AN246" i="19"/>
  <c r="AN245" i="19"/>
  <c r="AN244" i="19"/>
  <c r="AN243" i="19"/>
  <c r="AN242" i="19"/>
  <c r="AN241" i="19"/>
  <c r="T241" i="19"/>
  <c r="I241" i="19"/>
  <c r="AN240" i="19"/>
  <c r="T240" i="19"/>
  <c r="I240" i="19"/>
  <c r="AN239" i="19"/>
  <c r="T239" i="19"/>
  <c r="I239" i="19"/>
  <c r="AN238" i="19"/>
  <c r="T238" i="19"/>
  <c r="I238" i="19"/>
  <c r="AN237" i="19"/>
  <c r="T237" i="19"/>
  <c r="I237" i="19"/>
  <c r="AN236" i="19"/>
  <c r="T236" i="19"/>
  <c r="I236" i="19"/>
  <c r="AT235" i="19"/>
  <c r="AN235" i="19"/>
  <c r="T235" i="19"/>
  <c r="I235" i="19"/>
  <c r="AN234" i="19"/>
  <c r="T234" i="19"/>
  <c r="I234" i="19"/>
  <c r="AN233" i="19"/>
  <c r="T233" i="19"/>
  <c r="I233" i="19"/>
  <c r="AN232" i="19"/>
  <c r="T232" i="19"/>
  <c r="I232" i="19"/>
  <c r="AN231" i="19"/>
  <c r="T231" i="19"/>
  <c r="I231" i="19"/>
  <c r="AN230" i="19"/>
  <c r="T230" i="19"/>
  <c r="I230" i="19"/>
  <c r="AN229" i="19"/>
  <c r="T229" i="19"/>
  <c r="I229" i="19"/>
  <c r="AN228" i="19"/>
  <c r="T228" i="19"/>
  <c r="I228" i="19"/>
  <c r="AN227" i="19"/>
  <c r="T227" i="19"/>
  <c r="I227" i="19"/>
  <c r="AN226" i="19"/>
  <c r="T226" i="19"/>
  <c r="I226" i="19"/>
  <c r="AN225" i="19"/>
  <c r="AJ225" i="19"/>
  <c r="AJ229" i="19" s="1"/>
  <c r="AJ230" i="19" s="1"/>
  <c r="Z225" i="19"/>
  <c r="Z229" i="19" s="1"/>
  <c r="Z230" i="19" s="1"/>
  <c r="T225" i="19"/>
  <c r="O225" i="19"/>
  <c r="O229" i="19" s="1"/>
  <c r="O230" i="19" s="1"/>
  <c r="I225" i="19"/>
  <c r="T224" i="19"/>
  <c r="I224" i="19"/>
  <c r="AN223" i="19"/>
  <c r="AN220" i="19"/>
  <c r="AN219" i="19"/>
  <c r="T219" i="19"/>
  <c r="I219" i="19"/>
  <c r="AN218" i="19"/>
  <c r="T218" i="19"/>
  <c r="I218" i="19"/>
  <c r="AN217" i="19"/>
  <c r="T217" i="19"/>
  <c r="I217" i="19"/>
  <c r="AN216" i="19"/>
  <c r="T216" i="19"/>
  <c r="I216" i="19"/>
  <c r="AN215" i="19"/>
  <c r="T215" i="19"/>
  <c r="I215" i="19"/>
  <c r="AN214" i="19"/>
  <c r="T214" i="19"/>
  <c r="I214" i="19"/>
  <c r="AT213" i="19"/>
  <c r="AN213" i="19"/>
  <c r="T213" i="19"/>
  <c r="I213" i="19"/>
  <c r="AN212" i="19"/>
  <c r="I212" i="19"/>
  <c r="AN211" i="19"/>
  <c r="I211" i="19"/>
  <c r="AN210" i="19"/>
  <c r="AN209" i="19"/>
  <c r="AN208" i="19"/>
  <c r="AN207" i="19"/>
  <c r="AN206" i="19"/>
  <c r="I206" i="19"/>
  <c r="AN205" i="19"/>
  <c r="I205" i="19"/>
  <c r="AN204" i="19"/>
  <c r="AN203" i="19"/>
  <c r="AN202" i="19"/>
  <c r="AN201" i="19"/>
  <c r="AN200" i="19"/>
  <c r="I200" i="19"/>
  <c r="AN199" i="19"/>
  <c r="I199" i="19"/>
  <c r="AN196" i="19"/>
  <c r="T196" i="19"/>
  <c r="I196" i="19"/>
  <c r="AN195" i="19"/>
  <c r="T195" i="19"/>
  <c r="I195" i="19"/>
  <c r="AN192" i="19"/>
  <c r="T192" i="19"/>
  <c r="I192" i="19"/>
  <c r="AN191" i="19"/>
  <c r="T191" i="19"/>
  <c r="I191" i="19"/>
  <c r="AN190" i="19"/>
  <c r="AN189" i="19"/>
  <c r="T189" i="19"/>
  <c r="I189" i="19"/>
  <c r="AN188" i="19"/>
  <c r="AN187" i="19"/>
  <c r="AN186" i="19"/>
  <c r="AN185" i="19"/>
  <c r="AN184" i="19"/>
  <c r="AN183" i="19"/>
  <c r="AN182" i="19"/>
  <c r="AN181" i="19"/>
  <c r="AN180" i="19"/>
  <c r="AN179" i="19"/>
  <c r="AN178" i="19"/>
  <c r="AN177" i="19"/>
  <c r="AN176" i="19"/>
  <c r="AN175" i="19"/>
  <c r="AN174" i="19"/>
  <c r="AN173" i="19"/>
  <c r="AN172" i="19"/>
  <c r="AN171" i="19"/>
  <c r="AN165" i="19"/>
  <c r="AN164" i="19"/>
  <c r="I164" i="19"/>
  <c r="AN163" i="19"/>
  <c r="I163" i="19"/>
  <c r="I162" i="19"/>
  <c r="I161" i="19"/>
  <c r="AT159" i="19"/>
  <c r="AT158" i="19"/>
  <c r="AN158" i="19"/>
  <c r="O158" i="19"/>
  <c r="I157" i="19"/>
  <c r="I154" i="19"/>
  <c r="O153" i="19"/>
  <c r="I153" i="19"/>
  <c r="I152" i="19"/>
  <c r="I150" i="19"/>
  <c r="AN148" i="19"/>
  <c r="I148" i="19"/>
  <c r="AN147" i="19"/>
  <c r="O147" i="19"/>
  <c r="I147" i="19"/>
  <c r="I142" i="19"/>
  <c r="AN141" i="19"/>
  <c r="I141" i="19"/>
  <c r="I140" i="19"/>
  <c r="AN139" i="19"/>
  <c r="I139" i="19"/>
  <c r="AN138" i="19"/>
  <c r="O138" i="19"/>
  <c r="I138" i="19"/>
  <c r="AN137" i="19"/>
  <c r="I137" i="19"/>
  <c r="AN136" i="19"/>
  <c r="AN135" i="19"/>
  <c r="AN134" i="19"/>
  <c r="I134" i="19"/>
  <c r="AN133" i="19"/>
  <c r="I133" i="19"/>
  <c r="AN132" i="19"/>
  <c r="AN131" i="19"/>
  <c r="I131" i="19"/>
  <c r="AN130" i="19"/>
  <c r="O130" i="19"/>
  <c r="I130" i="19"/>
  <c r="I129" i="19"/>
  <c r="I128" i="19"/>
  <c r="AN127" i="19"/>
  <c r="AN126" i="19"/>
  <c r="I126" i="19"/>
  <c r="AN125" i="19"/>
  <c r="I125" i="19"/>
  <c r="I122" i="19"/>
  <c r="I121" i="19"/>
  <c r="I119" i="19"/>
  <c r="O118" i="19"/>
  <c r="I118" i="19"/>
  <c r="I117" i="19"/>
  <c r="I116" i="19"/>
  <c r="I115" i="19"/>
  <c r="I113" i="19"/>
  <c r="I112" i="19"/>
  <c r="AN111" i="19"/>
  <c r="AN110" i="19"/>
  <c r="AN109" i="19"/>
  <c r="I109" i="19"/>
  <c r="AN108" i="19"/>
  <c r="I108" i="19"/>
  <c r="AN107" i="19"/>
  <c r="AN106" i="19"/>
  <c r="I106" i="19"/>
  <c r="AN105" i="19"/>
  <c r="O105" i="19"/>
  <c r="I105" i="19"/>
  <c r="AN104" i="19"/>
  <c r="O104" i="19"/>
  <c r="I104" i="19"/>
  <c r="AN103" i="19"/>
  <c r="AN102" i="19"/>
  <c r="I102" i="19"/>
  <c r="AN101" i="19"/>
  <c r="AN100" i="19"/>
  <c r="I100" i="19"/>
  <c r="I99" i="19"/>
  <c r="AN96" i="19"/>
  <c r="I96" i="19"/>
  <c r="AN95" i="19"/>
  <c r="I95" i="19"/>
  <c r="AN94" i="19"/>
  <c r="I94" i="19"/>
  <c r="AN92" i="19"/>
  <c r="O92" i="19"/>
  <c r="I92" i="19"/>
  <c r="I91" i="19"/>
  <c r="AN90" i="19"/>
  <c r="AN89" i="19"/>
  <c r="I89" i="19"/>
  <c r="AN88" i="19"/>
  <c r="O88" i="19"/>
  <c r="O85" i="19" s="1"/>
  <c r="I88" i="19"/>
  <c r="AN87" i="19"/>
  <c r="I87" i="19"/>
  <c r="AN86" i="19"/>
  <c r="I86" i="19"/>
  <c r="I85" i="19"/>
  <c r="O83" i="19"/>
  <c r="O78" i="19" s="1"/>
  <c r="I83" i="19"/>
  <c r="I82" i="19"/>
  <c r="AN81" i="19"/>
  <c r="I81" i="19"/>
  <c r="AN80" i="19"/>
  <c r="I80" i="19"/>
  <c r="AN79" i="19"/>
  <c r="I79" i="19"/>
  <c r="AN78" i="19"/>
  <c r="I78" i="19"/>
  <c r="AN76" i="19"/>
  <c r="AT75" i="19"/>
  <c r="AN74" i="19"/>
  <c r="I74" i="19"/>
  <c r="AN73" i="19"/>
  <c r="I73" i="19"/>
  <c r="AT72" i="19"/>
  <c r="AN72" i="19"/>
  <c r="O72" i="19"/>
  <c r="I71" i="19"/>
  <c r="I69" i="19"/>
  <c r="I67" i="19"/>
  <c r="O65" i="19"/>
  <c r="I65" i="19"/>
  <c r="AN64" i="19"/>
  <c r="I64" i="19"/>
  <c r="AN63" i="19"/>
  <c r="I63" i="19"/>
  <c r="I62" i="19"/>
  <c r="I60" i="19"/>
  <c r="AN59" i="19"/>
  <c r="I59" i="19"/>
  <c r="AN57" i="19"/>
  <c r="I57" i="19"/>
  <c r="AN55" i="19"/>
  <c r="O55" i="19"/>
  <c r="I55" i="19"/>
  <c r="AN54" i="19"/>
  <c r="AN53" i="19"/>
  <c r="AN52" i="19"/>
  <c r="AN51" i="19"/>
  <c r="AN50" i="19"/>
  <c r="AN49" i="19"/>
  <c r="AN39" i="19"/>
  <c r="AD39" i="19"/>
  <c r="T39" i="19"/>
  <c r="I39" i="19"/>
  <c r="AN38" i="19"/>
  <c r="AD38" i="19"/>
  <c r="T38" i="19"/>
  <c r="I38" i="19"/>
  <c r="AN37" i="19"/>
  <c r="AN36" i="19"/>
  <c r="AN35" i="19"/>
  <c r="AN34" i="19"/>
  <c r="AN33" i="19"/>
  <c r="AN32" i="19"/>
  <c r="T32" i="19"/>
  <c r="I32" i="19"/>
  <c r="AN31" i="19"/>
  <c r="T31" i="19"/>
  <c r="I31" i="19"/>
  <c r="AN30" i="19"/>
  <c r="AN28" i="19"/>
  <c r="AD28" i="19"/>
  <c r="T28" i="19"/>
  <c r="I28" i="19"/>
  <c r="AN27" i="19"/>
  <c r="AD27" i="19"/>
  <c r="T27" i="19"/>
  <c r="I27" i="19"/>
  <c r="AD26" i="19"/>
  <c r="T26" i="19"/>
  <c r="I26" i="19"/>
  <c r="AD25" i="19"/>
  <c r="T25" i="19"/>
  <c r="I25" i="19"/>
  <c r="AN24" i="19"/>
  <c r="AN23" i="19"/>
  <c r="AN22" i="19"/>
  <c r="AN21" i="19"/>
  <c r="AD21" i="19"/>
  <c r="T21" i="19"/>
  <c r="I21" i="19"/>
  <c r="AD20" i="19"/>
  <c r="T20" i="19"/>
  <c r="I20" i="19"/>
  <c r="AD19" i="19"/>
  <c r="T19" i="19"/>
  <c r="I19" i="19"/>
  <c r="AN18" i="19"/>
  <c r="T18" i="19"/>
  <c r="I18" i="19"/>
  <c r="AN17" i="19"/>
  <c r="T17" i="19"/>
  <c r="I17" i="19"/>
  <c r="AN16" i="19"/>
  <c r="T16" i="19"/>
  <c r="I16" i="19"/>
  <c r="AN15" i="19"/>
  <c r="T15" i="19"/>
  <c r="I15" i="19"/>
  <c r="T11" i="19"/>
  <c r="I11" i="19"/>
  <c r="T10" i="19"/>
  <c r="I10" i="19"/>
  <c r="AN9" i="19"/>
  <c r="AD9" i="19"/>
  <c r="T9" i="19"/>
  <c r="I9" i="19"/>
  <c r="AN8" i="19"/>
  <c r="T8" i="19"/>
  <c r="I8" i="19"/>
  <c r="AN7" i="19"/>
  <c r="T7" i="19"/>
  <c r="I7" i="19"/>
  <c r="AN6" i="19"/>
  <c r="AN5" i="19"/>
  <c r="T5" i="19"/>
  <c r="I5" i="19"/>
  <c r="AN4" i="19"/>
  <c r="T4" i="19"/>
  <c r="O4" i="19"/>
  <c r="O5" i="19" s="1"/>
  <c r="I4" i="19"/>
  <c r="O7" i="19" l="1"/>
  <c r="O8"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张贤进</author>
    <author>ANITA D. AMOR</author>
    <author>cheng yaji</author>
  </authors>
  <commentList>
    <comment ref="J4" authorId="0" shapeId="0" xr:uid="{7E268C81-3A11-46BF-B98E-349C4B187D1D}">
      <text>
        <r>
          <rPr>
            <b/>
            <sz val="9"/>
            <color indexed="81"/>
            <rFont val="宋体"/>
            <family val="3"/>
            <charset val="134"/>
          </rPr>
          <t>2021/7/6
code provided</t>
        </r>
      </text>
    </comment>
    <comment ref="U4" authorId="0" shapeId="0" xr:uid="{EDF1199A-3CFC-4DD3-90A1-642E59D9A55E}">
      <text>
        <r>
          <rPr>
            <b/>
            <sz val="9"/>
            <color indexed="81"/>
            <rFont val="宋体"/>
            <family val="3"/>
            <charset val="134"/>
          </rPr>
          <t>2021/7/6
code provided</t>
        </r>
      </text>
    </comment>
    <comment ref="AE4" authorId="0" shapeId="0" xr:uid="{1A07252C-94CB-4C6F-9046-C28A07CC53D2}">
      <text>
        <r>
          <rPr>
            <b/>
            <sz val="9"/>
            <color indexed="81"/>
            <rFont val="宋体"/>
            <family val="3"/>
            <charset val="134"/>
          </rPr>
          <t>2021/7/6
code provided</t>
        </r>
      </text>
    </comment>
    <comment ref="AK4" authorId="0" shapeId="0" xr:uid="{9AE728B9-C169-482A-87EE-B71A18948FBC}">
      <text>
        <r>
          <rPr>
            <b/>
            <sz val="9"/>
            <color indexed="81"/>
            <rFont val="宋体"/>
            <family val="3"/>
            <charset val="134"/>
          </rPr>
          <t>FL is no new transaction
Draw Down GL doesn't happen</t>
        </r>
        <r>
          <rPr>
            <sz val="9"/>
            <color indexed="81"/>
            <rFont val="宋体"/>
            <family val="3"/>
            <charset val="134"/>
          </rPr>
          <t xml:space="preserve">
</t>
        </r>
      </text>
    </comment>
    <comment ref="AP7" authorId="0" shapeId="0" xr:uid="{94B10633-C57E-4E67-A3D5-A46F8BE70613}">
      <text>
        <r>
          <rPr>
            <b/>
            <sz val="9"/>
            <color indexed="81"/>
            <rFont val="宋体"/>
            <family val="3"/>
            <charset val="134"/>
          </rPr>
          <t>2021/7/6
code provided</t>
        </r>
      </text>
    </comment>
    <comment ref="AT7" authorId="1" shapeId="0" xr:uid="{C50077D4-6859-4301-8D6E-DB9757EC0CF6}">
      <text>
        <r>
          <rPr>
            <b/>
            <sz val="9"/>
            <color indexed="81"/>
            <rFont val="Tahoma"/>
            <family val="2"/>
          </rPr>
          <t>ANITA D. AMOR:</t>
        </r>
        <r>
          <rPr>
            <sz val="9"/>
            <color indexed="81"/>
            <rFont val="Tahoma"/>
            <family val="2"/>
          </rPr>
          <t xml:space="preserve">
This amount should include VAT (Purchase Invoice amount which is the amount financed)</t>
        </r>
      </text>
    </comment>
    <comment ref="K20" authorId="0" shapeId="0" xr:uid="{26FD8F0E-C9BC-4F19-AE11-AA3EE2414D2E}">
      <text>
        <r>
          <rPr>
            <b/>
            <sz val="9"/>
            <color indexed="81"/>
            <rFont val="宋体"/>
            <family val="3"/>
            <charset val="134"/>
          </rPr>
          <t>use config to set fixed Value</t>
        </r>
      </text>
    </comment>
    <comment ref="AO21" authorId="0" shapeId="0" xr:uid="{85E99DD2-7BB6-4044-86CF-90C69F0BAD68}">
      <text>
        <r>
          <rPr>
            <b/>
            <sz val="9"/>
            <color indexed="81"/>
            <rFont val="宋体"/>
            <family val="3"/>
            <charset val="134"/>
          </rPr>
          <t>2021/7/6
code provided</t>
        </r>
      </text>
    </comment>
    <comment ref="J22" authorId="0" shapeId="0" xr:uid="{442B70FA-74AE-46D1-BC87-BF54C15E7FE1}">
      <text>
        <r>
          <rPr>
            <b/>
            <sz val="9"/>
            <color indexed="81"/>
            <rFont val="宋体"/>
            <family val="3"/>
            <charset val="134"/>
          </rPr>
          <t>For this VAT line will created in LAMP but not send to SAPB1，Because SAPB1 will create VAT Automatically</t>
        </r>
      </text>
    </comment>
    <comment ref="U22" authorId="0" shapeId="0" xr:uid="{08A144A2-DE48-4BC5-9AFB-ECA04C16EAD2}">
      <text>
        <r>
          <rPr>
            <b/>
            <sz val="9"/>
            <color indexed="81"/>
            <rFont val="宋体"/>
            <family val="3"/>
            <charset val="134"/>
          </rPr>
          <t>For this VAT line will created in LAMP but not send to SAPB1，Because SAPB1 will create VAT Automatically</t>
        </r>
      </text>
    </comment>
    <comment ref="AE22" authorId="0" shapeId="0" xr:uid="{4486EF4C-94D6-4F70-9136-4E23C7749423}">
      <text>
        <r>
          <rPr>
            <b/>
            <sz val="9"/>
            <color indexed="81"/>
            <rFont val="宋体"/>
            <family val="3"/>
            <charset val="134"/>
          </rPr>
          <t>For this VAT line will created in LAMP but not send to SAPB1，Because SAPB1 will create VAT Automatically</t>
        </r>
      </text>
    </comment>
    <comment ref="J28" authorId="0" shapeId="0" xr:uid="{04568AB3-159A-43A5-ACDE-23C6D8BDE4CA}">
      <text>
        <r>
          <rPr>
            <b/>
            <sz val="9"/>
            <color indexed="81"/>
            <rFont val="宋体"/>
            <family val="3"/>
            <charset val="134"/>
          </rPr>
          <t>For this VAT line will created in LAMP but not send to SAPB1，Because SAPB1 will create VAT Automatically</t>
        </r>
      </text>
    </comment>
    <comment ref="U28" authorId="0" shapeId="0" xr:uid="{1A2C1519-FA76-452E-A080-CCB59179E111}">
      <text>
        <r>
          <rPr>
            <b/>
            <sz val="9"/>
            <color indexed="81"/>
            <rFont val="宋体"/>
            <family val="3"/>
            <charset val="134"/>
          </rPr>
          <t>For this VAT line will created in LAMP but not send to SAPB1，Because SAPB1 will create VAT Automatically</t>
        </r>
      </text>
    </comment>
    <comment ref="AE28" authorId="0" shapeId="0" xr:uid="{520C5250-CC7E-43FA-BE35-7E4EAC7EB520}">
      <text>
        <r>
          <rPr>
            <b/>
            <sz val="9"/>
            <color indexed="81"/>
            <rFont val="宋体"/>
            <family val="3"/>
            <charset val="134"/>
          </rPr>
          <t>For this VAT line will created in LAMP but not send to SAPB1，Because SAPB1 will create VAT Automatically</t>
        </r>
      </text>
    </comment>
    <comment ref="N31" authorId="1" shapeId="0" xr:uid="{BCE07780-74B8-4BB7-8558-062A731AD9A2}">
      <text>
        <r>
          <rPr>
            <b/>
            <sz val="9"/>
            <color indexed="81"/>
            <rFont val="Tahoma"/>
            <family val="2"/>
          </rPr>
          <t>ANITA D. AMOR:</t>
        </r>
        <r>
          <rPr>
            <sz val="9"/>
            <color indexed="81"/>
            <rFont val="Tahoma"/>
            <family val="2"/>
          </rPr>
          <t xml:space="preserve">
CTR REQUIRED TO WITHHOLD</t>
        </r>
      </text>
    </comment>
    <comment ref="Y31" authorId="1" shapeId="0" xr:uid="{F4C4DA56-E7A1-4BC3-B4E1-F039F38C2AB8}">
      <text>
        <r>
          <rPr>
            <b/>
            <sz val="9"/>
            <color indexed="81"/>
            <rFont val="Tahoma"/>
            <family val="2"/>
          </rPr>
          <t>ANITA D. AMOR:</t>
        </r>
        <r>
          <rPr>
            <sz val="9"/>
            <color indexed="81"/>
            <rFont val="Tahoma"/>
            <family val="2"/>
          </rPr>
          <t xml:space="preserve">
CTR required to withhold 1%</t>
        </r>
      </text>
    </comment>
    <comment ref="AI31" authorId="1" shapeId="0" xr:uid="{D1147669-C089-45A0-9274-606B76FB8CBD}">
      <text>
        <r>
          <rPr>
            <b/>
            <sz val="9"/>
            <color indexed="81"/>
            <rFont val="Tahoma"/>
            <family val="2"/>
          </rPr>
          <t>ANITA D. AMOR:</t>
        </r>
        <r>
          <rPr>
            <sz val="9"/>
            <color indexed="81"/>
            <rFont val="Tahoma"/>
            <family val="2"/>
          </rPr>
          <t xml:space="preserve">
CTR required to withhold 1%</t>
        </r>
      </text>
    </comment>
    <comment ref="M57" authorId="1" shapeId="0" xr:uid="{589F0DB8-C2A5-43E0-A7AB-CD7D38D76BDA}">
      <text>
        <r>
          <rPr>
            <b/>
            <sz val="9"/>
            <color indexed="81"/>
            <rFont val="Tahoma"/>
            <family val="2"/>
          </rPr>
          <t>ANITA D. AMOR:</t>
        </r>
        <r>
          <rPr>
            <sz val="9"/>
            <color indexed="81"/>
            <rFont val="Tahoma"/>
            <family val="2"/>
          </rPr>
          <t xml:space="preserve">
currently , CTR is not deducted with bank charge
20210114 Cheng
in this case, please just keep the bankcharge field as blank,
</t>
        </r>
      </text>
    </comment>
    <comment ref="AN57" authorId="1" shapeId="0" xr:uid="{04792F94-93B2-44C8-B875-C3AA928CB2EA}">
      <text>
        <r>
          <rPr>
            <b/>
            <sz val="9"/>
            <color indexed="81"/>
            <rFont val="Tahoma"/>
            <family val="2"/>
          </rPr>
          <t>ANITA D. AMOR:</t>
        </r>
        <r>
          <rPr>
            <sz val="9"/>
            <color indexed="81"/>
            <rFont val="Tahoma"/>
            <family val="2"/>
          </rPr>
          <t xml:space="preserve">
For receipt of collection no bank charge incurred</t>
        </r>
      </text>
    </comment>
    <comment ref="AT75" authorId="1" shapeId="0" xr:uid="{AE211032-431D-49FB-A024-1451EC0A65E4}">
      <text>
        <r>
          <rPr>
            <b/>
            <sz val="9"/>
            <color indexed="81"/>
            <rFont val="Tahoma"/>
            <family val="2"/>
          </rPr>
          <t>ANITA D. AMOR:</t>
        </r>
        <r>
          <rPr>
            <sz val="9"/>
            <color indexed="81"/>
            <rFont val="Tahoma"/>
            <family val="2"/>
          </rPr>
          <t xml:space="preserve">
sample amount only; 2% of the interest portion</t>
        </r>
      </text>
    </comment>
    <comment ref="T76" authorId="1" shapeId="0" xr:uid="{1CB970EA-F9E4-43F0-B1EA-067B26DABF88}">
      <text>
        <r>
          <rPr>
            <b/>
            <sz val="9"/>
            <color indexed="81"/>
            <rFont val="Tahoma"/>
            <family val="2"/>
          </rPr>
          <t>ANITA D. AMOR:</t>
        </r>
        <r>
          <rPr>
            <sz val="9"/>
            <color indexed="81"/>
            <rFont val="Tahoma"/>
            <family val="2"/>
          </rPr>
          <t xml:space="preserve">
what do you mean 'suspense?</t>
        </r>
      </text>
    </comment>
    <comment ref="AD76" authorId="1" shapeId="0" xr:uid="{E25D146B-0B2C-4836-94D2-2FFC121E7438}">
      <text>
        <r>
          <rPr>
            <b/>
            <sz val="9"/>
            <color indexed="81"/>
            <rFont val="Tahoma"/>
            <family val="2"/>
          </rPr>
          <t>ANITA D. AMOR:</t>
        </r>
        <r>
          <rPr>
            <sz val="9"/>
            <color indexed="81"/>
            <rFont val="Tahoma"/>
            <family val="2"/>
          </rPr>
          <t xml:space="preserve">
what do you mean 'suspense?</t>
        </r>
      </text>
    </comment>
    <comment ref="M114" authorId="0" shapeId="0" xr:uid="{60859C3C-8CC4-4FDA-85BC-E587A08E467A}">
      <text>
        <r>
          <rPr>
            <b/>
            <sz val="9"/>
            <color indexed="81"/>
            <rFont val="宋体"/>
            <family val="3"/>
            <charset val="134"/>
          </rPr>
          <t>Agent pattern：
no need WHT</t>
        </r>
      </text>
    </comment>
    <comment ref="C191" authorId="2" shapeId="0" xr:uid="{A88152FA-94F2-4555-B710-6DE9BBC7E342}">
      <text>
        <r>
          <rPr>
            <b/>
            <sz val="9"/>
            <color indexed="81"/>
            <rFont val="宋体"/>
            <family val="3"/>
            <charset val="134"/>
          </rPr>
          <t>cheng yaji:</t>
        </r>
        <r>
          <rPr>
            <sz val="9"/>
            <color indexed="81"/>
            <rFont val="宋体"/>
            <family val="3"/>
            <charset val="134"/>
          </rPr>
          <t xml:space="preserve">
be done on SAPB1 side</t>
        </r>
      </text>
    </comment>
    <comment ref="AL193" authorId="2" shapeId="0" xr:uid="{FD71C09C-F369-4ECB-B792-86A40AED362E}">
      <text>
        <r>
          <rPr>
            <b/>
            <sz val="9"/>
            <color indexed="81"/>
            <rFont val="宋体"/>
            <family val="3"/>
            <charset val="134"/>
          </rPr>
          <t>cheng yaji:</t>
        </r>
        <r>
          <rPr>
            <sz val="9"/>
            <color indexed="81"/>
            <rFont val="宋体"/>
            <family val="3"/>
            <charset val="134"/>
          </rPr>
          <t xml:space="preserve">
generate for each collection
monthly GL</t>
        </r>
      </text>
    </comment>
    <comment ref="I214" authorId="2" shapeId="0" xr:uid="{DA485114-99C6-4B2E-BF31-E5E36D140F6A}">
      <text>
        <r>
          <rPr>
            <b/>
            <sz val="9"/>
            <color indexed="81"/>
            <rFont val="宋体"/>
            <family val="3"/>
            <charset val="134"/>
          </rPr>
          <t>cheng yaji:</t>
        </r>
        <r>
          <rPr>
            <sz val="9"/>
            <color indexed="81"/>
            <rFont val="宋体"/>
            <family val="3"/>
            <charset val="134"/>
          </rPr>
          <t xml:space="preserve">
depreciation GL need BPICT to input on SAPB1</t>
        </r>
      </text>
    </comment>
    <comment ref="T214" authorId="2" shapeId="0" xr:uid="{96C73F80-D682-4851-86E0-C2231AD911D6}">
      <text>
        <r>
          <rPr>
            <b/>
            <sz val="9"/>
            <color indexed="81"/>
            <rFont val="宋体"/>
            <family val="3"/>
            <charset val="134"/>
          </rPr>
          <t>cheng yaji:</t>
        </r>
        <r>
          <rPr>
            <sz val="9"/>
            <color indexed="81"/>
            <rFont val="宋体"/>
            <family val="3"/>
            <charset val="134"/>
          </rPr>
          <t xml:space="preserve">
depreciation GL need BPICT to input on SAPB1</t>
        </r>
      </text>
    </comment>
    <comment ref="AD214" authorId="2" shapeId="0" xr:uid="{750A72E2-9357-4C22-B729-7A0DE37ADD24}">
      <text>
        <r>
          <rPr>
            <b/>
            <sz val="9"/>
            <color indexed="81"/>
            <rFont val="宋体"/>
            <family val="3"/>
            <charset val="134"/>
          </rPr>
          <t>cheng yaji:</t>
        </r>
        <r>
          <rPr>
            <sz val="9"/>
            <color indexed="81"/>
            <rFont val="宋体"/>
            <family val="3"/>
            <charset val="134"/>
          </rPr>
          <t xml:space="preserve">
depreciation GL need BPICT to input on SAPB1</t>
        </r>
      </text>
    </comment>
    <comment ref="I224" authorId="2" shapeId="0" xr:uid="{D7AB81AA-8662-453C-800C-9861E224AB98}">
      <text>
        <r>
          <rPr>
            <b/>
            <sz val="9"/>
            <color indexed="81"/>
            <rFont val="宋体"/>
            <family val="3"/>
            <charset val="134"/>
          </rPr>
          <t>cheng yaji:</t>
        </r>
        <r>
          <rPr>
            <sz val="9"/>
            <color indexed="81"/>
            <rFont val="宋体"/>
            <family val="3"/>
            <charset val="134"/>
          </rPr>
          <t xml:space="preserve">
depreciation GL need BPICT to input on SAPB1</t>
        </r>
      </text>
    </comment>
    <comment ref="T224" authorId="2" shapeId="0" xr:uid="{6F03B090-E72B-4619-9C08-43E91F4A7A7E}">
      <text>
        <r>
          <rPr>
            <b/>
            <sz val="9"/>
            <color indexed="81"/>
            <rFont val="宋体"/>
            <family val="3"/>
            <charset val="134"/>
          </rPr>
          <t>cheng yaji:</t>
        </r>
        <r>
          <rPr>
            <sz val="9"/>
            <color indexed="81"/>
            <rFont val="宋体"/>
            <family val="3"/>
            <charset val="134"/>
          </rPr>
          <t xml:space="preserve">
depreciation GL need BPICT to input on SAPB1</t>
        </r>
      </text>
    </comment>
    <comment ref="AD224" authorId="2" shapeId="0" xr:uid="{2DE9FD91-FD11-401D-9A1F-E72DC465C63B}">
      <text>
        <r>
          <rPr>
            <b/>
            <sz val="9"/>
            <color indexed="81"/>
            <rFont val="宋体"/>
            <family val="3"/>
            <charset val="134"/>
          </rPr>
          <t>cheng yaji:</t>
        </r>
        <r>
          <rPr>
            <sz val="9"/>
            <color indexed="81"/>
            <rFont val="宋体"/>
            <family val="3"/>
            <charset val="134"/>
          </rPr>
          <t xml:space="preserve">
depreciation GL need BPICT to input on SAPB1</t>
        </r>
      </text>
    </comment>
    <comment ref="AK224" authorId="2" shapeId="0" xr:uid="{C3A5FC3A-B574-4164-8173-61D5E0BC8D9B}">
      <text>
        <r>
          <rPr>
            <b/>
            <sz val="9"/>
            <color indexed="81"/>
            <rFont val="宋体"/>
            <family val="3"/>
            <charset val="134"/>
          </rPr>
          <t>cheng yaji:</t>
        </r>
        <r>
          <rPr>
            <sz val="9"/>
            <color indexed="81"/>
            <rFont val="宋体"/>
            <family val="3"/>
            <charset val="134"/>
          </rPr>
          <t xml:space="preserve">
can not do return for FL</t>
        </r>
      </text>
    </comment>
    <comment ref="I236" authorId="2" shapeId="0" xr:uid="{414E2A88-8FCA-4A8A-B9BE-4695725F3F21}">
      <text>
        <r>
          <rPr>
            <b/>
            <sz val="9"/>
            <color indexed="81"/>
            <rFont val="宋体"/>
            <family val="3"/>
            <charset val="134"/>
          </rPr>
          <t>cheng yaji:</t>
        </r>
        <r>
          <rPr>
            <sz val="9"/>
            <color indexed="81"/>
            <rFont val="宋体"/>
            <family val="3"/>
            <charset val="134"/>
          </rPr>
          <t xml:space="preserve">
depreciation GL need BPICT to input on SAPB1</t>
        </r>
      </text>
    </comment>
    <comment ref="T236" authorId="2" shapeId="0" xr:uid="{E7EB38D6-3809-4AE8-AAC7-8B9AE0300973}">
      <text>
        <r>
          <rPr>
            <b/>
            <sz val="9"/>
            <color indexed="81"/>
            <rFont val="宋体"/>
            <family val="3"/>
            <charset val="134"/>
          </rPr>
          <t>cheng yaji:</t>
        </r>
        <r>
          <rPr>
            <sz val="9"/>
            <color indexed="81"/>
            <rFont val="宋体"/>
            <family val="3"/>
            <charset val="134"/>
          </rPr>
          <t xml:space="preserve">
depreciation GL need BPICT to input on SAPB1</t>
        </r>
      </text>
    </comment>
    <comment ref="AD236" authorId="2" shapeId="0" xr:uid="{E344B37F-0A88-4ED2-8AAF-7CDA03DA3154}">
      <text>
        <r>
          <rPr>
            <b/>
            <sz val="9"/>
            <color indexed="81"/>
            <rFont val="宋体"/>
            <family val="3"/>
            <charset val="134"/>
          </rPr>
          <t>cheng yaji:</t>
        </r>
        <r>
          <rPr>
            <sz val="9"/>
            <color indexed="81"/>
            <rFont val="宋体"/>
            <family val="3"/>
            <charset val="134"/>
          </rPr>
          <t xml:space="preserve">
depreciation GL need BPICT to input on SAPB1</t>
        </r>
      </text>
    </comment>
    <comment ref="I247" authorId="2" shapeId="0" xr:uid="{15A23A53-E90A-4EFC-8573-F600CB085599}">
      <text>
        <r>
          <rPr>
            <b/>
            <sz val="9"/>
            <color indexed="81"/>
            <rFont val="宋体"/>
            <family val="3"/>
            <charset val="134"/>
          </rPr>
          <t>cheng yaji:</t>
        </r>
        <r>
          <rPr>
            <sz val="9"/>
            <color indexed="81"/>
            <rFont val="宋体"/>
            <family val="3"/>
            <charset val="134"/>
          </rPr>
          <t xml:space="preserve">
depreciation GL need BPICT to input on SAPB1</t>
        </r>
      </text>
    </comment>
    <comment ref="T247" authorId="2" shapeId="0" xr:uid="{6F9A5939-401A-4768-9AFA-10C61227BDE0}">
      <text>
        <r>
          <rPr>
            <b/>
            <sz val="9"/>
            <color indexed="81"/>
            <rFont val="宋体"/>
            <family val="3"/>
            <charset val="134"/>
          </rPr>
          <t>cheng yaji:</t>
        </r>
        <r>
          <rPr>
            <sz val="9"/>
            <color indexed="81"/>
            <rFont val="宋体"/>
            <family val="3"/>
            <charset val="134"/>
          </rPr>
          <t xml:space="preserve">
depreciation GL need BPICT to input on SAPB1</t>
        </r>
      </text>
    </comment>
    <comment ref="AD247" authorId="2" shapeId="0" xr:uid="{27F11575-84E6-43F8-86A7-5EEFFCED1A44}">
      <text>
        <r>
          <rPr>
            <b/>
            <sz val="9"/>
            <color indexed="81"/>
            <rFont val="宋体"/>
            <family val="3"/>
            <charset val="134"/>
          </rPr>
          <t>cheng yaji:</t>
        </r>
        <r>
          <rPr>
            <sz val="9"/>
            <color indexed="81"/>
            <rFont val="宋体"/>
            <family val="3"/>
            <charset val="134"/>
          </rPr>
          <t xml:space="preserve">
depreciation GL need BPICT to input on SAPB1</t>
        </r>
      </text>
    </comment>
    <comment ref="I287" authorId="2" shapeId="0" xr:uid="{DF45FB1B-F37B-4904-8A25-589CF2619BFA}">
      <text>
        <r>
          <rPr>
            <b/>
            <sz val="9"/>
            <color indexed="81"/>
            <rFont val="宋体"/>
            <family val="3"/>
            <charset val="134"/>
          </rPr>
          <t>cheng yaji:</t>
        </r>
        <r>
          <rPr>
            <sz val="9"/>
            <color indexed="81"/>
            <rFont val="宋体"/>
            <family val="3"/>
            <charset val="134"/>
          </rPr>
          <t xml:space="preserve">
depreciation done on SAPB1 side</t>
        </r>
      </text>
    </comment>
    <comment ref="I294" authorId="2" shapeId="0" xr:uid="{882062D5-870A-45C6-BC0A-952B215CE908}">
      <text>
        <r>
          <rPr>
            <b/>
            <sz val="9"/>
            <color indexed="81"/>
            <rFont val="宋体"/>
            <family val="3"/>
            <charset val="134"/>
          </rPr>
          <t>cheng yaji:</t>
        </r>
        <r>
          <rPr>
            <sz val="9"/>
            <color indexed="81"/>
            <rFont val="宋体"/>
            <family val="3"/>
            <charset val="134"/>
          </rPr>
          <t xml:space="preserve">
depreciation done on SAPB1 side</t>
        </r>
      </text>
    </comment>
    <comment ref="G299" authorId="2" shapeId="0" xr:uid="{C970BE72-EAF1-4C1F-93AB-6C5721A98929}">
      <text>
        <r>
          <rPr>
            <b/>
            <sz val="9"/>
            <color indexed="81"/>
            <rFont val="宋体"/>
            <family val="3"/>
            <charset val="134"/>
          </rPr>
          <t>cheng yaji:</t>
        </r>
        <r>
          <rPr>
            <sz val="9"/>
            <color indexed="81"/>
            <rFont val="宋体"/>
            <family val="3"/>
            <charset val="134"/>
          </rPr>
          <t xml:space="preserve">
depreciation done on SAPB1 side</t>
        </r>
      </text>
    </comment>
  </commentList>
</comments>
</file>

<file path=xl/sharedStrings.xml><?xml version="1.0" encoding="utf-8"?>
<sst xmlns="http://schemas.openxmlformats.org/spreadsheetml/2006/main" count="7058" uniqueCount="1673">
  <si>
    <t>Summary of Changes on Mapping</t>
  </si>
  <si>
    <t>Date</t>
  </si>
  <si>
    <t>Updated by</t>
  </si>
  <si>
    <t>Interface</t>
  </si>
  <si>
    <t>Version</t>
  </si>
  <si>
    <t>Changes</t>
  </si>
  <si>
    <t>Remarks</t>
  </si>
  <si>
    <t>Sheet</t>
  </si>
  <si>
    <t>Inbound</t>
  </si>
  <si>
    <t>Incoming Payment</t>
  </si>
  <si>
    <t>-</t>
  </si>
  <si>
    <t>SAP Company_DOC_SAPTable_ObjectCode_BaseReferenceNo_TransactionDate_Version.xml</t>
  </si>
  <si>
    <t>Client Name</t>
  </si>
  <si>
    <t>Job Order</t>
  </si>
  <si>
    <t>SAP Document</t>
  </si>
  <si>
    <t>Object</t>
  </si>
  <si>
    <t>Direction</t>
  </si>
  <si>
    <t>Output Type</t>
  </si>
  <si>
    <t>.xml</t>
  </si>
  <si>
    <t>Filename Convention</t>
  </si>
  <si>
    <t>Web API Link</t>
  </si>
  <si>
    <t>N/A</t>
  </si>
  <si>
    <t>Method</t>
  </si>
  <si>
    <t>Add</t>
  </si>
  <si>
    <t>Header Data</t>
  </si>
  <si>
    <t>Header</t>
  </si>
  <si>
    <t>Table</t>
  </si>
  <si>
    <t>OINV</t>
  </si>
  <si>
    <t>ID</t>
  </si>
  <si>
    <t>SAP Business One Target Data</t>
  </si>
  <si>
    <t xml:space="preserve">3rd Party Source Data </t>
  </si>
  <si>
    <t>#</t>
  </si>
  <si>
    <t>Field</t>
  </si>
  <si>
    <t>Description</t>
  </si>
  <si>
    <t>Data Type</t>
  </si>
  <si>
    <t>Length</t>
  </si>
  <si>
    <t>Valid Values</t>
  </si>
  <si>
    <t>Mandatory</t>
  </si>
  <si>
    <t>Default Value</t>
  </si>
  <si>
    <t>Link Table</t>
  </si>
  <si>
    <t>Link Field</t>
  </si>
  <si>
    <t>Field ID</t>
  </si>
  <si>
    <t>Field Name</t>
  </si>
  <si>
    <t>DocType</t>
  </si>
  <si>
    <t>Item Type</t>
  </si>
  <si>
    <t>Alphanumeric</t>
  </si>
  <si>
    <t>I</t>
  </si>
  <si>
    <t>Y</t>
  </si>
  <si>
    <t>I - Item
S- Service</t>
  </si>
  <si>
    <t>DocDate</t>
  </si>
  <si>
    <t>Posting Date</t>
  </si>
  <si>
    <t>YYYYMMDD</t>
  </si>
  <si>
    <t>Transaction Date</t>
  </si>
  <si>
    <t>Created at</t>
  </si>
  <si>
    <t>created_at</t>
  </si>
  <si>
    <t>pos_document_lines.created_at</t>
  </si>
  <si>
    <t>DocDueDate</t>
  </si>
  <si>
    <t>Due Date</t>
  </si>
  <si>
    <t>Transaction Due Date (Same as Transaction Date)</t>
  </si>
  <si>
    <t>TaxDate</t>
  </si>
  <si>
    <t>Document Date</t>
  </si>
  <si>
    <t>Document date</t>
  </si>
  <si>
    <t>document_date</t>
  </si>
  <si>
    <t>pos_documents_line.created_at</t>
  </si>
  <si>
    <t>CardCode</t>
  </si>
  <si>
    <t>Business Partner Code</t>
  </si>
  <si>
    <t>Vendor Code</t>
  </si>
  <si>
    <t>OCRD</t>
  </si>
  <si>
    <t>Default: WCX</t>
  </si>
  <si>
    <t>CardName</t>
  </si>
  <si>
    <t>Business Partner Name</t>
  </si>
  <si>
    <t>POS Walk-in Name</t>
  </si>
  <si>
    <t>Default: Walk in Customer</t>
  </si>
  <si>
    <t>BPLId</t>
  </si>
  <si>
    <t>Numeric</t>
  </si>
  <si>
    <t>Store Branch No.</t>
  </si>
  <si>
    <t>Site code</t>
  </si>
  <si>
    <t>code</t>
  </si>
  <si>
    <t>sites.code join pos_documents.site_id = sites.id</t>
  </si>
  <si>
    <t>U_Branch</t>
  </si>
  <si>
    <t>Branch</t>
  </si>
  <si>
    <t>Site Name</t>
  </si>
  <si>
    <t>name</t>
  </si>
  <si>
    <t>sites.name join pos_documents.site_id = sites.id</t>
  </si>
  <si>
    <t>U_TerminalNo</t>
  </si>
  <si>
    <t>Terminal No.</t>
  </si>
  <si>
    <t>Terminal code</t>
  </si>
  <si>
    <t>U_RefNum</t>
  </si>
  <si>
    <t>Reference No to Link ORCT with AR file</t>
  </si>
  <si>
    <t>U_Filename</t>
  </si>
  <si>
    <t>File Name</t>
  </si>
  <si>
    <t>Line Details</t>
  </si>
  <si>
    <t>INV1</t>
  </si>
  <si>
    <t>LineNum</t>
  </si>
  <si>
    <t>Line ID</t>
  </si>
  <si>
    <t>Integer</t>
  </si>
  <si>
    <t>Transaction Line ID</t>
  </si>
  <si>
    <t>Line Number</t>
  </si>
  <si>
    <t>auto increment</t>
  </si>
  <si>
    <t>ItemCode</t>
  </si>
  <si>
    <t>Item Code</t>
  </si>
  <si>
    <t>Stock No</t>
  </si>
  <si>
    <t>stock_no</t>
  </si>
  <si>
    <t>products.stock_no join pos_document_lines.barcode = products.barcode</t>
  </si>
  <si>
    <t>Price</t>
  </si>
  <si>
    <t>Price per item</t>
  </si>
  <si>
    <t xml:space="preserve">Price </t>
  </si>
  <si>
    <t>pos_document_lines.original_price</t>
  </si>
  <si>
    <t>DiscPrcnt</t>
  </si>
  <si>
    <t>Discount Percentage</t>
  </si>
  <si>
    <t>Total of discount percentage Per item, and Per terminal for the day/Promo Discount</t>
  </si>
  <si>
    <t>Quantity</t>
  </si>
  <si>
    <t>pos_document_lines.quantity</t>
  </si>
  <si>
    <t>U_ConsCode</t>
  </si>
  <si>
    <t>Consignor Code</t>
  </si>
  <si>
    <t>Aligned with Item Master Data UDF U_Consignor</t>
  </si>
  <si>
    <t>Supplier code</t>
  </si>
  <si>
    <t>suppliers.code join pos_document_lines.supplier_id = suppliers.id</t>
  </si>
  <si>
    <t>U_ConsName</t>
  </si>
  <si>
    <t>Consignor Name</t>
  </si>
  <si>
    <t>Supplier Name</t>
  </si>
  <si>
    <t>suppliers.name join pos_document_lines.supplier_id = suppliers.id</t>
  </si>
  <si>
    <t>WhseCode</t>
  </si>
  <si>
    <t>Warehouse Code</t>
  </si>
  <si>
    <t>Sublocation ID</t>
  </si>
  <si>
    <t>sublocation_id</t>
  </si>
  <si>
    <t>sites.sublocation_id</t>
  </si>
  <si>
    <t>Dscription</t>
  </si>
  <si>
    <t>Product Name</t>
  </si>
  <si>
    <t>product_name</t>
  </si>
  <si>
    <t>pos_document_lines.product_name</t>
  </si>
  <si>
    <t>VATGroup</t>
  </si>
  <si>
    <t>VAT Group</t>
  </si>
  <si>
    <t>CKECK CODE</t>
  </si>
  <si>
    <t>Vat Group</t>
  </si>
  <si>
    <t>Tax Type</t>
  </si>
  <si>
    <t>tax_type</t>
  </si>
  <si>
    <t>pos_document_lines.tax_type</t>
  </si>
  <si>
    <t>Wtax Liable</t>
  </si>
  <si>
    <t>Witholding Tax Liable</t>
  </si>
  <si>
    <t>Yes/No</t>
  </si>
  <si>
    <t>This is for EWT payment. This is being computed for government customers, EWT is deducted from the total payment.</t>
  </si>
  <si>
    <t>PriceAfVAT</t>
  </si>
  <si>
    <t>Gross Price after Discount</t>
  </si>
  <si>
    <t>Price After VAT and Discount</t>
  </si>
  <si>
    <t>Subtotal</t>
  </si>
  <si>
    <t>subtotal</t>
  </si>
  <si>
    <t>pos_document_lines.subtotal</t>
  </si>
  <si>
    <t>OcrCode</t>
  </si>
  <si>
    <t>Same with Branch in header</t>
  </si>
  <si>
    <t>OcrCode2</t>
  </si>
  <si>
    <t xml:space="preserve">Department </t>
  </si>
  <si>
    <t>Default to "DPOS"</t>
  </si>
  <si>
    <t>OcrCode4</t>
  </si>
  <si>
    <t>Term Classification</t>
  </si>
  <si>
    <t>Default to "TCPOS"</t>
  </si>
  <si>
    <t>U_xTaxbleAmnt</t>
  </si>
  <si>
    <t>xTaxbleAmnt</t>
  </si>
  <si>
    <t>Net of Vat / Amount exclusive of VAT</t>
  </si>
  <si>
    <t>U_xTaxAmnt</t>
  </si>
  <si>
    <t>xTaxAmnt</t>
  </si>
  <si>
    <t>VAT Amount</t>
  </si>
  <si>
    <t>Tax Amount</t>
  </si>
  <si>
    <t>tax_amount</t>
  </si>
  <si>
    <t>pos_document_lines.tax_amount</t>
  </si>
  <si>
    <t>U_xSupplierName</t>
  </si>
  <si>
    <t>xSupplierName</t>
  </si>
  <si>
    <t>U_CommAmnt</t>
  </si>
  <si>
    <t>Commision Amount</t>
  </si>
  <si>
    <t>Gross Amount * Commission Rate</t>
  </si>
  <si>
    <t>pos_document_lines.subtotal * site_products.supplier_commission</t>
  </si>
  <si>
    <t>U_MktgSupp</t>
  </si>
  <si>
    <t>Marketing Support</t>
  </si>
  <si>
    <t>pos_document_lines.subtotal * 1%</t>
  </si>
  <si>
    <t>U_NetAmount</t>
  </si>
  <si>
    <t>Net Amount</t>
  </si>
  <si>
    <t>pos_document_lines.subtotal - (Commission Amount + Marketing Support)</t>
  </si>
  <si>
    <t>U_SalDiscAmt</t>
  </si>
  <si>
    <t>Sales Discount Amount</t>
  </si>
  <si>
    <t>Total of sales discount Per item, and Per terminal for the day/Promo amount</t>
  </si>
  <si>
    <t>U_PDCEndorsed</t>
  </si>
  <si>
    <t>PDC Endorsed</t>
  </si>
  <si>
    <t>Set to "N" code</t>
  </si>
  <si>
    <t>Witholding Tax Details</t>
  </si>
  <si>
    <t>INV5</t>
  </si>
  <si>
    <t>iRipple Source Data</t>
  </si>
  <si>
    <t>WTCode</t>
  </si>
  <si>
    <t>WTax Code</t>
  </si>
  <si>
    <t>Withholding Tax Code</t>
  </si>
  <si>
    <t>OWHT</t>
  </si>
  <si>
    <t>Rate</t>
  </si>
  <si>
    <t>TaxbleAmnt</t>
  </si>
  <si>
    <t xml:space="preserve">Price * Total qty </t>
  </si>
  <si>
    <t>WTAmnt</t>
  </si>
  <si>
    <t>TaxbleAmount * 0.01</t>
  </si>
  <si>
    <t>** 1 file per terminal since there should be 1 header per file only</t>
  </si>
  <si>
    <t>AR Invoice Credit Memo (POS-REL V / POS-REC R)</t>
  </si>
  <si>
    <t>ORIN</t>
  </si>
  <si>
    <t>Not aplicable; For terms customers only</t>
  </si>
  <si>
    <t>Branc ID</t>
  </si>
  <si>
    <r>
      <rPr>
        <sz val="8"/>
        <color rgb="FF000000"/>
        <rFont val="Tahoma"/>
        <family val="2"/>
      </rPr>
      <t xml:space="preserve">terminals.code join pos_documents.terminal_id = </t>
    </r>
    <r>
      <rPr>
        <u/>
        <sz val="8"/>
        <color rgb="FF1155CC"/>
        <rFont val="Tahoma"/>
        <family val="2"/>
      </rPr>
      <t>terminals.id</t>
    </r>
  </si>
  <si>
    <t>RIN1</t>
  </si>
  <si>
    <t>Product/item Desciption</t>
  </si>
  <si>
    <t>DEFAULT: POS</t>
  </si>
  <si>
    <r>
      <rPr>
        <sz val="8"/>
        <color theme="1"/>
        <rFont val="Tahoma"/>
        <family val="2"/>
      </rPr>
      <t xml:space="preserve">suppliers.name join products.supplier_id = </t>
    </r>
    <r>
      <rPr>
        <u/>
        <sz val="8"/>
        <color rgb="FF1155CC"/>
        <rFont val="Tahoma"/>
        <family val="2"/>
      </rPr>
      <t>suppliers.id</t>
    </r>
  </si>
  <si>
    <r>
      <rPr>
        <sz val="8"/>
        <color theme="1"/>
        <rFont val="Tahoma"/>
        <family val="2"/>
      </rPr>
      <t xml:space="preserve"> 1% of the gross amount- </t>
    </r>
    <r>
      <rPr>
        <sz val="8"/>
        <color rgb="FFFF0000"/>
        <rFont val="Tahoma"/>
        <family val="2"/>
      </rPr>
      <t>Should only have a value when comm &lt;&gt; 0</t>
    </r>
  </si>
  <si>
    <r>
      <rPr>
        <sz val="8"/>
        <color theme="1"/>
        <rFont val="Tahoma"/>
        <family val="2"/>
      </rPr>
      <t xml:space="preserve">Gross Amount - (Commission Amount + Marketing Support)
</t>
    </r>
    <r>
      <rPr>
        <sz val="8"/>
        <color rgb="FFFF0000"/>
        <rFont val="Tahoma"/>
        <family val="2"/>
      </rPr>
      <t>Should only have a value when comm &lt;&gt; 0</t>
    </r>
  </si>
  <si>
    <t>U_Status</t>
  </si>
  <si>
    <t xml:space="preserve">Status </t>
  </si>
  <si>
    <t>Void or Return</t>
  </si>
  <si>
    <t>Status</t>
  </si>
  <si>
    <t>status</t>
  </si>
  <si>
    <t>pos_documents.status join pos_documents.id = pos_document_line.pos_document_id</t>
  </si>
  <si>
    <t>RIN5</t>
  </si>
  <si>
    <t>Taxable Amount</t>
  </si>
  <si>
    <t>WTax Amount</t>
  </si>
  <si>
    <t>ORCT</t>
  </si>
  <si>
    <t>SAP BUSINESS ONE Target Data</t>
  </si>
  <si>
    <t>Short Description</t>
  </si>
  <si>
    <t>Length/Format</t>
  </si>
  <si>
    <t>SAP Table.Field</t>
  </si>
  <si>
    <t>Customer Code</t>
  </si>
  <si>
    <t>ORCT.CardCode</t>
  </si>
  <si>
    <t>Customer Name</t>
  </si>
  <si>
    <t>Date(MMDDYYYY)</t>
  </si>
  <si>
    <t>ORCT.DocDate</t>
  </si>
  <si>
    <t>CashAccnt</t>
  </si>
  <si>
    <t>Cash G/L Account</t>
  </si>
  <si>
    <t>CashSum</t>
  </si>
  <si>
    <t>Sum of Cash Amount</t>
  </si>
  <si>
    <t>TrsfrAcct</t>
  </si>
  <si>
    <t>Bank Transfer G/L Account</t>
  </si>
  <si>
    <t>TrsfrDate</t>
  </si>
  <si>
    <t>Transfer Date</t>
  </si>
  <si>
    <t>TrsfrSum</t>
  </si>
  <si>
    <t>Sum of Bank Transfer Amount</t>
  </si>
  <si>
    <t>VAT CODES</t>
  </si>
  <si>
    <t>Code</t>
  </si>
  <si>
    <t>Name</t>
  </si>
  <si>
    <t>Category</t>
  </si>
  <si>
    <t>Rate %</t>
  </si>
  <si>
    <t>Barter code</t>
  </si>
  <si>
    <t>VICH</t>
  </si>
  <si>
    <t>VAT Input 12% Capital Goods not exceeding 1M</t>
  </si>
  <si>
    <t>Input Tax</t>
  </si>
  <si>
    <t>VICM</t>
  </si>
  <si>
    <t>VAT Input 12% Capital Goods exceeding 1M</t>
  </si>
  <si>
    <t>VINV</t>
  </si>
  <si>
    <t>Non-VAT Purchases</t>
  </si>
  <si>
    <t>VIPI</t>
  </si>
  <si>
    <t>VAT Input 0% Imported Goods Purchased</t>
  </si>
  <si>
    <t>VIPL</t>
  </si>
  <si>
    <t>VAT Input 12% Domestic Purchases</t>
  </si>
  <si>
    <t>VISL</t>
  </si>
  <si>
    <t>VAT Input 12% Services</t>
  </si>
  <si>
    <t>VIX</t>
  </si>
  <si>
    <t>VAT Input Exempt</t>
  </si>
  <si>
    <t>VIZ</t>
  </si>
  <si>
    <t>VAT Input Zero-Rated</t>
  </si>
  <si>
    <t>VNVS</t>
  </si>
  <si>
    <t>Non-VATable Sales</t>
  </si>
  <si>
    <t>Output Tax</t>
  </si>
  <si>
    <t>VOG</t>
  </si>
  <si>
    <t>VAT Output Government</t>
  </si>
  <si>
    <t>VOS</t>
  </si>
  <si>
    <t>VAT Output 12% Services</t>
  </si>
  <si>
    <t>VOT</t>
  </si>
  <si>
    <t>VAT Output 12%</t>
  </si>
  <si>
    <t>V</t>
  </si>
  <si>
    <t>VOX</t>
  </si>
  <si>
    <t>VAT Exempt Sales</t>
  </si>
  <si>
    <t>VOZ</t>
  </si>
  <si>
    <t>VAT Output Zero-Rated</t>
  </si>
  <si>
    <t>WTName</t>
  </si>
  <si>
    <t>U_xATC_Code</t>
  </si>
  <si>
    <t>U_xTaxType</t>
  </si>
  <si>
    <t>OfficialCode</t>
  </si>
  <si>
    <t>OffclCode</t>
  </si>
  <si>
    <t>100I</t>
  </si>
  <si>
    <t>Rentals</t>
  </si>
  <si>
    <t>WI100</t>
  </si>
  <si>
    <t>1601EQ1</t>
  </si>
  <si>
    <t>I100</t>
  </si>
  <si>
    <t>120I</t>
  </si>
  <si>
    <t>Inc. payments to certain contractors</t>
  </si>
  <si>
    <t>WI120</t>
  </si>
  <si>
    <t>I120</t>
  </si>
  <si>
    <t>10C</t>
  </si>
  <si>
    <t>Professional Lawyers, CPAs, etc. &lt;=P720,000</t>
  </si>
  <si>
    <t>WC010</t>
  </si>
  <si>
    <t>C010</t>
  </si>
  <si>
    <t>11C</t>
  </si>
  <si>
    <t>Professional Lawyers, CPAs,etc. &gt;P720,000</t>
  </si>
  <si>
    <t>WC011</t>
  </si>
  <si>
    <t>C011</t>
  </si>
  <si>
    <t>50C</t>
  </si>
  <si>
    <t>Mngt and tech consultants (&lt;=P720,000)</t>
  </si>
  <si>
    <t>WC050</t>
  </si>
  <si>
    <t>C050</t>
  </si>
  <si>
    <t>51C</t>
  </si>
  <si>
    <t>Mngt and tech consultants (&gt;P720,000)</t>
  </si>
  <si>
    <t>WC051</t>
  </si>
  <si>
    <t>C051</t>
  </si>
  <si>
    <t>60C</t>
  </si>
  <si>
    <t>Business &amp; bookkeeping agent &amp; agencies &lt;=P720,000</t>
  </si>
  <si>
    <t>WC060</t>
  </si>
  <si>
    <t>C060</t>
  </si>
  <si>
    <t>61C</t>
  </si>
  <si>
    <t>Business &amp; bookkeeping agents &amp; agencies &gt;P720,000</t>
  </si>
  <si>
    <t>WC061</t>
  </si>
  <si>
    <t>C061</t>
  </si>
  <si>
    <t>100C</t>
  </si>
  <si>
    <t>WC100</t>
  </si>
  <si>
    <t>C100</t>
  </si>
  <si>
    <t>120C</t>
  </si>
  <si>
    <t>WC120</t>
  </si>
  <si>
    <t>C120</t>
  </si>
  <si>
    <t>151C</t>
  </si>
  <si>
    <t>Prof fees paid to medical practitioners &lt;=P720,000</t>
  </si>
  <si>
    <t>WC151</t>
  </si>
  <si>
    <t>C151</t>
  </si>
  <si>
    <t>150C</t>
  </si>
  <si>
    <t>Prof fees paid to medical practitioners &gt;P720,000</t>
  </si>
  <si>
    <t>WC150</t>
  </si>
  <si>
    <t>C150</t>
  </si>
  <si>
    <t>156C</t>
  </si>
  <si>
    <t>Inc. payments made by credit card comp.</t>
  </si>
  <si>
    <t>WC156</t>
  </si>
  <si>
    <t>C156</t>
  </si>
  <si>
    <t>640C</t>
  </si>
  <si>
    <t>Payment made by gvt &amp; GOCC to suppliers of goods</t>
  </si>
  <si>
    <t>WC640</t>
  </si>
  <si>
    <t>C640</t>
  </si>
  <si>
    <t>157C</t>
  </si>
  <si>
    <t>Payment made by gvt &amp; GOCC - supplier of services</t>
  </si>
  <si>
    <t>WC157</t>
  </si>
  <si>
    <t>C157</t>
  </si>
  <si>
    <t>158C</t>
  </si>
  <si>
    <t>Payment - by top wht agents to supplier of goods</t>
  </si>
  <si>
    <t>WC158</t>
  </si>
  <si>
    <t>C158</t>
  </si>
  <si>
    <t>160C</t>
  </si>
  <si>
    <t>Payment - by top wht agent to supplier of services</t>
  </si>
  <si>
    <t>WC160</t>
  </si>
  <si>
    <t>C160</t>
  </si>
  <si>
    <t>515C</t>
  </si>
  <si>
    <t>Commissions, rebates, discounts &amp; other &lt;=P720,000</t>
  </si>
  <si>
    <t>WC515</t>
  </si>
  <si>
    <t>C515</t>
  </si>
  <si>
    <t>516C</t>
  </si>
  <si>
    <t>Commissions, rebates, discounts &amp; other &gt;P720,000</t>
  </si>
  <si>
    <t>WC516</t>
  </si>
  <si>
    <t>C516</t>
  </si>
  <si>
    <t>710C</t>
  </si>
  <si>
    <t>Int. inc. derived from any other debt instruments</t>
  </si>
  <si>
    <t>WC710</t>
  </si>
  <si>
    <t>C710</t>
  </si>
  <si>
    <t>Comments</t>
  </si>
  <si>
    <t>G/L Account</t>
  </si>
  <si>
    <t>LAMP Integration</t>
  </si>
  <si>
    <t>Item Type/Service Type indicator
Sample Item Type: Sale of Equipment
Sample Service Type: Transfer Fees, Rental Services, Fleet Services, Liquidated Damages</t>
  </si>
  <si>
    <t>BPICT</t>
  </si>
  <si>
    <t>AR Invoice</t>
  </si>
  <si>
    <t>LAMP Document</t>
  </si>
  <si>
    <t>S</t>
  </si>
  <si>
    <t>Issue Date</t>
  </si>
  <si>
    <t xml:space="preserve">LAMP Data </t>
  </si>
  <si>
    <t>Customer</t>
  </si>
  <si>
    <t>Invoice No.</t>
  </si>
  <si>
    <t>Agreement No.</t>
  </si>
  <si>
    <t>Numatcard</t>
  </si>
  <si>
    <t>NumatCard</t>
  </si>
  <si>
    <t>Customer Ref. No.</t>
  </si>
  <si>
    <t>Yes</t>
  </si>
  <si>
    <t>No</t>
  </si>
  <si>
    <t>JrnlMemo</t>
  </si>
  <si>
    <t>Journal Remark</t>
  </si>
  <si>
    <t>U_LongDscription</t>
  </si>
  <si>
    <t>LongDscription</t>
  </si>
  <si>
    <t>Long Description</t>
  </si>
  <si>
    <t>Text</t>
  </si>
  <si>
    <t>Description (up to 200 Characters only)</t>
  </si>
  <si>
    <t>Full Text of Description</t>
  </si>
  <si>
    <t>U_Period</t>
  </si>
  <si>
    <t>Period</t>
  </si>
  <si>
    <t>AP Invoice</t>
  </si>
  <si>
    <t>Fixed Value of "S" for Maintenance Orders</t>
  </si>
  <si>
    <t>GL Accounts?</t>
  </si>
  <si>
    <t>Account</t>
  </si>
  <si>
    <t>Garage Code</t>
  </si>
  <si>
    <t>Garage Name</t>
  </si>
  <si>
    <t>Maintenance Type Memo</t>
  </si>
  <si>
    <t>Invoice Check Date</t>
  </si>
  <si>
    <t>Invoice Date</t>
  </si>
  <si>
    <t>Expect Payment Date</t>
  </si>
  <si>
    <t>OPCH</t>
  </si>
  <si>
    <t>PCH1</t>
  </si>
  <si>
    <t>PCH5</t>
  </si>
  <si>
    <t>Tax Invoice No.</t>
  </si>
  <si>
    <t>Business Partner Master Data</t>
  </si>
  <si>
    <t>Customer Master</t>
  </si>
  <si>
    <t>CardFName</t>
  </si>
  <si>
    <t>CardType</t>
  </si>
  <si>
    <t>Currency</t>
  </si>
  <si>
    <t>GroupCode</t>
  </si>
  <si>
    <t>Phone1</t>
  </si>
  <si>
    <t>Phone2</t>
  </si>
  <si>
    <t>Fax</t>
  </si>
  <si>
    <t>Cellular</t>
  </si>
  <si>
    <t>GroupNum</t>
  </si>
  <si>
    <t>VatStatus</t>
  </si>
  <si>
    <t>ECVatGroup</t>
  </si>
  <si>
    <t>LicTradNum</t>
  </si>
  <si>
    <t>E_Mail</t>
  </si>
  <si>
    <t>Notes</t>
  </si>
  <si>
    <t>Free_Text</t>
  </si>
  <si>
    <t>DpmClear</t>
  </si>
  <si>
    <t>DebPayAcct</t>
  </si>
  <si>
    <t>CardForeignName</t>
  </si>
  <si>
    <t>PayTermsGrpCode</t>
  </si>
  <si>
    <t>VatLiable</t>
  </si>
  <si>
    <t>VatGroup</t>
  </si>
  <si>
    <t>FederalTaxID</t>
  </si>
  <si>
    <t>EmailAddress</t>
  </si>
  <si>
    <t>FreeText</t>
  </si>
  <si>
    <t>DownPaymentClearAct</t>
  </si>
  <si>
    <t>DebitorAccount</t>
  </si>
  <si>
    <t>OCPR</t>
  </si>
  <si>
    <t>CRD1</t>
  </si>
  <si>
    <t>RCT2</t>
  </si>
  <si>
    <t>InvType</t>
  </si>
  <si>
    <t>SumApplied</t>
  </si>
  <si>
    <t>OcrCode3</t>
  </si>
  <si>
    <t>OcrCode5</t>
  </si>
  <si>
    <t>Department</t>
  </si>
  <si>
    <t>Teams - Client Clusters</t>
  </si>
  <si>
    <t>Product</t>
  </si>
  <si>
    <t>Equipment Type</t>
  </si>
  <si>
    <t>Industry-Based Class</t>
  </si>
  <si>
    <t>Amount (Inclusive of Vat but exclusive of CWT)</t>
  </si>
  <si>
    <t>Vat Group (check if existing in LAMP)</t>
  </si>
  <si>
    <t>Default Deferred Tax at Business Partner Level</t>
  </si>
  <si>
    <t>Customer Category</t>
  </si>
  <si>
    <t>CRD1.Country</t>
  </si>
  <si>
    <t>U_CrdtRtng</t>
  </si>
  <si>
    <t>Credit Rating</t>
  </si>
  <si>
    <t>Customer Name (Abbreviation)</t>
  </si>
  <si>
    <t>U_PrtsCmpyNm</t>
  </si>
  <si>
    <t>U_CstmrCtgry</t>
  </si>
  <si>
    <t>Parents Company Name</t>
  </si>
  <si>
    <t>Parents Company Code</t>
  </si>
  <si>
    <t>U_PrtsCmpyCd</t>
  </si>
  <si>
    <t>CRD1.ZipCode</t>
  </si>
  <si>
    <t>CRD1.City</t>
  </si>
  <si>
    <t>CRD1.State</t>
  </si>
  <si>
    <t>U_CstmrNmSrch</t>
  </si>
  <si>
    <t>Customer Code (HQ)</t>
  </si>
  <si>
    <t>OCRD.IndustryC</t>
  </si>
  <si>
    <t>PSIC/PSOC</t>
  </si>
  <si>
    <t>Credit Rating Updated</t>
  </si>
  <si>
    <t>U_CrdtRtUpdtd</t>
  </si>
  <si>
    <t>U_CrdtRtDtl</t>
  </si>
  <si>
    <t>U_ExpsrLmt</t>
  </si>
  <si>
    <t>U_CrdtCtgry</t>
  </si>
  <si>
    <t>U_PsicPsoc</t>
  </si>
  <si>
    <t>OCRD.CmpPrivate</t>
  </si>
  <si>
    <t>U_EsblsmntDt</t>
  </si>
  <si>
    <t>OCRD_ValidComm</t>
  </si>
  <si>
    <t>Remarks on Customer</t>
  </si>
  <si>
    <t>U_TxpyrType</t>
  </si>
  <si>
    <t>Tax Payer Type</t>
  </si>
  <si>
    <t>OCRD.LicTradNum</t>
  </si>
  <si>
    <t>TIN ID</t>
  </si>
  <si>
    <t>Customer Name (Local)</t>
  </si>
  <si>
    <t>WHT Received</t>
  </si>
  <si>
    <t>Sales Manager1</t>
  </si>
  <si>
    <t>Sales Manager2</t>
  </si>
  <si>
    <t>Credit Analayst</t>
  </si>
  <si>
    <t>Invoice Send Advance Days</t>
  </si>
  <si>
    <t>Invoice PIC</t>
  </si>
  <si>
    <t>Sending Mehtod</t>
  </si>
  <si>
    <t>Receiving Bank Account</t>
  </si>
  <si>
    <t>Receiving Bank and Branch</t>
  </si>
  <si>
    <t>Period Description Type</t>
  </si>
  <si>
    <t>Receipt Description</t>
  </si>
  <si>
    <t>Branch ID</t>
  </si>
  <si>
    <t>Branch Name</t>
  </si>
  <si>
    <t>Tel.</t>
  </si>
  <si>
    <t>Fax.</t>
  </si>
  <si>
    <t>Email 1</t>
  </si>
  <si>
    <t>Portable No. 1</t>
  </si>
  <si>
    <t>Credit Term</t>
  </si>
  <si>
    <t>U_WhtRcvd</t>
  </si>
  <si>
    <t>U_SlsMngr1</t>
  </si>
  <si>
    <t>U_SlsMngr2</t>
  </si>
  <si>
    <t>U_CrdtAnlyst</t>
  </si>
  <si>
    <t>OCRD.GroupNum</t>
  </si>
  <si>
    <t>OCRD.DflAccount</t>
  </si>
  <si>
    <t>Sales PIC(FL)</t>
  </si>
  <si>
    <t xml:space="preserve"> Sales PIC(OL)</t>
  </si>
  <si>
    <t>U_SlsPicFl</t>
  </si>
  <si>
    <t>U_SlsPicOI</t>
  </si>
  <si>
    <t>CRD1.Address</t>
  </si>
  <si>
    <t>U_BranchID</t>
  </si>
  <si>
    <t>U_BranchName</t>
  </si>
  <si>
    <t>OCRD.Phone1</t>
  </si>
  <si>
    <t>OCRD.Phone2</t>
  </si>
  <si>
    <t>OCPR.FirstName</t>
  </si>
  <si>
    <t>OCPR.Position</t>
  </si>
  <si>
    <t>OCRD.Email</t>
  </si>
  <si>
    <t>OCRD.Fax</t>
  </si>
  <si>
    <t>U_CreditTerm</t>
  </si>
  <si>
    <t>yes</t>
  </si>
  <si>
    <t>Invoice Issue Date</t>
    <phoneticPr fontId="47" type="noConversion"/>
  </si>
  <si>
    <t>Due Date</t>
    <phoneticPr fontId="47" type="noConversion"/>
  </si>
  <si>
    <t>Customer Code</t>
    <phoneticPr fontId="47" type="noConversion"/>
  </si>
  <si>
    <t>Customer Name</t>
    <phoneticPr fontId="47" type="noConversion"/>
  </si>
  <si>
    <t>Invoie No.</t>
    <phoneticPr fontId="47" type="noConversion"/>
  </si>
  <si>
    <t>Contract No.</t>
    <phoneticPr fontId="47" type="noConversion"/>
  </si>
  <si>
    <t>Description field in invoice (up to 200 Characters)</t>
    <phoneticPr fontId="47" type="noConversion"/>
  </si>
  <si>
    <t>Description field in invoice (Full Text)</t>
    <phoneticPr fontId="47" type="noConversion"/>
  </si>
  <si>
    <t>GL Type</t>
  </si>
  <si>
    <t>Journal Date</t>
  </si>
  <si>
    <t>Operating Lease</t>
    <phoneticPr fontId="47" type="noConversion"/>
  </si>
  <si>
    <t>Amount</t>
    <phoneticPr fontId="47" type="noConversion"/>
  </si>
  <si>
    <t>remarks</t>
    <phoneticPr fontId="47" type="noConversion"/>
  </si>
  <si>
    <t>sample</t>
    <phoneticPr fontId="47" type="noConversion"/>
  </si>
  <si>
    <t>FSOL</t>
    <phoneticPr fontId="47" type="noConversion"/>
  </si>
  <si>
    <t>Replace Car</t>
    <phoneticPr fontId="47" type="noConversion"/>
  </si>
  <si>
    <t>FL</t>
    <phoneticPr fontId="47" type="noConversion"/>
  </si>
  <si>
    <t>分類</t>
  </si>
  <si>
    <t>DR</t>
  </si>
  <si>
    <t>CR</t>
  </si>
  <si>
    <t>Acount Name</t>
  </si>
  <si>
    <t>DR
(Fixd)</t>
    <phoneticPr fontId="47" type="noConversion"/>
  </si>
  <si>
    <t>CR
(Fixd)</t>
    <phoneticPr fontId="47" type="noConversion"/>
  </si>
  <si>
    <t>Acount Name
(Fixd)</t>
    <phoneticPr fontId="47" type="noConversion"/>
  </si>
  <si>
    <t>Draw Down
(new transaction)</t>
    <phoneticPr fontId="47" type="noConversion"/>
  </si>
  <si>
    <t>Post Date</t>
    <phoneticPr fontId="47" type="noConversion"/>
  </si>
  <si>
    <t>GL</t>
  </si>
  <si>
    <t>215999-77</t>
    <phoneticPr fontId="47" type="noConversion"/>
  </si>
  <si>
    <t>ASSET CLEARING ACCOUNT（LEASED AND OWNED）</t>
    <phoneticPr fontId="47" type="noConversion"/>
  </si>
  <si>
    <t>equipment cost(excl VAT)</t>
    <phoneticPr fontId="47" type="noConversion"/>
  </si>
  <si>
    <t>OK</t>
  </si>
  <si>
    <t>ok</t>
  </si>
  <si>
    <t>122113-55</t>
    <phoneticPr fontId="47" type="noConversion"/>
  </si>
  <si>
    <t xml:space="preserve"> LEASE CONTRACT RECEIVABLE-CAPITAL LEASE</t>
  </si>
  <si>
    <t>P +I - RV</t>
    <phoneticPr fontId="47" type="noConversion"/>
  </si>
  <si>
    <t>388999-77</t>
    <phoneticPr fontId="47" type="noConversion"/>
  </si>
  <si>
    <t xml:space="preserve"> ACCOUNTS PAYABLE-CLEARING ACCOUNT</t>
    <phoneticPr fontId="47" type="noConversion"/>
  </si>
  <si>
    <t>122551-55</t>
  </si>
  <si>
    <t xml:space="preserve"> RESIDUAL VALUE-CAPITAL LEASE</t>
  </si>
  <si>
    <r>
      <t xml:space="preserve">RV </t>
    </r>
    <r>
      <rPr>
        <sz val="11"/>
        <color theme="1"/>
        <rFont val="Yu Gothic"/>
        <family val="2"/>
        <charset val="128"/>
      </rPr>
      <t>(excl VAT)</t>
    </r>
    <phoneticPr fontId="47" type="noConversion"/>
  </si>
  <si>
    <t>122115-55</t>
  </si>
  <si>
    <t xml:space="preserve"> ULI-CAPITAL LEASE-SHORT TERM</t>
  </si>
  <si>
    <t>total interest (excl VAT)</t>
    <phoneticPr fontId="47" type="noConversion"/>
  </si>
  <si>
    <t>188901-77</t>
    <phoneticPr fontId="47" type="noConversion"/>
  </si>
  <si>
    <t xml:space="preserve"> MISCELLANEOUS ASSETS - INPUT TAX</t>
    <phoneticPr fontId="47" type="noConversion"/>
  </si>
  <si>
    <t>input VAT of equipment cost</t>
    <phoneticPr fontId="47" type="noConversion"/>
  </si>
  <si>
    <t>188901-77</t>
  </si>
  <si>
    <t xml:space="preserve"> MISCELLANEOUS ASSETS - INPUT TAX</t>
  </si>
  <si>
    <t>388999-55</t>
    <phoneticPr fontId="47" type="noConversion"/>
  </si>
  <si>
    <t>ACCOUNTS PAYABLE-CLEARING ACCOUNT</t>
    <phoneticPr fontId="47" type="noConversion"/>
  </si>
  <si>
    <t>total principal (excl VAT)</t>
    <phoneticPr fontId="47" type="noConversion"/>
  </si>
  <si>
    <t>FA</t>
    <phoneticPr fontId="47" type="noConversion"/>
  </si>
  <si>
    <t>FA</t>
  </si>
  <si>
    <t>Draw Down
(renew)</t>
    <phoneticPr fontId="47" type="noConversion"/>
  </si>
  <si>
    <t>GL</t>
    <phoneticPr fontId="47" type="noConversion"/>
  </si>
  <si>
    <t>principal of renew contract(excl VAT)</t>
    <phoneticPr fontId="47" type="noConversion"/>
  </si>
  <si>
    <r>
      <t xml:space="preserve">GL
</t>
    </r>
    <r>
      <rPr>
        <sz val="11"/>
        <color theme="1"/>
        <rFont val="Yu Gothic"/>
        <family val="2"/>
        <charset val="128"/>
      </rPr>
      <t>can not do renew for FL</t>
    </r>
    <phoneticPr fontId="47" type="noConversion"/>
  </si>
  <si>
    <t>Cancel Draw Down</t>
    <phoneticPr fontId="47" type="noConversion"/>
  </si>
  <si>
    <t>Post Date</t>
  </si>
  <si>
    <t>reverse Draw Down</t>
    <phoneticPr fontId="47" type="noConversion"/>
  </si>
  <si>
    <t>reverse of Draw Down FA</t>
    <phoneticPr fontId="47" type="noConversion"/>
  </si>
  <si>
    <t>Purchase Invoice</t>
    <phoneticPr fontId="47" type="noConversion"/>
  </si>
  <si>
    <t>AP</t>
  </si>
  <si>
    <t>Payment of Purchase Invoice
pay NET amount</t>
    <phoneticPr fontId="47" type="noConversion"/>
  </si>
  <si>
    <t>Acutal Payment date</t>
    <phoneticPr fontId="47" type="noConversion"/>
  </si>
  <si>
    <r>
      <rPr>
        <strike/>
        <sz val="11"/>
        <color rgb="FFFF0000"/>
        <rFont val="Calibri"/>
        <family val="3"/>
        <charset val="134"/>
        <scheme val="minor"/>
      </rPr>
      <t>equipment cost(Incl VAT)</t>
    </r>
    <r>
      <rPr>
        <sz val="11"/>
        <color theme="1"/>
        <rFont val="Calibri"/>
        <family val="3"/>
        <charset val="134"/>
        <scheme val="minor"/>
      </rPr>
      <t xml:space="preserve">
equipment cost(excl VAT)</t>
    </r>
    <phoneticPr fontId="47" type="noConversion"/>
  </si>
  <si>
    <r>
      <t xml:space="preserve">no input VAT ? </t>
    </r>
    <r>
      <rPr>
        <sz val="11"/>
        <rFont val="Yu Gothic"/>
        <family val="2"/>
      </rPr>
      <t>Cost is inclusive of VAT but we don't recognize in FL. We separate the entry for Cost excl VAT and cost fort the input VAT for WHT computation only (which is cost exc VAT)</t>
    </r>
    <phoneticPr fontId="47" type="noConversion"/>
  </si>
  <si>
    <t>311502-77</t>
    <phoneticPr fontId="47" type="noConversion"/>
  </si>
  <si>
    <t>Accounts Payable（Control Account -per Vendor）</t>
    <phoneticPr fontId="47" type="noConversion"/>
  </si>
  <si>
    <t xml:space="preserve">A/P(Incl VAT) </t>
    <phoneticPr fontId="47" type="noConversion"/>
  </si>
  <si>
    <t>315141-77</t>
  </si>
  <si>
    <t xml:space="preserve"> WITHHOLDING TAX PAYABLE-AT SOURCE</t>
  </si>
  <si>
    <t>WHT of payment</t>
    <phoneticPr fontId="47" type="noConversion"/>
  </si>
  <si>
    <r>
      <t>equipment cost</t>
    </r>
    <r>
      <rPr>
        <sz val="11"/>
        <color theme="1"/>
        <rFont val="Yu Gothic"/>
        <family val="2"/>
        <charset val="128"/>
      </rPr>
      <t xml:space="preserve"> (excl VAT)</t>
    </r>
    <phoneticPr fontId="47" type="noConversion"/>
  </si>
  <si>
    <t>VAT amount</t>
    <phoneticPr fontId="47" type="noConversion"/>
  </si>
  <si>
    <t>315150-55</t>
  </si>
  <si>
    <t xml:space="preserve">equipment cost(lVAT) </t>
  </si>
  <si>
    <t>311540-55</t>
    <phoneticPr fontId="47" type="noConversion"/>
  </si>
  <si>
    <t xml:space="preserve">equipment cost(inclVAT) </t>
  </si>
  <si>
    <r>
      <t xml:space="preserve">Payment of </t>
    </r>
    <r>
      <rPr>
        <sz val="11"/>
        <color theme="1"/>
        <rFont val="Yu Gothic"/>
        <family val="3"/>
        <charset val="128"/>
      </rPr>
      <t>not asset price</t>
    </r>
    <r>
      <rPr>
        <sz val="11"/>
        <color theme="1"/>
        <rFont val="Calibri"/>
        <family val="3"/>
        <charset val="134"/>
        <scheme val="minor"/>
      </rPr>
      <t xml:space="preserve">
pay NET amount</t>
    </r>
    <phoneticPr fontId="47" type="noConversion"/>
  </si>
  <si>
    <t>xxxxxx</t>
    <phoneticPr fontId="47" type="noConversion"/>
  </si>
  <si>
    <r>
      <rPr>
        <sz val="11"/>
        <color theme="1"/>
        <rFont val="Yu Gothic"/>
        <family val="3"/>
        <charset val="128"/>
      </rPr>
      <t>amount</t>
    </r>
    <r>
      <rPr>
        <sz val="11"/>
        <color theme="1"/>
        <rFont val="Calibri"/>
        <family val="3"/>
        <charset val="134"/>
        <scheme val="minor"/>
      </rPr>
      <t>(</t>
    </r>
    <r>
      <rPr>
        <sz val="11"/>
        <color theme="1"/>
        <rFont val="Yu Gothic"/>
        <family val="3"/>
        <charset val="128"/>
      </rPr>
      <t>excl</t>
    </r>
    <r>
      <rPr>
        <sz val="11"/>
        <color theme="1"/>
        <rFont val="Calibri"/>
        <family val="3"/>
        <charset val="134"/>
        <scheme val="minor"/>
      </rPr>
      <t xml:space="preserve"> VAT)</t>
    </r>
    <phoneticPr fontId="47" type="noConversion"/>
  </si>
  <si>
    <t>amount(inclVAT)</t>
    <phoneticPr fontId="47" type="noConversion"/>
  </si>
  <si>
    <r>
      <rPr>
        <sz val="11"/>
        <color theme="1"/>
        <rFont val="等线"/>
        <family val="3"/>
        <charset val="134"/>
      </rPr>
      <t>amount(inclVAT)</t>
    </r>
    <r>
      <rPr>
        <sz val="11"/>
        <color theme="1"/>
        <rFont val="Calibri"/>
        <family val="3"/>
        <charset val="134"/>
        <scheme val="minor"/>
      </rPr>
      <t xml:space="preserve"> </t>
    </r>
    <phoneticPr fontId="47" type="noConversion"/>
  </si>
  <si>
    <t>amount (incl VAT)</t>
    <phoneticPr fontId="47" type="noConversion"/>
  </si>
  <si>
    <t>Payment of Purchase Invoice
pay gross amount</t>
    <phoneticPr fontId="47" type="noConversion"/>
  </si>
  <si>
    <t>Acutal Payment date</t>
  </si>
  <si>
    <t>equipment cost(Incl VAT)</t>
    <phoneticPr fontId="47" type="noConversion"/>
  </si>
  <si>
    <r>
      <t xml:space="preserve">have this case or not? </t>
    </r>
    <r>
      <rPr>
        <sz val="11"/>
        <rFont val="Calibri"/>
        <family val="2"/>
        <scheme val="minor"/>
      </rPr>
      <t>N/A</t>
    </r>
  </si>
  <si>
    <t>311502-77</t>
  </si>
  <si>
    <t xml:space="preserve"> ACCOUNTS PAYABLE-TRADE</t>
  </si>
  <si>
    <r>
      <t xml:space="preserve">have this case or not? </t>
    </r>
    <r>
      <rPr>
        <sz val="11"/>
        <rFont val="Calibri"/>
        <family val="2"/>
        <scheme val="minor"/>
      </rPr>
      <t>Required to withhold</t>
    </r>
  </si>
  <si>
    <r>
      <t xml:space="preserve">currently pay net always </t>
    </r>
    <r>
      <rPr>
        <sz val="11"/>
        <rFont val="Calibri"/>
        <family val="2"/>
        <scheme val="minor"/>
      </rPr>
      <t>YES</t>
    </r>
  </si>
  <si>
    <t>currently pay net always</t>
    <phoneticPr fontId="47" type="noConversion"/>
  </si>
  <si>
    <t>XXXXXX-XX</t>
  </si>
  <si>
    <t>THE COA OF CORRESPONDING BANK ACCOUNT_NO</t>
  </si>
  <si>
    <t>equipment cost(inclVAT)</t>
    <phoneticPr fontId="47" type="noConversion"/>
  </si>
  <si>
    <t>Payment Cancel</t>
    <phoneticPr fontId="47" type="noConversion"/>
  </si>
  <si>
    <t xml:space="preserve">reverse Payment </t>
    <phoneticPr fontId="47" type="noConversion"/>
  </si>
  <si>
    <t>Issue Invoice/Bill Note</t>
    <phoneticPr fontId="47" type="noConversion"/>
  </si>
  <si>
    <t>Cancel Invoice</t>
    <phoneticPr fontId="47" type="noConversion"/>
  </si>
  <si>
    <t>Issue CN for Invoice</t>
    <phoneticPr fontId="47" type="noConversion"/>
  </si>
  <si>
    <t>Issue Receipt</t>
    <phoneticPr fontId="47" type="noConversion"/>
  </si>
  <si>
    <t>Receive Date</t>
    <phoneticPr fontId="47" type="noConversion"/>
  </si>
  <si>
    <t>GL-OR/AR/SI
Rent
Agent</t>
    <phoneticPr fontId="47" type="noConversion"/>
  </si>
  <si>
    <t>actual cash in</t>
    <phoneticPr fontId="47" type="noConversion"/>
  </si>
  <si>
    <t>the advanced received amount will be deduct from cash in</t>
    <phoneticPr fontId="47" type="noConversion"/>
  </si>
  <si>
    <t>GL-OR/AR/SI
Rent
NOT WHTAgent</t>
    <phoneticPr fontId="47" type="noConversion"/>
  </si>
  <si>
    <t>SAME WITH OL</t>
  </si>
  <si>
    <r>
      <t xml:space="preserve">top 20,000  corporation use this one
</t>
    </r>
    <r>
      <rPr>
        <sz val="11"/>
        <rFont val="Calibri"/>
        <family val="3"/>
        <charset val="134"/>
        <scheme val="minor"/>
      </rPr>
      <t xml:space="preserve">
the advanced received amount will be deduct from cash in</t>
    </r>
    <phoneticPr fontId="47" type="noConversion"/>
  </si>
  <si>
    <t>188907-77</t>
    <phoneticPr fontId="47" type="noConversion"/>
  </si>
  <si>
    <t>ADVANCED RECEIVED RENTAL</t>
    <phoneticPr fontId="47" type="noConversion"/>
  </si>
  <si>
    <t>the amount of do reconcile by advanced received offset</t>
    <phoneticPr fontId="47" type="noConversion"/>
  </si>
  <si>
    <t>if use advanced received amount to collect</t>
    <phoneticPr fontId="47" type="noConversion"/>
  </si>
  <si>
    <t>tempbankcharge</t>
    <phoneticPr fontId="47" type="noConversion"/>
  </si>
  <si>
    <r>
      <t xml:space="preserve">if bankcharge &gt; 0
</t>
    </r>
    <r>
      <rPr>
        <sz val="11"/>
        <color rgb="FFFF0000"/>
        <rFont val="Calibri"/>
        <family val="3"/>
        <charset val="134"/>
        <scheme val="minor"/>
      </rPr>
      <t>will deduct from cash in</t>
    </r>
    <phoneticPr fontId="47" type="noConversion"/>
  </si>
  <si>
    <t>if bankcharge &gt; 0</t>
    <phoneticPr fontId="47" type="noConversion"/>
  </si>
  <si>
    <t>122113-55</t>
  </si>
  <si>
    <t>125101-77</t>
  </si>
  <si>
    <t xml:space="preserve"> RENTAL RECEIVABLE</t>
  </si>
  <si>
    <t>rental(exclVAT)</t>
    <phoneticPr fontId="47" type="noConversion"/>
  </si>
  <si>
    <t>671102-77</t>
    <phoneticPr fontId="47" type="noConversion"/>
  </si>
  <si>
    <t xml:space="preserve">Advanced Rent Income </t>
    <phoneticPr fontId="47" type="noConversion"/>
  </si>
  <si>
    <t>315143-77</t>
  </si>
  <si>
    <t xml:space="preserve"> MISCELLANEOUS LIABILITIES - OUTPUT TAX</t>
  </si>
  <si>
    <t>output VAT of rental</t>
    <phoneticPr fontId="47" type="noConversion"/>
  </si>
  <si>
    <t>the amount of do reconcile by advanced received offset will be no VAT</t>
    <phoneticPr fontId="47" type="noConversion"/>
  </si>
  <si>
    <r>
      <t>if this is a past due booking rental
need keep pas</t>
    </r>
    <r>
      <rPr>
        <sz val="11"/>
        <color rgb="FFFF0000"/>
        <rFont val="微软雅黑"/>
        <family val="3"/>
        <charset val="128"/>
      </rPr>
      <t>t</t>
    </r>
    <r>
      <rPr>
        <sz val="11"/>
        <color rgb="FFFF0000"/>
        <rFont val="Calibri"/>
        <family val="3"/>
        <charset val="134"/>
        <scheme val="minor"/>
      </rPr>
      <t xml:space="preserve"> due booking info as timing of settlement</t>
    </r>
    <phoneticPr fontId="47" type="noConversion"/>
  </si>
  <si>
    <t>rental amount(excl vat)</t>
    <phoneticPr fontId="47" type="noConversion"/>
  </si>
  <si>
    <t>125105-77</t>
  </si>
  <si>
    <t xml:space="preserve"> PAST DUE - RENTAL RECEIVABLE</t>
  </si>
  <si>
    <t>122111-55</t>
  </si>
  <si>
    <t xml:space="preserve"> PAST DUE RECEIVABLES-CAPITAL LEASE</t>
  </si>
  <si>
    <t>GL-OR/AR/SI
Rent
non-Agent</t>
    <phoneticPr fontId="47" type="noConversion"/>
  </si>
  <si>
    <t>GL-OR/AR/SI
Rent
WHT Agent</t>
    <phoneticPr fontId="47" type="noConversion"/>
  </si>
  <si>
    <r>
      <rPr>
        <sz val="11"/>
        <color theme="1"/>
        <rFont val="等线"/>
        <family val="2"/>
        <charset val="134"/>
      </rPr>
      <t>5</t>
    </r>
    <r>
      <rPr>
        <sz val="11"/>
        <color theme="1"/>
        <rFont val="Yu Gothic"/>
        <family val="2"/>
        <charset val="128"/>
      </rPr>
      <t>% on interest portion</t>
    </r>
  </si>
  <si>
    <t>Currently, GRT is computed at month-end based on total gross income for the month not on a per transaction basis.  In LAMP, we may choose to book it on a per transaction basis which is 5% of the interest income or income received (as the case may be), and at the end of the month, if there would be report for all transactions subjected to GRT much better.  Entry is provided in next row.</t>
    <phoneticPr fontId="47" type="noConversion"/>
  </si>
  <si>
    <t>125101-77</t>
    <phoneticPr fontId="47" type="noConversion"/>
  </si>
  <si>
    <t xml:space="preserve"> RENTAL RECEIVABLE</t>
    <phoneticPr fontId="47" type="noConversion"/>
  </si>
  <si>
    <t>MISCELLANEOUS ASSETS - BIR</t>
  </si>
  <si>
    <t>178141-77</t>
  </si>
  <si>
    <t xml:space="preserve"> MISCELLANEOUS ASSETS-BIR-CURRENT</t>
  </si>
  <si>
    <t>WHT of rental</t>
    <phoneticPr fontId="47" type="noConversion"/>
  </si>
  <si>
    <t>the amount of do reconcile by advanced received offset will be no WHT</t>
    <phoneticPr fontId="47" type="noConversion"/>
  </si>
  <si>
    <t>if this is a past due booking rental
need keep past due booking info as timing of settlement</t>
    <phoneticPr fontId="47" type="noConversion"/>
  </si>
  <si>
    <t>178141-55</t>
  </si>
  <si>
    <t>rental amount</t>
    <phoneticPr fontId="47" type="noConversion"/>
  </si>
  <si>
    <t>GL-OR/AR/SI
Asset Selling
 WHTAgent</t>
    <phoneticPr fontId="47" type="noConversion"/>
  </si>
  <si>
    <t>GL-OR/AR/SI
Asset Selling
NOT WHTAgent</t>
    <phoneticPr fontId="47" type="noConversion"/>
  </si>
  <si>
    <t>GL-OR/AR/SI
Asset Selling
Agent</t>
    <phoneticPr fontId="47" type="noConversion"/>
  </si>
  <si>
    <t>if not top 20,000  corporation, use this one</t>
    <phoneticPr fontId="47" type="noConversion"/>
  </si>
  <si>
    <t>333301-77</t>
  </si>
  <si>
    <t xml:space="preserve"> DEPOSIT ON LEASE CONTRACT-OPERATING LEASE</t>
  </si>
  <si>
    <t>GD amount</t>
    <phoneticPr fontId="47" type="noConversion"/>
  </si>
  <si>
    <t>if offset by GD</t>
    <phoneticPr fontId="47" type="noConversion"/>
  </si>
  <si>
    <t>333301-55</t>
  </si>
  <si>
    <t xml:space="preserve"> DEPOSIT ON LEASE CONTRACT-CAPITAL LEASE</t>
  </si>
  <si>
    <t>188926-77</t>
  </si>
  <si>
    <t xml:space="preserve"> ACCOUNTS RECEIVABLE-TRADE-FULL GL</t>
  </si>
  <si>
    <t>sell price (excl VAT)</t>
    <phoneticPr fontId="47" type="noConversion"/>
  </si>
  <si>
    <t>when purchase</t>
    <phoneticPr fontId="47" type="noConversion"/>
  </si>
  <si>
    <t>119301-55</t>
  </si>
  <si>
    <t>rental amount or monthly amortization</t>
  </si>
  <si>
    <t>211120-77</t>
  </si>
  <si>
    <t xml:space="preserve"> EQUIPMENT AND OTHER PROPERTIES FOR SALE</t>
  </si>
  <si>
    <t>when not purchase</t>
    <phoneticPr fontId="47" type="noConversion"/>
  </si>
  <si>
    <t>GL-OR/AR/SI
Asset Selling
No
WHT Agent</t>
    <phoneticPr fontId="47" type="noConversion"/>
  </si>
  <si>
    <t>GL-OR/AR/SI
Asset Selling
WHT Agent</t>
    <phoneticPr fontId="47" type="noConversion"/>
  </si>
  <si>
    <t>GL-OR/AR/SI
Asset Selling
non-Agent</t>
    <phoneticPr fontId="47" type="noConversion"/>
  </si>
  <si>
    <t>always no WHT?</t>
    <phoneticPr fontId="47" type="noConversion"/>
  </si>
  <si>
    <t>WHT of sell price</t>
    <phoneticPr fontId="47" type="noConversion"/>
  </si>
  <si>
    <t>always 0</t>
    <phoneticPr fontId="47" type="noConversion"/>
  </si>
  <si>
    <t>when  purchase</t>
    <phoneticPr fontId="47" type="noConversion"/>
  </si>
  <si>
    <t>GL-OR/AR/SI
GD</t>
    <phoneticPr fontId="47" type="noConversion"/>
  </si>
  <si>
    <t>always no WHT</t>
    <phoneticPr fontId="47" type="noConversion"/>
  </si>
  <si>
    <t>GL-OR/AR/SI
GD</t>
  </si>
  <si>
    <t>GL-OR/AR/SI
FSOL fees
Agent</t>
    <phoneticPr fontId="47" type="noConversion"/>
  </si>
  <si>
    <t>GL-OR/AR/SI
FSOL fees
NOT WHTAgent</t>
    <phoneticPr fontId="47" type="noConversion"/>
  </si>
  <si>
    <t xml:space="preserve">RENT INCOME </t>
  </si>
  <si>
    <t>671101-77</t>
  </si>
  <si>
    <t xml:space="preserve"> RENT INCOME</t>
  </si>
  <si>
    <t>service fee(excl VAT)</t>
    <phoneticPr fontId="47" type="noConversion"/>
  </si>
  <si>
    <t>GL-OR/AR/SI
FSOL fees
non-AGENT</t>
    <phoneticPr fontId="47" type="noConversion"/>
  </si>
  <si>
    <t>GL-OR/AR/SI
FSOL fees
WHTAgent</t>
    <phoneticPr fontId="47" type="noConversion"/>
  </si>
  <si>
    <t>WHT of  service fee</t>
  </si>
  <si>
    <t>GL-OR/AR/SI
LD
Agent</t>
    <phoneticPr fontId="47" type="noConversion"/>
  </si>
  <si>
    <t>top 20,000  corporation use this one?</t>
    <phoneticPr fontId="47" type="noConversion"/>
  </si>
  <si>
    <t>GL-OR/AR/SI
LD
NOT WHTAgent</t>
    <phoneticPr fontId="47" type="noConversion"/>
  </si>
  <si>
    <t>No LD in FL, return is not allowed.</t>
  </si>
  <si>
    <t>WHT of  LD</t>
    <phoneticPr fontId="47" type="noConversion"/>
  </si>
  <si>
    <t>777881-77</t>
  </si>
  <si>
    <t xml:space="preserve"> GAIN/LOSS-LEASE TERMINATION</t>
  </si>
  <si>
    <t>LD (excl VAT)</t>
    <phoneticPr fontId="47" type="noConversion"/>
  </si>
  <si>
    <t>output VAT of LD</t>
    <phoneticPr fontId="47" type="noConversion"/>
  </si>
  <si>
    <t>GL-OR/AR/SI
LD
non-Agent</t>
    <phoneticPr fontId="47" type="noConversion"/>
  </si>
  <si>
    <t>if not top 20,000  corporation, use this one?</t>
    <phoneticPr fontId="47" type="noConversion"/>
  </si>
  <si>
    <t>GL-OR/AR/SI
LD
WHTAgent</t>
    <phoneticPr fontId="47" type="noConversion"/>
  </si>
  <si>
    <t>output VAT of  LD</t>
    <phoneticPr fontId="47" type="noConversion"/>
  </si>
  <si>
    <t>GL-OR/AR/SI
LPC</t>
    <phoneticPr fontId="47" type="noConversion"/>
  </si>
  <si>
    <r>
      <t xml:space="preserve">always no WHT - </t>
    </r>
    <r>
      <rPr>
        <sz val="11"/>
        <rFont val="Calibri"/>
        <family val="2"/>
        <scheme val="minor"/>
      </rPr>
      <t>OKAY</t>
    </r>
  </si>
  <si>
    <t>671601-55</t>
  </si>
  <si>
    <t xml:space="preserve"> SERVICE CHARGES &amp; FEES</t>
  </si>
  <si>
    <t>LPC (excl VAT)</t>
    <phoneticPr fontId="47" type="noConversion"/>
  </si>
  <si>
    <t>671601-77</t>
  </si>
  <si>
    <t>output VAT of LPC</t>
    <phoneticPr fontId="47" type="noConversion"/>
  </si>
  <si>
    <r>
      <t xml:space="preserve">GL-OR/AR/SI
</t>
    </r>
    <r>
      <rPr>
        <sz val="11"/>
        <color theme="1"/>
        <rFont val="Yu Gothic"/>
        <family val="3"/>
        <charset val="128"/>
      </rPr>
      <t>others</t>
    </r>
    <r>
      <rPr>
        <sz val="11"/>
        <color theme="1"/>
        <rFont val="Calibri"/>
        <family val="3"/>
        <charset val="134"/>
        <scheme val="minor"/>
      </rPr>
      <t xml:space="preserve">
Agent</t>
    </r>
    <phoneticPr fontId="47" type="noConversion"/>
  </si>
  <si>
    <r>
      <t xml:space="preserve">GL-OR/AR/SI
</t>
    </r>
    <r>
      <rPr>
        <sz val="11"/>
        <color theme="1"/>
        <rFont val="Yu Gothic"/>
        <family val="3"/>
        <charset val="128"/>
      </rPr>
      <t>others</t>
    </r>
    <r>
      <rPr>
        <sz val="11"/>
        <color theme="1"/>
        <rFont val="Calibri"/>
        <family val="3"/>
        <charset val="134"/>
        <scheme val="minor"/>
      </rPr>
      <t xml:space="preserve">
NOT WHTAgent</t>
    </r>
    <phoneticPr fontId="47" type="noConversion"/>
  </si>
  <si>
    <t>collection(excl VAT)</t>
    <phoneticPr fontId="47" type="noConversion"/>
  </si>
  <si>
    <r>
      <t xml:space="preserve">output VAT of </t>
    </r>
    <r>
      <rPr>
        <sz val="11"/>
        <color theme="1"/>
        <rFont val="Yu Gothic"/>
        <family val="3"/>
        <charset val="128"/>
      </rPr>
      <t>collection</t>
    </r>
    <phoneticPr fontId="47" type="noConversion"/>
  </si>
  <si>
    <r>
      <t xml:space="preserve">GL-OR/AR/SI
</t>
    </r>
    <r>
      <rPr>
        <sz val="11"/>
        <color theme="1"/>
        <rFont val="Yu Gothic"/>
        <family val="3"/>
        <charset val="128"/>
      </rPr>
      <t>others</t>
    </r>
    <r>
      <rPr>
        <sz val="11"/>
        <color theme="1"/>
        <rFont val="Calibri"/>
        <family val="3"/>
        <charset val="134"/>
        <scheme val="minor"/>
      </rPr>
      <t xml:space="preserve">
non-Agent</t>
    </r>
    <phoneticPr fontId="47" type="noConversion"/>
  </si>
  <si>
    <r>
      <t xml:space="preserve">GL-OR/AR/SI
</t>
    </r>
    <r>
      <rPr>
        <sz val="11"/>
        <color theme="1"/>
        <rFont val="Yu Gothic"/>
        <family val="3"/>
        <charset val="128"/>
      </rPr>
      <t>others</t>
    </r>
    <r>
      <rPr>
        <sz val="11"/>
        <color theme="1"/>
        <rFont val="Calibri"/>
        <family val="3"/>
        <charset val="134"/>
        <scheme val="minor"/>
      </rPr>
      <t xml:space="preserve">
WHTAgent</t>
    </r>
    <phoneticPr fontId="47" type="noConversion"/>
  </si>
  <si>
    <r>
      <t xml:space="preserve">WHT of  </t>
    </r>
    <r>
      <rPr>
        <sz val="11"/>
        <color theme="1"/>
        <rFont val="Yu Gothic"/>
        <family val="3"/>
        <charset val="128"/>
      </rPr>
      <t>collection</t>
    </r>
    <phoneticPr fontId="47" type="noConversion"/>
  </si>
  <si>
    <t>GL-OR/AR/SI
 Others: Advance Received Rental
Agent</t>
    <phoneticPr fontId="47" type="noConversion"/>
  </si>
  <si>
    <t>if bankcharge &gt; 0
will deduct from cash in</t>
    <phoneticPr fontId="47" type="noConversion"/>
  </si>
  <si>
    <t xml:space="preserve"> bank charge incurred</t>
    <phoneticPr fontId="47" type="noConversion"/>
  </si>
  <si>
    <t>Advanced Received Rental(exclVAT)</t>
    <phoneticPr fontId="47" type="noConversion"/>
  </si>
  <si>
    <t>GL-OR/AR/SI
 Others: Advance Received Rental
non-Agent</t>
    <phoneticPr fontId="47" type="noConversion"/>
  </si>
  <si>
    <t>315143-77</t>
    <phoneticPr fontId="47" type="noConversion"/>
  </si>
  <si>
    <t>178141-77</t>
    <phoneticPr fontId="47" type="noConversion"/>
  </si>
  <si>
    <t>WHT amount</t>
    <phoneticPr fontId="47" type="noConversion"/>
  </si>
  <si>
    <t>Advanced Received Rental amount</t>
    <phoneticPr fontId="47" type="noConversion"/>
  </si>
  <si>
    <t>Cancel OR/AR/SI</t>
    <phoneticPr fontId="47" type="noConversion"/>
  </si>
  <si>
    <t>reverse GL</t>
    <phoneticPr fontId="47" type="noConversion"/>
  </si>
  <si>
    <t>Issue CN/CT for OR/AR/SI</t>
    <phoneticPr fontId="47" type="noConversion"/>
  </si>
  <si>
    <t>Issue Date</t>
    <phoneticPr fontId="47" type="noConversion"/>
  </si>
  <si>
    <r>
      <t>GL CT</t>
    </r>
    <r>
      <rPr>
        <sz val="11"/>
        <color theme="1"/>
        <rFont val="Yu Gothic"/>
        <family val="3"/>
        <charset val="128"/>
      </rPr>
      <t>/CN</t>
    </r>
    <r>
      <rPr>
        <sz val="11"/>
        <color theme="1"/>
        <rFont val="Calibri"/>
        <family val="3"/>
        <charset val="134"/>
        <scheme val="minor"/>
      </rPr>
      <t xml:space="preserve">
Rent</t>
    </r>
    <phoneticPr fontId="47" type="noConversion"/>
  </si>
  <si>
    <t>temp code1</t>
    <phoneticPr fontId="47" type="noConversion"/>
  </si>
  <si>
    <t>Amount of credit note(excl VAT)</t>
    <phoneticPr fontId="47" type="noConversion"/>
  </si>
  <si>
    <t>和原始入金种类一致</t>
    <phoneticPr fontId="47" type="noConversion"/>
  </si>
  <si>
    <t>vat of credit amount</t>
    <phoneticPr fontId="47" type="noConversion"/>
  </si>
  <si>
    <t>GL CT
Rent</t>
    <phoneticPr fontId="47" type="noConversion"/>
  </si>
  <si>
    <t>188906-77</t>
  </si>
  <si>
    <t xml:space="preserve"> ACCOUNTS RECEIVABLE-OTHERS</t>
  </si>
  <si>
    <t>Amount of credit note(incl VAT)</t>
    <phoneticPr fontId="47" type="noConversion"/>
  </si>
  <si>
    <t>always  0</t>
    <phoneticPr fontId="47" type="noConversion"/>
  </si>
  <si>
    <t>188930-55</t>
  </si>
  <si>
    <t>GL- CT/CN
Asset Selling</t>
    <phoneticPr fontId="47" type="noConversion"/>
  </si>
  <si>
    <t>GL-CT
Asset Selling</t>
    <phoneticPr fontId="47" type="noConversion"/>
  </si>
  <si>
    <r>
      <t xml:space="preserve">GL- CT/CN
</t>
    </r>
    <r>
      <rPr>
        <sz val="11"/>
        <color theme="1"/>
        <rFont val="Yu Gothic"/>
        <family val="3"/>
        <charset val="128"/>
      </rPr>
      <t>GD</t>
    </r>
    <phoneticPr fontId="47" type="noConversion"/>
  </si>
  <si>
    <r>
      <t xml:space="preserve">GL- CT/CN
</t>
    </r>
    <r>
      <rPr>
        <sz val="11"/>
        <color theme="1"/>
        <rFont val="Yu Gothic"/>
        <family val="3"/>
        <charset val="128"/>
      </rPr>
      <t>LD</t>
    </r>
    <phoneticPr fontId="47" type="noConversion"/>
  </si>
  <si>
    <r>
      <t xml:space="preserve">GL- CT/CN
</t>
    </r>
    <r>
      <rPr>
        <sz val="11"/>
        <color theme="1"/>
        <rFont val="Yu Gothic"/>
        <family val="3"/>
        <charset val="128"/>
      </rPr>
      <t>LPC</t>
    </r>
    <phoneticPr fontId="47" type="noConversion"/>
  </si>
  <si>
    <r>
      <t xml:space="preserve">GL- CT/CN
</t>
    </r>
    <r>
      <rPr>
        <sz val="11"/>
        <color theme="1"/>
        <rFont val="Yu Gothic"/>
        <family val="3"/>
        <charset val="128"/>
      </rPr>
      <t>FSOL fees</t>
    </r>
    <phoneticPr fontId="47" type="noConversion"/>
  </si>
  <si>
    <t xml:space="preserve">GL-CT/CN
Other </t>
    <phoneticPr fontId="47" type="noConversion"/>
  </si>
  <si>
    <t xml:space="preserve">GL-CN
Other </t>
    <phoneticPr fontId="47" type="noConversion"/>
  </si>
  <si>
    <t>month end is OK ,need see details</t>
    <phoneticPr fontId="47" type="noConversion"/>
  </si>
  <si>
    <t>Cancel CN/CT</t>
    <phoneticPr fontId="47" type="noConversion"/>
  </si>
  <si>
    <r>
      <t xml:space="preserve">Realized </t>
    </r>
    <r>
      <rPr>
        <sz val="11"/>
        <color theme="1"/>
        <rFont val="等线"/>
        <family val="3"/>
        <charset val="134"/>
      </rPr>
      <t>Income</t>
    </r>
    <r>
      <rPr>
        <sz val="11"/>
        <color theme="1"/>
        <rFont val="Calibri"/>
        <family val="3"/>
        <charset val="134"/>
        <scheme val="minor"/>
      </rPr>
      <t xml:space="preserve">
Accrual</t>
    </r>
    <phoneticPr fontId="47" type="noConversion"/>
  </si>
  <si>
    <t>End of Month
The first day of next month</t>
    <phoneticPr fontId="50" type="noConversion"/>
  </si>
  <si>
    <r>
      <t>G</t>
    </r>
    <r>
      <rPr>
        <sz val="11"/>
        <color theme="1"/>
        <rFont val="Calibri"/>
        <family val="3"/>
        <charset val="134"/>
        <scheme val="minor"/>
      </rPr>
      <t>L</t>
    </r>
  </si>
  <si>
    <t>NEED CONFIRM - OKAY</t>
  </si>
  <si>
    <t>monthly entry - OKAY</t>
  </si>
  <si>
    <t>NEED CONFIRM -  OKAY</t>
  </si>
  <si>
    <t xml:space="preserve">TAXES AND LICENSES - GRT                  </t>
  </si>
  <si>
    <t>got the 15 on some report</t>
    <phoneticPr fontId="47" type="noConversion"/>
  </si>
  <si>
    <t>rent income OL</t>
    <phoneticPr fontId="47" type="noConversion"/>
  </si>
  <si>
    <t>RENT INCOME - FSOL</t>
  </si>
  <si>
    <t>671110-77</t>
  </si>
  <si>
    <t xml:space="preserve"> RENT INCOME - FULL SERVICE OPERATING LEASE</t>
  </si>
  <si>
    <t>671211-55</t>
  </si>
  <si>
    <t xml:space="preserve"> LEASING INCOME-EQUIPTMENT LEASE</t>
  </si>
  <si>
    <t>ACCRUED OTHER TAXES &amp; LICENSES PAYABLE - PERCENTAGE TAX</t>
  </si>
  <si>
    <t>Depreciation</t>
    <phoneticPr fontId="50" type="noConversion"/>
  </si>
  <si>
    <t>NEED CONFIRM -OKAY</t>
  </si>
  <si>
    <t>record GRT</t>
    <phoneticPr fontId="50" type="noConversion"/>
  </si>
  <si>
    <t>GL</t>
    <phoneticPr fontId="50" type="noConversion"/>
  </si>
  <si>
    <t>686886-55</t>
  </si>
  <si>
    <t xml:space="preserve"> TAXES &amp; LICENSES-GRT-II</t>
  </si>
  <si>
    <t>base gross income (  all the LPC,rental' interest portion and other collection as income, termiantion gain )</t>
    <phoneticPr fontId="50" type="noConversion"/>
  </si>
  <si>
    <t>6400195 - TAXES &amp; LICENSES - GRT OTHERS (TO BE USED FOR ALL OTHER INCOME NOT LEASING RELATED)</t>
  </si>
  <si>
    <t>316111-55</t>
  </si>
  <si>
    <t xml:space="preserve"> ACC TAXES &amp; LICENSES PAYABLE-PERCENTAGE TAX-EQUIP</t>
  </si>
  <si>
    <t>base gross income (  all the LPC,rental and other collection as income)</t>
    <phoneticPr fontId="50" type="noConversion"/>
  </si>
  <si>
    <t>Past due booking</t>
    <phoneticPr fontId="50" type="noConversion"/>
  </si>
  <si>
    <t>overdue rental</t>
    <phoneticPr fontId="47" type="noConversion"/>
  </si>
  <si>
    <t>the selected rental term's rental(excl VAT)</t>
    <phoneticPr fontId="47" type="noConversion"/>
  </si>
  <si>
    <t>Stop accrual</t>
    <phoneticPr fontId="50" type="noConversion"/>
  </si>
  <si>
    <t>total unpaid rental amount which is not be set as past due yet</t>
    <phoneticPr fontId="47" type="noConversion"/>
  </si>
  <si>
    <t xml:space="preserve">accounting accrual interest from operation month to end of contract </t>
    <phoneticPr fontId="47" type="noConversion"/>
  </si>
  <si>
    <t>122116-55</t>
  </si>
  <si>
    <t xml:space="preserve"> ULI PAST DUE LEASE</t>
  </si>
  <si>
    <t>restart accrual</t>
    <phoneticPr fontId="50" type="noConversion"/>
  </si>
  <si>
    <t>accounting table's total account accrual amount (aft) - total account accrual amount (bef)</t>
    <phoneticPr fontId="47" type="noConversion"/>
  </si>
  <si>
    <t>accounting table's  total account accrual amount (aft) - total account accrual amount (bef)</t>
    <phoneticPr fontId="47" type="noConversion"/>
  </si>
  <si>
    <t>Whole Termination</t>
    <phoneticPr fontId="47" type="noConversion"/>
  </si>
  <si>
    <t>Termination Date</t>
    <phoneticPr fontId="50" type="noConversion"/>
  </si>
  <si>
    <r>
      <t xml:space="preserve">GL
</t>
    </r>
    <r>
      <rPr>
        <sz val="11"/>
        <color theme="1"/>
        <rFont val="Yu Gothic"/>
        <family val="3"/>
        <charset val="128"/>
      </rPr>
      <t>purchase</t>
    </r>
    <r>
      <rPr>
        <sz val="11"/>
        <color theme="1"/>
        <rFont val="Calibri"/>
        <family val="3"/>
        <charset val="134"/>
        <scheme val="minor"/>
      </rPr>
      <t xml:space="preserve">
 Case
(A)</t>
    </r>
  </si>
  <si>
    <t>sell price</t>
    <phoneticPr fontId="50" type="noConversion"/>
  </si>
  <si>
    <t>sell price (excl VAT)</t>
    <phoneticPr fontId="50" type="noConversion"/>
  </si>
  <si>
    <t>terminated asset's total depreciation until terminate date ??</t>
    <phoneticPr fontId="50" type="noConversion"/>
  </si>
  <si>
    <t>RV amount(excl VAT)</t>
    <phoneticPr fontId="50" type="noConversion"/>
  </si>
  <si>
    <t>cost -rv -deprication amount</t>
    <phoneticPr fontId="50" type="noConversion"/>
  </si>
  <si>
    <t>Selling Price less NBV = gain or loss on termination</t>
  </si>
  <si>
    <t>671801-55</t>
  </si>
  <si>
    <t>terminated asset's cost</t>
    <phoneticPr fontId="50" type="noConversion"/>
  </si>
  <si>
    <t>sell price (excl VAT) + unearned interest - RV - termianted rental</t>
    <phoneticPr fontId="50" type="noConversion"/>
  </si>
  <si>
    <t>interest from terminate date to end</t>
    <phoneticPr fontId="50" type="noConversion"/>
  </si>
  <si>
    <t>terminated rental</t>
    <phoneticPr fontId="50" type="noConversion"/>
  </si>
  <si>
    <t>income in terminated month</t>
    <phoneticPr fontId="50" type="noConversion"/>
  </si>
  <si>
    <r>
      <t xml:space="preserve">GL
</t>
    </r>
    <r>
      <rPr>
        <sz val="11"/>
        <color theme="1"/>
        <rFont val="等线"/>
        <family val="3"/>
        <charset val="134"/>
      </rPr>
      <t>(Return or other option)</t>
    </r>
    <r>
      <rPr>
        <sz val="11"/>
        <color theme="1"/>
        <rFont val="Calibri"/>
        <family val="3"/>
        <charset val="134"/>
        <scheme val="minor"/>
      </rPr>
      <t xml:space="preserve">
 Case</t>
    </r>
  </si>
  <si>
    <r>
      <t xml:space="preserve">voluntory surrender
</t>
    </r>
    <r>
      <rPr>
        <sz val="11"/>
        <color rgb="FFFF0000"/>
        <rFont val="等线"/>
        <family val="2"/>
        <charset val="134"/>
      </rPr>
      <t>asset set as return</t>
    </r>
    <phoneticPr fontId="47" type="noConversion"/>
  </si>
  <si>
    <t>cost -depriciation</t>
    <phoneticPr fontId="50" type="noConversion"/>
  </si>
  <si>
    <t>CN  to cancel invoice</t>
    <phoneticPr fontId="47" type="noConversion"/>
  </si>
  <si>
    <t>unearned interest - RV - termianted rental</t>
    <phoneticPr fontId="50" type="noConversion"/>
  </si>
  <si>
    <t>CN  to adjust receipt</t>
    <phoneticPr fontId="47" type="noConversion"/>
  </si>
  <si>
    <t>customer need 1000</t>
    <phoneticPr fontId="47" type="noConversion"/>
  </si>
  <si>
    <r>
      <t>asset cost</t>
    </r>
    <r>
      <rPr>
        <strike/>
        <sz val="11"/>
        <color rgb="FFFF0000"/>
        <rFont val="Calibri"/>
        <family val="3"/>
        <charset val="134"/>
        <scheme val="minor"/>
      </rPr>
      <t xml:space="preserve"> -depriciation</t>
    </r>
    <phoneticPr fontId="50" type="noConversion"/>
  </si>
  <si>
    <t>then customer pay you 1000</t>
    <phoneticPr fontId="47" type="noConversion"/>
  </si>
  <si>
    <t>issue receipt to customer with amount 1000</t>
    <phoneticPr fontId="47" type="noConversion"/>
  </si>
  <si>
    <t xml:space="preserve">after that , you found the amount is wrong, you should only 900 </t>
    <phoneticPr fontId="47" type="noConversion"/>
  </si>
  <si>
    <t>Whole Termination Cancellation</t>
    <phoneticPr fontId="50" type="noConversion"/>
  </si>
  <si>
    <t>reverse GL</t>
    <phoneticPr fontId="50" type="noConversion"/>
  </si>
  <si>
    <t>issue CN with  amount as 100 to customer</t>
    <phoneticPr fontId="47" type="noConversion"/>
  </si>
  <si>
    <t>Partial Termination
OL (non-vehicle)</t>
    <phoneticPr fontId="50" type="noConversion"/>
  </si>
  <si>
    <t>next time , when customer need pay another  900</t>
    <phoneticPr fontId="47" type="noConversion"/>
  </si>
  <si>
    <t>they only need to pay  800</t>
    <phoneticPr fontId="47" type="noConversion"/>
  </si>
  <si>
    <t>income from last due date to terminate date</t>
    <phoneticPr fontId="50" type="noConversion"/>
  </si>
  <si>
    <t>if contract is stopped accrual contract</t>
    <phoneticPr fontId="47" type="noConversion"/>
  </si>
  <si>
    <r>
      <t xml:space="preserve">voluntory surrender
</t>
    </r>
    <r>
      <rPr>
        <sz val="11"/>
        <color rgb="FFFF0000"/>
        <rFont val="等线"/>
        <family val="2"/>
        <charset val="134"/>
      </rPr>
      <t xml:space="preserve">asset set as return </t>
    </r>
    <phoneticPr fontId="47" type="noConversion"/>
  </si>
  <si>
    <t>Should be booked as ROPA and covered by existing policy</t>
  </si>
  <si>
    <t>ROPA - NCAS HELD FOR SALE</t>
  </si>
  <si>
    <t>no concern on GD</t>
    <phoneticPr fontId="50" type="noConversion"/>
  </si>
  <si>
    <t>Transfer
freeze this function</t>
    <phoneticPr fontId="50" type="noConversion"/>
  </si>
  <si>
    <t>transfer date</t>
    <phoneticPr fontId="50" type="noConversion"/>
  </si>
  <si>
    <t>in phase1 , use terminated and make new transcation</t>
    <phoneticPr fontId="50" type="noConversion"/>
  </si>
  <si>
    <t>temp_ap</t>
    <phoneticPr fontId="50" type="noConversion"/>
  </si>
  <si>
    <t>transfer principal</t>
    <phoneticPr fontId="50" type="noConversion"/>
  </si>
  <si>
    <t>transfer interest</t>
    <phoneticPr fontId="50" type="noConversion"/>
  </si>
  <si>
    <t>transfer rental</t>
    <phoneticPr fontId="50" type="noConversion"/>
  </si>
  <si>
    <r>
      <t xml:space="preserve">RV </t>
    </r>
    <r>
      <rPr>
        <sz val="11"/>
        <color theme="1"/>
        <rFont val="Yu Gothic"/>
        <family val="2"/>
        <charset val="128"/>
      </rPr>
      <t>(excl VAT)</t>
    </r>
  </si>
  <si>
    <t>Partial Transfer</t>
    <phoneticPr fontId="50" type="noConversion"/>
  </si>
  <si>
    <t>GL
Partial Terminate</t>
    <phoneticPr fontId="50" type="noConversion"/>
  </si>
  <si>
    <t>same with partial termination</t>
    <phoneticPr fontId="50" type="noConversion"/>
  </si>
  <si>
    <t>GL
New Contract</t>
    <phoneticPr fontId="50" type="noConversion"/>
  </si>
  <si>
    <t>equipment cost(excl VAT)</t>
    <phoneticPr fontId="50" type="noConversion"/>
  </si>
  <si>
    <t>can not do new transaction</t>
    <phoneticPr fontId="50" type="noConversion"/>
  </si>
  <si>
    <t xml:space="preserve">Amendment After Drawdown(Rental changed)
</t>
    <phoneticPr fontId="50" type="noConversion"/>
  </si>
  <si>
    <t>update date</t>
    <phoneticPr fontId="50" type="noConversion"/>
  </si>
  <si>
    <t>GL
[End of Month]
[Expand the lease term]</t>
    <phoneticPr fontId="50" type="noConversion"/>
  </si>
  <si>
    <t>GL
[End of Month]
[Expand the lease term]</t>
  </si>
  <si>
    <t>changed receivable</t>
    <phoneticPr fontId="50" type="noConversion"/>
  </si>
  <si>
    <t>changed interest</t>
    <phoneticPr fontId="50" type="noConversion"/>
  </si>
  <si>
    <t>repricing</t>
    <phoneticPr fontId="50" type="noConversion"/>
  </si>
  <si>
    <t>Maturity</t>
    <phoneticPr fontId="50" type="noConversion"/>
  </si>
  <si>
    <t>Maturity Date</t>
    <phoneticPr fontId="50" type="noConversion"/>
  </si>
  <si>
    <t>GL
Purchase
(A)</t>
    <phoneticPr fontId="50" type="noConversion"/>
  </si>
  <si>
    <t>deprecication amount</t>
    <phoneticPr fontId="50" type="noConversion"/>
  </si>
  <si>
    <t>sell price(excl VAT)</t>
    <phoneticPr fontId="50" type="noConversion"/>
  </si>
  <si>
    <t>same with termination/maturity</t>
  </si>
  <si>
    <t>cost - depriciation - sell price</t>
    <phoneticPr fontId="50" type="noConversion"/>
  </si>
  <si>
    <t>RV (excl VAT)</t>
    <phoneticPr fontId="50" type="noConversion"/>
  </si>
  <si>
    <t>sell price- RV</t>
    <phoneticPr fontId="50" type="noConversion"/>
  </si>
  <si>
    <t>GL
Return or other</t>
    <phoneticPr fontId="50" type="noConversion"/>
  </si>
  <si>
    <t>GL
Return</t>
    <phoneticPr fontId="50" type="noConversion"/>
  </si>
  <si>
    <r>
      <t xml:space="preserve">voluntory surrender
</t>
    </r>
    <r>
      <rPr>
        <sz val="11"/>
        <color rgb="FFFF0000"/>
        <rFont val="等线"/>
        <family val="2"/>
        <charset val="134"/>
      </rPr>
      <t>asset set as return - Booked as ROPA with existing policy</t>
    </r>
  </si>
  <si>
    <t>cost - depriciation</t>
    <phoneticPr fontId="50" type="noConversion"/>
  </si>
  <si>
    <t xml:space="preserve">GL
renew </t>
    <phoneticPr fontId="50" type="noConversion"/>
  </si>
  <si>
    <t>Secondary term?
Yes</t>
    <phoneticPr fontId="47" type="noConversion"/>
  </si>
  <si>
    <t xml:space="preserve">GL
renew or other </t>
    <phoneticPr fontId="50" type="noConversion"/>
  </si>
  <si>
    <t>in case of secondary term,
the operation is two part
do maturity for old one, do drawdown for second one,
so the GL will be renew GL in maturity + drawdown GL for renew</t>
    <phoneticPr fontId="47" type="noConversion"/>
  </si>
  <si>
    <t>DocType</t>
    <phoneticPr fontId="47" type="noConversion"/>
  </si>
  <si>
    <t>Fixed Value of "S" for Rental Billings</t>
    <phoneticPr fontId="47" type="noConversion"/>
  </si>
  <si>
    <t>Billing Invoice</t>
    <phoneticPr fontId="47" type="noConversion"/>
  </si>
  <si>
    <t>LAMP Document</t>
    <phoneticPr fontId="47" type="noConversion"/>
  </si>
  <si>
    <t>Maintenance Order</t>
    <phoneticPr fontId="47" type="noConversion"/>
  </si>
  <si>
    <r>
      <t xml:space="preserve">Q1: </t>
    </r>
    <r>
      <rPr>
        <sz val="10"/>
        <color rgb="FFFFFFFF"/>
        <rFont val="等线"/>
      </rPr>
      <t>Does it mean that need to output this template when issue all types of invoice? such as issue invoice for rental,  penalty, Terminate Fee, Asset Disposition Amount, Advance Received Rental, Other Receiving and so on.</t>
    </r>
  </si>
  <si>
    <r>
      <t xml:space="preserve">Q2:  </t>
    </r>
    <r>
      <rPr>
        <sz val="10"/>
        <color rgb="FFFFFFFF"/>
        <rFont val="等线"/>
      </rPr>
      <t>Do we need to output this template for both Invoice and SOA? If yes, is there any difference of Invoice and SOA when output this template?</t>
    </r>
  </si>
  <si>
    <t>Which template will be outputted</t>
  </si>
  <si>
    <t>OPCH AP Invoice In</t>
  </si>
  <si>
    <t>GL Account template no need anymore</t>
  </si>
  <si>
    <t>Client Code</t>
  </si>
  <si>
    <t>Service</t>
  </si>
  <si>
    <t>Y/N</t>
  </si>
  <si>
    <t>Show as the format of  "6/42"</t>
  </si>
  <si>
    <t>AR Down Payment</t>
  </si>
  <si>
    <t xml:space="preserve">
OCRD.DflBrnch</t>
  </si>
  <si>
    <t>OITM</t>
  </si>
  <si>
    <t>RPC1</t>
  </si>
  <si>
    <t>RPC5</t>
  </si>
  <si>
    <t>Asset Master Data and Capitalization Data Dictionary</t>
  </si>
  <si>
    <t>LAMP System to SAP Business One</t>
  </si>
  <si>
    <t>Notes:</t>
  </si>
  <si>
    <t>1. CSV File Type, Comma Delimeted</t>
  </si>
  <si>
    <t>2. File Name Convention: BPICTR（BPICTR or BPICRL）_Anita(BPICT user name)_GL（GL or FA）_20210331（YYYYMMDDHHmmsssss）_01（running_number）.csv</t>
  </si>
  <si>
    <t>3. 1 CSV file = Multiple Asset Master Data &amp; Capitalization</t>
  </si>
  <si>
    <t>4. Upon creation of Asset Master Data in SAP, program will also auto create correspondin Capitalization</t>
  </si>
  <si>
    <t>5. Always tag Asset Master Data as Purchase Item. If there's a need for asset master to be tagged as Sales Item,  SAP user will manually do it on the SAP side only.</t>
  </si>
  <si>
    <t>6. Lamp system will auto extract data for any Add and Update on Asset Master Data and will be integrated Realtime</t>
  </si>
  <si>
    <t>7. B1 Integration to default OITM.AssetItem = Y (Fixed Asset Indicator)</t>
  </si>
  <si>
    <t>8. Auto fillup ACQ1.ItemCode based on the newly created OITM.ItemCode</t>
  </si>
  <si>
    <t>LAMP CSV File</t>
  </si>
  <si>
    <t>SAP Business One Mapping</t>
  </si>
  <si>
    <t>Field Description</t>
  </si>
  <si>
    <t>Table ID</t>
  </si>
  <si>
    <t>Link Table.Field</t>
  </si>
  <si>
    <t>Type</t>
  </si>
  <si>
    <t>AsstStatus</t>
  </si>
  <si>
    <t>Asset Status</t>
  </si>
  <si>
    <t>If value is 'Create' set OITM.AsstStatus = A
If value is 'Cancelled' set OITM.AsstStatus = I</t>
  </si>
  <si>
    <t>AssetGroup</t>
  </si>
  <si>
    <t>Asset Class</t>
  </si>
  <si>
    <t>AssetClass</t>
  </si>
  <si>
    <t>LAMPAssetId</t>
  </si>
  <si>
    <t>LAMP Asset ID</t>
  </si>
  <si>
    <t>Asset Code</t>
  </si>
  <si>
    <t>ItemName</t>
  </si>
  <si>
    <t>Item Description</t>
  </si>
  <si>
    <t>IVZ_SalesAgreementId</t>
  </si>
  <si>
    <t>Sales Agreement No.</t>
  </si>
  <si>
    <t>U_SalesAg</t>
  </si>
  <si>
    <t>IVZ_CustAccount</t>
  </si>
  <si>
    <t>Asset Cust Account No.</t>
  </si>
  <si>
    <t>U_AssetAcct</t>
  </si>
  <si>
    <t>Capitalization Qty</t>
  </si>
  <si>
    <t>ACQ1</t>
  </si>
  <si>
    <t>Make</t>
  </si>
  <si>
    <t>Asset Maker</t>
  </si>
  <si>
    <t>U_Maker</t>
  </si>
  <si>
    <t>Model</t>
  </si>
  <si>
    <t>Asset Model</t>
  </si>
  <si>
    <t>U_Model</t>
  </si>
  <si>
    <t>ModelYear</t>
  </si>
  <si>
    <t>Asset Model Year</t>
  </si>
  <si>
    <t>U_ModYear</t>
  </si>
  <si>
    <t>SerialNum</t>
  </si>
  <si>
    <t>Asset Serial Num</t>
  </si>
  <si>
    <t>U_Serial</t>
  </si>
  <si>
    <t>GuaranteeDate</t>
  </si>
  <si>
    <t>Asset Guaranteed Date</t>
  </si>
  <si>
    <t>U_GDate</t>
  </si>
  <si>
    <t>IVZ_CarChassisNo</t>
  </si>
  <si>
    <t>Asset IVZ Car Chasis No</t>
  </si>
  <si>
    <t>U_Chasis</t>
  </si>
  <si>
    <t>IVZ_CarEngineNo</t>
  </si>
  <si>
    <t>Asset IVZ Car Engine No</t>
  </si>
  <si>
    <t>U_Engine</t>
  </si>
  <si>
    <t>IVZ_CarColor</t>
  </si>
  <si>
    <t>Asset IVZ Car Color</t>
  </si>
  <si>
    <t>U_Color</t>
  </si>
  <si>
    <t>IVZ_LAKindofEquipmentId</t>
  </si>
  <si>
    <t>Asset IVZ Equipment ID</t>
  </si>
  <si>
    <t>U_EquipID</t>
  </si>
  <si>
    <t>LastMaintenance</t>
  </si>
  <si>
    <t>Asset Last MA Date</t>
  </si>
  <si>
    <t>U_LMADate</t>
  </si>
  <si>
    <t>NextMaintenance</t>
  </si>
  <si>
    <t>Asset Next MA Date</t>
  </si>
  <si>
    <t>U_NMADate</t>
  </si>
  <si>
    <t>MaintenanceInfo1</t>
  </si>
  <si>
    <t>Asset Info 1</t>
  </si>
  <si>
    <t>U_AssInfo1</t>
  </si>
  <si>
    <t>MaintenanceInfo2</t>
  </si>
  <si>
    <t>Asset Info 2</t>
  </si>
  <si>
    <t>U_AssInfo2</t>
  </si>
  <si>
    <t>MaintenanceInfo3</t>
  </si>
  <si>
    <t>Asset Info 3</t>
  </si>
  <si>
    <t>U_AssInfo3</t>
  </si>
  <si>
    <t>Location</t>
  </si>
  <si>
    <t>Asset Location</t>
  </si>
  <si>
    <t>U_AssLoc</t>
  </si>
  <si>
    <t>LocationMemo</t>
  </si>
  <si>
    <t>Asset Location Memo</t>
  </si>
  <si>
    <t>U_AssLocM</t>
  </si>
  <si>
    <t>Responsible</t>
  </si>
  <si>
    <t>Asset Responsible</t>
  </si>
  <si>
    <t>U_AssRes</t>
  </si>
  <si>
    <t>Date MM/DD/YYYY</t>
  </si>
  <si>
    <t>AcquisitionPrice</t>
  </si>
  <si>
    <t>LineTotal</t>
  </si>
  <si>
    <t>Total (LC)</t>
  </si>
  <si>
    <t>Lamp system will send the Price already converted to Local Currency (PHP) when integratting the data to SAP</t>
  </si>
  <si>
    <t>AcquisitionDate</t>
  </si>
  <si>
    <t>OACQ</t>
  </si>
  <si>
    <t>Posting Date
Document Date
Asset Value Date</t>
  </si>
  <si>
    <t>DepreciationStartDate</t>
  </si>
  <si>
    <t>Useful Life Start Date</t>
  </si>
  <si>
    <t>ITM7</t>
  </si>
  <si>
    <t>DprStart</t>
  </si>
  <si>
    <t>Depreciation Start Date</t>
  </si>
  <si>
    <t>Contract_ID</t>
  </si>
  <si>
    <t>Contract ID</t>
  </si>
  <si>
    <t>U_Contract</t>
  </si>
  <si>
    <t>Useful_Life</t>
  </si>
  <si>
    <t>Useful Life</t>
  </si>
  <si>
    <t>UsefulLife</t>
  </si>
  <si>
    <t>ORPC</t>
  </si>
  <si>
    <t>AP Credit Memo</t>
  </si>
  <si>
    <t>Fixed Value of "I" for Sale of Fixed Assets</t>
  </si>
  <si>
    <t>TaxbleAmount * 0.05</t>
  </si>
  <si>
    <t>Cancellation of AR Invoice</t>
  </si>
  <si>
    <t>AR Credit Memo</t>
  </si>
  <si>
    <t>Cancellation of Payable</t>
  </si>
  <si>
    <t>Dummy Invoice</t>
  </si>
  <si>
    <t>ODPI</t>
  </si>
  <si>
    <t>DPI1</t>
  </si>
  <si>
    <t>DPI5</t>
  </si>
  <si>
    <t>Retirement</t>
  </si>
  <si>
    <t>ORTI</t>
  </si>
  <si>
    <t>PostingDate</t>
  </si>
  <si>
    <t>DocumentDate</t>
  </si>
  <si>
    <t>AssetValueDate</t>
  </si>
  <si>
    <t>Asset Value Date</t>
  </si>
  <si>
    <t>Retirement Date</t>
  </si>
  <si>
    <t>Reference Date only</t>
  </si>
  <si>
    <t>P = Posted; C = Canceled</t>
  </si>
  <si>
    <t>DocumentType</t>
  </si>
  <si>
    <t>Transaction Type</t>
  </si>
  <si>
    <t>NC = Sales
SC = Scrapping</t>
  </si>
  <si>
    <t>AssetNumber</t>
  </si>
  <si>
    <t>Asset No.</t>
  </si>
  <si>
    <t>Partial</t>
  </si>
  <si>
    <t>Y= Yes; N=NO</t>
  </si>
  <si>
    <t>If partial retirement then Y, Otherwise N</t>
  </si>
  <si>
    <t>APC</t>
  </si>
  <si>
    <t>Asset value of partial retirement; leave as blank if not partial</t>
  </si>
  <si>
    <t>19,6</t>
  </si>
  <si>
    <t>RTI1</t>
  </si>
  <si>
    <t>Accounting Tab</t>
  </si>
  <si>
    <t>RTI2</t>
  </si>
  <si>
    <t>Depreciation Area</t>
  </si>
  <si>
    <t>DprArea</t>
  </si>
  <si>
    <t>Main Area (default value)</t>
  </si>
  <si>
    <t>U_LngDscrptn</t>
  </si>
  <si>
    <t>For Confirmation</t>
  </si>
  <si>
    <t>Unit Price</t>
  </si>
  <si>
    <t>U_InvRefNum</t>
  </si>
  <si>
    <t>Invoice Ref Number</t>
  </si>
  <si>
    <t>Invoice Reference Number</t>
  </si>
  <si>
    <t>Discount Percent</t>
  </si>
  <si>
    <t>WtLiable</t>
  </si>
  <si>
    <t>INV9</t>
  </si>
  <si>
    <t>U_DPRefNum</t>
  </si>
  <si>
    <t>DrawnSum</t>
  </si>
  <si>
    <t>AR Downpayment Ref No.</t>
  </si>
  <si>
    <t>Net Down Payment</t>
  </si>
  <si>
    <t>Incremental</t>
  </si>
  <si>
    <t>U_FileName</t>
  </si>
  <si>
    <t>File Name Convention</t>
  </si>
  <si>
    <t>Only applicable when the AR Invoice is linked to AR Downpayment</t>
  </si>
  <si>
    <t>AcctCode</t>
  </si>
  <si>
    <t>U_BaseRef</t>
  </si>
  <si>
    <t>U_BaseLine</t>
  </si>
  <si>
    <t>U_BaseType</t>
  </si>
  <si>
    <t>Customer Reference No.</t>
  </si>
  <si>
    <t>Object Type</t>
  </si>
  <si>
    <t>Discount Percent. If there is no discount percent, xml format would be
&lt;DiscPrcnt&gt;0.00&lt;/DiscPrcnt&gt;</t>
  </si>
  <si>
    <t>RCT1</t>
  </si>
  <si>
    <t>DueDate</t>
  </si>
  <si>
    <t>Check Date</t>
  </si>
  <si>
    <t>M</t>
  </si>
  <si>
    <t>RCT1.DueDate</t>
  </si>
  <si>
    <t>If tender type is check</t>
  </si>
  <si>
    <t>CheckNum</t>
  </si>
  <si>
    <t>Check Number</t>
  </si>
  <si>
    <t>RCT1.CheckNum</t>
  </si>
  <si>
    <t>CheckSum</t>
  </si>
  <si>
    <t>Check Amount</t>
  </si>
  <si>
    <t>Amount</t>
  </si>
  <si>
    <t>RCT1.CheckSum</t>
  </si>
  <si>
    <t>BankCode</t>
  </si>
  <si>
    <t>Bank Code</t>
  </si>
  <si>
    <t>RCT1.BankCode</t>
  </si>
  <si>
    <t>If tender type is check
For clarification : disregard the bank account number, will use the bank code</t>
  </si>
  <si>
    <t>Bank code defined in Barter profile from AHA</t>
  </si>
  <si>
    <t>Object Type of AR Invoice (13)
Will be used only if AR Invoice status is still open or not yet paid</t>
  </si>
  <si>
    <t>Base Line Number of AR Invoice
Will be used only if AR Invoice status is still open or not yet paid</t>
  </si>
  <si>
    <t>Base reference number of AR Invoice
Will be used only if AR Invoice status is still open or not yet paid</t>
  </si>
  <si>
    <r>
      <t xml:space="preserve">Only for </t>
    </r>
    <r>
      <rPr>
        <b/>
        <sz val="8"/>
        <color rgb="FF000000"/>
        <rFont val="Calibri"/>
        <family val="2"/>
      </rPr>
      <t>CHECK</t>
    </r>
    <r>
      <rPr>
        <sz val="8"/>
        <color rgb="FF000000"/>
        <rFont val="Calibri"/>
        <family val="2"/>
      </rPr>
      <t xml:space="preserve"> payments</t>
    </r>
  </si>
  <si>
    <r>
      <t xml:space="preserve">Sum of payments using </t>
    </r>
    <r>
      <rPr>
        <b/>
        <sz val="8"/>
        <color rgb="FF000000"/>
        <rFont val="Calibri"/>
        <family val="2"/>
      </rPr>
      <t>CHECK</t>
    </r>
  </si>
  <si>
    <t>This fields should be included to xml file. 
This fields are mandatory only for ARCM.
 Please leave it blank or null</t>
  </si>
  <si>
    <t>To easily recognized which Reference Number to be integrated</t>
  </si>
  <si>
    <t>Only applicable when the AR Invoice if linked to AR Downpayment</t>
  </si>
  <si>
    <t>Status of incoming payment to be cancelled</t>
  </si>
  <si>
    <t>Posted</t>
  </si>
  <si>
    <t>To easily recognize which Reference Number to be integrated
Same field to Customer Reference Number</t>
  </si>
  <si>
    <t>WTLiable</t>
  </si>
  <si>
    <t>These fields should be included to xml file. 
These fields are mandatory only for ARCM.
 Please leave it blank or null</t>
  </si>
  <si>
    <t>Business Partner Contact Person</t>
    <phoneticPr fontId="49" type="noConversion"/>
  </si>
  <si>
    <t>No</t>
    <phoneticPr fontId="49" type="noConversion"/>
  </si>
  <si>
    <t>Business Partner Address</t>
    <phoneticPr fontId="49" type="noConversion"/>
  </si>
  <si>
    <t>no</t>
    <phoneticPr fontId="49" type="noConversion"/>
  </si>
  <si>
    <t>YYYYMMDD</t>
    <phoneticPr fontId="49" type="noConversion"/>
  </si>
  <si>
    <t>U_DueDate</t>
    <phoneticPr fontId="49" type="noConversion"/>
  </si>
  <si>
    <t>Numeric</t>
    <phoneticPr fontId="49" type="noConversion"/>
  </si>
  <si>
    <t>1-31, 99</t>
    <phoneticPr fontId="49" type="noConversion"/>
  </si>
  <si>
    <t>User Name</t>
    <phoneticPr fontId="49" type="noConversion"/>
  </si>
  <si>
    <t>U_ReceiptDsp</t>
    <phoneticPr fontId="49" type="noConversion"/>
  </si>
  <si>
    <t>Need</t>
    <phoneticPr fontId="49" type="noConversion"/>
  </si>
  <si>
    <t>Fix as 60 months.</t>
    <phoneticPr fontId="49" type="noConversion"/>
  </si>
  <si>
    <t>TrsfrRef</t>
  </si>
  <si>
    <t>Transfer Reference</t>
  </si>
  <si>
    <t>RCP5</t>
  </si>
  <si>
    <t>Base Line Number of AP Invoice
Will be used only if AP Invoice status is still open or not yet paid</t>
  </si>
  <si>
    <t>Base reference number of AP Invoice
Will be used only if AP Invoice status is still open or not yet paid</t>
  </si>
  <si>
    <t>Object Type of AP Invoice (18)
Will be used only if AP Invoice status is still open or not yet paid</t>
  </si>
  <si>
    <t>Date (YYYYMMDD)</t>
  </si>
  <si>
    <t>Series</t>
  </si>
  <si>
    <t>No.</t>
    <phoneticPr fontId="47" type="noConversion"/>
  </si>
  <si>
    <t>Template</t>
    <phoneticPr fontId="47" type="noConversion"/>
  </si>
  <si>
    <t>Task PIC</t>
    <phoneticPr fontId="47" type="noConversion"/>
  </si>
  <si>
    <t>Task Description</t>
    <phoneticPr fontId="47" type="noConversion"/>
  </si>
  <si>
    <t>Status</t>
    <phoneticPr fontId="47" type="noConversion"/>
  </si>
  <si>
    <t>PIC</t>
    <phoneticPr fontId="47" type="noConversion"/>
  </si>
  <si>
    <t>Date</t>
    <phoneticPr fontId="47" type="noConversion"/>
  </si>
  <si>
    <t>OINV_AR Invoice_IN_Service</t>
    <phoneticPr fontId="47" type="noConversion"/>
  </si>
  <si>
    <t>Nino</t>
    <phoneticPr fontId="47" type="noConversion"/>
  </si>
  <si>
    <t>VAT Group list to be provided.</t>
    <phoneticPr fontId="47" type="noConversion"/>
  </si>
  <si>
    <t>Done</t>
    <phoneticPr fontId="47" type="noConversion"/>
  </si>
  <si>
    <t>Aly</t>
    <phoneticPr fontId="47" type="noConversion"/>
  </si>
  <si>
    <t>WTax Code list to be provided.</t>
    <phoneticPr fontId="47" type="noConversion"/>
  </si>
  <si>
    <t>OINV_AR Invoice_Item</t>
    <phoneticPr fontId="47" type="noConversion"/>
  </si>
  <si>
    <t>Items in Template file should same as Items in sample file, need to check and provide updated files.
*Refer detail by template sheet.</t>
    <phoneticPr fontId="47" type="noConversion"/>
  </si>
  <si>
    <t>Mark</t>
    <phoneticPr fontId="47" type="noConversion"/>
  </si>
  <si>
    <t>To confirm [1 invoice for 1 sell price, so no need multi-lines] is OK or not.</t>
    <phoneticPr fontId="47" type="noConversion"/>
  </si>
  <si>
    <t>ORIN_ARCM_Service</t>
    <phoneticPr fontId="47" type="noConversion"/>
  </si>
  <si>
    <t>To confirm all items should be same as [OINV_AR Invoice_IN_Service].
To add Status item for cancellation.</t>
    <phoneticPr fontId="47" type="noConversion"/>
  </si>
  <si>
    <t>ORIN_ARCM_Item</t>
    <phoneticPr fontId="47" type="noConversion"/>
  </si>
  <si>
    <t>Refer [ORIN_ARCM_Service].</t>
    <phoneticPr fontId="47" type="noConversion"/>
  </si>
  <si>
    <t>ODPI_AR DownPayment</t>
    <phoneticPr fontId="47" type="noConversion"/>
  </si>
  <si>
    <t>To revise the fomat to same as [AR Invoice Service].</t>
    <phoneticPr fontId="47" type="noConversion"/>
  </si>
  <si>
    <t>To revise sample file's element name.</t>
    <phoneticPr fontId="47" type="noConversion"/>
  </si>
  <si>
    <t>ORCT_Incoming Payment_IN</t>
    <phoneticPr fontId="47" type="noConversion"/>
  </si>
  <si>
    <t>To add new items for identying the type and number of OR/AR/Receipt-SI.</t>
    <phoneticPr fontId="47" type="noConversion"/>
  </si>
  <si>
    <t>To revise the Date format to YYYYMMDD.</t>
    <phoneticPr fontId="47" type="noConversion"/>
  </si>
  <si>
    <t>To add RCT1 parts for Cheque.</t>
    <phoneticPr fontId="47" type="noConversion"/>
  </si>
  <si>
    <t>INCOMING PAYMENT  - CANCELATION</t>
    <phoneticPr fontId="47" type="noConversion"/>
  </si>
  <si>
    <t>To revise the format to same as [ORCT_Incoming Payment_IN]</t>
    <phoneticPr fontId="47" type="noConversion"/>
  </si>
  <si>
    <t>To revise the item name from status to Cancelled. Value will be Y or N.</t>
    <phoneticPr fontId="47" type="noConversion"/>
  </si>
  <si>
    <t>OPCH_AP Invoice_IN</t>
    <phoneticPr fontId="47" type="noConversion"/>
  </si>
  <si>
    <t>To confirm the timing of supplier's Invoice No., Invoice Date then discuss the template again.</t>
    <phoneticPr fontId="47" type="noConversion"/>
  </si>
  <si>
    <t>ORPC_AP Credit Memo</t>
    <phoneticPr fontId="47" type="noConversion"/>
  </si>
  <si>
    <t>To follow the format of [OPCH_AP Invoice_IN].</t>
    <phoneticPr fontId="47" type="noConversion"/>
  </si>
  <si>
    <t>OCRD_Business Partners</t>
    <phoneticPr fontId="47" type="noConversion"/>
  </si>
  <si>
    <t>To re-define items of Contact Person, Address.</t>
    <phoneticPr fontId="47" type="noConversion"/>
  </si>
  <si>
    <t>FA Template</t>
    <phoneticPr fontId="47" type="noConversion"/>
  </si>
  <si>
    <t>To remove the items that BPITC not use.</t>
    <phoneticPr fontId="47" type="noConversion"/>
  </si>
  <si>
    <t>ORTI_Asset Retirement</t>
    <phoneticPr fontId="47" type="noConversion"/>
  </si>
  <si>
    <t>Mark/Trina</t>
    <phoneticPr fontId="47" type="noConversion"/>
  </si>
  <si>
    <t>To confirm terminated Asset's FA information should be intergated by Termination/Maturity. 
*At this moment, Lamp doesn't know re-leasing amount of the asset.</t>
    <phoneticPr fontId="47" type="noConversion"/>
  </si>
  <si>
    <t>"S"</t>
    <phoneticPr fontId="47" type="noConversion"/>
  </si>
  <si>
    <t>Billing Invoice.Issue Date</t>
    <phoneticPr fontId="47" type="noConversion"/>
  </si>
  <si>
    <t>Billing Invoice.Due Date</t>
    <phoneticPr fontId="47" type="noConversion"/>
  </si>
  <si>
    <t>Billing Invoice. Customer Code</t>
    <phoneticPr fontId="47" type="noConversion"/>
  </si>
  <si>
    <t>Billing Invoice. Customer Name</t>
    <phoneticPr fontId="47" type="noConversion"/>
  </si>
  <si>
    <t>Billing Invoice. Invoie No.</t>
    <phoneticPr fontId="47" type="noConversion"/>
  </si>
  <si>
    <t>Billing Invoice. Contract No.</t>
    <phoneticPr fontId="47" type="noConversion"/>
  </si>
  <si>
    <t>Billing Invoice. Remarks</t>
    <phoneticPr fontId="47" type="noConversion"/>
  </si>
  <si>
    <t>Billing Invoice. Period</t>
    <phoneticPr fontId="47" type="noConversion"/>
  </si>
  <si>
    <t>SAP Company_DOC_SAPTable_ObjectCode_BaseReferenceNo_TransactionDate_Version.xml</t>
    <phoneticPr fontId="47" type="noConversion"/>
  </si>
  <si>
    <t xml:space="preserve">    BPICTL:Company Short Name
    DOC:Fixed  
    OINV:TABLE ID
    13: ObjectID  
    36000005: Numatcard
    20231201: Transaction Date
    1:Version, if intergration error, resend by new version.</t>
    <phoneticPr fontId="47" type="noConversion"/>
  </si>
  <si>
    <t>Blank</t>
    <phoneticPr fontId="47" type="noConversion"/>
  </si>
  <si>
    <t>"I"</t>
    <phoneticPr fontId="47" type="noConversion"/>
  </si>
  <si>
    <t>Contract. SUPPLIES_NO</t>
    <phoneticPr fontId="47" type="noConversion"/>
  </si>
  <si>
    <t>Billing Invoice. Description(Max 200 Characters)</t>
    <phoneticPr fontId="47" type="noConversion"/>
  </si>
  <si>
    <t>Billing Invoice. Description(More than 200 Characters)</t>
    <phoneticPr fontId="47" type="noConversion"/>
  </si>
  <si>
    <t>No need for BPITC, so set as 0.</t>
    <phoneticPr fontId="47" type="noConversion"/>
  </si>
  <si>
    <t>Amount without VAT in Invoice file.</t>
    <phoneticPr fontId="47" type="noConversion"/>
  </si>
  <si>
    <t>Amount include VAT</t>
    <phoneticPr fontId="47" type="noConversion"/>
  </si>
  <si>
    <t>Billing Invoice. Grand Total</t>
    <phoneticPr fontId="47" type="noConversion"/>
  </si>
  <si>
    <t>Billing Invoice. Sub Total</t>
    <phoneticPr fontId="47" type="noConversion"/>
  </si>
  <si>
    <t>Y for WHT &gt; 0, N for WHT = 0.</t>
    <phoneticPr fontId="47" type="noConversion"/>
  </si>
  <si>
    <t>Refer GL's logic.</t>
    <phoneticPr fontId="47" type="noConversion"/>
  </si>
  <si>
    <t>Refer current Lamp's GL's logic.</t>
    <phoneticPr fontId="47" type="noConversion"/>
  </si>
  <si>
    <t>Item Type- Sale of Equipment: RV, Selling Asset  
(Everything related with Equipment, RV, Selling Asset Only)
Sample Service Type: Transfer Fees, Rental Services, Fleet Services, Liquidated Damages(All of other types)</t>
    <phoneticPr fontId="47" type="noConversion"/>
  </si>
  <si>
    <t>Billing Invoice. Withholding Tax(Amount)</t>
    <phoneticPr fontId="47" type="noConversion"/>
  </si>
  <si>
    <t>This parts should be added into [OINV_AR_Invoice_Service? Because Dummy Invoice almost used for secondary lease's Service Type. Not Item type.</t>
    <phoneticPr fontId="47" type="noConversion"/>
  </si>
  <si>
    <t>0.00</t>
    <phoneticPr fontId="47" type="noConversion"/>
  </si>
  <si>
    <t>PIC Answer</t>
    <phoneticPr fontId="47" type="noConversion"/>
  </si>
  <si>
    <t>1 invoice per 1 selling price.
So no need multi-lines.</t>
    <phoneticPr fontId="47" type="noConversion"/>
  </si>
  <si>
    <t>Trina</t>
    <phoneticPr fontId="47" type="noConversion"/>
  </si>
  <si>
    <t>Furture Question</t>
    <phoneticPr fontId="47" type="noConversion"/>
  </si>
  <si>
    <r>
      <t xml:space="preserve">Intergration upon Termination/Maturiy(Can we intergrate upon tagging of "renew" in LAMP)
</t>
    </r>
    <r>
      <rPr>
        <sz val="11"/>
        <color rgb="FFFF0000"/>
        <rFont val="Calibri"/>
        <family val="2"/>
        <scheme val="minor"/>
      </rPr>
      <t>Tagging of "renew" is no problem, but haven't answered the question:Lamp doesn't know re-leasing amount of the asset. Could you please confirm again?</t>
    </r>
    <phoneticPr fontId="47" type="noConversion"/>
  </si>
  <si>
    <t xml:space="preserve">For Rental‘s WHT Rate = 5%, there is CT65 and WT65, what is the difference?
For other rates, is it possible occurred in LAMP? </t>
    <phoneticPr fontId="47" type="noConversion"/>
  </si>
  <si>
    <t>Exist in AR Invoice Item</t>
    <phoneticPr fontId="47" type="noConversion"/>
  </si>
  <si>
    <t>SI:Billing Invoice.Issue Date
OR,AR:Credit Note.Issue Date</t>
    <phoneticPr fontId="47" type="noConversion"/>
  </si>
  <si>
    <t>SI: Billing Invoice.Due Date
OR,AR: Creidt Note.Due Date</t>
    <phoneticPr fontId="47" type="noConversion"/>
  </si>
  <si>
    <t>Credit Note. Customer Code</t>
    <phoneticPr fontId="47" type="noConversion"/>
  </si>
  <si>
    <t>Credit Note. Customer Name</t>
    <phoneticPr fontId="47" type="noConversion"/>
  </si>
  <si>
    <t>SI: Billing Invoice. Invoie No. 
OR, AR: Credit Note.No</t>
    <phoneticPr fontId="47" type="noConversion"/>
  </si>
  <si>
    <t>Creidt Note. Contract No.</t>
    <phoneticPr fontId="47" type="noConversion"/>
  </si>
  <si>
    <t>SI: Billing Invoice. Remarks
OR, AR: Credit Note.Remarks</t>
    <phoneticPr fontId="47" type="noConversion"/>
  </si>
  <si>
    <t>No Status defination, is that OK?</t>
    <phoneticPr fontId="47" type="noConversion"/>
  </si>
  <si>
    <t>Fixed as Billing Invoice. Invoice No. (For SI, AR, OR)</t>
    <phoneticPr fontId="47" type="noConversion"/>
  </si>
  <si>
    <t>Creidt Note. Description(Max 200 Characters)</t>
    <phoneticPr fontId="47" type="noConversion"/>
  </si>
  <si>
    <t>Credit Note. Period</t>
    <phoneticPr fontId="47" type="noConversion"/>
  </si>
  <si>
    <t>Credit Note. Grand Total</t>
    <phoneticPr fontId="47" type="noConversion"/>
  </si>
  <si>
    <t>Base Line Number of AR Invoice
Will be used only if AR Invoice status is still open or not yet paid</t>
    <phoneticPr fontId="47" type="noConversion"/>
  </si>
  <si>
    <r>
      <t>refer OINV_AR Invoice_Item</t>
    </r>
    <r>
      <rPr>
        <b/>
        <sz val="8"/>
        <color theme="1"/>
        <rFont val="Tahoma"/>
        <family val="2"/>
      </rPr>
      <t>.</t>
    </r>
    <phoneticPr fontId="47" type="noConversion"/>
  </si>
  <si>
    <t>Credit Note. Sub Total</t>
    <phoneticPr fontId="47" type="noConversion"/>
  </si>
  <si>
    <t>Credit Note. Withholding Tax(Amount)</t>
    <phoneticPr fontId="47" type="noConversion"/>
  </si>
  <si>
    <r>
      <t>refer OINV_AR Invoice_Service</t>
    </r>
    <r>
      <rPr>
        <b/>
        <sz val="8"/>
        <color theme="1"/>
        <rFont val="Tahoma"/>
        <family val="2"/>
      </rPr>
      <t>.</t>
    </r>
    <phoneticPr fontId="47" type="noConversion"/>
  </si>
  <si>
    <t>Need to map GL Account by collection Type.
Refer [GL_pattern_20221227.xlsx]</t>
    <phoneticPr fontId="47" type="noConversion"/>
  </si>
  <si>
    <t>Contract. SUPPLIE.Quantity(set as 1 if no value)</t>
    <phoneticPr fontId="47" type="noConversion"/>
  </si>
  <si>
    <t>AR Downpayment Ref No. (Invoice No. of Advance  Received amount)</t>
    <phoneticPr fontId="47" type="noConversion"/>
  </si>
  <si>
    <r>
      <t>Net Down Payment</t>
    </r>
    <r>
      <rPr>
        <sz val="8"/>
        <color rgb="FFFF0000"/>
        <rFont val="Tahoma"/>
        <family val="2"/>
      </rPr>
      <t xml:space="preserve"> (Advance Received amount _ without VAT?)</t>
    </r>
    <phoneticPr fontId="47" type="noConversion"/>
  </si>
  <si>
    <t>On the allocation of Dummy Invoice(Advance Received Amount), Lamp only generate a Receipt, no AR Invoice again. So there is no AR Invoice data at this timing.
How to intergrate the AR Invoice information? Such as issue date, Invoice No., etc.</t>
    <phoneticPr fontId="47" type="noConversion"/>
  </si>
  <si>
    <t>This item not exists in AR Invoice Service, what's the meaning and how to set?</t>
    <phoneticPr fontId="47" type="noConversion"/>
  </si>
  <si>
    <t>How to match with each VAT Group?</t>
    <phoneticPr fontId="47" type="noConversion"/>
  </si>
  <si>
    <t>E-OR. Receiving Date</t>
    <phoneticPr fontId="47" type="noConversion"/>
  </si>
  <si>
    <t>E-OR. Customer Code</t>
    <phoneticPr fontId="47" type="noConversion"/>
  </si>
  <si>
    <t>E-OR. Customer Name</t>
    <phoneticPr fontId="47" type="noConversion"/>
  </si>
  <si>
    <r>
      <t xml:space="preserve">Received Bank Account No.'s accountCode
</t>
    </r>
    <r>
      <rPr>
        <sz val="8"/>
        <color rgb="FFFF0000"/>
        <rFont val="Tahoma"/>
        <family val="2"/>
      </rPr>
      <t>Only used when [Cash/Money] is checked.</t>
    </r>
    <phoneticPr fontId="47" type="noConversion"/>
  </si>
  <si>
    <t>E-OR. Net Amount</t>
    <phoneticPr fontId="47" type="noConversion"/>
  </si>
  <si>
    <t xml:space="preserve">Receiving Date.
Only need for Transfer case.
</t>
    <phoneticPr fontId="47" type="noConversion"/>
  </si>
  <si>
    <t>Net Amount.
Only need for Transfer case.</t>
    <phoneticPr fontId="47" type="noConversion"/>
  </si>
  <si>
    <r>
      <rPr>
        <sz val="8"/>
        <rFont val="Tahoma"/>
        <family val="2"/>
      </rPr>
      <t>Received Bank Account No.'s accountCode</t>
    </r>
    <r>
      <rPr>
        <sz val="8"/>
        <color rgb="FFFF0000"/>
        <rFont val="Tahoma"/>
        <family val="2"/>
      </rPr>
      <t xml:space="preserve">
Only used when [Transfer], [Manual Debit] is checked.</t>
    </r>
    <r>
      <rPr>
        <sz val="8"/>
        <color theme="1"/>
        <rFont val="Tahoma"/>
        <family val="2"/>
      </rPr>
      <t xml:space="preserve">
*This item is either Mandatory with CashAccnt.
*If [Cheque], need a RCT1 detail parts for Cheque information, no need set TrsfrAcct and CashAccnt.</t>
    </r>
    <phoneticPr fontId="47" type="noConversion"/>
  </si>
  <si>
    <t>E-OR. No</t>
    <phoneticPr fontId="47" type="noConversion"/>
  </si>
  <si>
    <t>This parts Only necessary for [Cheque No.] is checked.</t>
    <phoneticPr fontId="47" type="noConversion"/>
  </si>
  <si>
    <t>E-OR. Cheque No.</t>
    <phoneticPr fontId="47" type="noConversion"/>
  </si>
  <si>
    <t>If tender type is check
For clarification : disregard the bank account number, will use the bank code</t>
    <phoneticPr fontId="47" type="noConversion"/>
  </si>
  <si>
    <t>Could you provide/give a sample of Bank Code?</t>
    <phoneticPr fontId="47" type="noConversion"/>
  </si>
  <si>
    <t>Which date should be used?</t>
    <phoneticPr fontId="47" type="noConversion"/>
  </si>
  <si>
    <t>Allocated amount? Or Cheque's total amount?</t>
    <phoneticPr fontId="47" type="noConversion"/>
  </si>
  <si>
    <t>E-OR. Invoice No.</t>
    <phoneticPr fontId="47" type="noConversion"/>
  </si>
  <si>
    <t>OINV or ODPI? 
If Advance Reveived Amount: ODPI
If not: OINV</t>
    <phoneticPr fontId="47" type="noConversion"/>
  </si>
  <si>
    <t>E-OR. Net Amount ? Or Grand Total in Invoice?</t>
    <phoneticPr fontId="47" type="noConversion"/>
  </si>
  <si>
    <t>"I"</t>
    <phoneticPr fontId="47" type="noConversion"/>
  </si>
  <si>
    <t>Asset Only</t>
    <phoneticPr fontId="47" type="noConversion"/>
  </si>
  <si>
    <t>Payment Detail. Invoice Date</t>
    <phoneticPr fontId="47" type="noConversion"/>
  </si>
  <si>
    <t>Payment Detail. Due Date</t>
    <phoneticPr fontId="47" type="noConversion"/>
  </si>
  <si>
    <t>Payment Detail. Payee</t>
    <phoneticPr fontId="47" type="noConversion"/>
  </si>
  <si>
    <t>Payment Detail. Invoie No.</t>
    <phoneticPr fontId="47" type="noConversion"/>
  </si>
  <si>
    <t>Payment Detail. Contract No.</t>
    <phoneticPr fontId="47" type="noConversion"/>
  </si>
  <si>
    <t>Payment Detail. Others</t>
    <phoneticPr fontId="47" type="noConversion"/>
  </si>
  <si>
    <t>Blank</t>
    <phoneticPr fontId="47" type="noConversion"/>
  </si>
  <si>
    <t>Payment Detail. Contract No. Asset No.</t>
    <phoneticPr fontId="47" type="noConversion"/>
  </si>
  <si>
    <t>Payment Detail. WHT &gt; 0: "Y"
Else
"N"</t>
    <phoneticPr fontId="47" type="noConversion"/>
  </si>
  <si>
    <t>Payment Detail. WHT</t>
    <phoneticPr fontId="47" type="noConversion"/>
  </si>
  <si>
    <t xml:space="preserve">9 Jan: Get latest file from AAISI. </t>
    <phoneticPr fontId="47" type="noConversion"/>
  </si>
  <si>
    <t>9 Jan: Get latest file from AAISI. Detail questions will be confimed by each template.</t>
    <phoneticPr fontId="47" type="noConversion"/>
  </si>
  <si>
    <t>Still have some worng format in each template. But because all of the date format should be same (YYYYMMDD), ISID will follow this format only.</t>
    <phoneticPr fontId="47" type="noConversion"/>
  </si>
  <si>
    <t>Zhou</t>
    <phoneticPr fontId="47" type="noConversion"/>
  </si>
  <si>
    <t>Still not [Cancelled], will confirm by each template.</t>
    <phoneticPr fontId="47" type="noConversion"/>
  </si>
  <si>
    <t>The timing should be drawdown date. Will confirm by the template sheet.</t>
    <phoneticPr fontId="47" type="noConversion"/>
  </si>
  <si>
    <t>CorrespondenceName</t>
    <phoneticPr fontId="47" type="noConversion"/>
  </si>
  <si>
    <t>Name(English)</t>
    <phoneticPr fontId="47" type="noConversion"/>
  </si>
  <si>
    <t>Position(English)</t>
    <phoneticPr fontId="49" type="noConversion"/>
  </si>
  <si>
    <t>Fax.</t>
    <phoneticPr fontId="47" type="noConversion"/>
  </si>
  <si>
    <t>Email1</t>
    <phoneticPr fontId="47" type="noConversion"/>
  </si>
  <si>
    <t>Customer's Address</t>
    <phoneticPr fontId="47" type="noConversion"/>
  </si>
  <si>
    <r>
      <rPr>
        <sz val="11"/>
        <color rgb="FFFF0000"/>
        <rFont val="Calibri"/>
        <family val="2"/>
        <scheme val="minor"/>
      </rPr>
      <t>A:Create</t>
    </r>
    <r>
      <rPr>
        <sz val="11"/>
        <rFont val="Calibri"/>
        <family val="2"/>
        <scheme val="minor"/>
      </rPr>
      <t xml:space="preserve"> - create new Fixed Asset Master Data in SAP b1
</t>
    </r>
    <r>
      <rPr>
        <sz val="11"/>
        <color rgb="FFFF0000"/>
        <rFont val="Calibri"/>
        <family val="2"/>
        <scheme val="minor"/>
      </rPr>
      <t>I:Cancelled</t>
    </r>
    <r>
      <rPr>
        <sz val="11"/>
        <rFont val="Calibri"/>
        <family val="2"/>
        <scheme val="minor"/>
      </rPr>
      <t xml:space="preserve"> - update Fixed Asset Master Data to Inactive status in SAP B1</t>
    </r>
    <phoneticPr fontId="47" type="noConversion"/>
  </si>
  <si>
    <t>Quantity</t>
    <phoneticPr fontId="47" type="noConversion"/>
  </si>
  <si>
    <t>LAMPAssetId</t>
    <phoneticPr fontId="47" type="noConversion"/>
  </si>
  <si>
    <t>Name</t>
    <phoneticPr fontId="47" type="noConversion"/>
  </si>
  <si>
    <t>Make</t>
    <phoneticPr fontId="47" type="noConversion"/>
  </si>
  <si>
    <t>Model</t>
    <phoneticPr fontId="47" type="noConversion"/>
  </si>
  <si>
    <t>ModelYear</t>
    <phoneticPr fontId="47" type="noConversion"/>
  </si>
  <si>
    <t>SerialNum</t>
    <phoneticPr fontId="47" type="noConversion"/>
  </si>
  <si>
    <t>GuaranteeDate</t>
    <phoneticPr fontId="47" type="noConversion"/>
  </si>
  <si>
    <t>IVZ_CarChassisNo</t>
    <phoneticPr fontId="47" type="noConversion"/>
  </si>
  <si>
    <t>IVZ_CarIngineNo</t>
    <phoneticPr fontId="47" type="noConversion"/>
  </si>
  <si>
    <t>IVZ_CarColor</t>
    <phoneticPr fontId="47" type="noConversion"/>
  </si>
  <si>
    <t>IVZ_LAKindofEquipmentId</t>
    <phoneticPr fontId="47" type="noConversion"/>
  </si>
  <si>
    <t>LastMaintenance</t>
    <phoneticPr fontId="47" type="noConversion"/>
  </si>
  <si>
    <t>NextMaintenance</t>
    <phoneticPr fontId="47" type="noConversion"/>
  </si>
  <si>
    <t>MaintenanceInfo1</t>
    <phoneticPr fontId="47" type="noConversion"/>
  </si>
  <si>
    <t>MaintenanceInfo2</t>
    <phoneticPr fontId="47" type="noConversion"/>
  </si>
  <si>
    <t>MaintenanceInfo3</t>
    <phoneticPr fontId="47" type="noConversion"/>
  </si>
  <si>
    <t>Location</t>
    <phoneticPr fontId="47" type="noConversion"/>
  </si>
  <si>
    <t>LocationMemo</t>
    <phoneticPr fontId="47" type="noConversion"/>
  </si>
  <si>
    <t>Responsible</t>
    <phoneticPr fontId="47" type="noConversion"/>
  </si>
  <si>
    <t>AcquisitionPrice</t>
    <phoneticPr fontId="49" type="noConversion"/>
  </si>
  <si>
    <t>DepreciationStartDate
Mark confirmed:
Not use Contract's commence date, but
next month's 1st day of contract commence.</t>
    <phoneticPr fontId="49" type="noConversion"/>
  </si>
  <si>
    <t>125105-77</t>
    <phoneticPr fontId="47" type="noConversion"/>
  </si>
  <si>
    <t>z</t>
    <phoneticPr fontId="47" type="noConversion"/>
  </si>
  <si>
    <t>Discount Percent. If there is no discount percent, xml format would be
&lt;DiscPrcnt&gt;0.00&lt;/DiscPrcnt&gt;</t>
    <phoneticPr fontId="47" type="noConversion"/>
  </si>
  <si>
    <t>COLLECTION TYPE</t>
    <phoneticPr fontId="47" type="noConversion"/>
  </si>
  <si>
    <t>payment type</t>
    <phoneticPr fontId="47" type="noConversion"/>
  </si>
  <si>
    <t xml:space="preserve">receipt </t>
    <phoneticPr fontId="47" type="noConversion"/>
  </si>
  <si>
    <t>SAP Type</t>
    <phoneticPr fontId="47" type="noConversion"/>
  </si>
  <si>
    <t>OL/FSOL</t>
    <phoneticPr fontId="47" type="noConversion"/>
  </si>
  <si>
    <t>RENTAL</t>
    <phoneticPr fontId="47" type="noConversion"/>
  </si>
  <si>
    <t>OR</t>
    <phoneticPr fontId="47" type="noConversion"/>
  </si>
  <si>
    <t>GD</t>
    <phoneticPr fontId="47" type="noConversion"/>
  </si>
  <si>
    <t>AR</t>
    <phoneticPr fontId="47" type="noConversion"/>
  </si>
  <si>
    <t>Item</t>
    <phoneticPr fontId="47" type="noConversion"/>
  </si>
  <si>
    <t>SELL PRICE OF ASSET</t>
    <phoneticPr fontId="47" type="noConversion"/>
  </si>
  <si>
    <t>for pre termination</t>
    <phoneticPr fontId="47" type="noConversion"/>
  </si>
  <si>
    <t>Sales Invoice</t>
    <phoneticPr fontId="47" type="noConversion"/>
  </si>
  <si>
    <t>LD</t>
    <phoneticPr fontId="47" type="noConversion"/>
  </si>
  <si>
    <t>only for OL/FSOL</t>
    <phoneticPr fontId="47" type="noConversion"/>
  </si>
  <si>
    <t>LPC</t>
    <phoneticPr fontId="47" type="noConversion"/>
  </si>
  <si>
    <r>
      <t>A</t>
    </r>
    <r>
      <rPr>
        <sz val="11"/>
        <color theme="1"/>
        <rFont val="Calibri"/>
        <family val="2"/>
        <scheme val="minor"/>
      </rPr>
      <t>2</t>
    </r>
    <phoneticPr fontId="47" type="noConversion"/>
  </si>
  <si>
    <t xml:space="preserve">Insurance Claim ( for Total Loss ) </t>
    <phoneticPr fontId="47" type="noConversion"/>
  </si>
  <si>
    <t>Service</t>
    <phoneticPr fontId="47" type="noConversion"/>
  </si>
  <si>
    <t>Registration Fee</t>
    <phoneticPr fontId="47" type="noConversion"/>
  </si>
  <si>
    <t xml:space="preserve">usually paid by dealer </t>
    <phoneticPr fontId="47" type="noConversion"/>
  </si>
  <si>
    <r>
      <t>A</t>
    </r>
    <r>
      <rPr>
        <sz val="11"/>
        <color theme="1"/>
        <rFont val="Calibri"/>
        <family val="2"/>
        <scheme val="minor"/>
      </rPr>
      <t>6</t>
    </r>
    <phoneticPr fontId="47" type="noConversion"/>
  </si>
  <si>
    <t>ownership transfer fee</t>
    <phoneticPr fontId="47" type="noConversion"/>
  </si>
  <si>
    <r>
      <t>B</t>
    </r>
    <r>
      <rPr>
        <sz val="11"/>
        <color theme="1"/>
        <rFont val="Calibri"/>
        <family val="2"/>
        <scheme val="minor"/>
      </rPr>
      <t>1</t>
    </r>
    <phoneticPr fontId="47" type="noConversion"/>
  </si>
  <si>
    <t>Notarial Fee</t>
    <phoneticPr fontId="47" type="noConversion"/>
  </si>
  <si>
    <r>
      <t>B</t>
    </r>
    <r>
      <rPr>
        <sz val="11"/>
        <color theme="1"/>
        <rFont val="Calibri"/>
        <family val="2"/>
        <scheme val="minor"/>
      </rPr>
      <t>2</t>
    </r>
    <phoneticPr fontId="47" type="noConversion"/>
  </si>
  <si>
    <t>Documentation Processing Fee</t>
    <phoneticPr fontId="47" type="noConversion"/>
  </si>
  <si>
    <r>
      <t>B</t>
    </r>
    <r>
      <rPr>
        <sz val="11"/>
        <color theme="1"/>
        <rFont val="Calibri"/>
        <family val="2"/>
        <scheme val="minor"/>
      </rPr>
      <t>3</t>
    </r>
    <phoneticPr fontId="47" type="noConversion"/>
  </si>
  <si>
    <t>Appraisal Fee</t>
    <phoneticPr fontId="47" type="noConversion"/>
  </si>
  <si>
    <r>
      <t>B</t>
    </r>
    <r>
      <rPr>
        <sz val="11"/>
        <color theme="1"/>
        <rFont val="Calibri"/>
        <family val="2"/>
        <scheme val="minor"/>
      </rPr>
      <t>4</t>
    </r>
    <phoneticPr fontId="47" type="noConversion"/>
  </si>
  <si>
    <t>Certification Fee</t>
    <phoneticPr fontId="47" type="noConversion"/>
  </si>
  <si>
    <t>RV(sell price at maturity)</t>
    <phoneticPr fontId="47" type="noConversion"/>
  </si>
  <si>
    <t>for maturity</t>
    <phoneticPr fontId="47" type="noConversion"/>
  </si>
  <si>
    <t>B5</t>
    <phoneticPr fontId="47" type="noConversion"/>
  </si>
  <si>
    <t>EKA</t>
    <phoneticPr fontId="47" type="noConversion"/>
  </si>
  <si>
    <t>same with LD</t>
    <phoneticPr fontId="47" type="noConversion"/>
  </si>
  <si>
    <t>B6</t>
    <phoneticPr fontId="47" type="noConversion"/>
  </si>
  <si>
    <t>cost of repiars</t>
    <phoneticPr fontId="47" type="noConversion"/>
  </si>
  <si>
    <t>B7</t>
    <phoneticPr fontId="47" type="noConversion"/>
  </si>
  <si>
    <t>Receipt of Cost of Money OL / FSOL</t>
    <phoneticPr fontId="47" type="noConversion"/>
  </si>
  <si>
    <t>bankcharge amount ,collect from client</t>
    <phoneticPr fontId="47" type="noConversion"/>
  </si>
  <si>
    <t>stamp duty(Documentary stamp tax -DST)</t>
    <phoneticPr fontId="47" type="noConversion"/>
  </si>
  <si>
    <t>only for FL
P1.50 for every P200 of Net Amount Finance</t>
    <phoneticPr fontId="47" type="noConversion"/>
  </si>
  <si>
    <r>
      <t xml:space="preserve">furture rental
</t>
    </r>
    <r>
      <rPr>
        <sz val="11"/>
        <color rgb="FFFF0000"/>
        <rFont val="Calibri"/>
        <family val="3"/>
        <charset val="134"/>
        <scheme val="minor"/>
      </rPr>
      <t>(voluntory surrender)</t>
    </r>
    <phoneticPr fontId="47" type="noConversion"/>
  </si>
  <si>
    <t>remained rental in furture when do preterminaton for FL</t>
    <phoneticPr fontId="47" type="noConversion"/>
  </si>
  <si>
    <r>
      <t>E</t>
    </r>
    <r>
      <rPr>
        <sz val="11"/>
        <color theme="1"/>
        <rFont val="Calibri"/>
        <family val="2"/>
        <scheme val="minor"/>
      </rPr>
      <t>8</t>
    </r>
    <phoneticPr fontId="47" type="noConversion"/>
  </si>
  <si>
    <t>Daily Rent(OL/FSOL)</t>
    <phoneticPr fontId="47" type="noConversion"/>
  </si>
  <si>
    <t>Service Fee(for registration )</t>
    <phoneticPr fontId="47" type="noConversion"/>
  </si>
  <si>
    <r>
      <t>B</t>
    </r>
    <r>
      <rPr>
        <sz val="11"/>
        <color theme="1"/>
        <rFont val="Calibri"/>
        <family val="2"/>
        <scheme val="minor"/>
      </rPr>
      <t>8</t>
    </r>
    <phoneticPr fontId="47" type="noConversion"/>
  </si>
  <si>
    <t>FSOL FEES</t>
    <phoneticPr fontId="47" type="noConversion"/>
  </si>
  <si>
    <t>Insurance Premium(Annual Compre Insurance Income)</t>
    <phoneticPr fontId="47" type="noConversion"/>
  </si>
  <si>
    <r>
      <t>B</t>
    </r>
    <r>
      <rPr>
        <sz val="11"/>
        <color theme="1"/>
        <rFont val="Calibri"/>
        <family val="2"/>
        <scheme val="minor"/>
      </rPr>
      <t>9</t>
    </r>
    <phoneticPr fontId="47" type="noConversion"/>
  </si>
  <si>
    <t xml:space="preserve">Fleet Management Income (CF) </t>
    <phoneticPr fontId="47" type="noConversion"/>
  </si>
  <si>
    <r>
      <t>C</t>
    </r>
    <r>
      <rPr>
        <sz val="11"/>
        <color theme="1"/>
        <rFont val="Calibri"/>
        <family val="2"/>
        <scheme val="minor"/>
      </rPr>
      <t>1</t>
    </r>
    <phoneticPr fontId="47" type="noConversion"/>
  </si>
  <si>
    <t>LTO FSOL Income</t>
    <phoneticPr fontId="47" type="noConversion"/>
  </si>
  <si>
    <t>other</t>
    <phoneticPr fontId="47" type="noConversion"/>
  </si>
  <si>
    <t>If has VAT:
  Item: VOT
  Service:VOS
If no VAT:VOZ
If have any other case to use different VAT group, BPITC will contact ISID.</t>
    <phoneticPr fontId="47" type="noConversion"/>
  </si>
  <si>
    <t>CT66: WHT for RV, sales of goods.</t>
    <phoneticPr fontId="47" type="noConversion"/>
  </si>
  <si>
    <t>BPITC will provide GL account of CT66.</t>
  </si>
  <si>
    <t>Confirmed no this case, can be deleted.</t>
    <phoneticPr fontId="47" type="noConversion"/>
  </si>
  <si>
    <t>Base reference number of AR Invoice
Will be used only if AR Invoice status is still open or not yet paid</t>
    <phoneticPr fontId="47" type="noConversion"/>
  </si>
  <si>
    <t>Fixed as 0.
Because Lamp will fix Line ID as 0. ( 1 file 1 line only).
"Will be used only if AR Invoice status is still open or not yet paid"
SAP will do it internal.</t>
    <phoneticPr fontId="47" type="noConversion"/>
  </si>
  <si>
    <t>U_LngDscrptn</t>
    <phoneticPr fontId="47" type="noConversion"/>
  </si>
  <si>
    <r>
      <t>Credit Note. Description(More than 200 Characters).</t>
    </r>
    <r>
      <rPr>
        <sz val="8"/>
        <color rgb="FFFF0000"/>
        <rFont val="Tahoma"/>
        <family val="2"/>
      </rPr>
      <t xml:space="preserve"> </t>
    </r>
    <phoneticPr fontId="47" type="noConversion"/>
  </si>
  <si>
    <r>
      <t>refer OINV_AR Invoice_Item</t>
    </r>
    <r>
      <rPr>
        <b/>
        <sz val="8"/>
        <color theme="1"/>
        <rFont val="Tahoma"/>
        <family val="2"/>
      </rPr>
      <t>.</t>
    </r>
    <r>
      <rPr>
        <sz val="8"/>
        <color theme="1"/>
        <rFont val="Tahoma"/>
        <family val="2"/>
      </rPr>
      <t xml:space="preserve"> </t>
    </r>
    <phoneticPr fontId="47" type="noConversion"/>
  </si>
  <si>
    <r>
      <t xml:space="preserve">5%:CT65
</t>
    </r>
    <r>
      <rPr>
        <sz val="8"/>
        <color rgb="FFFF0000"/>
        <rFont val="Tahoma"/>
        <family val="2"/>
      </rPr>
      <t xml:space="preserve">2%:CT67
10%:CT68
</t>
    </r>
    <phoneticPr fontId="47" type="noConversion"/>
  </si>
  <si>
    <t>BPITC will provide GL account of CT67/CT68.</t>
    <phoneticPr fontId="47" type="noConversion"/>
  </si>
  <si>
    <t>Original Contract No.</t>
    <phoneticPr fontId="109" type="noConversion"/>
  </si>
  <si>
    <t>Advance Payment  -- collection Type.</t>
    <phoneticPr fontId="109" type="noConversion"/>
  </si>
  <si>
    <t>Issue Invoice</t>
    <phoneticPr fontId="109" type="noConversion"/>
  </si>
  <si>
    <t>1. AR DOWNPAYMENT</t>
    <phoneticPr fontId="109" type="noConversion"/>
  </si>
  <si>
    <t>Allocation - payment</t>
    <phoneticPr fontId="109" type="noConversion"/>
  </si>
  <si>
    <t>2. INCOMING PAYMENT</t>
    <phoneticPr fontId="109" type="noConversion"/>
  </si>
  <si>
    <t>3. AR Invoice</t>
    <phoneticPr fontId="109" type="noConversion"/>
  </si>
  <si>
    <t>Need a reference No. of No.1 AR DOWNPAYMENT</t>
    <phoneticPr fontId="109" type="noConversion"/>
  </si>
  <si>
    <t>Secondary Contract</t>
    <phoneticPr fontId="109" type="noConversion"/>
  </si>
  <si>
    <t>Rental -- (should be offset by Advance Payment)</t>
    <phoneticPr fontId="109" type="noConversion"/>
  </si>
  <si>
    <t>1. AR INVOICE</t>
    <phoneticPr fontId="109" type="noConversion"/>
  </si>
  <si>
    <t>If the payment method is Offset by Advance Payment</t>
    <phoneticPr fontId="109" type="noConversion"/>
  </si>
  <si>
    <t xml:space="preserve">  2. AR Credit Memo  Related to No.1's AR INVOICE of secondary Contract</t>
    <phoneticPr fontId="109" type="noConversion"/>
  </si>
  <si>
    <t xml:space="preserve">    No need send INCOMING PAYMENT template (for Offset case).</t>
    <phoneticPr fontId="109" type="noConversion"/>
  </si>
  <si>
    <r>
      <t>Issue Invoice  (</t>
    </r>
    <r>
      <rPr>
        <b/>
        <sz val="12"/>
        <color rgb="FFFF0000"/>
        <rFont val="Calibri"/>
        <family val="2"/>
        <scheme val="minor"/>
      </rPr>
      <t>Official Recipt</t>
    </r>
    <r>
      <rPr>
        <b/>
        <sz val="12"/>
        <color theme="1"/>
        <rFont val="Calibri"/>
        <family val="2"/>
        <scheme val="minor"/>
      </rPr>
      <t>)</t>
    </r>
    <phoneticPr fontId="109" type="noConversion"/>
  </si>
  <si>
    <t>AR Invoice</t>
    <phoneticPr fontId="47" type="noConversion"/>
  </si>
  <si>
    <t>1. AR Invoice</t>
    <phoneticPr fontId="47" type="noConversion"/>
  </si>
  <si>
    <t>Discussed on 22 Jan.</t>
    <phoneticPr fontId="47" type="noConversion"/>
  </si>
  <si>
    <t>AR Credit Memo of Secondary Contract</t>
    <phoneticPr fontId="47" type="noConversion"/>
  </si>
  <si>
    <t>No.3 no need.</t>
    <phoneticPr fontId="47" type="noConversion"/>
  </si>
  <si>
    <t>Because no AR Downpayment anymore, also no need this part for AR Invoice.</t>
    <phoneticPr fontId="47" type="noConversion"/>
  </si>
  <si>
    <t>*AR Invoice Type = 13</t>
    <phoneticPr fontId="47" type="noConversion"/>
  </si>
  <si>
    <r>
      <t>refer OINV_AR Invoice_Service</t>
    </r>
    <r>
      <rPr>
        <b/>
        <sz val="8"/>
        <color theme="1"/>
        <rFont val="Tahoma"/>
        <family val="2"/>
      </rPr>
      <t>.</t>
    </r>
    <r>
      <rPr>
        <sz val="8"/>
        <color theme="1"/>
        <rFont val="Tahoma"/>
        <family val="2"/>
      </rPr>
      <t xml:space="preserve"> </t>
    </r>
    <phoneticPr fontId="47" type="noConversion"/>
  </si>
  <si>
    <t>Credit Note. Description(More than 200 Characters).</t>
    <phoneticPr fontId="47" type="noConversion"/>
  </si>
  <si>
    <t>N</t>
    <phoneticPr fontId="47" type="noConversion"/>
  </si>
  <si>
    <t>Blank.</t>
    <phoneticPr fontId="47" type="noConversion"/>
  </si>
  <si>
    <t>Cheque Information. Cheque Date</t>
    <phoneticPr fontId="47" type="noConversion"/>
  </si>
  <si>
    <t>After discussed on 22 Jan, RCT1 is not necessary anymore. (BPITC not using)</t>
    <phoneticPr fontId="47" type="noConversion"/>
  </si>
  <si>
    <r>
      <rPr>
        <sz val="8"/>
        <rFont val="Tahoma"/>
        <family val="2"/>
      </rPr>
      <t>Received Bank Account No.'s accountCode</t>
    </r>
    <r>
      <rPr>
        <sz val="8"/>
        <color rgb="FFFF0000"/>
        <rFont val="Tahoma"/>
        <family val="2"/>
      </rPr>
      <t xml:space="preserve">
Only used when [Transfer], [Manual Debit],[Cheque No.] is checked.</t>
    </r>
    <r>
      <rPr>
        <sz val="8"/>
        <color theme="1"/>
        <rFont val="Tahoma"/>
        <family val="2"/>
      </rPr>
      <t xml:space="preserve">
*This item is either Mandatory with CashAccnt.
*If [Cheque], need a RCT1 detail parts for Cheque information, no need set TrsfrAcct and CashAccnt.</t>
    </r>
    <phoneticPr fontId="47" type="noConversion"/>
  </si>
  <si>
    <t>Fixed as[13]</t>
    <phoneticPr fontId="47" type="noConversion"/>
  </si>
  <si>
    <t>For the new format, the name should be [Cancelled].
Default = N, for Cancellation, need set to Y.</t>
    <phoneticPr fontId="47" type="noConversion"/>
  </si>
  <si>
    <t>Cancelled</t>
    <phoneticPr fontId="47" type="noConversion"/>
  </si>
  <si>
    <t>Y</t>
    <phoneticPr fontId="47" type="noConversion"/>
  </si>
  <si>
    <t>No need for cancellation</t>
    <phoneticPr fontId="47" type="noConversion"/>
  </si>
  <si>
    <t>Payment Detail. Others(more than 200 parts)</t>
    <phoneticPr fontId="47" type="noConversion"/>
  </si>
  <si>
    <t>Payment Detail. Payment Amount(Inc.VAT)</t>
    <phoneticPr fontId="47" type="noConversion"/>
  </si>
  <si>
    <t>Blank.(SAP will work back by No.13)</t>
    <phoneticPr fontId="47" type="noConversion"/>
  </si>
  <si>
    <t>Follow GL's VAT Code setting.
ISID will send current logic to Mark, let Mark consider is it OK for new intergration or need to revise.</t>
    <phoneticPr fontId="47" type="noConversion"/>
  </si>
  <si>
    <t>Follow current GL's U_WtaxCode setting.</t>
    <phoneticPr fontId="47" type="noConversion"/>
  </si>
  <si>
    <t>Payment Detail. Payment Amount(Exc.VAT)</t>
    <phoneticPr fontId="47" type="noConversion"/>
  </si>
  <si>
    <t>These fields should be included to xml file. 
These fields are mandatory only for ARCM.
 Please leave it blank or null</t>
    <phoneticPr fontId="47" type="noConversion"/>
  </si>
  <si>
    <t>Payment Detail. Invoie No. + some Lamp numbering rule. (Should be unique)</t>
    <phoneticPr fontId="47" type="noConversion"/>
  </si>
  <si>
    <t>Same as AP Invoice's Customer Ref. No.</t>
    <phoneticPr fontId="47" type="noConversion"/>
  </si>
  <si>
    <t>RPC1</t>
    <phoneticPr fontId="47" type="noConversion"/>
  </si>
  <si>
    <t>RCP1</t>
    <phoneticPr fontId="47" type="noConversion"/>
  </si>
  <si>
    <t>OCPR.Phone1</t>
    <phoneticPr fontId="47" type="noConversion"/>
  </si>
  <si>
    <t>OCPR.Fax</t>
    <phoneticPr fontId="47" type="noConversion"/>
  </si>
  <si>
    <t>OCPR.Email</t>
    <phoneticPr fontId="47" type="noConversion"/>
  </si>
  <si>
    <t>OACS.Code</t>
    <phoneticPr fontId="47" type="noConversion"/>
  </si>
  <si>
    <t>Same as Now.</t>
    <phoneticPr fontId="47" type="noConversion"/>
  </si>
  <si>
    <t>PostDate
DocDate
AssetDate</t>
    <phoneticPr fontId="47" type="noConversion"/>
  </si>
  <si>
    <t>Refer GL's logic.
 Payment of asset will be: 388999-77</t>
    <phoneticPr fontId="47" type="noConversion"/>
  </si>
  <si>
    <t>Strat Date of Contract.</t>
    <phoneticPr fontId="49" type="noConversion"/>
  </si>
  <si>
    <t>Search Name</t>
    <phoneticPr fontId="47" type="noConversion"/>
  </si>
  <si>
    <t>Corporate / Individual</t>
    <phoneticPr fontId="47" type="noConversion"/>
  </si>
  <si>
    <t>Customer Status</t>
    <phoneticPr fontId="47" type="noConversion"/>
  </si>
  <si>
    <t>intergrate name to sap</t>
    <phoneticPr fontId="47" type="noConversion"/>
  </si>
  <si>
    <t>intergrate code to sap</t>
    <phoneticPr fontId="47" type="noConversion"/>
  </si>
  <si>
    <t>Rating Detail</t>
    <phoneticPr fontId="47" type="noConversion"/>
  </si>
  <si>
    <t>Credit Category</t>
    <phoneticPr fontId="47" type="noConversion"/>
  </si>
  <si>
    <t>Original Group Code</t>
    <phoneticPr fontId="47" type="noConversion"/>
  </si>
  <si>
    <t>Original Group Name</t>
    <phoneticPr fontId="47" type="noConversion"/>
  </si>
  <si>
    <t>Industry Name</t>
    <phoneticPr fontId="47" type="noConversion"/>
  </si>
  <si>
    <t>intergrate code-name to sap</t>
    <phoneticPr fontId="47" type="noConversion"/>
  </si>
  <si>
    <t>Business?
Business Style?</t>
    <phoneticPr fontId="47" type="noConversion"/>
  </si>
  <si>
    <t>Lamp have Business and Business Style items. Both are memo. Need to expend the length to 100, and confirm if need add another item to keep both.</t>
    <phoneticPr fontId="47" type="noConversion"/>
  </si>
  <si>
    <t>Establishment Date</t>
    <phoneticPr fontId="47" type="noConversion"/>
  </si>
  <si>
    <t>Length is not enough, can expand to 100 or more?</t>
    <phoneticPr fontId="47" type="noConversion"/>
  </si>
  <si>
    <t>Don’t have this item in Lamp.</t>
    <phoneticPr fontId="47" type="noConversion"/>
  </si>
  <si>
    <t>intergrate name to SAP.</t>
    <phoneticPr fontId="47" type="noConversion"/>
  </si>
  <si>
    <t>No this item.</t>
    <phoneticPr fontId="47" type="noConversion"/>
  </si>
  <si>
    <t>Billing PIC</t>
    <phoneticPr fontId="47" type="noConversion"/>
  </si>
  <si>
    <t>Lease Payment Type</t>
    <phoneticPr fontId="47" type="noConversion"/>
  </si>
  <si>
    <t>intergrate name to SAP.
Cheque, Cash, etc.</t>
    <phoneticPr fontId="47" type="noConversion"/>
  </si>
  <si>
    <t>intergrate name to SAP.
Email, Phone, etc.</t>
    <phoneticPr fontId="47" type="noConversion"/>
  </si>
  <si>
    <t>LEASE NATION</t>
    <phoneticPr fontId="47" type="noConversion"/>
  </si>
  <si>
    <t>Nature of Customer</t>
    <phoneticPr fontId="47" type="noConversion"/>
  </si>
  <si>
    <t>Japanese, Philippines, Others, etc.</t>
    <phoneticPr fontId="47" type="noConversion"/>
  </si>
  <si>
    <t>Vendor Program Credit Tier</t>
    <phoneticPr fontId="47" type="noConversion"/>
  </si>
  <si>
    <t>A+, A, B+, B, etc.</t>
    <phoneticPr fontId="47" type="noConversion"/>
  </si>
  <si>
    <t>Garage Category</t>
    <phoneticPr fontId="47" type="noConversion"/>
  </si>
  <si>
    <t>Equity Ratio</t>
    <phoneticPr fontId="47" type="noConversion"/>
  </si>
  <si>
    <t>OPE.period(mth)</t>
    <phoneticPr fontId="47" type="noConversion"/>
  </si>
  <si>
    <t>VAT Rate</t>
    <phoneticPr fontId="47" type="noConversion"/>
  </si>
  <si>
    <t>Investment Ratio of Parent Company</t>
    <phoneticPr fontId="47" type="noConversion"/>
  </si>
  <si>
    <t>Gender</t>
    <phoneticPr fontId="47" type="noConversion"/>
  </si>
  <si>
    <t>Date of Birth</t>
    <phoneticPr fontId="47" type="noConversion"/>
  </si>
  <si>
    <t>ID Card No.</t>
    <phoneticPr fontId="47" type="noConversion"/>
  </si>
  <si>
    <t>ID Card Address</t>
    <phoneticPr fontId="47" type="noConversion"/>
  </si>
  <si>
    <t>Marital Status</t>
    <phoneticPr fontId="47" type="noConversion"/>
  </si>
  <si>
    <t>Employment</t>
    <phoneticPr fontId="47" type="noConversion"/>
  </si>
  <si>
    <t>Married, Not Married</t>
    <phoneticPr fontId="47" type="noConversion"/>
  </si>
  <si>
    <t>Employed, Retired, etc.</t>
    <phoneticPr fontId="47" type="noConversion"/>
  </si>
  <si>
    <t>YYYYMMDD</t>
    <phoneticPr fontId="47" type="noConversion"/>
  </si>
  <si>
    <t>Introducer Code</t>
    <phoneticPr fontId="47" type="noConversion"/>
  </si>
  <si>
    <t>Introducer Name</t>
    <phoneticPr fontId="47" type="noConversion"/>
  </si>
  <si>
    <t>Guarantor Code</t>
    <phoneticPr fontId="47" type="noConversion"/>
  </si>
  <si>
    <t>Guarantor Name</t>
    <phoneticPr fontId="47" type="noConversion"/>
  </si>
  <si>
    <t>Asset Size</t>
    <phoneticPr fontId="47" type="noConversion"/>
  </si>
  <si>
    <t>Individual, Micro, Small, Medium, Large.</t>
    <phoneticPr fontId="47" type="noConversion"/>
  </si>
  <si>
    <t>TC CRR</t>
    <phoneticPr fontId="47" type="noConversion"/>
  </si>
  <si>
    <t>1-10</t>
    <phoneticPr fontId="47" type="noConversion"/>
  </si>
  <si>
    <t>PostCode</t>
    <phoneticPr fontId="47" type="noConversion"/>
  </si>
  <si>
    <t>District</t>
    <phoneticPr fontId="47" type="noConversion"/>
  </si>
  <si>
    <t>CITY/PROVINCE</t>
    <phoneticPr fontId="47" type="noConversion"/>
  </si>
  <si>
    <t>Privies</t>
    <phoneticPr fontId="47" type="noConversion"/>
  </si>
  <si>
    <t>Profession Type</t>
    <phoneticPr fontId="47" type="noConversion"/>
  </si>
  <si>
    <t>Director/Executive, manager, etc.</t>
    <phoneticPr fontId="47" type="noConversion"/>
  </si>
  <si>
    <t>Yes, No.</t>
    <phoneticPr fontId="47" type="noConversion"/>
  </si>
  <si>
    <t>January - December</t>
    <phoneticPr fontId="47" type="noConversion"/>
  </si>
  <si>
    <t>Fiscal Month</t>
    <phoneticPr fontId="47" type="noConversion"/>
  </si>
  <si>
    <t xml:space="preserve">Registered Capital	</t>
    <phoneticPr fontId="47" type="noConversion"/>
  </si>
  <si>
    <t>Management Years</t>
    <phoneticPr fontId="47" type="noConversion"/>
  </si>
  <si>
    <t>Headcount</t>
    <phoneticPr fontId="47" type="noConversion"/>
  </si>
  <si>
    <t>Credibility</t>
    <phoneticPr fontId="47" type="noConversion"/>
  </si>
  <si>
    <t>Risk Concern</t>
    <phoneticPr fontId="47" type="noConversion"/>
  </si>
  <si>
    <t>Agent, Non-Agent</t>
    <phoneticPr fontId="47" type="noConversion"/>
  </si>
  <si>
    <t>Customer Visit</t>
    <phoneticPr fontId="47" type="noConversion"/>
  </si>
  <si>
    <t>Not Required, Visited, etc.</t>
    <phoneticPr fontId="47" type="noConversion"/>
  </si>
  <si>
    <t>Holding CR</t>
    <phoneticPr fontId="47" type="noConversion"/>
  </si>
  <si>
    <t>Yes, No</t>
    <phoneticPr fontId="47" type="noConversion"/>
  </si>
  <si>
    <t>In Cabinet</t>
    <phoneticPr fontId="47" type="noConversion"/>
  </si>
  <si>
    <t>Bizlink Enrolled</t>
    <phoneticPr fontId="47" type="noConversion"/>
  </si>
  <si>
    <t>Official Signatory</t>
    <phoneticPr fontId="47" type="noConversion"/>
  </si>
  <si>
    <t>Reference</t>
    <phoneticPr fontId="47" type="noConversion"/>
  </si>
  <si>
    <t>Guarantee Letter Date</t>
    <phoneticPr fontId="47" type="noConversion"/>
  </si>
  <si>
    <t>Agri Activity Code</t>
    <phoneticPr fontId="47" type="noConversion"/>
  </si>
  <si>
    <t>Eco Activity Code</t>
    <phoneticPr fontId="47" type="noConversion"/>
  </si>
  <si>
    <t>Invoice Print Pattern</t>
    <phoneticPr fontId="47" type="noConversion"/>
  </si>
  <si>
    <t>intergrate code-name to SAP.</t>
    <phoneticPr fontId="47" type="noConversion"/>
  </si>
  <si>
    <t>Pass the inputting parts(not Type)</t>
    <phoneticPr fontId="47" type="noConversion"/>
  </si>
  <si>
    <t>Name(Local)</t>
    <phoneticPr fontId="47" type="noConversion"/>
  </si>
  <si>
    <t>Position(Local)</t>
    <phoneticPr fontId="49" type="noConversion"/>
  </si>
  <si>
    <t>Department</t>
    <phoneticPr fontId="49" type="noConversion"/>
  </si>
  <si>
    <t>Department Name1 + Department Name2</t>
    <phoneticPr fontId="47" type="noConversion"/>
  </si>
  <si>
    <t>TEL</t>
    <phoneticPr fontId="47" type="noConversion"/>
  </si>
  <si>
    <t>Protable No.2</t>
    <phoneticPr fontId="47" type="noConversion"/>
  </si>
  <si>
    <t>Email2</t>
    <phoneticPr fontId="47" type="noConversion"/>
  </si>
  <si>
    <t>no</t>
    <phoneticPr fontId="47" type="noConversion"/>
  </si>
  <si>
    <t>Branch Name</t>
    <phoneticPr fontId="47" type="noConversion"/>
  </si>
  <si>
    <t>Pass Type + inputting parts both</t>
    <phoneticPr fontId="47" type="noConversion"/>
  </si>
  <si>
    <t>Pass first 100 characters only</t>
    <phoneticPr fontId="49" type="noConversion"/>
  </si>
  <si>
    <t>Pass more than 100 characters part.</t>
    <phoneticPr fontId="47" type="noConversion"/>
  </si>
  <si>
    <t>Customer's Address(Local)</t>
    <phoneticPr fontId="47" type="noConversion"/>
  </si>
  <si>
    <t>1. on-leasing:Current Contract's Lessee Code
2. Terminated: previous contract's lessee code.</t>
    <phoneticPr fontId="47" type="noConversion"/>
  </si>
  <si>
    <t>ORIN_ARCM_Item, ORIN_ARCM_Service</t>
    <phoneticPr fontId="47" type="noConversion"/>
  </si>
  <si>
    <t>will confirm add a cancel status or some other item name.</t>
    <phoneticPr fontId="47" type="noConversion"/>
  </si>
  <si>
    <t>INV9</t>
    <phoneticPr fontId="47" type="noConversion"/>
  </si>
  <si>
    <t>Delete [INV9] because not use for BPITC.</t>
    <phoneticPr fontId="47" type="noConversion"/>
  </si>
  <si>
    <t>Delete RCT1</t>
    <phoneticPr fontId="47" type="noConversion"/>
  </si>
  <si>
    <t>Delete RCT1, RCT2</t>
    <phoneticPr fontId="47" type="noConversion"/>
  </si>
  <si>
    <t>VAT Group, WHT Group</t>
    <phoneticPr fontId="47" type="noConversion"/>
  </si>
  <si>
    <t>ISID</t>
    <phoneticPr fontId="47" type="noConversion"/>
  </si>
  <si>
    <t>summary current GL's VAT Group logic, WHT Group logic and send to BPITC.</t>
    <phoneticPr fontId="47" type="noConversion"/>
  </si>
  <si>
    <t>Confirm latest Items from Lamp and define on SAP.
Customer Master, Contact Person, Address</t>
    <phoneticPr fontId="47" type="noConversion"/>
  </si>
  <si>
    <t>Canceled</t>
  </si>
  <si>
    <t>Document Cancellation</t>
  </si>
  <si>
    <t>N - Not for Cancellation
Y- For Cancellation</t>
  </si>
  <si>
    <t>ARCM Cancellation</t>
  </si>
  <si>
    <t>N</t>
  </si>
  <si>
    <t>type and number of OR/AR/Receipt-SI.
SI - 15
OR - 70
Receipt SI - 91
Ex.
&lt;Series&gt;15&lt;/Series&gt;
&lt;Series&gt;70&lt;/Series&gt;
&lt;Series&gt;91&lt;/Series&gt;</t>
  </si>
  <si>
    <t xml:space="preserve">Fix as OR or AR or Receipt-SI
</t>
    <phoneticPr fontId="45" type="noConversion"/>
  </si>
  <si>
    <t>U_LngAddrs1</t>
  </si>
  <si>
    <t>Long Address 1</t>
  </si>
  <si>
    <t>To cover more than 100 character address</t>
  </si>
  <si>
    <t>U_LngAddrs2</t>
  </si>
  <si>
    <t>Long Address 2</t>
  </si>
  <si>
    <t>CRD1.Street</t>
  </si>
  <si>
    <t>OCPR.Name</t>
  </si>
  <si>
    <t>CRD1.Block</t>
  </si>
  <si>
    <t>OCPR.Title</t>
  </si>
  <si>
    <t>U_CutmrNtr</t>
  </si>
  <si>
    <t>U_VatRate</t>
  </si>
  <si>
    <t>OCRD.AddID</t>
  </si>
  <si>
    <t>U_IntrdcrCd</t>
  </si>
  <si>
    <t>U_IntrdcrNm</t>
  </si>
  <si>
    <t>U_GrntrCd</t>
  </si>
  <si>
    <t>U_GrntrNm</t>
  </si>
  <si>
    <t>U_AssetSize</t>
  </si>
  <si>
    <t>U_TcCRR</t>
  </si>
  <si>
    <t>U_PostCode</t>
  </si>
  <si>
    <t>OCPR.Email</t>
  </si>
  <si>
    <t>OCPR.Fax</t>
  </si>
  <si>
    <t>intergrate name to sap</t>
  </si>
  <si>
    <t>Customer /Supplier (For Clarification)</t>
  </si>
  <si>
    <t>OCRD.CardType</t>
  </si>
  <si>
    <t>For clarification</t>
  </si>
  <si>
    <t>Pay to - Vendor</t>
  </si>
  <si>
    <t>Ship to - Customer</t>
  </si>
  <si>
    <t>OCRD.validFor</t>
  </si>
  <si>
    <t xml:space="preserve">BP Status </t>
  </si>
  <si>
    <t>Y- Active else N- Inactive</t>
  </si>
  <si>
    <t xml:space="preserve">Clarify valid values for UDF
Decimal - Structure - Price , type - units and totals, </t>
  </si>
  <si>
    <t>OCRD.ECVatGroup</t>
  </si>
  <si>
    <t>Percent</t>
  </si>
  <si>
    <t>VISI</t>
  </si>
  <si>
    <t>VAT Input Non-Residents</t>
  </si>
  <si>
    <t>For Supplier</t>
  </si>
  <si>
    <t>For Customer</t>
  </si>
  <si>
    <t>Tax Group'!A1</t>
  </si>
  <si>
    <t>OCRD.Address2</t>
  </si>
  <si>
    <t>U_PrfssnType</t>
  </si>
  <si>
    <t>U_Privies</t>
  </si>
  <si>
    <t>U_FsclMnth</t>
  </si>
  <si>
    <t>U_RgstrdCptl</t>
  </si>
  <si>
    <t>U_MngmntYrs</t>
  </si>
  <si>
    <t>U_HeadCount</t>
  </si>
  <si>
    <t>U_Credibility</t>
  </si>
  <si>
    <t>U_RiskConcern</t>
  </si>
  <si>
    <t>U_CstmerVst</t>
  </si>
  <si>
    <t>OCRD.ValidComm</t>
  </si>
  <si>
    <t>OCPR.Gender</t>
  </si>
  <si>
    <t>OCPR.Birthdate</t>
  </si>
  <si>
    <t>U_HoldingCR</t>
  </si>
  <si>
    <t>U_InCbnt</t>
  </si>
  <si>
    <t>U_BzLink</t>
  </si>
  <si>
    <t>U_OffclCtgry</t>
  </si>
  <si>
    <t>U_GrntLttrDt</t>
  </si>
  <si>
    <t>U_AgrAcvtyCd</t>
  </si>
  <si>
    <t>U_EcAcvtyCd</t>
  </si>
  <si>
    <t>U_InvPrntPtrn</t>
  </si>
  <si>
    <t>U_CstmrCdHQ</t>
  </si>
  <si>
    <t>OCRD.GroupCode</t>
  </si>
  <si>
    <t>U_InvDvncDt</t>
  </si>
  <si>
    <t>U_InvoicePIC</t>
  </si>
  <si>
    <t>U_IBllngPic</t>
  </si>
  <si>
    <t>U_SndngMthd</t>
  </si>
  <si>
    <t>U_DescriptionPtn</t>
  </si>
  <si>
    <r>
      <t xml:space="preserve">Exposure Limit
</t>
    </r>
    <r>
      <rPr>
        <sz val="11"/>
        <color rgb="FFFF0000"/>
        <rFont val="Calibri"/>
        <family val="2"/>
        <scheme val="major"/>
      </rPr>
      <t>Group limit?</t>
    </r>
  </si>
  <si>
    <r>
      <rPr>
        <b/>
        <sz val="11"/>
        <color rgb="FF000000"/>
        <rFont val="Calibri"/>
        <family val="2"/>
        <scheme val="major"/>
      </rPr>
      <t>Description
January - December</t>
    </r>
    <r>
      <rPr>
        <sz val="11"/>
        <color rgb="FF000000"/>
        <rFont val="Calibri"/>
        <family val="2"/>
        <scheme val="major"/>
      </rPr>
      <t xml:space="preserve">
</t>
    </r>
    <r>
      <rPr>
        <b/>
        <sz val="11"/>
        <color rgb="FF000000"/>
        <rFont val="Calibri"/>
        <family val="2"/>
        <scheme val="major"/>
      </rPr>
      <t>Code 1-12</t>
    </r>
  </si>
  <si>
    <t>CstmrNmSrch</t>
  </si>
  <si>
    <t>CstmrCtgry</t>
  </si>
  <si>
    <t>CstmrCdHQ</t>
  </si>
  <si>
    <t>ExpsrLmt</t>
  </si>
  <si>
    <t>AddID</t>
  </si>
  <si>
    <t>PrtsCmpyCd</t>
  </si>
  <si>
    <t>PrtsCmpyNm</t>
  </si>
  <si>
    <t>IndustryC</t>
  </si>
  <si>
    <t>CmpPrivate</t>
  </si>
  <si>
    <t>IntrdcrCd</t>
  </si>
  <si>
    <t>IntrdcrNm</t>
  </si>
  <si>
    <t>GrntrCd</t>
  </si>
  <si>
    <t>GrntrNm</t>
  </si>
  <si>
    <t>AssetSize</t>
  </si>
  <si>
    <t>TcCRR</t>
  </si>
  <si>
    <t>PostCode</t>
  </si>
  <si>
    <t>Address2</t>
  </si>
  <si>
    <t>PrfssnType</t>
  </si>
  <si>
    <t>Privies</t>
  </si>
  <si>
    <t>FsclMnth</t>
  </si>
  <si>
    <t>RgstrdCptl</t>
  </si>
  <si>
    <t>EsblsmntDt</t>
  </si>
  <si>
    <t>MngmntYrs</t>
  </si>
  <si>
    <t>HeadCount</t>
  </si>
  <si>
    <t>Credibility</t>
  </si>
  <si>
    <t>RiskConcern</t>
  </si>
  <si>
    <t>ValidComm</t>
  </si>
  <si>
    <t>CstmerVst</t>
  </si>
  <si>
    <t>TxpyrType</t>
  </si>
  <si>
    <t>WhtRcvd</t>
  </si>
  <si>
    <t>SlsPicFl</t>
  </si>
  <si>
    <t>SlsPicOI</t>
  </si>
  <si>
    <t>SlsMngr1</t>
  </si>
  <si>
    <t>SlsMngr2</t>
  </si>
  <si>
    <t>CrdtAnlyst</t>
  </si>
  <si>
    <t>HoldingCR</t>
  </si>
  <si>
    <t>InCbnt</t>
  </si>
  <si>
    <t>BzLink</t>
  </si>
  <si>
    <t>InvDvncDt</t>
  </si>
  <si>
    <t>InvoicePIC</t>
  </si>
  <si>
    <t>IBllngPic</t>
  </si>
  <si>
    <t xml:space="preserve">
DflBrnch</t>
  </si>
  <si>
    <t>DflAccount</t>
  </si>
  <si>
    <t>SndngMthd</t>
  </si>
  <si>
    <t>DescriptionPtn</t>
  </si>
  <si>
    <t>ReceiptDsp</t>
  </si>
  <si>
    <t>OffclCtgry</t>
  </si>
  <si>
    <t>GrntLttrDt</t>
  </si>
  <si>
    <t>AgrAcvtyCd</t>
  </si>
  <si>
    <t>EcAcvtyCd</t>
  </si>
  <si>
    <t>InvPrntPtrn</t>
  </si>
  <si>
    <t>CreditTerm</t>
  </si>
  <si>
    <t>U_VndrPrgrm</t>
  </si>
  <si>
    <t>U_GrgCtgry</t>
  </si>
  <si>
    <t>U_EqtyRt</t>
  </si>
  <si>
    <t>U_OpePrd</t>
  </si>
  <si>
    <t>VndrPrgrm</t>
  </si>
  <si>
    <t>GrgCtgry</t>
  </si>
  <si>
    <t>EqtyRt</t>
  </si>
  <si>
    <t>OpePrd</t>
  </si>
  <si>
    <t>No</t>
    <phoneticPr fontId="48" type="noConversion"/>
  </si>
  <si>
    <t>U_IDCrdAdd</t>
  </si>
  <si>
    <t>IDCrdAdd</t>
  </si>
  <si>
    <t>U_MrtlStatus</t>
  </si>
  <si>
    <t>MrtlStatus</t>
  </si>
  <si>
    <t>U_Emplymnt</t>
  </si>
  <si>
    <t>Emplymnt</t>
  </si>
  <si>
    <t>U_OrgnlGrpCd</t>
  </si>
  <si>
    <t>U_OrgnlGrpNm</t>
  </si>
  <si>
    <t>OrgnlGrpCd</t>
  </si>
  <si>
    <t>OrgnlGrpNm</t>
  </si>
  <si>
    <t>InvRtio</t>
  </si>
  <si>
    <t>U_InvRtio</t>
  </si>
  <si>
    <t>CRD1 TABLE</t>
  </si>
  <si>
    <t>U_NameLocal</t>
  </si>
  <si>
    <t>OCPR.Profession</t>
  </si>
  <si>
    <t>Protable No.1</t>
  </si>
  <si>
    <t>OCPR.Notes1</t>
  </si>
  <si>
    <t>OCPR.Notes2</t>
  </si>
  <si>
    <t>U_Email2</t>
  </si>
  <si>
    <t>OCPR.Notes3</t>
  </si>
  <si>
    <t>U_Email3</t>
  </si>
  <si>
    <t>Position(Local)</t>
    <phoneticPr fontId="48" type="noConversion"/>
  </si>
  <si>
    <t>REPEATED LINE</t>
  </si>
  <si>
    <t>Lamp will pass Blank. - Are we gonna delete these items?</t>
  </si>
  <si>
    <t xml:space="preserve"> These 2 fileds are in OCRD so we moved here in OCPR.
Do we have to create UDF in OCRD or it is okay move here in OCPR?</t>
  </si>
  <si>
    <t xml:space="preserve"> These filed are in OCRD so we moved here in CRD1.
Do we have to create UDF in OCRD or it is okay move here in CRD1?</t>
  </si>
  <si>
    <t>JSON Key</t>
  </si>
  <si>
    <t>api/sales/invoices</t>
  </si>
  <si>
    <t>api/sales/creditnotes</t>
  </si>
  <si>
    <t>api/banking/payment</t>
  </si>
  <si>
    <t>Cancelled Incoming Payment</t>
  </si>
  <si>
    <t>JSON KEY</t>
  </si>
  <si>
    <t>api/purchases/invoices</t>
  </si>
  <si>
    <t>api/purchases/debitnotes</t>
  </si>
  <si>
    <t>M/A</t>
  </si>
  <si>
    <t>api/businesspartners</t>
  </si>
  <si>
    <t>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</si>
</sst>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d\-mmmm\-yy"/>
  </numFmts>
  <fonts count="13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0080"/>
      <name val="Tahoma"/>
      <family val="2"/>
    </font>
    <font>
      <sz val="8"/>
      <color rgb="FF000000"/>
      <name val="Tahoma"/>
      <family val="2"/>
    </font>
    <font>
      <sz val="8"/>
      <color theme="1"/>
      <name val="Calibri"/>
      <family val="2"/>
      <scheme val="minor"/>
    </font>
    <font>
      <b/>
      <sz val="8"/>
      <color rgb="FFFFFFFF"/>
      <name val="Tahoma"/>
      <family val="2"/>
    </font>
    <font>
      <u/>
      <sz val="8"/>
      <color rgb="FF0000FF"/>
      <name val="Tahoma"/>
      <family val="2"/>
    </font>
    <font>
      <u/>
      <sz val="8"/>
      <color rgb="FF0000FF"/>
      <name val="Tahoma"/>
      <family val="2"/>
    </font>
    <font>
      <sz val="11"/>
      <name val="Calibri"/>
      <family val="2"/>
    </font>
    <font>
      <u/>
      <sz val="8"/>
      <color rgb="FF0000FF"/>
      <name val="Tahoma"/>
      <family val="2"/>
    </font>
    <font>
      <sz val="8"/>
      <color rgb="FF1F1F1F"/>
      <name val="Tahoma"/>
      <family val="2"/>
    </font>
    <font>
      <u/>
      <sz val="8"/>
      <color rgb="FF0000FF"/>
      <name val="Tahoma"/>
      <family val="2"/>
    </font>
    <font>
      <sz val="8"/>
      <color theme="1"/>
      <name val="Tahoma"/>
      <family val="2"/>
    </font>
    <font>
      <b/>
      <sz val="8"/>
      <color theme="1"/>
      <name val="Tahoma"/>
      <family val="2"/>
    </font>
    <font>
      <u/>
      <sz val="8"/>
      <color rgb="FF000000"/>
      <name val="Tahoma"/>
      <family val="2"/>
    </font>
    <font>
      <u/>
      <sz val="8"/>
      <color rgb="FF0000FF"/>
      <name val="Tahoma"/>
      <family val="2"/>
    </font>
    <font>
      <sz val="8"/>
      <color rgb="FFFF0000"/>
      <name val="Tahoma"/>
      <family val="2"/>
    </font>
    <font>
      <u/>
      <sz val="8"/>
      <color theme="1"/>
      <name val="Tahoma"/>
      <family val="2"/>
    </font>
    <font>
      <sz val="8"/>
      <color rgb="FF222222"/>
      <name val="Tahoma"/>
      <family val="2"/>
    </font>
    <font>
      <b/>
      <i/>
      <sz val="8"/>
      <color theme="1"/>
      <name val="Tahoma"/>
      <family val="2"/>
    </font>
    <font>
      <sz val="11"/>
      <color theme="1"/>
      <name val="Calibri"/>
      <family val="2"/>
      <scheme val="minor"/>
    </font>
    <font>
      <b/>
      <sz val="11"/>
      <color rgb="FF000000"/>
      <name val="Calibri"/>
      <family val="2"/>
    </font>
    <font>
      <sz val="11"/>
      <color rgb="FF000000"/>
      <name val="Calibri"/>
      <family val="2"/>
    </font>
    <font>
      <sz val="11"/>
      <color rgb="FFF3F3F3"/>
      <name val="Calibri"/>
      <family val="2"/>
      <scheme val="minor"/>
    </font>
    <font>
      <b/>
      <u/>
      <sz val="11"/>
      <color rgb="FFFFFFFF"/>
      <name val="Calibri"/>
      <family val="2"/>
    </font>
    <font>
      <b/>
      <u/>
      <sz val="11"/>
      <color theme="1"/>
      <name val="Calibri"/>
      <family val="2"/>
    </font>
    <font>
      <b/>
      <u/>
      <sz val="11"/>
      <color theme="1"/>
      <name val="Calibri"/>
      <family val="2"/>
    </font>
    <font>
      <sz val="11"/>
      <color theme="1"/>
      <name val="Calibri"/>
      <family val="2"/>
    </font>
    <font>
      <sz val="11"/>
      <color rgb="FF000000"/>
      <name val="Calibri"/>
      <family val="2"/>
    </font>
    <font>
      <u/>
      <sz val="8"/>
      <color rgb="FF1155CC"/>
      <name val="Tahoma"/>
      <family val="2"/>
    </font>
    <font>
      <sz val="8"/>
      <name val="Tahoma"/>
      <family val="2"/>
    </font>
    <font>
      <b/>
      <sz val="8"/>
      <color rgb="FFFF0000"/>
      <name val="Tahoma"/>
      <family val="2"/>
    </font>
    <font>
      <sz val="8"/>
      <color rgb="FFFF0000"/>
      <name val="Tahoma"/>
      <family val="2"/>
    </font>
    <font>
      <sz val="8"/>
      <color theme="1"/>
      <name val="Tahoma"/>
      <family val="2"/>
    </font>
    <font>
      <sz val="8"/>
      <color rgb="FF000000"/>
      <name val="Tahoma"/>
      <family val="2"/>
    </font>
    <font>
      <b/>
      <sz val="8"/>
      <color theme="1"/>
      <name val="Tahoma"/>
      <family val="2"/>
    </font>
    <font>
      <sz val="11"/>
      <color rgb="FFFF0000"/>
      <name val="Calibri"/>
      <family val="2"/>
      <scheme val="minor"/>
    </font>
    <font>
      <sz val="11"/>
      <name val="Calibri"/>
      <family val="2"/>
      <scheme val="minor"/>
    </font>
    <font>
      <sz val="8"/>
      <name val="Tahoma"/>
      <family val="2"/>
    </font>
    <font>
      <sz val="8"/>
      <color theme="1"/>
      <name val="Calibri"/>
      <family val="2"/>
      <scheme val="minor"/>
    </font>
    <font>
      <sz val="9"/>
      <name val="Calibri"/>
      <family val="3"/>
      <charset val="134"/>
      <scheme val="minor"/>
    </font>
    <font>
      <sz val="8"/>
      <color rgb="FF0000FF"/>
      <name val="Tahoma"/>
      <family val="2"/>
    </font>
    <font>
      <sz val="12"/>
      <color rgb="FFFF66FF"/>
      <name val="等线"/>
      <family val="3"/>
      <charset val="134"/>
    </font>
    <font>
      <sz val="11"/>
      <color theme="1"/>
      <name val="Calibri"/>
      <family val="3"/>
      <charset val="134"/>
      <scheme val="minor"/>
    </font>
    <font>
      <b/>
      <sz val="11"/>
      <color rgb="FF0000FF"/>
      <name val="Calibri"/>
      <family val="3"/>
      <charset val="134"/>
      <scheme val="minor"/>
    </font>
    <font>
      <b/>
      <sz val="9"/>
      <color theme="1"/>
      <name val="微软雅黑"/>
      <family val="2"/>
      <charset val="134"/>
    </font>
    <font>
      <b/>
      <sz val="9"/>
      <color rgb="FF0000FF"/>
      <name val="微软雅黑"/>
      <family val="2"/>
      <charset val="134"/>
    </font>
    <font>
      <b/>
      <sz val="9"/>
      <color theme="1"/>
      <name val="Yu Gothic"/>
      <family val="2"/>
      <charset val="128"/>
    </font>
    <font>
      <sz val="11"/>
      <color rgb="FFFF0000"/>
      <name val="Calibri"/>
      <family val="3"/>
      <charset val="134"/>
      <scheme val="minor"/>
    </font>
    <font>
      <sz val="11"/>
      <name val="Calibri"/>
      <family val="3"/>
      <charset val="134"/>
      <scheme val="minor"/>
    </font>
    <font>
      <sz val="11"/>
      <color theme="1"/>
      <name val="Yu Gothic"/>
      <family val="2"/>
      <charset val="128"/>
    </font>
    <font>
      <strike/>
      <sz val="11"/>
      <color theme="1"/>
      <name val="Calibri"/>
      <family val="3"/>
      <charset val="134"/>
      <scheme val="minor"/>
    </font>
    <font>
      <b/>
      <strike/>
      <sz val="11"/>
      <color rgb="FF0000FF"/>
      <name val="Calibri"/>
      <family val="3"/>
      <charset val="134"/>
      <scheme val="minor"/>
    </font>
    <font>
      <strike/>
      <sz val="11"/>
      <color rgb="FFFF0000"/>
      <name val="Calibri"/>
      <family val="3"/>
      <charset val="134"/>
      <scheme val="minor"/>
    </font>
    <font>
      <strike/>
      <sz val="11"/>
      <name val="Calibri"/>
      <family val="3"/>
      <charset val="134"/>
      <scheme val="minor"/>
    </font>
    <font>
      <sz val="11"/>
      <color theme="1"/>
      <name val="Yu Gothic"/>
      <family val="3"/>
      <charset val="128"/>
    </font>
    <font>
      <sz val="11"/>
      <color rgb="FFFF0000"/>
      <name val="Yu Gothic"/>
      <family val="2"/>
      <charset val="128"/>
    </font>
    <font>
      <sz val="11"/>
      <name val="Yu Gothic"/>
      <family val="2"/>
    </font>
    <font>
      <b/>
      <sz val="11"/>
      <color rgb="FFFF0000"/>
      <name val="Calibri"/>
      <family val="3"/>
      <charset val="134"/>
      <scheme val="minor"/>
    </font>
    <font>
      <strike/>
      <sz val="11"/>
      <color theme="1"/>
      <name val="Yu Gothic"/>
      <family val="2"/>
      <charset val="128"/>
    </font>
    <font>
      <sz val="11"/>
      <color theme="1"/>
      <name val="Calibri"/>
      <family val="3"/>
      <charset val="128"/>
      <scheme val="minor"/>
    </font>
    <font>
      <sz val="11"/>
      <color theme="1"/>
      <name val="等线"/>
      <family val="3"/>
      <charset val="134"/>
    </font>
    <font>
      <b/>
      <sz val="11"/>
      <color theme="1"/>
      <name val="Calibri"/>
      <family val="2"/>
      <scheme val="minor"/>
    </font>
    <font>
      <b/>
      <sz val="11"/>
      <color rgb="FF0000FF"/>
      <name val="Calibri"/>
      <family val="2"/>
      <scheme val="minor"/>
    </font>
    <font>
      <sz val="11"/>
      <color rgb="FFFF0000"/>
      <name val="微软雅黑"/>
      <family val="3"/>
      <charset val="128"/>
    </font>
    <font>
      <sz val="11"/>
      <color theme="1"/>
      <name val="Yu Gothic"/>
      <family val="2"/>
      <charset val="134"/>
    </font>
    <font>
      <sz val="11"/>
      <color theme="1"/>
      <name val="等线"/>
      <family val="2"/>
      <charset val="134"/>
    </font>
    <font>
      <sz val="9"/>
      <name val="Calibri"/>
      <family val="2"/>
      <scheme val="minor"/>
    </font>
    <font>
      <sz val="11"/>
      <color rgb="FFFF0000"/>
      <name val="Yu Gothic"/>
      <family val="3"/>
      <charset val="128"/>
    </font>
    <font>
      <sz val="11"/>
      <color rgb="FFFF0000"/>
      <name val="等线"/>
      <family val="3"/>
      <charset val="134"/>
    </font>
    <font>
      <sz val="11"/>
      <color rgb="FFFF0000"/>
      <name val="宋体"/>
      <family val="3"/>
      <charset val="134"/>
    </font>
    <font>
      <sz val="11"/>
      <color rgb="FFFF0000"/>
      <name val="等线"/>
      <family val="2"/>
      <charset val="134"/>
    </font>
    <font>
      <sz val="11"/>
      <color rgb="FFFF0000"/>
      <name val="宋体"/>
      <family val="2"/>
      <charset val="134"/>
    </font>
    <font>
      <sz val="11"/>
      <color rgb="FFC00000"/>
      <name val="Calibri"/>
      <family val="3"/>
      <charset val="134"/>
      <scheme val="minor"/>
    </font>
    <font>
      <b/>
      <sz val="9"/>
      <color indexed="81"/>
      <name val="宋体"/>
      <family val="3"/>
      <charset val="134"/>
    </font>
    <font>
      <sz val="9"/>
      <color indexed="81"/>
      <name val="宋体"/>
      <family val="3"/>
      <charset val="134"/>
    </font>
    <font>
      <b/>
      <sz val="9"/>
      <color indexed="81"/>
      <name val="Tahoma"/>
      <family val="2"/>
    </font>
    <font>
      <sz val="9"/>
      <color indexed="81"/>
      <name val="Tahoma"/>
      <family val="2"/>
    </font>
    <font>
      <b/>
      <sz val="10"/>
      <color rgb="FFFFFFFF"/>
      <name val="等线"/>
    </font>
    <font>
      <sz val="10"/>
      <color rgb="FFFFFFFF"/>
      <name val="等线"/>
    </font>
    <font>
      <sz val="14"/>
      <color theme="1"/>
      <name val="Calibri"/>
      <family val="2"/>
      <scheme val="minor"/>
    </font>
    <font>
      <sz val="12"/>
      <color theme="1"/>
      <name val="Calibri"/>
      <family val="2"/>
      <scheme val="minor"/>
    </font>
    <font>
      <sz val="10"/>
      <color theme="1"/>
      <name val="Calibri"/>
      <family val="2"/>
      <scheme val="minor"/>
    </font>
    <font>
      <sz val="8"/>
      <name val="Calibri"/>
      <family val="2"/>
      <scheme val="minor"/>
    </font>
    <font>
      <sz val="8"/>
      <color theme="3" tint="4.9989318521683403E-2"/>
      <name val="Tahoma"/>
      <family val="2"/>
    </font>
    <font>
      <b/>
      <sz val="11"/>
      <color rgb="FF0070C0"/>
      <name val="Calibri"/>
      <family val="2"/>
    </font>
    <font>
      <sz val="8"/>
      <color rgb="FFFF0000"/>
      <name val="Calibri"/>
      <family val="2"/>
      <scheme val="minor"/>
    </font>
    <font>
      <b/>
      <sz val="8"/>
      <color theme="1"/>
      <name val="Calibri"/>
      <family val="2"/>
    </font>
    <font>
      <sz val="8"/>
      <name val="Calibri"/>
      <family val="2"/>
    </font>
    <font>
      <sz val="8"/>
      <color theme="1"/>
      <name val="Calibri"/>
      <family val="2"/>
    </font>
    <font>
      <sz val="8"/>
      <color rgb="FF000000"/>
      <name val="Calibri"/>
      <family val="2"/>
    </font>
    <font>
      <b/>
      <sz val="8"/>
      <color rgb="FF000000"/>
      <name val="Calibri"/>
      <family val="2"/>
    </font>
    <font>
      <sz val="8"/>
      <color rgb="FFFF0000"/>
      <name val="Calibri"/>
      <family val="2"/>
    </font>
    <font>
      <sz val="11"/>
      <color theme="1"/>
      <name val="Calibri"/>
      <family val="2"/>
      <charset val="134"/>
      <scheme val="minor"/>
    </font>
    <font>
      <b/>
      <sz val="12"/>
      <color theme="1"/>
      <name val="Calibri"/>
      <family val="2"/>
      <scheme val="minor"/>
    </font>
    <font>
      <b/>
      <sz val="12"/>
      <color theme="1"/>
      <name val="游ゴシック"/>
      <family val="3"/>
      <charset val="128"/>
    </font>
    <font>
      <sz val="11"/>
      <color theme="1"/>
      <name val="游ゴシック"/>
      <family val="2"/>
      <charset val="128"/>
    </font>
    <font>
      <sz val="11"/>
      <color theme="1"/>
      <name val="宋体"/>
      <family val="2"/>
      <charset val="134"/>
    </font>
    <font>
      <b/>
      <strike/>
      <sz val="8"/>
      <color theme="1"/>
      <name val="Tahoma"/>
      <family val="2"/>
    </font>
    <font>
      <strike/>
      <sz val="11"/>
      <name val="Calibri"/>
      <family val="2"/>
    </font>
    <font>
      <strike/>
      <sz val="8"/>
      <color theme="1"/>
      <name val="Tahoma"/>
      <family val="2"/>
    </font>
    <font>
      <strike/>
      <sz val="11"/>
      <color theme="1"/>
      <name val="Calibri"/>
      <family val="2"/>
      <scheme val="minor"/>
    </font>
    <font>
      <sz val="9"/>
      <name val="Calibri"/>
      <family val="2"/>
      <charset val="134"/>
      <scheme val="minor"/>
    </font>
    <font>
      <b/>
      <sz val="12"/>
      <color rgb="FFFF0000"/>
      <name val="Calibri"/>
      <family val="2"/>
      <scheme val="minor"/>
    </font>
    <font>
      <b/>
      <sz val="14"/>
      <color rgb="FFFF0000"/>
      <name val="Calibri"/>
      <family val="2"/>
      <scheme val="minor"/>
    </font>
    <font>
      <strike/>
      <sz val="8"/>
      <color rgb="FFFF0000"/>
      <name val="Tahoma"/>
      <family val="2"/>
    </font>
    <font>
      <sz val="9"/>
      <color rgb="FFFF0000"/>
      <name val="Tahoma"/>
      <family val="2"/>
    </font>
    <font>
      <b/>
      <strike/>
      <sz val="8"/>
      <color theme="1"/>
      <name val="Calibri"/>
      <family val="2"/>
    </font>
    <font>
      <strike/>
      <sz val="8"/>
      <color theme="1"/>
      <name val="Calibri"/>
      <family val="2"/>
    </font>
    <font>
      <strike/>
      <sz val="8"/>
      <name val="Calibri"/>
      <family val="2"/>
    </font>
    <font>
      <strike/>
      <sz val="8"/>
      <color rgb="FF000000"/>
      <name val="Calibri"/>
      <family val="2"/>
    </font>
    <font>
      <strike/>
      <sz val="8"/>
      <color rgb="FFFF0000"/>
      <name val="Calibri"/>
      <family val="2"/>
    </font>
    <font>
      <strike/>
      <sz val="10"/>
      <color theme="1"/>
      <name val="Calibri"/>
      <family val="2"/>
      <scheme val="minor"/>
    </font>
    <font>
      <i/>
      <strike/>
      <sz val="8"/>
      <color rgb="FF0070C0"/>
      <name val="Tahoma"/>
      <family val="2"/>
    </font>
    <font>
      <sz val="10"/>
      <color rgb="FFFF0000"/>
      <name val="Calibri"/>
      <family val="2"/>
      <scheme val="minor"/>
    </font>
    <font>
      <u/>
      <sz val="11"/>
      <color theme="10"/>
      <name val="Calibri"/>
      <family val="2"/>
      <scheme val="minor"/>
    </font>
    <font>
      <sz val="11"/>
      <name val="Calibri"/>
      <family val="2"/>
      <scheme val="major"/>
    </font>
    <font>
      <sz val="11"/>
      <color theme="1"/>
      <name val="Calibri"/>
      <family val="2"/>
      <scheme val="major"/>
    </font>
    <font>
      <u/>
      <sz val="11"/>
      <color theme="10"/>
      <name val="Calibri"/>
      <family val="2"/>
      <scheme val="major"/>
    </font>
    <font>
      <b/>
      <sz val="11"/>
      <color theme="1"/>
      <name val="Calibri"/>
      <family val="2"/>
      <scheme val="major"/>
    </font>
    <font>
      <sz val="11"/>
      <color rgb="FFFF0000"/>
      <name val="Calibri"/>
      <family val="2"/>
      <scheme val="major"/>
    </font>
    <font>
      <sz val="11"/>
      <color rgb="FF000000"/>
      <name val="Calibri"/>
      <family val="2"/>
      <scheme val="major"/>
    </font>
    <font>
      <strike/>
      <sz val="11"/>
      <color rgb="FFFF0000"/>
      <name val="Calibri"/>
      <family val="2"/>
      <scheme val="major"/>
    </font>
    <font>
      <b/>
      <sz val="11"/>
      <color rgb="FF000000"/>
      <name val="Calibri"/>
      <family val="2"/>
      <scheme val="major"/>
    </font>
    <font>
      <sz val="9"/>
      <color rgb="FF1F1F1F"/>
      <name val="Arial"/>
      <family val="2"/>
    </font>
  </fonts>
  <fills count="41">
    <fill>
      <patternFill patternType="none"/>
    </fill>
    <fill>
      <patternFill patternType="gray125"/>
    </fill>
    <fill>
      <patternFill patternType="solid">
        <fgColor rgb="FF000080"/>
        <bgColor rgb="FF000080"/>
      </patternFill>
    </fill>
    <fill>
      <patternFill patternType="solid">
        <fgColor rgb="FFFFFFFF"/>
        <bgColor rgb="FFFFFFFF"/>
      </patternFill>
    </fill>
    <fill>
      <patternFill patternType="solid">
        <fgColor rgb="FF00B050"/>
        <bgColor rgb="FF00B050"/>
      </patternFill>
    </fill>
    <fill>
      <patternFill patternType="solid">
        <fgColor rgb="FF00B0F0"/>
        <bgColor rgb="FF00B0F0"/>
      </patternFill>
    </fill>
    <fill>
      <patternFill patternType="solid">
        <fgColor rgb="FFFFFF00"/>
        <bgColor rgb="FFFFFF00"/>
      </patternFill>
    </fill>
    <fill>
      <patternFill patternType="solid">
        <fgColor rgb="FFF4CCCC"/>
        <bgColor rgb="FFF4CCCC"/>
      </patternFill>
    </fill>
    <fill>
      <patternFill patternType="solid">
        <fgColor theme="0"/>
        <bgColor theme="0"/>
      </patternFill>
    </fill>
    <fill>
      <patternFill patternType="solid">
        <fgColor rgb="FF9BC2E6"/>
        <bgColor rgb="FF9BC2E6"/>
      </patternFill>
    </fill>
    <fill>
      <patternFill patternType="solid">
        <fgColor rgb="FF073763"/>
        <bgColor rgb="FF073763"/>
      </patternFill>
    </fill>
    <fill>
      <patternFill patternType="solid">
        <fgColor rgb="FF808080"/>
        <bgColor rgb="FF808080"/>
      </patternFill>
    </fill>
    <fill>
      <patternFill patternType="solid">
        <fgColor rgb="FFC0C0C0"/>
        <bgColor rgb="FFC0C0C0"/>
      </patternFill>
    </fill>
    <fill>
      <patternFill patternType="solid">
        <fgColor theme="0" tint="-0.249977111117893"/>
        <bgColor indexed="64"/>
      </patternFill>
    </fill>
    <fill>
      <patternFill patternType="solid">
        <fgColor theme="0"/>
        <bgColor indexed="64"/>
      </patternFill>
    </fill>
    <fill>
      <patternFill patternType="solid">
        <fgColor theme="9" tint="0.79989013336588644"/>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CCFF"/>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rgb="FFFFFF00"/>
        <bgColor indexed="64"/>
      </patternFill>
    </fill>
    <fill>
      <patternFill patternType="solid">
        <fgColor rgb="FFFFE699"/>
        <bgColor indexed="64"/>
      </patternFill>
    </fill>
    <fill>
      <patternFill patternType="solid">
        <fgColor rgb="FFFF0000"/>
        <bgColor indexed="64"/>
      </patternFill>
    </fill>
    <fill>
      <patternFill patternType="solid">
        <fgColor rgb="FFCCCCFF"/>
        <bgColor indexed="64"/>
      </patternFill>
    </fill>
    <fill>
      <patternFill patternType="solid">
        <fgColor theme="9"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rgb="FFFFFF00"/>
        <bgColor rgb="FFFFFFFF"/>
      </patternFill>
    </fill>
    <fill>
      <patternFill patternType="solid">
        <fgColor rgb="FFFFFF00"/>
        <bgColor rgb="FF00B0F0"/>
      </patternFill>
    </fill>
    <fill>
      <patternFill patternType="solid">
        <fgColor theme="5" tint="0.59999389629810485"/>
        <bgColor indexed="64"/>
      </patternFill>
    </fill>
    <fill>
      <patternFill patternType="solid">
        <fgColor rgb="FFFF00FF"/>
        <bgColor indexed="64"/>
      </patternFill>
    </fill>
    <fill>
      <patternFill patternType="solid">
        <fgColor rgb="FF92D050"/>
        <bgColor indexed="64"/>
      </patternFill>
    </fill>
    <fill>
      <patternFill patternType="solid">
        <fgColor theme="0"/>
        <bgColor rgb="FFFFFFFF"/>
      </patternFill>
    </fill>
    <fill>
      <patternFill patternType="solid">
        <fgColor theme="7" tint="0.79998168889431442"/>
        <bgColor rgb="FFFFFFFF"/>
      </patternFill>
    </fill>
    <fill>
      <patternFill patternType="solid">
        <fgColor theme="7" tint="0.79998168889431442"/>
        <bgColor indexed="64"/>
      </patternFill>
    </fill>
    <fill>
      <patternFill patternType="solid">
        <fgColor rgb="FF00B050"/>
        <bgColor indexed="64"/>
      </patternFill>
    </fill>
  </fills>
  <borders count="26">
    <border>
      <left/>
      <right/>
      <top/>
      <bottom/>
      <diagonal/>
    </border>
    <border>
      <left style="thin">
        <color rgb="FF000000"/>
      </left>
      <right style="thin">
        <color rgb="FFFFFFFF"/>
      </right>
      <top style="thin">
        <color rgb="FF000000"/>
      </top>
      <bottom style="thin">
        <color rgb="FF000000"/>
      </bottom>
      <diagonal/>
    </border>
    <border>
      <left/>
      <right style="thin">
        <color rgb="FFFFFFFF"/>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top/>
      <bottom/>
      <diagonal/>
    </border>
    <border>
      <left style="thin">
        <color rgb="FF000000"/>
      </left>
      <right style="thin">
        <color rgb="FF000000"/>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s>
  <cellStyleXfs count="12">
    <xf numFmtId="0" fontId="0" fillId="0" borderId="0"/>
    <xf numFmtId="0" fontId="27" fillId="0" borderId="0"/>
    <xf numFmtId="0" fontId="50" fillId="0" borderId="0"/>
    <xf numFmtId="0" fontId="50" fillId="0" borderId="0"/>
    <xf numFmtId="0" fontId="27" fillId="0" borderId="0"/>
    <xf numFmtId="164" fontId="27" fillId="0" borderId="0" applyFont="0" applyFill="0" applyBorder="0" applyAlignment="0" applyProtection="0"/>
    <xf numFmtId="0" fontId="27" fillId="0" borderId="0"/>
    <xf numFmtId="0" fontId="7" fillId="0" borderId="0"/>
    <xf numFmtId="0" fontId="6" fillId="0" borderId="0"/>
    <xf numFmtId="0" fontId="4" fillId="0" borderId="0"/>
    <xf numFmtId="0" fontId="100" fillId="0" borderId="0">
      <alignment vertical="center"/>
    </xf>
    <xf numFmtId="0" fontId="122" fillId="0" borderId="0" applyNumberFormat="0" applyFill="0" applyBorder="0" applyAlignment="0" applyProtection="0"/>
  </cellStyleXfs>
  <cellXfs count="1018">
    <xf numFmtId="0" fontId="0" fillId="0" borderId="0" xfId="0"/>
    <xf numFmtId="0" fontId="10" fillId="0" borderId="0" xfId="0" applyFont="1" applyAlignment="1">
      <alignment vertical="center"/>
    </xf>
    <xf numFmtId="0" fontId="11" fillId="0" borderId="0" xfId="0" applyFont="1" applyAlignment="1">
      <alignment vertical="center"/>
    </xf>
    <xf numFmtId="0" fontId="12" fillId="2" borderId="1"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3" xfId="0" applyFont="1" applyFill="1" applyBorder="1" applyAlignment="1">
      <alignment horizontal="center" vertical="center"/>
    </xf>
    <xf numFmtId="165" fontId="10" fillId="0" borderId="4" xfId="0" applyNumberFormat="1" applyFont="1" applyBorder="1" applyAlignment="1">
      <alignment horizontal="right" vertical="center"/>
    </xf>
    <xf numFmtId="0" fontId="10" fillId="0" borderId="5" xfId="0" applyFont="1" applyBorder="1" applyAlignment="1">
      <alignment horizontal="center" vertical="center"/>
    </xf>
    <xf numFmtId="0" fontId="10" fillId="0" borderId="5" xfId="0" applyFont="1" applyBorder="1" applyAlignment="1">
      <alignment vertical="center"/>
    </xf>
    <xf numFmtId="0" fontId="13" fillId="0" borderId="5" xfId="0" applyFont="1" applyBorder="1" applyAlignment="1">
      <alignment vertical="center"/>
    </xf>
    <xf numFmtId="0" fontId="14" fillId="0" borderId="5" xfId="0" applyFont="1" applyBorder="1" applyAlignment="1">
      <alignment vertical="center"/>
    </xf>
    <xf numFmtId="0" fontId="16" fillId="3" borderId="8" xfId="0" applyFont="1" applyFill="1" applyBorder="1" applyAlignment="1">
      <alignment horizontal="left" vertical="center"/>
    </xf>
    <xf numFmtId="15" fontId="17" fillId="3" borderId="8" xfId="0" applyNumberFormat="1" applyFont="1" applyFill="1" applyBorder="1" applyAlignment="1">
      <alignment vertical="center"/>
    </xf>
    <xf numFmtId="0" fontId="18" fillId="0" borderId="5" xfId="0" applyFont="1" applyBorder="1" applyAlignment="1">
      <alignment vertical="center"/>
    </xf>
    <xf numFmtId="0" fontId="19" fillId="0" borderId="8" xfId="0" applyFont="1" applyBorder="1" applyAlignment="1">
      <alignment vertical="center"/>
    </xf>
    <xf numFmtId="0" fontId="11" fillId="0" borderId="8" xfId="0" applyFont="1" applyBorder="1" applyAlignment="1">
      <alignment vertical="center"/>
    </xf>
    <xf numFmtId="0" fontId="19" fillId="0" borderId="0" xfId="0" applyFont="1"/>
    <xf numFmtId="0" fontId="19" fillId="0" borderId="0" xfId="0" applyFont="1" applyAlignment="1">
      <alignment vertical="center"/>
    </xf>
    <xf numFmtId="0" fontId="20" fillId="0" borderId="0" xfId="0" applyFont="1"/>
    <xf numFmtId="0" fontId="19" fillId="0" borderId="0" xfId="0" applyFont="1" applyAlignment="1">
      <alignment horizontal="center"/>
    </xf>
    <xf numFmtId="14" fontId="19" fillId="0" borderId="0" xfId="0" applyNumberFormat="1" applyFont="1" applyAlignment="1">
      <alignment horizontal="left"/>
    </xf>
    <xf numFmtId="0" fontId="19" fillId="0" borderId="0" xfId="0" applyFont="1" applyAlignment="1">
      <alignment horizontal="left"/>
    </xf>
    <xf numFmtId="0" fontId="19" fillId="0" borderId="8" xfId="0" applyFont="1" applyBorder="1"/>
    <xf numFmtId="0" fontId="20" fillId="4" borderId="8" xfId="0" applyFont="1" applyFill="1" applyBorder="1" applyAlignment="1">
      <alignment horizontal="center"/>
    </xf>
    <xf numFmtId="0" fontId="20" fillId="4" borderId="8" xfId="0" applyFont="1" applyFill="1" applyBorder="1"/>
    <xf numFmtId="0" fontId="20" fillId="5" borderId="8" xfId="0" applyFont="1" applyFill="1" applyBorder="1"/>
    <xf numFmtId="0" fontId="19" fillId="0" borderId="8" xfId="0" applyFont="1" applyBorder="1" applyAlignment="1">
      <alignment horizontal="center"/>
    </xf>
    <xf numFmtId="0" fontId="10" fillId="0" borderId="8" xfId="0" applyFont="1" applyBorder="1" applyAlignment="1">
      <alignment horizontal="center"/>
    </xf>
    <xf numFmtId="0" fontId="10" fillId="0" borderId="8" xfId="0" applyFont="1" applyBorder="1"/>
    <xf numFmtId="0" fontId="10" fillId="0" borderId="0" xfId="0" applyFont="1"/>
    <xf numFmtId="0" fontId="10" fillId="3" borderId="8" xfId="0" applyFont="1" applyFill="1" applyBorder="1" applyAlignment="1">
      <alignment horizontal="center"/>
    </xf>
    <xf numFmtId="0" fontId="10" fillId="3" borderId="8" xfId="0" applyFont="1" applyFill="1" applyBorder="1"/>
    <xf numFmtId="0" fontId="10" fillId="3" borderId="0" xfId="0" applyFont="1" applyFill="1"/>
    <xf numFmtId="0" fontId="21" fillId="3" borderId="8" xfId="0" applyFont="1" applyFill="1" applyBorder="1" applyAlignment="1">
      <alignment horizontal="left"/>
    </xf>
    <xf numFmtId="0" fontId="19" fillId="3" borderId="8" xfId="0" applyFont="1" applyFill="1" applyBorder="1" applyAlignment="1">
      <alignment horizontal="center" vertical="center"/>
    </xf>
    <xf numFmtId="0" fontId="19" fillId="3" borderId="8" xfId="0" applyFont="1" applyFill="1" applyBorder="1" applyAlignment="1">
      <alignment vertical="center"/>
    </xf>
    <xf numFmtId="0" fontId="20" fillId="3" borderId="8" xfId="0" applyFont="1" applyFill="1" applyBorder="1" applyAlignment="1">
      <alignment horizontal="center" vertical="center" wrapText="1"/>
    </xf>
    <xf numFmtId="0" fontId="20" fillId="3" borderId="8" xfId="0" applyFont="1" applyFill="1" applyBorder="1" applyAlignment="1">
      <alignment vertical="center"/>
    </xf>
    <xf numFmtId="0" fontId="19" fillId="3" borderId="5" xfId="0" applyFont="1" applyFill="1" applyBorder="1" applyAlignment="1">
      <alignment vertical="center"/>
    </xf>
    <xf numFmtId="0" fontId="20" fillId="3" borderId="8" xfId="0" applyFont="1" applyFill="1" applyBorder="1" applyAlignment="1">
      <alignment vertical="center" wrapText="1"/>
    </xf>
    <xf numFmtId="0" fontId="19" fillId="3" borderId="0" xfId="0" applyFont="1" applyFill="1" applyAlignment="1">
      <alignment vertical="center"/>
    </xf>
    <xf numFmtId="0" fontId="19" fillId="0" borderId="8" xfId="0" applyFont="1" applyBorder="1" applyAlignment="1">
      <alignment horizontal="left"/>
    </xf>
    <xf numFmtId="0" fontId="20" fillId="0" borderId="8" xfId="0" applyFont="1" applyBorder="1"/>
    <xf numFmtId="0" fontId="19" fillId="3" borderId="8" xfId="0" applyFont="1" applyFill="1" applyBorder="1"/>
    <xf numFmtId="0" fontId="19" fillId="3" borderId="8" xfId="0" applyFont="1" applyFill="1" applyBorder="1" applyAlignment="1">
      <alignment horizontal="center"/>
    </xf>
    <xf numFmtId="0" fontId="19" fillId="6" borderId="0" xfId="0" applyFont="1" applyFill="1"/>
    <xf numFmtId="0" fontId="19" fillId="3" borderId="0" xfId="0" applyFont="1" applyFill="1"/>
    <xf numFmtId="0" fontId="22" fillId="0" borderId="8" xfId="0" applyFont="1" applyBorder="1" applyAlignment="1">
      <alignment horizontal="center"/>
    </xf>
    <xf numFmtId="0" fontId="10" fillId="3" borderId="8" xfId="0" applyFont="1" applyFill="1" applyBorder="1" applyAlignment="1">
      <alignment horizontal="left"/>
    </xf>
    <xf numFmtId="0" fontId="23" fillId="0" borderId="8" xfId="0" applyFont="1" applyBorder="1"/>
    <xf numFmtId="0" fontId="23" fillId="0" borderId="8" xfId="0" applyFont="1" applyBorder="1" applyAlignment="1">
      <alignment horizontal="center"/>
    </xf>
    <xf numFmtId="0" fontId="23" fillId="0" borderId="8" xfId="0" applyFont="1" applyBorder="1" applyAlignment="1">
      <alignment wrapText="1"/>
    </xf>
    <xf numFmtId="0" fontId="19" fillId="7" borderId="8" xfId="0" applyFont="1" applyFill="1" applyBorder="1"/>
    <xf numFmtId="0" fontId="19" fillId="7" borderId="8" xfId="0" applyFont="1" applyFill="1" applyBorder="1" applyAlignment="1">
      <alignment horizontal="center"/>
    </xf>
    <xf numFmtId="0" fontId="10" fillId="7" borderId="8" xfId="0" applyFont="1" applyFill="1" applyBorder="1"/>
    <xf numFmtId="0" fontId="19" fillId="7" borderId="0" xfId="0" applyFont="1" applyFill="1"/>
    <xf numFmtId="0" fontId="10" fillId="0" borderId="4" xfId="0" applyFont="1" applyBorder="1"/>
    <xf numFmtId="0" fontId="24" fillId="0" borderId="8" xfId="0" applyFont="1" applyBorder="1"/>
    <xf numFmtId="0" fontId="25" fillId="3" borderId="0" xfId="0" applyFont="1" applyFill="1"/>
    <xf numFmtId="0" fontId="10" fillId="3" borderId="0" xfId="0" applyFont="1" applyFill="1" applyAlignment="1">
      <alignment horizontal="left"/>
    </xf>
    <xf numFmtId="0" fontId="19" fillId="8" borderId="8" xfId="0" applyFont="1" applyFill="1" applyBorder="1"/>
    <xf numFmtId="0" fontId="19" fillId="8" borderId="8" xfId="0" applyFont="1" applyFill="1" applyBorder="1" applyAlignment="1">
      <alignment horizontal="center"/>
    </xf>
    <xf numFmtId="0" fontId="19" fillId="8" borderId="0" xfId="0" applyFont="1" applyFill="1"/>
    <xf numFmtId="0" fontId="19" fillId="0" borderId="5" xfId="0" applyFont="1" applyBorder="1"/>
    <xf numFmtId="0" fontId="19" fillId="0" borderId="15" xfId="0" applyFont="1" applyBorder="1"/>
    <xf numFmtId="0" fontId="20" fillId="4" borderId="4" xfId="0" applyFont="1" applyFill="1" applyBorder="1" applyAlignment="1">
      <alignment horizontal="center"/>
    </xf>
    <xf numFmtId="0" fontId="20" fillId="4" borderId="5" xfId="0" applyFont="1" applyFill="1" applyBorder="1"/>
    <xf numFmtId="0" fontId="20" fillId="5" borderId="5" xfId="0" applyFont="1" applyFill="1" applyBorder="1"/>
    <xf numFmtId="0" fontId="19" fillId="0" borderId="4" xfId="0" applyFont="1" applyBorder="1" applyAlignment="1">
      <alignment horizontal="right"/>
    </xf>
    <xf numFmtId="0" fontId="19" fillId="0" borderId="5" xfId="0" applyFont="1" applyBorder="1" applyAlignment="1">
      <alignment horizontal="right"/>
    </xf>
    <xf numFmtId="0" fontId="19" fillId="0" borderId="5" xfId="0" applyFont="1" applyBorder="1" applyAlignment="1">
      <alignment horizontal="center"/>
    </xf>
    <xf numFmtId="0" fontId="26" fillId="0" borderId="0" xfId="0" applyFont="1"/>
    <xf numFmtId="0" fontId="20"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left" vertical="center"/>
    </xf>
    <xf numFmtId="0" fontId="19" fillId="4" borderId="4" xfId="0" applyFont="1" applyFill="1" applyBorder="1" applyAlignment="1">
      <alignment vertical="center"/>
    </xf>
    <xf numFmtId="0" fontId="20" fillId="4" borderId="5" xfId="0" applyFont="1" applyFill="1" applyBorder="1" applyAlignment="1">
      <alignment vertical="center"/>
    </xf>
    <xf numFmtId="0" fontId="20" fillId="4" borderId="5" xfId="0" applyFont="1" applyFill="1" applyBorder="1" applyAlignment="1">
      <alignment horizontal="center" vertical="center"/>
    </xf>
    <xf numFmtId="0" fontId="20" fillId="5" borderId="5" xfId="0" applyFont="1" applyFill="1" applyBorder="1" applyAlignment="1">
      <alignment vertical="center"/>
    </xf>
    <xf numFmtId="0" fontId="19" fillId="0" borderId="8" xfId="0" applyFont="1" applyBorder="1" applyAlignment="1">
      <alignment horizontal="center" vertical="center"/>
    </xf>
    <xf numFmtId="0" fontId="20" fillId="0" borderId="8" xfId="0" applyFont="1" applyBorder="1" applyAlignment="1">
      <alignment vertical="center"/>
    </xf>
    <xf numFmtId="0" fontId="19" fillId="0" borderId="5" xfId="0" applyFont="1" applyBorder="1" applyAlignment="1">
      <alignment vertical="center"/>
    </xf>
    <xf numFmtId="0" fontId="19" fillId="0" borderId="8" xfId="0" applyFont="1" applyBorder="1" applyAlignment="1">
      <alignment vertical="center" wrapText="1"/>
    </xf>
    <xf numFmtId="0" fontId="20" fillId="0" borderId="0" xfId="0" applyFont="1" applyAlignment="1">
      <alignment horizontal="left"/>
    </xf>
    <xf numFmtId="0" fontId="10" fillId="3" borderId="0" xfId="0" applyFont="1" applyFill="1" applyAlignment="1">
      <alignment vertical="center"/>
    </xf>
    <xf numFmtId="0" fontId="28" fillId="0" borderId="0" xfId="0" applyFont="1"/>
    <xf numFmtId="0" fontId="29" fillId="0" borderId="0" xfId="0" applyFont="1"/>
    <xf numFmtId="0" fontId="28" fillId="9" borderId="8" xfId="0" applyFont="1" applyFill="1" applyBorder="1"/>
    <xf numFmtId="0" fontId="28" fillId="9" borderId="3" xfId="0" applyFont="1" applyFill="1" applyBorder="1"/>
    <xf numFmtId="0" fontId="30" fillId="10" borderId="8" xfId="0" applyFont="1" applyFill="1" applyBorder="1"/>
    <xf numFmtId="0" fontId="29" fillId="0" borderId="4" xfId="0" applyFont="1" applyBorder="1"/>
    <xf numFmtId="0" fontId="29" fillId="0" borderId="5" xfId="0" applyFont="1" applyBorder="1"/>
    <xf numFmtId="0" fontId="29" fillId="0" borderId="5" xfId="0" applyFont="1" applyBorder="1" applyAlignment="1">
      <alignment horizontal="right"/>
    </xf>
    <xf numFmtId="0" fontId="27" fillId="0" borderId="8" xfId="0" applyFont="1" applyBorder="1" applyAlignment="1">
      <alignment horizontal="center"/>
    </xf>
    <xf numFmtId="0" fontId="29" fillId="6" borderId="4" xfId="0" applyFont="1" applyFill="1" applyBorder="1"/>
    <xf numFmtId="0" fontId="29" fillId="6" borderId="5" xfId="0" applyFont="1" applyFill="1" applyBorder="1"/>
    <xf numFmtId="0" fontId="29" fillId="6" borderId="5" xfId="0" applyFont="1" applyFill="1" applyBorder="1" applyAlignment="1">
      <alignment horizontal="right"/>
    </xf>
    <xf numFmtId="0" fontId="27" fillId="6" borderId="8" xfId="0" applyFont="1" applyFill="1" applyBorder="1" applyAlignment="1">
      <alignment horizontal="center"/>
    </xf>
    <xf numFmtId="0" fontId="31" fillId="2" borderId="8" xfId="0" applyFont="1" applyFill="1" applyBorder="1"/>
    <xf numFmtId="0" fontId="32" fillId="11" borderId="3" xfId="0" applyFont="1" applyFill="1" applyBorder="1"/>
    <xf numFmtId="0" fontId="33" fillId="11" borderId="3" xfId="0" applyFont="1" applyFill="1" applyBorder="1"/>
    <xf numFmtId="0" fontId="34" fillId="12" borderId="4" xfId="0" applyFont="1" applyFill="1" applyBorder="1"/>
    <xf numFmtId="0" fontId="34" fillId="12" borderId="5" xfId="0" applyFont="1" applyFill="1" applyBorder="1"/>
    <xf numFmtId="0" fontId="35" fillId="0" borderId="4" xfId="0" applyFont="1" applyBorder="1"/>
    <xf numFmtId="0" fontId="35" fillId="0" borderId="5" xfId="0" applyFont="1" applyBorder="1"/>
    <xf numFmtId="0" fontId="35" fillId="0" borderId="5" xfId="0" applyFont="1" applyBorder="1" applyAlignment="1">
      <alignment horizontal="right"/>
    </xf>
    <xf numFmtId="0" fontId="35" fillId="6" borderId="4" xfId="0" applyFont="1" applyFill="1" applyBorder="1"/>
    <xf numFmtId="0" fontId="35" fillId="6" borderId="5" xfId="0" applyFont="1" applyFill="1" applyBorder="1"/>
    <xf numFmtId="0" fontId="35" fillId="6" borderId="5" xfId="0" applyFont="1" applyFill="1" applyBorder="1" applyAlignment="1">
      <alignment horizontal="right"/>
    </xf>
    <xf numFmtId="0" fontId="19" fillId="0" borderId="8" xfId="0" applyFont="1" applyBorder="1" applyAlignment="1">
      <alignment wrapText="1"/>
    </xf>
    <xf numFmtId="0" fontId="38" fillId="0" borderId="0" xfId="0" applyFont="1"/>
    <xf numFmtId="0" fontId="39" fillId="0" borderId="0" xfId="0" applyFont="1"/>
    <xf numFmtId="0" fontId="40" fillId="0" borderId="8" xfId="0" applyFont="1" applyBorder="1"/>
    <xf numFmtId="0" fontId="40" fillId="0" borderId="8" xfId="0" applyFont="1" applyBorder="1" applyAlignment="1">
      <alignment horizontal="center"/>
    </xf>
    <xf numFmtId="0" fontId="41" fillId="0" borderId="8" xfId="0" applyFont="1" applyBorder="1"/>
    <xf numFmtId="0" fontId="40" fillId="0" borderId="0" xfId="0" applyFont="1"/>
    <xf numFmtId="0" fontId="41" fillId="0" borderId="8" xfId="0" applyFont="1" applyBorder="1" applyAlignment="1">
      <alignment horizontal="center"/>
    </xf>
    <xf numFmtId="0" fontId="42" fillId="4" borderId="8" xfId="0" applyFont="1" applyFill="1" applyBorder="1"/>
    <xf numFmtId="3" fontId="19" fillId="0" borderId="8" xfId="0" applyNumberFormat="1" applyFont="1" applyBorder="1" applyAlignment="1">
      <alignment horizontal="center"/>
    </xf>
    <xf numFmtId="0" fontId="37" fillId="0" borderId="8" xfId="0" applyFont="1" applyBorder="1"/>
    <xf numFmtId="0" fontId="37" fillId="0" borderId="8" xfId="0" applyFont="1" applyBorder="1" applyAlignment="1">
      <alignment horizontal="center"/>
    </xf>
    <xf numFmtId="0" fontId="37" fillId="0" borderId="8" xfId="0" applyFont="1" applyBorder="1" applyAlignment="1">
      <alignment wrapText="1"/>
    </xf>
    <xf numFmtId="0" fontId="37" fillId="0" borderId="0" xfId="0" applyFont="1"/>
    <xf numFmtId="0" fontId="44" fillId="0" borderId="0" xfId="0" applyFont="1"/>
    <xf numFmtId="0" fontId="43" fillId="0" borderId="0" xfId="0" applyFont="1"/>
    <xf numFmtId="0" fontId="45" fillId="0" borderId="8" xfId="0" applyFont="1" applyBorder="1" applyAlignment="1">
      <alignment horizontal="center"/>
    </xf>
    <xf numFmtId="0" fontId="39" fillId="0" borderId="0" xfId="0" applyFont="1" applyAlignment="1">
      <alignment horizontal="center"/>
    </xf>
    <xf numFmtId="0" fontId="10" fillId="3" borderId="0" xfId="0" applyFont="1" applyFill="1" applyAlignment="1">
      <alignment horizontal="center"/>
    </xf>
    <xf numFmtId="0" fontId="41" fillId="0" borderId="0" xfId="0" applyFont="1" applyAlignment="1">
      <alignment horizontal="center"/>
    </xf>
    <xf numFmtId="0" fontId="10" fillId="3" borderId="4" xfId="0" applyFont="1" applyFill="1" applyBorder="1"/>
    <xf numFmtId="0" fontId="10" fillId="0" borderId="16" xfId="0" applyFont="1" applyBorder="1" applyAlignment="1">
      <alignment horizontal="center"/>
    </xf>
    <xf numFmtId="0" fontId="10" fillId="3" borderId="16" xfId="0" applyFont="1" applyFill="1" applyBorder="1"/>
    <xf numFmtId="0" fontId="0" fillId="0" borderId="16" xfId="0" applyBorder="1"/>
    <xf numFmtId="0" fontId="40" fillId="0" borderId="16" xfId="0" applyFont="1" applyBorder="1"/>
    <xf numFmtId="0" fontId="10" fillId="0" borderId="9" xfId="0" applyFont="1" applyBorder="1"/>
    <xf numFmtId="0" fontId="10" fillId="3" borderId="16" xfId="0" applyFont="1" applyFill="1" applyBorder="1" applyAlignment="1">
      <alignment horizontal="center"/>
    </xf>
    <xf numFmtId="0" fontId="10" fillId="0" borderId="16" xfId="0" applyFont="1" applyBorder="1"/>
    <xf numFmtId="14" fontId="40" fillId="0" borderId="0" xfId="0" applyNumberFormat="1" applyFont="1" applyAlignment="1">
      <alignment horizontal="left"/>
    </xf>
    <xf numFmtId="0" fontId="46" fillId="0" borderId="0" xfId="0" applyFont="1"/>
    <xf numFmtId="0" fontId="19" fillId="0" borderId="16" xfId="0" applyFont="1" applyBorder="1"/>
    <xf numFmtId="0" fontId="19" fillId="0" borderId="16" xfId="0" applyFont="1" applyBorder="1" applyAlignment="1">
      <alignment horizontal="center"/>
    </xf>
    <xf numFmtId="0" fontId="48" fillId="0" borderId="8" xfId="0" applyFont="1" applyBorder="1" applyAlignment="1">
      <alignment vertical="center"/>
    </xf>
    <xf numFmtId="0" fontId="10" fillId="0" borderId="8" xfId="0" applyFont="1" applyBorder="1" applyAlignment="1">
      <alignment vertical="center"/>
    </xf>
    <xf numFmtId="0" fontId="37" fillId="0" borderId="8" xfId="0" applyFont="1" applyBorder="1" applyAlignment="1">
      <alignment vertical="center"/>
    </xf>
    <xf numFmtId="0" fontId="48" fillId="0" borderId="8" xfId="0" applyFont="1" applyBorder="1"/>
    <xf numFmtId="0" fontId="48" fillId="0" borderId="5" xfId="0" applyFont="1" applyBorder="1"/>
    <xf numFmtId="0" fontId="50" fillId="14" borderId="0" xfId="2" applyFill="1" applyAlignment="1">
      <alignment horizontal="left" vertical="top"/>
    </xf>
    <xf numFmtId="0" fontId="50" fillId="14" borderId="0" xfId="2" applyFill="1" applyAlignment="1">
      <alignment vertical="top" wrapText="1"/>
    </xf>
    <xf numFmtId="0" fontId="50" fillId="14" borderId="0" xfId="2" applyFill="1" applyAlignment="1">
      <alignment horizontal="left" vertical="top" wrapText="1"/>
    </xf>
    <xf numFmtId="0" fontId="50" fillId="14" borderId="0" xfId="2" applyFill="1" applyAlignment="1">
      <alignment wrapText="1"/>
    </xf>
    <xf numFmtId="0" fontId="51" fillId="14" borderId="0" xfId="2" applyFont="1" applyFill="1" applyAlignment="1">
      <alignment vertical="top" wrapText="1"/>
    </xf>
    <xf numFmtId="40" fontId="50" fillId="14" borderId="0" xfId="2" applyNumberFormat="1" applyFill="1" applyAlignment="1">
      <alignment vertical="top" wrapText="1"/>
    </xf>
    <xf numFmtId="40" fontId="50" fillId="14" borderId="0" xfId="2" applyNumberFormat="1" applyFill="1" applyAlignment="1">
      <alignment horizontal="right" vertical="top" wrapText="1"/>
    </xf>
    <xf numFmtId="0" fontId="50" fillId="14" borderId="0" xfId="2" applyFill="1"/>
    <xf numFmtId="0" fontId="53" fillId="15" borderId="16" xfId="3" applyFont="1" applyFill="1" applyBorder="1" applyAlignment="1">
      <alignment horizontal="center" vertical="center" wrapText="1"/>
    </xf>
    <xf numFmtId="0" fontId="52" fillId="15" borderId="18" xfId="2" applyFont="1" applyFill="1" applyBorder="1" applyAlignment="1">
      <alignment horizontal="left" vertical="top" wrapText="1"/>
    </xf>
    <xf numFmtId="0" fontId="52" fillId="15" borderId="18" xfId="2" applyFont="1" applyFill="1" applyBorder="1" applyAlignment="1">
      <alignment vertical="top" wrapText="1"/>
    </xf>
    <xf numFmtId="0" fontId="52" fillId="15" borderId="18" xfId="3" applyFont="1" applyFill="1" applyBorder="1" applyAlignment="1">
      <alignment horizontal="center" vertical="center" wrapText="1"/>
    </xf>
    <xf numFmtId="0" fontId="52" fillId="15" borderId="18" xfId="3" applyFont="1" applyFill="1" applyBorder="1" applyAlignment="1">
      <alignment horizontal="center" vertical="top" wrapText="1"/>
    </xf>
    <xf numFmtId="0" fontId="53" fillId="15" borderId="18" xfId="3" applyFont="1" applyFill="1" applyBorder="1" applyAlignment="1">
      <alignment horizontal="center" vertical="top" wrapText="1"/>
    </xf>
    <xf numFmtId="0" fontId="53" fillId="15" borderId="18" xfId="2" applyFont="1" applyFill="1" applyBorder="1" applyAlignment="1">
      <alignment vertical="top" wrapText="1"/>
    </xf>
    <xf numFmtId="0" fontId="52" fillId="15" borderId="18" xfId="3" applyFont="1" applyFill="1" applyBorder="1" applyAlignment="1">
      <alignment horizontal="left" vertical="top" wrapText="1"/>
    </xf>
    <xf numFmtId="0" fontId="27" fillId="16" borderId="16" xfId="4" applyFill="1" applyBorder="1"/>
    <xf numFmtId="0" fontId="50" fillId="16" borderId="16" xfId="2" applyFill="1" applyBorder="1" applyAlignment="1">
      <alignment vertical="top" wrapText="1"/>
    </xf>
    <xf numFmtId="0" fontId="51" fillId="17" borderId="16" xfId="2" applyFont="1" applyFill="1" applyBorder="1" applyAlignment="1">
      <alignment vertical="top" wrapText="1"/>
    </xf>
    <xf numFmtId="0" fontId="51" fillId="16" borderId="16" xfId="2" applyFont="1" applyFill="1" applyBorder="1" applyAlignment="1">
      <alignment vertical="top" wrapText="1"/>
    </xf>
    <xf numFmtId="0" fontId="55" fillId="16" borderId="16" xfId="2" applyFont="1" applyFill="1" applyBorder="1" applyAlignment="1">
      <alignment vertical="top" wrapText="1"/>
    </xf>
    <xf numFmtId="0" fontId="56" fillId="16" borderId="16" xfId="2" applyFont="1" applyFill="1" applyBorder="1" applyAlignment="1">
      <alignment vertical="top" wrapText="1"/>
    </xf>
    <xf numFmtId="40" fontId="56" fillId="16" borderId="16" xfId="2" applyNumberFormat="1" applyFont="1" applyFill="1" applyBorder="1" applyAlignment="1">
      <alignment vertical="top" wrapText="1"/>
    </xf>
    <xf numFmtId="0" fontId="50" fillId="14" borderId="16" xfId="2" applyFill="1" applyBorder="1" applyAlignment="1">
      <alignment wrapText="1"/>
    </xf>
    <xf numFmtId="40" fontId="55" fillId="14" borderId="16" xfId="2" applyNumberFormat="1" applyFont="1" applyFill="1" applyBorder="1" applyAlignment="1">
      <alignment vertical="top" wrapText="1"/>
    </xf>
    <xf numFmtId="0" fontId="27" fillId="13" borderId="16" xfId="4" applyFill="1" applyBorder="1"/>
    <xf numFmtId="0" fontId="50" fillId="13" borderId="16" xfId="2" applyFill="1" applyBorder="1" applyAlignment="1">
      <alignment vertical="top" wrapText="1"/>
    </xf>
    <xf numFmtId="0" fontId="50" fillId="16" borderId="16" xfId="2" applyFill="1" applyBorder="1" applyAlignment="1">
      <alignment horizontal="left" vertical="top" wrapText="1"/>
    </xf>
    <xf numFmtId="0" fontId="57" fillId="16" borderId="16" xfId="2" applyFont="1" applyFill="1" applyBorder="1" applyAlignment="1">
      <alignment horizontal="left" vertical="top" wrapText="1"/>
    </xf>
    <xf numFmtId="0" fontId="27" fillId="16" borderId="16" xfId="2" applyFont="1" applyFill="1" applyBorder="1" applyAlignment="1">
      <alignment horizontal="left" vertical="top" wrapText="1"/>
    </xf>
    <xf numFmtId="40" fontId="50" fillId="16" borderId="16" xfId="2" applyNumberFormat="1" applyFill="1" applyBorder="1" applyAlignment="1">
      <alignment horizontal="right" vertical="top" wrapText="1"/>
    </xf>
    <xf numFmtId="40" fontId="50" fillId="14" borderId="16" xfId="2" applyNumberFormat="1" applyFill="1" applyBorder="1" applyAlignment="1">
      <alignment vertical="top" wrapText="1"/>
    </xf>
    <xf numFmtId="40" fontId="50" fillId="16" borderId="16" xfId="2" applyNumberFormat="1" applyFill="1" applyBorder="1" applyAlignment="1">
      <alignment vertical="top" wrapText="1"/>
    </xf>
    <xf numFmtId="0" fontId="58" fillId="19" borderId="16" xfId="2" applyFont="1" applyFill="1" applyBorder="1" applyAlignment="1">
      <alignment vertical="top" wrapText="1"/>
    </xf>
    <xf numFmtId="0" fontId="59" fillId="19" borderId="16" xfId="2" applyFont="1" applyFill="1" applyBorder="1" applyAlignment="1">
      <alignment vertical="top" wrapText="1"/>
    </xf>
    <xf numFmtId="0" fontId="60" fillId="19" borderId="16" xfId="2" applyFont="1" applyFill="1" applyBorder="1" applyAlignment="1">
      <alignment vertical="top" wrapText="1"/>
    </xf>
    <xf numFmtId="0" fontId="61" fillId="19" borderId="16" xfId="2" applyFont="1" applyFill="1" applyBorder="1" applyAlignment="1">
      <alignment vertical="top" wrapText="1"/>
    </xf>
    <xf numFmtId="40" fontId="58" fillId="19" borderId="16" xfId="2" applyNumberFormat="1" applyFont="1" applyFill="1" applyBorder="1" applyAlignment="1">
      <alignment vertical="top" wrapText="1"/>
    </xf>
    <xf numFmtId="0" fontId="62" fillId="16" borderId="16" xfId="2" applyFont="1" applyFill="1" applyBorder="1" applyAlignment="1">
      <alignment horizontal="left" vertical="top" wrapText="1"/>
    </xf>
    <xf numFmtId="0" fontId="50" fillId="18" borderId="16" xfId="2" applyFill="1" applyBorder="1" applyAlignment="1">
      <alignment horizontal="left" vertical="top" wrapText="1"/>
    </xf>
    <xf numFmtId="0" fontId="50" fillId="18" borderId="16" xfId="2" applyFill="1" applyBorder="1" applyAlignment="1">
      <alignment vertical="top" wrapText="1"/>
    </xf>
    <xf numFmtId="0" fontId="51" fillId="18" borderId="16" xfId="2" applyFont="1" applyFill="1" applyBorder="1" applyAlignment="1">
      <alignment vertical="top" wrapText="1"/>
    </xf>
    <xf numFmtId="40" fontId="50" fillId="18" borderId="16" xfId="2" applyNumberFormat="1" applyFill="1" applyBorder="1" applyAlignment="1">
      <alignment horizontal="right" vertical="top" wrapText="1"/>
    </xf>
    <xf numFmtId="0" fontId="50" fillId="14" borderId="16" xfId="2" applyFill="1" applyBorder="1" applyAlignment="1">
      <alignment horizontal="left" wrapText="1"/>
    </xf>
    <xf numFmtId="0" fontId="50" fillId="14" borderId="16" xfId="2" applyFill="1" applyBorder="1" applyAlignment="1">
      <alignment vertical="top" wrapText="1"/>
    </xf>
    <xf numFmtId="0" fontId="51" fillId="14" borderId="16" xfId="2" applyFont="1" applyFill="1" applyBorder="1" applyAlignment="1">
      <alignment vertical="top" wrapText="1"/>
    </xf>
    <xf numFmtId="0" fontId="56" fillId="14" borderId="16" xfId="2" applyFont="1" applyFill="1" applyBorder="1" applyAlignment="1">
      <alignment vertical="top" wrapText="1"/>
    </xf>
    <xf numFmtId="0" fontId="50" fillId="14" borderId="16" xfId="2" applyFill="1" applyBorder="1" applyAlignment="1">
      <alignment horizontal="left" vertical="top" wrapText="1"/>
    </xf>
    <xf numFmtId="40" fontId="50" fillId="14" borderId="16" xfId="2" applyNumberFormat="1" applyFill="1" applyBorder="1" applyAlignment="1">
      <alignment horizontal="right" vertical="top" wrapText="1"/>
    </xf>
    <xf numFmtId="0" fontId="50" fillId="20" borderId="16" xfId="2" applyFill="1" applyBorder="1" applyAlignment="1">
      <alignment vertical="top" wrapText="1"/>
    </xf>
    <xf numFmtId="0" fontId="51" fillId="20" borderId="16" xfId="2" applyFont="1" applyFill="1" applyBorder="1" applyAlignment="1">
      <alignment vertical="top" wrapText="1"/>
    </xf>
    <xf numFmtId="0" fontId="55" fillId="20" borderId="16" xfId="2" applyFont="1" applyFill="1" applyBorder="1" applyAlignment="1">
      <alignment vertical="top" wrapText="1"/>
    </xf>
    <xf numFmtId="0" fontId="56" fillId="20" borderId="16" xfId="2" applyFont="1" applyFill="1" applyBorder="1" applyAlignment="1">
      <alignment vertical="top" wrapText="1"/>
    </xf>
    <xf numFmtId="40" fontId="55" fillId="20" borderId="16" xfId="2" applyNumberFormat="1" applyFont="1" applyFill="1" applyBorder="1" applyAlignment="1">
      <alignment vertical="top" wrapText="1"/>
    </xf>
    <xf numFmtId="0" fontId="51" fillId="13" borderId="16" xfId="2" applyFont="1" applyFill="1" applyBorder="1" applyAlignment="1">
      <alignment vertical="top" wrapText="1"/>
    </xf>
    <xf numFmtId="0" fontId="55" fillId="13" borderId="16" xfId="2" applyFont="1" applyFill="1" applyBorder="1" applyAlignment="1">
      <alignment vertical="top" wrapText="1"/>
    </xf>
    <xf numFmtId="0" fontId="56" fillId="13" borderId="16" xfId="2" applyFont="1" applyFill="1" applyBorder="1" applyAlignment="1">
      <alignment vertical="top" wrapText="1"/>
    </xf>
    <xf numFmtId="0" fontId="57" fillId="18" borderId="16" xfId="2" applyFont="1" applyFill="1" applyBorder="1" applyAlignment="1">
      <alignment horizontal="left" vertical="top" wrapText="1"/>
    </xf>
    <xf numFmtId="40" fontId="50" fillId="20" borderId="16" xfId="2" applyNumberFormat="1" applyFill="1" applyBorder="1" applyAlignment="1">
      <alignment vertical="top" wrapText="1"/>
    </xf>
    <xf numFmtId="0" fontId="62" fillId="18" borderId="16" xfId="2" applyFont="1" applyFill="1" applyBorder="1" applyAlignment="1">
      <alignment horizontal="left" vertical="top" wrapText="1"/>
    </xf>
    <xf numFmtId="0" fontId="55" fillId="14" borderId="16" xfId="2" applyFont="1" applyFill="1" applyBorder="1" applyAlignment="1">
      <alignment vertical="top" wrapText="1"/>
    </xf>
    <xf numFmtId="0" fontId="50" fillId="13" borderId="16" xfId="2" applyFill="1" applyBorder="1" applyAlignment="1">
      <alignment wrapText="1"/>
    </xf>
    <xf numFmtId="0" fontId="50" fillId="18" borderId="16" xfId="2" applyFill="1" applyBorder="1" applyAlignment="1">
      <alignment wrapText="1"/>
    </xf>
    <xf numFmtId="40" fontId="50" fillId="18" borderId="16" xfId="2" applyNumberFormat="1" applyFill="1" applyBorder="1" applyAlignment="1">
      <alignment vertical="top" wrapText="1"/>
    </xf>
    <xf numFmtId="0" fontId="50" fillId="19" borderId="16" xfId="2" applyFill="1" applyBorder="1" applyAlignment="1">
      <alignment vertical="top" wrapText="1"/>
    </xf>
    <xf numFmtId="0" fontId="57" fillId="14" borderId="16" xfId="2" applyFont="1" applyFill="1" applyBorder="1" applyAlignment="1">
      <alignment horizontal="left" vertical="top" wrapText="1"/>
    </xf>
    <xf numFmtId="0" fontId="63" fillId="16" borderId="16" xfId="2" applyFont="1" applyFill="1" applyBorder="1" applyAlignment="1">
      <alignment horizontal="left" vertical="top" wrapText="1"/>
    </xf>
    <xf numFmtId="0" fontId="65" fillId="16" borderId="16" xfId="2" applyFont="1" applyFill="1" applyBorder="1" applyAlignment="1">
      <alignment vertical="top" wrapText="1"/>
    </xf>
    <xf numFmtId="164" fontId="55" fillId="16" borderId="16" xfId="5" applyFont="1" applyFill="1" applyBorder="1" applyAlignment="1">
      <alignment vertical="top" wrapText="1"/>
    </xf>
    <xf numFmtId="0" fontId="58" fillId="16" borderId="16" xfId="2" applyFont="1" applyFill="1" applyBorder="1" applyAlignment="1">
      <alignment vertical="top" wrapText="1"/>
    </xf>
    <xf numFmtId="0" fontId="59" fillId="16" borderId="16" xfId="2" applyFont="1" applyFill="1" applyBorder="1" applyAlignment="1">
      <alignment vertical="top" wrapText="1"/>
    </xf>
    <xf numFmtId="0" fontId="61" fillId="16" borderId="16" xfId="2" applyFont="1" applyFill="1" applyBorder="1" applyAlignment="1">
      <alignment vertical="top" wrapText="1"/>
    </xf>
    <xf numFmtId="40" fontId="58" fillId="16" borderId="16" xfId="2" applyNumberFormat="1" applyFont="1" applyFill="1" applyBorder="1" applyAlignment="1">
      <alignment vertical="top" wrapText="1"/>
    </xf>
    <xf numFmtId="164" fontId="60" fillId="16" borderId="16" xfId="5" applyFont="1" applyFill="1" applyBorder="1" applyAlignment="1">
      <alignment vertical="top" wrapText="1"/>
    </xf>
    <xf numFmtId="0" fontId="51" fillId="21" borderId="16" xfId="2" applyFont="1" applyFill="1" applyBorder="1" applyAlignment="1">
      <alignment vertical="top" wrapText="1"/>
    </xf>
    <xf numFmtId="0" fontId="59" fillId="21" borderId="16" xfId="2" applyFont="1" applyFill="1" applyBorder="1" applyAlignment="1">
      <alignment vertical="top" wrapText="1"/>
    </xf>
    <xf numFmtId="0" fontId="50" fillId="21" borderId="16" xfId="2" applyFill="1" applyBorder="1" applyAlignment="1">
      <alignment vertical="top" wrapText="1"/>
    </xf>
    <xf numFmtId="0" fontId="55" fillId="21" borderId="16" xfId="2" applyFont="1" applyFill="1" applyBorder="1" applyAlignment="1">
      <alignment vertical="top" wrapText="1"/>
    </xf>
    <xf numFmtId="40" fontId="50" fillId="21" borderId="16" xfId="2" applyNumberFormat="1" applyFill="1" applyBorder="1" applyAlignment="1">
      <alignment vertical="top" wrapText="1"/>
    </xf>
    <xf numFmtId="0" fontId="62" fillId="21" borderId="16" xfId="2" applyFont="1" applyFill="1" applyBorder="1" applyAlignment="1">
      <alignment vertical="top" wrapText="1"/>
    </xf>
    <xf numFmtId="0" fontId="58" fillId="16" borderId="16" xfId="2" applyFont="1" applyFill="1" applyBorder="1" applyAlignment="1">
      <alignment horizontal="left" vertical="top" wrapText="1"/>
    </xf>
    <xf numFmtId="0" fontId="66" fillId="16" borderId="16" xfId="2" applyFont="1" applyFill="1" applyBorder="1" applyAlignment="1">
      <alignment horizontal="left" vertical="top" wrapText="1"/>
    </xf>
    <xf numFmtId="40" fontId="58" fillId="16" borderId="16" xfId="2" applyNumberFormat="1" applyFont="1" applyFill="1" applyBorder="1" applyAlignment="1">
      <alignment horizontal="right" vertical="top" wrapText="1"/>
    </xf>
    <xf numFmtId="0" fontId="57" fillId="16" borderId="16" xfId="2" applyFont="1" applyFill="1" applyBorder="1" applyAlignment="1">
      <alignment vertical="top" wrapText="1"/>
    </xf>
    <xf numFmtId="0" fontId="67" fillId="16" borderId="16" xfId="2" applyFont="1" applyFill="1" applyBorder="1" applyAlignment="1">
      <alignment vertical="top" wrapText="1"/>
    </xf>
    <xf numFmtId="0" fontId="62" fillId="16" borderId="16" xfId="2" applyFont="1" applyFill="1" applyBorder="1" applyAlignment="1">
      <alignment vertical="top" wrapText="1"/>
    </xf>
    <xf numFmtId="0" fontId="55" fillId="16" borderId="16" xfId="6" applyFont="1" applyFill="1" applyBorder="1" applyAlignment="1">
      <alignment vertical="top" wrapText="1"/>
    </xf>
    <xf numFmtId="0" fontId="55" fillId="18" borderId="16" xfId="2" applyFont="1" applyFill="1" applyBorder="1" applyAlignment="1">
      <alignment vertical="top" wrapText="1"/>
    </xf>
    <xf numFmtId="0" fontId="51" fillId="0" borderId="16" xfId="2" applyFont="1" applyBorder="1" applyAlignment="1">
      <alignment vertical="top" wrapText="1"/>
    </xf>
    <xf numFmtId="0" fontId="50" fillId="13" borderId="16" xfId="2" applyFill="1" applyBorder="1" applyAlignment="1">
      <alignment horizontal="left" vertical="top" wrapText="1"/>
    </xf>
    <xf numFmtId="0" fontId="57" fillId="13" borderId="16" xfId="2" applyFont="1" applyFill="1" applyBorder="1" applyAlignment="1">
      <alignment horizontal="left" vertical="top" wrapText="1"/>
    </xf>
    <xf numFmtId="0" fontId="55" fillId="13" borderId="16" xfId="2" applyFont="1" applyFill="1" applyBorder="1" applyAlignment="1">
      <alignment horizontal="left" vertical="top" wrapText="1"/>
    </xf>
    <xf numFmtId="40" fontId="50" fillId="13" borderId="16" xfId="2" applyNumberFormat="1" applyFill="1" applyBorder="1" applyAlignment="1">
      <alignment horizontal="right" vertical="top" wrapText="1"/>
    </xf>
    <xf numFmtId="40" fontId="55" fillId="18" borderId="16" xfId="2" applyNumberFormat="1" applyFont="1" applyFill="1" applyBorder="1" applyAlignment="1">
      <alignment vertical="top" wrapText="1"/>
    </xf>
    <xf numFmtId="40" fontId="50" fillId="13" borderId="16" xfId="2" applyNumberFormat="1" applyFill="1" applyBorder="1" applyAlignment="1">
      <alignment vertical="top" wrapText="1"/>
    </xf>
    <xf numFmtId="0" fontId="50" fillId="13" borderId="19" xfId="2" applyFill="1" applyBorder="1" applyAlignment="1">
      <alignment horizontal="left" vertical="top" wrapText="1"/>
    </xf>
    <xf numFmtId="0" fontId="50" fillId="18" borderId="17" xfId="2" applyFill="1" applyBorder="1" applyAlignment="1">
      <alignment horizontal="left" vertical="top" wrapText="1"/>
    </xf>
    <xf numFmtId="0" fontId="43" fillId="13" borderId="16" xfId="2" applyFont="1" applyFill="1" applyBorder="1" applyAlignment="1">
      <alignment horizontal="left" vertical="top" wrapText="1"/>
    </xf>
    <xf numFmtId="40" fontId="43" fillId="13" borderId="16" xfId="2" applyNumberFormat="1" applyFont="1" applyFill="1" applyBorder="1" applyAlignment="1">
      <alignment horizontal="left" vertical="top" wrapText="1"/>
    </xf>
    <xf numFmtId="0" fontId="27" fillId="18" borderId="16" xfId="2" applyFont="1" applyFill="1" applyBorder="1" applyAlignment="1">
      <alignment horizontal="left" vertical="top" wrapText="1"/>
    </xf>
    <xf numFmtId="40" fontId="27" fillId="18" borderId="16" xfId="2" applyNumberFormat="1" applyFont="1" applyFill="1" applyBorder="1" applyAlignment="1">
      <alignment horizontal="right" vertical="top" wrapText="1"/>
    </xf>
    <xf numFmtId="40" fontId="55" fillId="13" borderId="16" xfId="2" applyNumberFormat="1" applyFont="1" applyFill="1" applyBorder="1" applyAlignment="1">
      <alignment vertical="top" wrapText="1"/>
    </xf>
    <xf numFmtId="40" fontId="55" fillId="13" borderId="16" xfId="2" applyNumberFormat="1" applyFont="1" applyFill="1" applyBorder="1" applyAlignment="1">
      <alignment horizontal="left" vertical="top" wrapText="1"/>
    </xf>
    <xf numFmtId="0" fontId="27" fillId="14" borderId="16" xfId="2" applyFont="1" applyFill="1" applyBorder="1" applyAlignment="1">
      <alignment horizontal="left" vertical="top"/>
    </xf>
    <xf numFmtId="0" fontId="50" fillId="18" borderId="0" xfId="2" applyFill="1" applyAlignment="1">
      <alignment horizontal="left" vertical="top" wrapText="1"/>
    </xf>
    <xf numFmtId="0" fontId="50" fillId="13" borderId="16" xfId="2" applyFill="1" applyBorder="1" applyAlignment="1">
      <alignment horizontal="right" vertical="top" wrapText="1"/>
    </xf>
    <xf numFmtId="40" fontId="43" fillId="13" borderId="16" xfId="2" applyNumberFormat="1" applyFont="1" applyFill="1" applyBorder="1" applyAlignment="1">
      <alignment horizontal="right" vertical="top" wrapText="1"/>
    </xf>
    <xf numFmtId="0" fontId="50" fillId="16" borderId="16" xfId="2" applyFill="1" applyBorder="1" applyAlignment="1">
      <alignment horizontal="right" vertical="top" wrapText="1"/>
    </xf>
    <xf numFmtId="0" fontId="50" fillId="22" borderId="16" xfId="2" applyFill="1" applyBorder="1" applyAlignment="1">
      <alignment vertical="top" wrapText="1"/>
    </xf>
    <xf numFmtId="0" fontId="50" fillId="18" borderId="16" xfId="2" applyFill="1" applyBorder="1" applyAlignment="1">
      <alignment horizontal="right" vertical="top" wrapText="1"/>
    </xf>
    <xf numFmtId="0" fontId="55" fillId="22" borderId="16" xfId="2" applyFont="1" applyFill="1" applyBorder="1" applyAlignment="1">
      <alignment vertical="top" wrapText="1"/>
    </xf>
    <xf numFmtId="40" fontId="50" fillId="16" borderId="0" xfId="2" applyNumberFormat="1" applyFill="1" applyAlignment="1">
      <alignment horizontal="right" vertical="top" wrapText="1"/>
    </xf>
    <xf numFmtId="0" fontId="50" fillId="0" borderId="0" xfId="2" applyAlignment="1">
      <alignment horizontal="left" vertical="top"/>
    </xf>
    <xf numFmtId="0" fontId="50" fillId="14" borderId="19" xfId="2" applyFill="1" applyBorder="1" applyAlignment="1">
      <alignment horizontal="center" vertical="center" wrapText="1"/>
    </xf>
    <xf numFmtId="0" fontId="50" fillId="22" borderId="16" xfId="2" applyFill="1" applyBorder="1" applyAlignment="1">
      <alignment horizontal="right" vertical="top" wrapText="1"/>
    </xf>
    <xf numFmtId="0" fontId="51" fillId="22" borderId="16" xfId="2" applyFont="1" applyFill="1" applyBorder="1" applyAlignment="1">
      <alignment vertical="top" wrapText="1"/>
    </xf>
    <xf numFmtId="0" fontId="50" fillId="22" borderId="16" xfId="2" applyFill="1" applyBorder="1"/>
    <xf numFmtId="40" fontId="50" fillId="22" borderId="16" xfId="2" applyNumberFormat="1" applyFill="1" applyBorder="1" applyAlignment="1">
      <alignment vertical="top" wrapText="1"/>
    </xf>
    <xf numFmtId="0" fontId="50" fillId="22" borderId="16" xfId="2" applyFill="1" applyBorder="1" applyAlignment="1">
      <alignment wrapText="1"/>
    </xf>
    <xf numFmtId="0" fontId="69" fillId="22" borderId="16" xfId="2" applyFont="1" applyFill="1" applyBorder="1" applyAlignment="1">
      <alignment horizontal="left" vertical="top" wrapText="1"/>
    </xf>
    <xf numFmtId="0" fontId="50" fillId="22" borderId="16" xfId="2" applyFill="1" applyBorder="1" applyAlignment="1">
      <alignment horizontal="left" vertical="top" wrapText="1"/>
    </xf>
    <xf numFmtId="40" fontId="50" fillId="22" borderId="16" xfId="2" applyNumberFormat="1" applyFill="1" applyBorder="1" applyAlignment="1">
      <alignment horizontal="right" vertical="top" wrapText="1"/>
    </xf>
    <xf numFmtId="0" fontId="50" fillId="22" borderId="0" xfId="2" applyFill="1"/>
    <xf numFmtId="0" fontId="27" fillId="16" borderId="16" xfId="2" applyFont="1" applyFill="1" applyBorder="1" applyAlignment="1">
      <alignment vertical="top" wrapText="1"/>
    </xf>
    <xf numFmtId="40" fontId="50" fillId="23" borderId="16" xfId="2" applyNumberFormat="1" applyFill="1" applyBorder="1" applyAlignment="1">
      <alignment vertical="top" wrapText="1"/>
    </xf>
    <xf numFmtId="40" fontId="50" fillId="24" borderId="16" xfId="2" applyNumberFormat="1" applyFill="1" applyBorder="1" applyAlignment="1">
      <alignment horizontal="right" vertical="top" wrapText="1"/>
    </xf>
    <xf numFmtId="0" fontId="70" fillId="16" borderId="16" xfId="2" applyFont="1" applyFill="1" applyBorder="1" applyAlignment="1">
      <alignment vertical="top" wrapText="1"/>
    </xf>
    <xf numFmtId="40" fontId="27" fillId="23" borderId="16" xfId="2" applyNumberFormat="1" applyFont="1" applyFill="1" applyBorder="1" applyAlignment="1">
      <alignment vertical="top" wrapText="1"/>
    </xf>
    <xf numFmtId="0" fontId="27" fillId="18" borderId="16" xfId="2" applyFont="1" applyFill="1" applyBorder="1" applyAlignment="1">
      <alignment vertical="top" wrapText="1"/>
    </xf>
    <xf numFmtId="0" fontId="70" fillId="18" borderId="16" xfId="2" applyFont="1" applyFill="1" applyBorder="1" applyAlignment="1">
      <alignment vertical="top" wrapText="1"/>
    </xf>
    <xf numFmtId="0" fontId="69" fillId="16" borderId="16" xfId="2" applyFont="1" applyFill="1" applyBorder="1" applyAlignment="1">
      <alignment horizontal="left" vertical="top" wrapText="1"/>
    </xf>
    <xf numFmtId="0" fontId="55" fillId="16" borderId="16" xfId="2" applyFont="1" applyFill="1" applyBorder="1" applyAlignment="1">
      <alignment horizontal="left" vertical="top" wrapText="1"/>
    </xf>
    <xf numFmtId="0" fontId="51" fillId="22" borderId="0" xfId="2" applyFont="1" applyFill="1" applyAlignment="1">
      <alignment vertical="center"/>
    </xf>
    <xf numFmtId="0" fontId="27" fillId="22" borderId="16" xfId="2" applyFont="1" applyFill="1" applyBorder="1" applyAlignment="1">
      <alignment vertical="top" wrapText="1"/>
    </xf>
    <xf numFmtId="0" fontId="55" fillId="25" borderId="16" xfId="2" applyFont="1" applyFill="1" applyBorder="1" applyAlignment="1">
      <alignment horizontal="right" vertical="top" wrapText="1"/>
    </xf>
    <xf numFmtId="0" fontId="55" fillId="25" borderId="16" xfId="2" applyFont="1" applyFill="1" applyBorder="1" applyAlignment="1">
      <alignment vertical="top" wrapText="1"/>
    </xf>
    <xf numFmtId="0" fontId="51" fillId="25" borderId="16" xfId="2" applyFont="1" applyFill="1" applyBorder="1" applyAlignment="1">
      <alignment vertical="top" wrapText="1"/>
    </xf>
    <xf numFmtId="0" fontId="50" fillId="25" borderId="16" xfId="2" applyFill="1" applyBorder="1" applyAlignment="1">
      <alignment vertical="top" wrapText="1"/>
    </xf>
    <xf numFmtId="40" fontId="55" fillId="25" borderId="16" xfId="2" applyNumberFormat="1" applyFont="1" applyFill="1" applyBorder="1" applyAlignment="1">
      <alignment vertical="top" wrapText="1"/>
    </xf>
    <xf numFmtId="0" fontId="50" fillId="25" borderId="16" xfId="2" applyFill="1" applyBorder="1" applyAlignment="1">
      <alignment horizontal="left" vertical="top" wrapText="1"/>
    </xf>
    <xf numFmtId="0" fontId="55" fillId="25" borderId="16" xfId="2" applyFont="1" applyFill="1" applyBorder="1" applyAlignment="1">
      <alignment horizontal="left" vertical="top" wrapText="1"/>
    </xf>
    <xf numFmtId="0" fontId="50" fillId="14" borderId="17" xfId="2" applyFill="1" applyBorder="1" applyAlignment="1">
      <alignment horizontal="center" vertical="center" wrapText="1"/>
    </xf>
    <xf numFmtId="0" fontId="72" fillId="14" borderId="16" xfId="2" applyFont="1" applyFill="1" applyBorder="1" applyAlignment="1">
      <alignment horizontal="left" vertical="top" wrapText="1"/>
    </xf>
    <xf numFmtId="40" fontId="27" fillId="24" borderId="16" xfId="2" applyNumberFormat="1" applyFont="1" applyFill="1" applyBorder="1" applyAlignment="1">
      <alignment vertical="top" wrapText="1"/>
    </xf>
    <xf numFmtId="0" fontId="27" fillId="16" borderId="0" xfId="4" applyFill="1"/>
    <xf numFmtId="0" fontId="27" fillId="18" borderId="0" xfId="4" applyFill="1"/>
    <xf numFmtId="40" fontId="44" fillId="16" borderId="16" xfId="2" applyNumberFormat="1" applyFont="1" applyFill="1" applyBorder="1" applyAlignment="1">
      <alignment horizontal="right" vertical="top" wrapText="1"/>
    </xf>
    <xf numFmtId="0" fontId="50" fillId="14" borderId="16" xfId="2" applyFill="1" applyBorder="1" applyAlignment="1">
      <alignment horizontal="right" vertical="top" wrapText="1"/>
    </xf>
    <xf numFmtId="0" fontId="50" fillId="14" borderId="0" xfId="2" applyFill="1" applyAlignment="1">
      <alignment horizontal="right" vertical="top" wrapText="1"/>
    </xf>
    <xf numFmtId="0" fontId="27" fillId="14" borderId="0" xfId="4" applyFill="1"/>
    <xf numFmtId="0" fontId="27" fillId="0" borderId="0" xfId="4"/>
    <xf numFmtId="0" fontId="50" fillId="18" borderId="0" xfId="2" applyFill="1" applyAlignment="1">
      <alignment horizontal="right" vertical="top" wrapText="1"/>
    </xf>
    <xf numFmtId="0" fontId="50" fillId="26" borderId="16" xfId="2" applyFill="1" applyBorder="1" applyAlignment="1">
      <alignment horizontal="left" vertical="top" wrapText="1"/>
    </xf>
    <xf numFmtId="0" fontId="50" fillId="26" borderId="16" xfId="2" applyFill="1" applyBorder="1" applyAlignment="1">
      <alignment horizontal="right" vertical="top" wrapText="1"/>
    </xf>
    <xf numFmtId="0" fontId="27" fillId="26" borderId="16" xfId="2" applyFont="1" applyFill="1" applyBorder="1" applyAlignment="1">
      <alignment vertical="top" wrapText="1"/>
    </xf>
    <xf numFmtId="0" fontId="51" fillId="26" borderId="16" xfId="2" applyFont="1" applyFill="1" applyBorder="1" applyAlignment="1">
      <alignment vertical="top" wrapText="1"/>
    </xf>
    <xf numFmtId="0" fontId="55" fillId="26" borderId="16" xfId="2" applyFont="1" applyFill="1" applyBorder="1" applyAlignment="1">
      <alignment horizontal="left" vertical="top" wrapText="1"/>
    </xf>
    <xf numFmtId="0" fontId="50" fillId="26" borderId="16" xfId="2" applyFill="1" applyBorder="1" applyAlignment="1">
      <alignment vertical="top" wrapText="1"/>
    </xf>
    <xf numFmtId="0" fontId="72" fillId="16" borderId="16" xfId="2" applyFont="1" applyFill="1" applyBorder="1" applyAlignment="1">
      <alignment horizontal="left" vertical="top" wrapText="1"/>
    </xf>
    <xf numFmtId="0" fontId="55" fillId="14" borderId="16" xfId="2" applyFont="1" applyFill="1" applyBorder="1" applyAlignment="1">
      <alignment horizontal="right" vertical="top" wrapText="1"/>
    </xf>
    <xf numFmtId="0" fontId="55" fillId="16" borderId="16" xfId="2" applyFont="1" applyFill="1" applyBorder="1" applyAlignment="1">
      <alignment horizontal="right" vertical="top" wrapText="1"/>
    </xf>
    <xf numFmtId="40" fontId="55" fillId="16" borderId="16" xfId="2" applyNumberFormat="1" applyFont="1" applyFill="1" applyBorder="1" applyAlignment="1">
      <alignment vertical="top" wrapText="1"/>
    </xf>
    <xf numFmtId="0" fontId="55" fillId="18" borderId="16" xfId="2" applyFont="1" applyFill="1" applyBorder="1" applyAlignment="1">
      <alignment horizontal="right" vertical="top" wrapText="1"/>
    </xf>
    <xf numFmtId="0" fontId="55" fillId="14" borderId="19" xfId="2" applyFont="1" applyFill="1" applyBorder="1" applyAlignment="1">
      <alignment horizontal="center" vertical="center" wrapText="1"/>
    </xf>
    <xf numFmtId="0" fontId="55" fillId="26" borderId="16" xfId="2" applyFont="1" applyFill="1" applyBorder="1" applyAlignment="1">
      <alignment horizontal="right" vertical="top" wrapText="1"/>
    </xf>
    <xf numFmtId="0" fontId="55" fillId="26" borderId="16" xfId="2" applyFont="1" applyFill="1" applyBorder="1" applyAlignment="1">
      <alignment vertical="top" wrapText="1"/>
    </xf>
    <xf numFmtId="0" fontId="69" fillId="26" borderId="16" xfId="2" applyFont="1" applyFill="1" applyBorder="1" applyAlignment="1">
      <alignment horizontal="left" vertical="top" wrapText="1"/>
    </xf>
    <xf numFmtId="0" fontId="74" fillId="16" borderId="16" xfId="2" applyFont="1" applyFill="1" applyBorder="1" applyAlignment="1">
      <alignment horizontal="center"/>
    </xf>
    <xf numFmtId="0" fontId="62" fillId="14" borderId="16" xfId="2" applyFont="1" applyFill="1" applyBorder="1" applyAlignment="1">
      <alignment horizontal="left" vertical="top" wrapText="1"/>
    </xf>
    <xf numFmtId="0" fontId="50" fillId="0" borderId="16" xfId="2" applyBorder="1" applyAlignment="1">
      <alignment horizontal="left" vertical="top" wrapText="1"/>
    </xf>
    <xf numFmtId="0" fontId="50" fillId="27" borderId="16" xfId="2" applyFill="1" applyBorder="1" applyAlignment="1">
      <alignment horizontal="left" vertical="top" wrapText="1"/>
    </xf>
    <xf numFmtId="0" fontId="27" fillId="13" borderId="16" xfId="2" applyFont="1" applyFill="1" applyBorder="1" applyAlignment="1">
      <alignment horizontal="left" vertical="top" wrapText="1"/>
    </xf>
    <xf numFmtId="0" fontId="70" fillId="13" borderId="16" xfId="2" applyFont="1" applyFill="1" applyBorder="1" applyAlignment="1">
      <alignment vertical="top" wrapText="1"/>
    </xf>
    <xf numFmtId="0" fontId="69" fillId="13" borderId="16" xfId="2" applyFont="1" applyFill="1" applyBorder="1" applyAlignment="1">
      <alignment horizontal="left" vertical="top" wrapText="1"/>
    </xf>
    <xf numFmtId="40" fontId="44" fillId="16" borderId="16" xfId="2" applyNumberFormat="1" applyFont="1" applyFill="1" applyBorder="1" applyAlignment="1">
      <alignment vertical="top" wrapText="1"/>
    </xf>
    <xf numFmtId="40" fontId="63" fillId="16" borderId="16" xfId="2" applyNumberFormat="1" applyFont="1" applyFill="1" applyBorder="1" applyAlignment="1">
      <alignment horizontal="right" vertical="top" wrapText="1"/>
    </xf>
    <xf numFmtId="0" fontId="57" fillId="14" borderId="16" xfId="2" applyFont="1" applyFill="1" applyBorder="1" applyAlignment="1">
      <alignment vertical="top" wrapText="1"/>
    </xf>
    <xf numFmtId="0" fontId="57" fillId="18" borderId="16" xfId="2" applyFont="1" applyFill="1" applyBorder="1" applyAlignment="1">
      <alignment vertical="top" wrapText="1"/>
    </xf>
    <xf numFmtId="0" fontId="63" fillId="16" borderId="16" xfId="2" applyFont="1" applyFill="1" applyBorder="1" applyAlignment="1">
      <alignment vertical="top" wrapText="1"/>
    </xf>
    <xf numFmtId="0" fontId="50" fillId="14" borderId="16" xfId="2" applyFill="1" applyBorder="1" applyAlignment="1">
      <alignment horizontal="right" vertical="top"/>
    </xf>
    <xf numFmtId="0" fontId="50" fillId="18" borderId="16" xfId="2" applyFill="1" applyBorder="1" applyAlignment="1">
      <alignment horizontal="right" vertical="top"/>
    </xf>
    <xf numFmtId="0" fontId="50" fillId="0" borderId="19" xfId="2" applyBorder="1" applyAlignment="1">
      <alignment horizontal="left" vertical="top" wrapText="1"/>
    </xf>
    <xf numFmtId="0" fontId="50" fillId="0" borderId="19" xfId="2" applyBorder="1" applyAlignment="1">
      <alignment vertical="top" wrapText="1"/>
    </xf>
    <xf numFmtId="0" fontId="56" fillId="22" borderId="16" xfId="2" applyFont="1" applyFill="1" applyBorder="1" applyAlignment="1">
      <alignment vertical="top" wrapText="1"/>
    </xf>
    <xf numFmtId="0" fontId="62" fillId="22" borderId="16" xfId="2" applyFont="1" applyFill="1" applyBorder="1" applyAlignment="1">
      <alignment horizontal="left" vertical="top" wrapText="1"/>
    </xf>
    <xf numFmtId="40" fontId="50" fillId="22" borderId="0" xfId="2" applyNumberFormat="1" applyFill="1" applyAlignment="1">
      <alignment horizontal="right" vertical="top" wrapText="1"/>
    </xf>
    <xf numFmtId="0" fontId="70" fillId="22" borderId="16" xfId="2" applyFont="1" applyFill="1" applyBorder="1" applyAlignment="1">
      <alignment vertical="top" wrapText="1"/>
    </xf>
    <xf numFmtId="40" fontId="27" fillId="22" borderId="16" xfId="2" applyNumberFormat="1" applyFont="1" applyFill="1" applyBorder="1" applyAlignment="1">
      <alignment vertical="top" wrapText="1"/>
    </xf>
    <xf numFmtId="0" fontId="57" fillId="22" borderId="16" xfId="2" applyFont="1" applyFill="1" applyBorder="1" applyAlignment="1">
      <alignment horizontal="left" vertical="top" wrapText="1"/>
    </xf>
    <xf numFmtId="0" fontId="50" fillId="17" borderId="16" xfId="2" applyFill="1" applyBorder="1" applyAlignment="1">
      <alignment vertical="top" wrapText="1"/>
    </xf>
    <xf numFmtId="0" fontId="55" fillId="22" borderId="16" xfId="2" applyFont="1" applyFill="1" applyBorder="1" applyAlignment="1">
      <alignment horizontal="left" vertical="top" wrapText="1"/>
    </xf>
    <xf numFmtId="0" fontId="50" fillId="28" borderId="16" xfId="2" applyFill="1" applyBorder="1" applyAlignment="1">
      <alignment horizontal="right" vertical="top" wrapText="1"/>
    </xf>
    <xf numFmtId="0" fontId="50" fillId="28" borderId="16" xfId="2" applyFill="1" applyBorder="1" applyAlignment="1">
      <alignment vertical="top" wrapText="1"/>
    </xf>
    <xf numFmtId="0" fontId="51" fillId="28" borderId="16" xfId="2" applyFont="1" applyFill="1" applyBorder="1" applyAlignment="1">
      <alignment vertical="top" wrapText="1"/>
    </xf>
    <xf numFmtId="40" fontId="56" fillId="28" borderId="16" xfId="2" applyNumberFormat="1" applyFont="1" applyFill="1" applyBorder="1" applyAlignment="1">
      <alignment vertical="top" wrapText="1"/>
    </xf>
    <xf numFmtId="0" fontId="50" fillId="28" borderId="16" xfId="2" applyFill="1" applyBorder="1" applyAlignment="1">
      <alignment wrapText="1"/>
    </xf>
    <xf numFmtId="0" fontId="56" fillId="28" borderId="16" xfId="2" applyFont="1" applyFill="1" applyBorder="1" applyAlignment="1">
      <alignment vertical="top" wrapText="1"/>
    </xf>
    <xf numFmtId="0" fontId="55" fillId="28" borderId="16" xfId="2" applyFont="1" applyFill="1" applyBorder="1" applyAlignment="1">
      <alignment vertical="top" wrapText="1"/>
    </xf>
    <xf numFmtId="40" fontId="50" fillId="28" borderId="16" xfId="2" applyNumberFormat="1" applyFill="1" applyBorder="1" applyAlignment="1">
      <alignment vertical="top" wrapText="1"/>
    </xf>
    <xf numFmtId="0" fontId="50" fillId="28" borderId="16" xfId="2" applyFill="1" applyBorder="1" applyAlignment="1">
      <alignment horizontal="left" vertical="top" wrapText="1"/>
    </xf>
    <xf numFmtId="0" fontId="72" fillId="28" borderId="16" xfId="2" applyFont="1" applyFill="1" applyBorder="1" applyAlignment="1">
      <alignment horizontal="left" vertical="top" wrapText="1"/>
    </xf>
    <xf numFmtId="40" fontId="50" fillId="28" borderId="16" xfId="2" applyNumberFormat="1" applyFill="1" applyBorder="1" applyAlignment="1">
      <alignment horizontal="right" vertical="top" wrapText="1"/>
    </xf>
    <xf numFmtId="0" fontId="50" fillId="28" borderId="0" xfId="2" applyFill="1"/>
    <xf numFmtId="0" fontId="50" fillId="28" borderId="19" xfId="2" applyFill="1" applyBorder="1" applyAlignment="1">
      <alignment horizontal="center" vertical="center" wrapText="1"/>
    </xf>
    <xf numFmtId="40" fontId="27" fillId="28" borderId="16" xfId="2" applyNumberFormat="1" applyFont="1" applyFill="1" applyBorder="1" applyAlignment="1">
      <alignment vertical="top" wrapText="1"/>
    </xf>
    <xf numFmtId="0" fontId="27" fillId="28" borderId="16" xfId="2" applyFont="1" applyFill="1" applyBorder="1" applyAlignment="1">
      <alignment vertical="top" wrapText="1"/>
    </xf>
    <xf numFmtId="0" fontId="55" fillId="28" borderId="16" xfId="2" applyFont="1" applyFill="1" applyBorder="1" applyAlignment="1">
      <alignment horizontal="left" vertical="top" wrapText="1"/>
    </xf>
    <xf numFmtId="40" fontId="50" fillId="28" borderId="0" xfId="2" applyNumberFormat="1" applyFill="1" applyAlignment="1">
      <alignment horizontal="right" vertical="top" wrapText="1"/>
    </xf>
    <xf numFmtId="0" fontId="70" fillId="28" borderId="16" xfId="2" applyFont="1" applyFill="1" applyBorder="1" applyAlignment="1">
      <alignment vertical="top" wrapText="1"/>
    </xf>
    <xf numFmtId="0" fontId="27" fillId="28" borderId="16" xfId="4" applyFill="1" applyBorder="1"/>
    <xf numFmtId="0" fontId="27" fillId="28" borderId="20" xfId="4" applyFill="1" applyBorder="1"/>
    <xf numFmtId="0" fontId="27" fillId="28" borderId="0" xfId="4" applyFill="1"/>
    <xf numFmtId="40" fontId="44" fillId="28" borderId="16" xfId="2" applyNumberFormat="1" applyFont="1" applyFill="1" applyBorder="1" applyAlignment="1">
      <alignment horizontal="right" vertical="top" wrapText="1"/>
    </xf>
    <xf numFmtId="0" fontId="50" fillId="28" borderId="0" xfId="2" applyFill="1" applyAlignment="1">
      <alignment horizontal="right" vertical="top" wrapText="1"/>
    </xf>
    <xf numFmtId="40" fontId="50" fillId="28" borderId="17" xfId="2" applyNumberFormat="1" applyFill="1" applyBorder="1" applyAlignment="1">
      <alignment vertical="top" wrapText="1"/>
    </xf>
    <xf numFmtId="0" fontId="50" fillId="28" borderId="16" xfId="2" applyFill="1" applyBorder="1"/>
    <xf numFmtId="0" fontId="50" fillId="17" borderId="16" xfId="2" applyFill="1" applyBorder="1" applyAlignment="1">
      <alignment horizontal="left" vertical="top" wrapText="1"/>
    </xf>
    <xf numFmtId="0" fontId="50" fillId="28" borderId="0" xfId="2" applyFill="1" applyAlignment="1">
      <alignment vertical="top" wrapText="1"/>
    </xf>
    <xf numFmtId="0" fontId="62" fillId="14" borderId="16" xfId="2" applyFont="1" applyFill="1" applyBorder="1" applyAlignment="1">
      <alignment vertical="top" wrapText="1"/>
    </xf>
    <xf numFmtId="0" fontId="62" fillId="18" borderId="16" xfId="2" applyFont="1" applyFill="1" applyBorder="1" applyAlignment="1">
      <alignment vertical="top" wrapText="1"/>
    </xf>
    <xf numFmtId="0" fontId="50" fillId="27" borderId="16" xfId="2" applyFill="1" applyBorder="1" applyAlignment="1">
      <alignment horizontal="right" vertical="top" wrapText="1"/>
    </xf>
    <xf numFmtId="0" fontId="50" fillId="0" borderId="16" xfId="2" applyBorder="1" applyAlignment="1">
      <alignment vertical="top" wrapText="1"/>
    </xf>
    <xf numFmtId="0" fontId="57" fillId="14" borderId="0" xfId="2" applyFont="1" applyFill="1"/>
    <xf numFmtId="0" fontId="75" fillId="16" borderId="16" xfId="2" applyFont="1" applyFill="1" applyBorder="1" applyAlignment="1">
      <alignment vertical="top" wrapText="1"/>
    </xf>
    <xf numFmtId="0" fontId="75" fillId="18" borderId="16" xfId="2" applyFont="1" applyFill="1" applyBorder="1" applyAlignment="1">
      <alignment vertical="top" wrapText="1"/>
    </xf>
    <xf numFmtId="0" fontId="63" fillId="18" borderId="16" xfId="2" applyFont="1" applyFill="1" applyBorder="1" applyAlignment="1">
      <alignment vertical="top" wrapText="1"/>
    </xf>
    <xf numFmtId="0" fontId="50" fillId="13" borderId="0" xfId="2" applyFill="1" applyAlignment="1">
      <alignment horizontal="left" vertical="top"/>
    </xf>
    <xf numFmtId="0" fontId="75" fillId="13" borderId="16" xfId="2" applyFont="1" applyFill="1" applyBorder="1" applyAlignment="1">
      <alignment vertical="top" wrapText="1"/>
    </xf>
    <xf numFmtId="0" fontId="57" fillId="13" borderId="16" xfId="2" applyFont="1" applyFill="1" applyBorder="1" applyAlignment="1">
      <alignment vertical="top" wrapText="1"/>
    </xf>
    <xf numFmtId="0" fontId="50" fillId="13" borderId="0" xfId="2" applyFill="1"/>
    <xf numFmtId="0" fontId="63" fillId="13" borderId="16" xfId="2" applyFont="1" applyFill="1" applyBorder="1" applyAlignment="1">
      <alignment vertical="top" wrapText="1"/>
    </xf>
    <xf numFmtId="0" fontId="70" fillId="26" borderId="16" xfId="2" applyFont="1" applyFill="1" applyBorder="1" applyAlignment="1">
      <alignment vertical="top" wrapText="1"/>
    </xf>
    <xf numFmtId="0" fontId="76" fillId="16" borderId="16" xfId="2" applyFont="1" applyFill="1" applyBorder="1" applyAlignment="1">
      <alignment vertical="top" wrapText="1"/>
    </xf>
    <xf numFmtId="40" fontId="55" fillId="14" borderId="16" xfId="2" applyNumberFormat="1" applyFont="1" applyFill="1" applyBorder="1" applyAlignment="1">
      <alignment horizontal="right" vertical="top" wrapText="1"/>
    </xf>
    <xf numFmtId="0" fontId="77" fillId="25" borderId="16" xfId="2" applyFont="1" applyFill="1" applyBorder="1" applyAlignment="1">
      <alignment vertical="top" wrapText="1"/>
    </xf>
    <xf numFmtId="0" fontId="78" fillId="25" borderId="16" xfId="2" applyFont="1" applyFill="1" applyBorder="1" applyAlignment="1">
      <alignment vertical="top" wrapText="1"/>
    </xf>
    <xf numFmtId="0" fontId="77" fillId="18" borderId="16" xfId="2" applyFont="1" applyFill="1" applyBorder="1" applyAlignment="1">
      <alignment vertical="top" wrapText="1"/>
    </xf>
    <xf numFmtId="0" fontId="78" fillId="18" borderId="16" xfId="2" applyFont="1" applyFill="1" applyBorder="1" applyAlignment="1">
      <alignment vertical="top" wrapText="1"/>
    </xf>
    <xf numFmtId="40" fontId="55" fillId="25" borderId="16" xfId="2" applyNumberFormat="1" applyFont="1" applyFill="1" applyBorder="1" applyAlignment="1">
      <alignment horizontal="right" vertical="top" wrapText="1"/>
    </xf>
    <xf numFmtId="0" fontId="79" fillId="18" borderId="16" xfId="2" applyFont="1" applyFill="1" applyBorder="1" applyAlignment="1">
      <alignment vertical="top" wrapText="1"/>
    </xf>
    <xf numFmtId="0" fontId="63" fillId="14" borderId="16" xfId="2" applyFont="1" applyFill="1" applyBorder="1" applyAlignment="1">
      <alignment vertical="top" wrapText="1"/>
    </xf>
    <xf numFmtId="0" fontId="55" fillId="25" borderId="0" xfId="2" applyFont="1" applyFill="1" applyAlignment="1">
      <alignment horizontal="left" vertical="top"/>
    </xf>
    <xf numFmtId="0" fontId="55" fillId="25" borderId="16" xfId="2" applyFont="1" applyFill="1" applyBorder="1" applyAlignment="1">
      <alignment wrapText="1"/>
    </xf>
    <xf numFmtId="0" fontId="55" fillId="25" borderId="0" xfId="2" applyFont="1" applyFill="1"/>
    <xf numFmtId="0" fontId="79" fillId="25" borderId="16" xfId="2" applyFont="1" applyFill="1" applyBorder="1" applyAlignment="1">
      <alignment vertical="top" wrapText="1"/>
    </xf>
    <xf numFmtId="0" fontId="43" fillId="25" borderId="16" xfId="2" applyFont="1" applyFill="1" applyBorder="1" applyAlignment="1">
      <alignment vertical="top" wrapText="1"/>
    </xf>
    <xf numFmtId="0" fontId="43" fillId="18" borderId="16" xfId="2" applyFont="1" applyFill="1" applyBorder="1" applyAlignment="1">
      <alignment vertical="top" wrapText="1"/>
    </xf>
    <xf numFmtId="0" fontId="63" fillId="25" borderId="16" xfId="2" applyFont="1" applyFill="1" applyBorder="1" applyAlignment="1">
      <alignment vertical="top" wrapText="1"/>
    </xf>
    <xf numFmtId="0" fontId="80" fillId="13" borderId="16" xfId="2" applyFont="1" applyFill="1" applyBorder="1" applyAlignment="1">
      <alignment vertical="top" wrapText="1"/>
    </xf>
    <xf numFmtId="0" fontId="80" fillId="18" borderId="16" xfId="2" applyFont="1" applyFill="1" applyBorder="1" applyAlignment="1">
      <alignment vertical="top" wrapText="1"/>
    </xf>
    <xf numFmtId="0" fontId="27" fillId="20" borderId="16" xfId="2" applyFont="1" applyFill="1" applyBorder="1" applyAlignment="1">
      <alignment vertical="top" wrapText="1"/>
    </xf>
    <xf numFmtId="0" fontId="58" fillId="18" borderId="16" xfId="2" applyFont="1" applyFill="1" applyBorder="1" applyAlignment="1">
      <alignment vertical="top" wrapText="1"/>
    </xf>
    <xf numFmtId="0" fontId="50" fillId="16" borderId="0" xfId="2" applyFill="1" applyAlignment="1">
      <alignment vertical="top" wrapText="1"/>
    </xf>
    <xf numFmtId="40" fontId="50" fillId="16" borderId="0" xfId="2" applyNumberFormat="1" applyFill="1" applyAlignment="1">
      <alignment vertical="top" wrapText="1"/>
    </xf>
    <xf numFmtId="0" fontId="51" fillId="16" borderId="0" xfId="2" applyFont="1" applyFill="1" applyAlignment="1">
      <alignment vertical="top" wrapText="1"/>
    </xf>
    <xf numFmtId="0" fontId="51" fillId="18" borderId="0" xfId="2" applyFont="1" applyFill="1" applyAlignment="1">
      <alignment vertical="top" wrapText="1"/>
    </xf>
    <xf numFmtId="0" fontId="50" fillId="18" borderId="0" xfId="2" applyFill="1" applyAlignment="1">
      <alignment vertical="top" wrapText="1"/>
    </xf>
    <xf numFmtId="0" fontId="62" fillId="13" borderId="16" xfId="2" applyFont="1" applyFill="1" applyBorder="1" applyAlignment="1">
      <alignment horizontal="left" vertical="top" wrapText="1"/>
    </xf>
    <xf numFmtId="0" fontId="63" fillId="13" borderId="16" xfId="2" applyFont="1" applyFill="1" applyBorder="1" applyAlignment="1">
      <alignment horizontal="left" vertical="top" wrapText="1"/>
    </xf>
    <xf numFmtId="0" fontId="51" fillId="13" borderId="0" xfId="2" applyFont="1" applyFill="1" applyAlignment="1">
      <alignment vertical="top" wrapText="1"/>
    </xf>
    <xf numFmtId="0" fontId="55" fillId="14" borderId="16" xfId="2" applyFont="1" applyFill="1" applyBorder="1" applyAlignment="1">
      <alignment horizontal="left" vertical="top" wrapText="1"/>
    </xf>
    <xf numFmtId="0" fontId="27" fillId="13" borderId="16" xfId="2" applyFont="1" applyFill="1" applyBorder="1" applyAlignment="1">
      <alignment vertical="top" wrapText="1"/>
    </xf>
    <xf numFmtId="0" fontId="57" fillId="13" borderId="0" xfId="4" applyFont="1" applyFill="1"/>
    <xf numFmtId="0" fontId="27" fillId="20" borderId="16" xfId="4" applyFill="1" applyBorder="1"/>
    <xf numFmtId="0" fontId="27" fillId="14" borderId="16" xfId="4" applyFill="1" applyBorder="1"/>
    <xf numFmtId="0" fontId="27" fillId="18" borderId="16" xfId="4" applyFill="1" applyBorder="1"/>
    <xf numFmtId="0" fontId="63" fillId="14" borderId="16" xfId="2" applyFont="1" applyFill="1" applyBorder="1" applyAlignment="1">
      <alignment horizontal="left" vertical="top" wrapText="1"/>
    </xf>
    <xf numFmtId="0" fontId="55" fillId="18" borderId="16" xfId="2" applyFont="1" applyFill="1" applyBorder="1" applyAlignment="1">
      <alignment horizontal="left" vertical="top" wrapText="1"/>
    </xf>
    <xf numFmtId="0" fontId="27" fillId="14" borderId="16" xfId="2" applyFont="1" applyFill="1" applyBorder="1" applyAlignment="1">
      <alignment horizontal="left" vertical="top" wrapText="1"/>
    </xf>
    <xf numFmtId="40" fontId="27" fillId="14" borderId="16" xfId="2" applyNumberFormat="1" applyFont="1" applyFill="1" applyBorder="1" applyAlignment="1">
      <alignment horizontal="right" vertical="top" wrapText="1"/>
    </xf>
    <xf numFmtId="0" fontId="50" fillId="25" borderId="0" xfId="2" applyFill="1" applyAlignment="1">
      <alignment horizontal="left" vertical="top"/>
    </xf>
    <xf numFmtId="0" fontId="50" fillId="25" borderId="16" xfId="2" applyFill="1" applyBorder="1" applyAlignment="1">
      <alignment wrapText="1"/>
    </xf>
    <xf numFmtId="0" fontId="57" fillId="25" borderId="16" xfId="2" applyFont="1" applyFill="1" applyBorder="1" applyAlignment="1">
      <alignment horizontal="left" vertical="top" wrapText="1"/>
    </xf>
    <xf numFmtId="0" fontId="27" fillId="25" borderId="16" xfId="2" applyFont="1" applyFill="1" applyBorder="1" applyAlignment="1">
      <alignment horizontal="left" vertical="top" wrapText="1"/>
    </xf>
    <xf numFmtId="40" fontId="27" fillId="25" borderId="16" xfId="2" applyNumberFormat="1" applyFont="1" applyFill="1" applyBorder="1" applyAlignment="1">
      <alignment horizontal="right" vertical="top" wrapText="1"/>
    </xf>
    <xf numFmtId="0" fontId="50" fillId="25" borderId="0" xfId="2" applyFill="1"/>
    <xf numFmtId="0" fontId="50" fillId="29" borderId="16" xfId="2" applyFill="1" applyBorder="1" applyAlignment="1">
      <alignment horizontal="left" vertical="top" wrapText="1"/>
    </xf>
    <xf numFmtId="0" fontId="50" fillId="14" borderId="16" xfId="2" applyFill="1" applyBorder="1" applyAlignment="1">
      <alignment horizontal="left" vertical="top"/>
    </xf>
    <xf numFmtId="0" fontId="50" fillId="14" borderId="0" xfId="2" applyFill="1" applyAlignment="1">
      <alignment horizontal="center" vertical="center"/>
    </xf>
    <xf numFmtId="0" fontId="23" fillId="0" borderId="0" xfId="0" applyFont="1"/>
    <xf numFmtId="0" fontId="50" fillId="14" borderId="18" xfId="2" applyFill="1" applyBorder="1" applyAlignment="1">
      <alignment vertical="top" wrapText="1"/>
    </xf>
    <xf numFmtId="0" fontId="50" fillId="14" borderId="19" xfId="2" applyFill="1" applyBorder="1" applyAlignment="1">
      <alignment vertical="top" wrapText="1"/>
    </xf>
    <xf numFmtId="0" fontId="50" fillId="14" borderId="17" xfId="2" applyFill="1" applyBorder="1" applyAlignment="1">
      <alignment vertical="top" wrapText="1"/>
    </xf>
    <xf numFmtId="0" fontId="27" fillId="25" borderId="18" xfId="2" applyFont="1" applyFill="1" applyBorder="1" applyAlignment="1">
      <alignment vertical="top" wrapText="1"/>
    </xf>
    <xf numFmtId="0" fontId="50" fillId="25" borderId="19" xfId="2" applyFill="1" applyBorder="1" applyAlignment="1">
      <alignment vertical="top" wrapText="1"/>
    </xf>
    <xf numFmtId="0" fontId="55" fillId="25" borderId="19" xfId="2" applyFont="1" applyFill="1" applyBorder="1" applyAlignment="1">
      <alignment vertical="top" wrapText="1"/>
    </xf>
    <xf numFmtId="0" fontId="27" fillId="14" borderId="18" xfId="2" applyFont="1" applyFill="1" applyBorder="1" applyAlignment="1">
      <alignment vertical="top" wrapText="1"/>
    </xf>
    <xf numFmtId="0" fontId="50" fillId="18" borderId="18" xfId="2" applyFill="1" applyBorder="1" applyAlignment="1">
      <alignment vertical="top" wrapText="1"/>
    </xf>
    <xf numFmtId="0" fontId="50" fillId="18" borderId="19" xfId="2" applyFill="1" applyBorder="1" applyAlignment="1">
      <alignment vertical="top" wrapText="1"/>
    </xf>
    <xf numFmtId="0" fontId="50" fillId="18" borderId="17" xfId="2" applyFill="1" applyBorder="1" applyAlignment="1">
      <alignment vertical="top" wrapText="1"/>
    </xf>
    <xf numFmtId="0" fontId="77" fillId="25" borderId="18" xfId="2" applyFont="1" applyFill="1" applyBorder="1" applyAlignment="1">
      <alignment vertical="top" wrapText="1"/>
    </xf>
    <xf numFmtId="0" fontId="75" fillId="25" borderId="19" xfId="2" applyFont="1" applyFill="1" applyBorder="1" applyAlignment="1">
      <alignment vertical="top" wrapText="1"/>
    </xf>
    <xf numFmtId="0" fontId="62" fillId="14" borderId="18" xfId="2" applyFont="1" applyFill="1" applyBorder="1" applyAlignment="1">
      <alignment vertical="top" wrapText="1"/>
    </xf>
    <xf numFmtId="0" fontId="62" fillId="14" borderId="19" xfId="2" applyFont="1" applyFill="1" applyBorder="1" applyAlignment="1">
      <alignment vertical="top" wrapText="1"/>
    </xf>
    <xf numFmtId="0" fontId="50" fillId="13" borderId="18" xfId="2" applyFill="1" applyBorder="1" applyAlignment="1">
      <alignment vertical="top" wrapText="1"/>
    </xf>
    <xf numFmtId="0" fontId="50" fillId="13" borderId="19" xfId="2" applyFill="1" applyBorder="1" applyAlignment="1">
      <alignment vertical="top" wrapText="1"/>
    </xf>
    <xf numFmtId="0" fontId="50" fillId="16" borderId="18" xfId="2" applyFill="1" applyBorder="1" applyAlignment="1">
      <alignment vertical="top" wrapText="1"/>
    </xf>
    <xf numFmtId="0" fontId="50" fillId="16" borderId="19" xfId="2" applyFill="1" applyBorder="1" applyAlignment="1">
      <alignment vertical="top" wrapText="1"/>
    </xf>
    <xf numFmtId="0" fontId="55" fillId="18" borderId="18" xfId="2" applyFont="1" applyFill="1" applyBorder="1" applyAlignment="1">
      <alignment vertical="top" wrapText="1"/>
    </xf>
    <xf numFmtId="0" fontId="55" fillId="18" borderId="19" xfId="2" applyFont="1" applyFill="1" applyBorder="1" applyAlignment="1">
      <alignment vertical="top" wrapText="1"/>
    </xf>
    <xf numFmtId="0" fontId="55" fillId="18" borderId="17" xfId="2" applyFont="1" applyFill="1" applyBorder="1" applyAlignment="1">
      <alignment vertical="top" wrapText="1"/>
    </xf>
    <xf numFmtId="0" fontId="52" fillId="15" borderId="16" xfId="2" applyFont="1" applyFill="1" applyBorder="1" applyAlignment="1">
      <alignment vertical="top" wrapText="1"/>
    </xf>
    <xf numFmtId="0" fontId="85" fillId="0" borderId="0" xfId="0" applyFont="1" applyAlignment="1">
      <alignment horizontal="left" vertical="center"/>
    </xf>
    <xf numFmtId="0" fontId="8" fillId="14" borderId="18" xfId="2" applyFont="1" applyFill="1" applyBorder="1" applyAlignment="1">
      <alignment vertical="top" wrapText="1"/>
    </xf>
    <xf numFmtId="0" fontId="19" fillId="0" borderId="16" xfId="0" applyFont="1" applyBorder="1" applyAlignment="1">
      <alignment vertical="center"/>
    </xf>
    <xf numFmtId="0" fontId="19" fillId="0" borderId="16" xfId="0" applyFont="1" applyBorder="1" applyAlignment="1">
      <alignment horizontal="center" vertical="center"/>
    </xf>
    <xf numFmtId="0" fontId="10" fillId="3" borderId="16" xfId="0" applyFont="1" applyFill="1" applyBorder="1" applyAlignment="1">
      <alignment vertical="center"/>
    </xf>
    <xf numFmtId="0" fontId="20" fillId="0" borderId="16" xfId="0" applyFont="1" applyBorder="1" applyAlignment="1">
      <alignment vertical="center"/>
    </xf>
    <xf numFmtId="0" fontId="19" fillId="3" borderId="16" xfId="0" applyFont="1" applyFill="1" applyBorder="1" applyAlignment="1">
      <alignment vertical="center"/>
    </xf>
    <xf numFmtId="0" fontId="10" fillId="3" borderId="16" xfId="0" applyFont="1" applyFill="1" applyBorder="1" applyAlignment="1">
      <alignment horizontal="left" vertical="center"/>
    </xf>
    <xf numFmtId="0" fontId="19" fillId="4" borderId="6" xfId="0" applyFont="1" applyFill="1" applyBorder="1" applyAlignment="1">
      <alignment vertical="center"/>
    </xf>
    <xf numFmtId="0" fontId="20" fillId="4" borderId="7" xfId="0" applyFont="1" applyFill="1" applyBorder="1" applyAlignment="1">
      <alignment vertical="center"/>
    </xf>
    <xf numFmtId="0" fontId="20" fillId="4" borderId="7" xfId="0" applyFont="1" applyFill="1" applyBorder="1" applyAlignment="1">
      <alignment horizontal="center" vertical="center"/>
    </xf>
    <xf numFmtId="0" fontId="20" fillId="5" borderId="7" xfId="0" applyFont="1" applyFill="1" applyBorder="1" applyAlignment="1">
      <alignment vertical="center"/>
    </xf>
    <xf numFmtId="0" fontId="19" fillId="0" borderId="9" xfId="0" applyFont="1" applyBorder="1" applyAlignment="1">
      <alignment vertical="center"/>
    </xf>
    <xf numFmtId="0" fontId="19" fillId="0" borderId="9" xfId="0" applyFont="1" applyBorder="1" applyAlignment="1">
      <alignment horizontal="center" vertical="center"/>
    </xf>
    <xf numFmtId="0" fontId="20" fillId="0" borderId="9" xfId="0" applyFont="1" applyBorder="1" applyAlignment="1">
      <alignment vertical="center"/>
    </xf>
    <xf numFmtId="0" fontId="19" fillId="0" borderId="7" xfId="0" applyFont="1" applyBorder="1" applyAlignment="1">
      <alignment vertical="center"/>
    </xf>
    <xf numFmtId="0" fontId="19" fillId="0" borderId="16" xfId="0" applyFont="1" applyBorder="1" applyAlignment="1">
      <alignment horizontal="right"/>
    </xf>
    <xf numFmtId="0" fontId="20" fillId="5" borderId="9" xfId="0" applyFont="1" applyFill="1" applyBorder="1"/>
    <xf numFmtId="0" fontId="87" fillId="0" borderId="0" xfId="7" applyFont="1"/>
    <xf numFmtId="0" fontId="7" fillId="0" borderId="0" xfId="7"/>
    <xf numFmtId="0" fontId="7" fillId="0" borderId="0" xfId="7" applyAlignment="1">
      <alignment horizontal="center"/>
    </xf>
    <xf numFmtId="0" fontId="7" fillId="0" borderId="0" xfId="7" applyAlignment="1">
      <alignment horizontal="center" vertical="center"/>
    </xf>
    <xf numFmtId="0" fontId="88" fillId="0" borderId="0" xfId="7" applyFont="1"/>
    <xf numFmtId="0" fontId="43" fillId="0" borderId="0" xfId="7" applyFont="1"/>
    <xf numFmtId="0" fontId="7" fillId="16" borderId="16" xfId="7" applyFill="1" applyBorder="1" applyAlignment="1">
      <alignment horizontal="center" vertical="center"/>
    </xf>
    <xf numFmtId="0" fontId="7" fillId="31" borderId="16" xfId="7" applyFill="1" applyBorder="1" applyAlignment="1">
      <alignment horizontal="center" vertical="center"/>
    </xf>
    <xf numFmtId="0" fontId="7" fillId="0" borderId="16" xfId="7" applyBorder="1" applyAlignment="1">
      <alignment horizontal="center" vertical="center"/>
    </xf>
    <xf numFmtId="0" fontId="7" fillId="0" borderId="16" xfId="7" applyBorder="1" applyAlignment="1">
      <alignment horizontal="left" vertical="center"/>
    </xf>
    <xf numFmtId="0" fontId="7" fillId="0" borderId="16" xfId="7" quotePrefix="1" applyBorder="1" applyAlignment="1">
      <alignment horizontal="left" vertical="center"/>
    </xf>
    <xf numFmtId="0" fontId="7" fillId="0" borderId="16" xfId="7" applyBorder="1" applyAlignment="1">
      <alignment vertical="center"/>
    </xf>
    <xf numFmtId="0" fontId="44" fillId="0" borderId="16" xfId="7" applyFont="1" applyBorder="1" applyAlignment="1">
      <alignment vertical="center" wrapText="1"/>
    </xf>
    <xf numFmtId="0" fontId="7" fillId="0" borderId="16" xfId="7" applyBorder="1" applyAlignment="1">
      <alignment vertical="center" wrapText="1"/>
    </xf>
    <xf numFmtId="0" fontId="7" fillId="0" borderId="0" xfId="7" applyAlignment="1">
      <alignment vertical="center"/>
    </xf>
    <xf numFmtId="0" fontId="19" fillId="0" borderId="8" xfId="0" applyFont="1" applyBorder="1" applyAlignment="1">
      <alignment horizontal="center" wrapText="1"/>
    </xf>
    <xf numFmtId="0" fontId="48" fillId="0" borderId="0" xfId="0" applyFont="1" applyAlignment="1">
      <alignment vertical="center"/>
    </xf>
    <xf numFmtId="0" fontId="19" fillId="0" borderId="9" xfId="0" applyFont="1" applyBorder="1"/>
    <xf numFmtId="0" fontId="41" fillId="0" borderId="16" xfId="0" applyFont="1" applyBorder="1" applyAlignment="1">
      <alignment horizontal="center"/>
    </xf>
    <xf numFmtId="0" fontId="48" fillId="0" borderId="16" xfId="0" applyFont="1" applyBorder="1" applyAlignment="1">
      <alignment vertical="center"/>
    </xf>
    <xf numFmtId="0" fontId="90" fillId="0" borderId="0" xfId="0" applyFont="1" applyAlignment="1">
      <alignment horizontal="center"/>
    </xf>
    <xf numFmtId="0" fontId="20" fillId="0" borderId="16" xfId="0" applyFont="1" applyBorder="1"/>
    <xf numFmtId="0" fontId="19" fillId="0" borderId="0" xfId="0" applyFont="1" applyAlignment="1">
      <alignment horizontal="right"/>
    </xf>
    <xf numFmtId="0" fontId="48" fillId="0" borderId="0" xfId="0" applyFont="1"/>
    <xf numFmtId="0" fontId="20" fillId="4" borderId="6" xfId="0" applyFont="1" applyFill="1" applyBorder="1" applyAlignment="1">
      <alignment horizontal="center"/>
    </xf>
    <xf numFmtId="0" fontId="20" fillId="4" borderId="7" xfId="0" applyFont="1" applyFill="1" applyBorder="1"/>
    <xf numFmtId="0" fontId="20" fillId="5" borderId="7" xfId="0" applyFont="1" applyFill="1" applyBorder="1"/>
    <xf numFmtId="0" fontId="48" fillId="0" borderId="16" xfId="0" applyFont="1" applyBorder="1"/>
    <xf numFmtId="0" fontId="19" fillId="0" borderId="10" xfId="0" applyFont="1" applyBorder="1" applyAlignment="1">
      <alignment horizontal="center"/>
    </xf>
    <xf numFmtId="0" fontId="37" fillId="0" borderId="10" xfId="0" applyFont="1" applyBorder="1" applyAlignment="1">
      <alignment horizontal="center"/>
    </xf>
    <xf numFmtId="0" fontId="20" fillId="4" borderId="9" xfId="0" applyFont="1" applyFill="1" applyBorder="1"/>
    <xf numFmtId="0" fontId="20" fillId="4" borderId="9" xfId="0" applyFont="1" applyFill="1" applyBorder="1" applyAlignment="1">
      <alignment horizontal="center"/>
    </xf>
    <xf numFmtId="0" fontId="39" fillId="0" borderId="16" xfId="0" applyFont="1" applyBorder="1"/>
    <xf numFmtId="0" fontId="39" fillId="0" borderId="16" xfId="0" applyFont="1" applyBorder="1" applyAlignment="1">
      <alignment horizontal="center"/>
    </xf>
    <xf numFmtId="3" fontId="19" fillId="0" borderId="16" xfId="0" applyNumberFormat="1" applyFont="1" applyBorder="1" applyAlignment="1">
      <alignment horizontal="center"/>
    </xf>
    <xf numFmtId="0" fontId="37" fillId="0" borderId="16" xfId="0" applyFont="1" applyBorder="1" applyAlignment="1">
      <alignment vertical="center"/>
    </xf>
    <xf numFmtId="0" fontId="19" fillId="14" borderId="16" xfId="0" applyFont="1" applyFill="1" applyBorder="1"/>
    <xf numFmtId="3" fontId="19" fillId="14" borderId="16" xfId="0" applyNumberFormat="1" applyFont="1" applyFill="1" applyBorder="1" applyAlignment="1">
      <alignment horizontal="center"/>
    </xf>
    <xf numFmtId="0" fontId="19" fillId="14" borderId="16" xfId="0" applyFont="1" applyFill="1" applyBorder="1" applyAlignment="1">
      <alignment horizontal="center"/>
    </xf>
    <xf numFmtId="0" fontId="48" fillId="14" borderId="16" xfId="0" applyFont="1" applyFill="1" applyBorder="1" applyAlignment="1">
      <alignment vertical="center"/>
    </xf>
    <xf numFmtId="0" fontId="40" fillId="0" borderId="16" xfId="0" applyFont="1" applyBorder="1" applyAlignment="1">
      <alignment horizontal="center"/>
    </xf>
    <xf numFmtId="0" fontId="10" fillId="3" borderId="16" xfId="0" applyFont="1" applyFill="1" applyBorder="1" applyAlignment="1">
      <alignment horizontal="left"/>
    </xf>
    <xf numFmtId="0" fontId="22" fillId="0" borderId="16" xfId="0" applyFont="1" applyBorder="1" applyAlignment="1">
      <alignment horizontal="center"/>
    </xf>
    <xf numFmtId="0" fontId="37" fillId="0" borderId="16" xfId="0" applyFont="1" applyBorder="1"/>
    <xf numFmtId="0" fontId="37" fillId="0" borderId="16" xfId="0" applyFont="1" applyBorder="1" applyAlignment="1">
      <alignment horizontal="center"/>
    </xf>
    <xf numFmtId="0" fontId="45" fillId="0" borderId="16" xfId="0" applyFont="1" applyBorder="1" applyAlignment="1">
      <alignment horizontal="center"/>
    </xf>
    <xf numFmtId="0" fontId="37" fillId="0" borderId="16" xfId="0" applyFont="1" applyBorder="1" applyAlignment="1">
      <alignment wrapText="1"/>
    </xf>
    <xf numFmtId="0" fontId="91" fillId="0" borderId="16" xfId="0" applyFont="1" applyBorder="1"/>
    <xf numFmtId="0" fontId="23" fillId="0" borderId="16" xfId="0" applyFont="1" applyBorder="1"/>
    <xf numFmtId="0" fontId="19" fillId="0" borderId="10" xfId="0" applyFont="1" applyBorder="1" applyAlignment="1">
      <alignment horizontal="center" vertical="center"/>
    </xf>
    <xf numFmtId="0" fontId="10" fillId="0" borderId="8" xfId="0" applyFont="1" applyBorder="1" applyAlignment="1">
      <alignment horizontal="center" vertical="center"/>
    </xf>
    <xf numFmtId="0" fontId="40" fillId="0" borderId="8" xfId="0" applyFont="1" applyBorder="1" applyAlignment="1">
      <alignment vertical="center"/>
    </xf>
    <xf numFmtId="0" fontId="0" fillId="0" borderId="0" xfId="0" applyAlignment="1">
      <alignment vertical="center"/>
    </xf>
    <xf numFmtId="0" fontId="20" fillId="0" borderId="0" xfId="0" applyFont="1" applyAlignment="1">
      <alignment horizontal="center"/>
    </xf>
    <xf numFmtId="0" fontId="38" fillId="0" borderId="0" xfId="0" applyFont="1" applyAlignment="1">
      <alignment horizontal="center"/>
    </xf>
    <xf numFmtId="0" fontId="0" fillId="0" borderId="0" xfId="0" applyAlignment="1">
      <alignment horizontal="center"/>
    </xf>
    <xf numFmtId="0" fontId="19" fillId="0" borderId="15" xfId="0" applyFont="1" applyBorder="1" applyAlignment="1">
      <alignment horizontal="center"/>
    </xf>
    <xf numFmtId="0" fontId="20" fillId="4" borderId="5" xfId="0" applyFont="1" applyFill="1" applyBorder="1" applyAlignment="1">
      <alignment horizontal="center"/>
    </xf>
    <xf numFmtId="0" fontId="39" fillId="0" borderId="16" xfId="0" applyFont="1" applyBorder="1" applyAlignment="1">
      <alignment horizontal="center" vertical="center"/>
    </xf>
    <xf numFmtId="0" fontId="19" fillId="0" borderId="10" xfId="0" applyFont="1" applyBorder="1" applyAlignment="1">
      <alignment horizontal="left" vertical="center"/>
    </xf>
    <xf numFmtId="0" fontId="23" fillId="0" borderId="16" xfId="0" applyFont="1" applyBorder="1" applyAlignment="1">
      <alignment horizontal="left" vertical="center"/>
    </xf>
    <xf numFmtId="0" fontId="91" fillId="0" borderId="16" xfId="0" applyFont="1" applyBorder="1" applyAlignment="1">
      <alignment horizontal="left" vertical="center"/>
    </xf>
    <xf numFmtId="0" fontId="37" fillId="0" borderId="16" xfId="0" applyFont="1" applyBorder="1" applyAlignment="1">
      <alignment horizontal="left" vertical="center"/>
    </xf>
    <xf numFmtId="0" fontId="39" fillId="0" borderId="16" xfId="0" applyFont="1" applyBorder="1" applyAlignment="1">
      <alignment horizontal="left" vertical="center"/>
    </xf>
    <xf numFmtId="0" fontId="39" fillId="0" borderId="0" xfId="0" applyFont="1" applyAlignment="1">
      <alignment horizontal="left" vertical="center"/>
    </xf>
    <xf numFmtId="0" fontId="43" fillId="0" borderId="0" xfId="0" applyFont="1" applyAlignment="1">
      <alignment horizontal="left" vertical="center"/>
    </xf>
    <xf numFmtId="0" fontId="19" fillId="0" borderId="4" xfId="0" applyFont="1" applyBorder="1"/>
    <xf numFmtId="0" fontId="23" fillId="0" borderId="16" xfId="0" applyFont="1" applyBorder="1" applyAlignment="1">
      <alignment vertical="center" wrapText="1"/>
    </xf>
    <xf numFmtId="0" fontId="39" fillId="0" borderId="16" xfId="0" applyFont="1" applyBorder="1" applyAlignment="1">
      <alignment vertical="center"/>
    </xf>
    <xf numFmtId="0" fontId="23" fillId="0" borderId="16" xfId="0" applyFont="1" applyBorder="1" applyAlignment="1">
      <alignment vertical="center"/>
    </xf>
    <xf numFmtId="0" fontId="93" fillId="0" borderId="16" xfId="0" applyFont="1" applyBorder="1" applyAlignment="1">
      <alignment wrapText="1"/>
    </xf>
    <xf numFmtId="0" fontId="19" fillId="0" borderId="4" xfId="0" applyFont="1" applyBorder="1" applyAlignment="1">
      <alignment horizontal="left"/>
    </xf>
    <xf numFmtId="0" fontId="34"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horizontal="center" vertical="center" wrapText="1"/>
    </xf>
    <xf numFmtId="0" fontId="92" fillId="0" borderId="0" xfId="0" applyFont="1" applyAlignment="1">
      <alignment vertical="center" wrapText="1"/>
    </xf>
    <xf numFmtId="0" fontId="29" fillId="0" borderId="0" xfId="0" applyFont="1" applyAlignment="1">
      <alignment horizontal="left" vertical="center" wrapText="1"/>
    </xf>
    <xf numFmtId="0" fontId="96" fillId="0" borderId="0" xfId="0" applyFont="1"/>
    <xf numFmtId="0" fontId="96" fillId="0" borderId="0" xfId="0" applyFont="1" applyAlignment="1">
      <alignment wrapText="1"/>
    </xf>
    <xf numFmtId="0" fontId="95" fillId="0" borderId="5" xfId="0" applyFont="1" applyBorder="1"/>
    <xf numFmtId="0" fontId="94" fillId="5" borderId="5" xfId="0" applyFont="1" applyFill="1" applyBorder="1"/>
    <xf numFmtId="0" fontId="97" fillId="3" borderId="8" xfId="0" applyFont="1" applyFill="1" applyBorder="1" applyAlignment="1">
      <alignment vertical="center" wrapText="1"/>
    </xf>
    <xf numFmtId="0" fontId="97" fillId="3" borderId="9" xfId="0" applyFont="1" applyFill="1" applyBorder="1" applyAlignment="1">
      <alignment vertical="center" wrapText="1"/>
    </xf>
    <xf numFmtId="0" fontId="97" fillId="0" borderId="16" xfId="0" applyFont="1" applyBorder="1" applyAlignment="1">
      <alignment vertical="center" wrapText="1"/>
    </xf>
    <xf numFmtId="0" fontId="97" fillId="3" borderId="16" xfId="0" applyFont="1" applyFill="1" applyBorder="1" applyAlignment="1">
      <alignment vertical="center" wrapText="1"/>
    </xf>
    <xf numFmtId="0" fontId="91" fillId="0" borderId="16" xfId="0" applyFont="1" applyBorder="1" applyAlignment="1">
      <alignment vertical="center"/>
    </xf>
    <xf numFmtId="0" fontId="39" fillId="0" borderId="0" xfId="0" applyFont="1" applyAlignment="1">
      <alignment vertical="center"/>
    </xf>
    <xf numFmtId="0" fontId="43" fillId="0" borderId="0" xfId="0" applyFont="1" applyAlignment="1">
      <alignment vertical="center"/>
    </xf>
    <xf numFmtId="0" fontId="23" fillId="0" borderId="16" xfId="0" applyFont="1" applyBorder="1" applyAlignment="1">
      <alignment horizontal="left" vertical="center" wrapText="1"/>
    </xf>
    <xf numFmtId="0" fontId="95" fillId="0" borderId="15" xfId="0" applyFont="1" applyBorder="1"/>
    <xf numFmtId="0" fontId="10" fillId="3" borderId="16" xfId="0" applyFont="1" applyFill="1" applyBorder="1" applyAlignment="1">
      <alignment horizontal="center" vertical="center"/>
    </xf>
    <xf numFmtId="0" fontId="19" fillId="0" borderId="14" xfId="0" applyFont="1" applyBorder="1" applyAlignment="1">
      <alignment horizontal="center"/>
    </xf>
    <xf numFmtId="0" fontId="37" fillId="0" borderId="5" xfId="0" applyFont="1" applyBorder="1"/>
    <xf numFmtId="0" fontId="37" fillId="0" borderId="0" xfId="0" applyFont="1" applyAlignment="1">
      <alignment horizontal="center"/>
    </xf>
    <xf numFmtId="0" fontId="42" fillId="4" borderId="8" xfId="0" applyFont="1" applyFill="1" applyBorder="1" applyAlignment="1">
      <alignment horizontal="center"/>
    </xf>
    <xf numFmtId="0" fontId="26" fillId="0" borderId="0" xfId="0" applyFont="1" applyAlignment="1">
      <alignment horizontal="center"/>
    </xf>
    <xf numFmtId="0" fontId="85" fillId="0" borderId="0" xfId="0" applyFont="1" applyAlignment="1">
      <alignment horizontal="center" vertical="center"/>
    </xf>
    <xf numFmtId="0" fontId="19" fillId="4" borderId="4" xfId="0" applyFont="1" applyFill="1" applyBorder="1" applyAlignment="1">
      <alignment horizontal="center" vertical="center"/>
    </xf>
    <xf numFmtId="0" fontId="19" fillId="0" borderId="16" xfId="0" applyFont="1" applyBorder="1" applyAlignment="1">
      <alignment vertical="center" wrapText="1"/>
    </xf>
    <xf numFmtId="0" fontId="11" fillId="0" borderId="16" xfId="0" applyFont="1" applyBorder="1"/>
    <xf numFmtId="0" fontId="10" fillId="25" borderId="8" xfId="0" applyFont="1" applyFill="1" applyBorder="1"/>
    <xf numFmtId="0" fontId="23" fillId="0" borderId="8" xfId="0" applyFont="1" applyBorder="1" applyAlignment="1">
      <alignment vertical="center"/>
    </xf>
    <xf numFmtId="0" fontId="43" fillId="0" borderId="16" xfId="7" applyFont="1" applyBorder="1" applyAlignment="1">
      <alignment vertical="center" wrapText="1"/>
    </xf>
    <xf numFmtId="14" fontId="7" fillId="0" borderId="16" xfId="7" applyNumberFormat="1" applyBorder="1" applyAlignment="1">
      <alignment vertical="center"/>
    </xf>
    <xf numFmtId="0" fontId="7" fillId="0" borderId="16" xfId="7" applyBorder="1"/>
    <xf numFmtId="0" fontId="7" fillId="0" borderId="16" xfId="7" applyBorder="1" applyAlignment="1">
      <alignment horizontal="center"/>
    </xf>
    <xf numFmtId="0" fontId="43" fillId="0" borderId="16" xfId="7" applyFont="1" applyBorder="1" applyAlignment="1">
      <alignment vertical="center"/>
    </xf>
    <xf numFmtId="0" fontId="10" fillId="0" borderId="3" xfId="0" applyFont="1" applyBorder="1"/>
    <xf numFmtId="0" fontId="10" fillId="0" borderId="18" xfId="0" applyFont="1" applyBorder="1"/>
    <xf numFmtId="0" fontId="10" fillId="0" borderId="9" xfId="0" applyFont="1" applyBorder="1" applyAlignment="1">
      <alignment horizontal="center"/>
    </xf>
    <xf numFmtId="0" fontId="19" fillId="25" borderId="16" xfId="0" applyFont="1" applyFill="1" applyBorder="1" applyAlignment="1">
      <alignment vertical="center"/>
    </xf>
    <xf numFmtId="0" fontId="20" fillId="5" borderId="16" xfId="8" applyFont="1" applyFill="1" applyBorder="1" applyAlignment="1">
      <alignment vertical="center"/>
    </xf>
    <xf numFmtId="0" fontId="20" fillId="5" borderId="16" xfId="8" applyFont="1" applyFill="1" applyBorder="1" applyAlignment="1">
      <alignment vertical="center" wrapText="1"/>
    </xf>
    <xf numFmtId="0" fontId="20" fillId="33" borderId="16" xfId="8" applyFont="1" applyFill="1" applyBorder="1" applyAlignment="1">
      <alignment vertical="center"/>
    </xf>
    <xf numFmtId="0" fontId="69" fillId="0" borderId="0" xfId="8" applyFont="1" applyAlignment="1">
      <alignment vertical="center"/>
    </xf>
    <xf numFmtId="0" fontId="19" fillId="0" borderId="16" xfId="8" applyFont="1" applyBorder="1" applyAlignment="1">
      <alignment horizontal="left" vertical="center"/>
    </xf>
    <xf numFmtId="0" fontId="6" fillId="0" borderId="16" xfId="8" applyBorder="1" applyAlignment="1">
      <alignment vertical="center" wrapText="1"/>
    </xf>
    <xf numFmtId="0" fontId="6" fillId="0" borderId="16" xfId="8" applyBorder="1" applyAlignment="1">
      <alignment vertical="center"/>
    </xf>
    <xf numFmtId="0" fontId="6" fillId="0" borderId="0" xfId="8" applyAlignment="1">
      <alignment vertical="center"/>
    </xf>
    <xf numFmtId="0" fontId="6" fillId="0" borderId="0" xfId="8"/>
    <xf numFmtId="0" fontId="6" fillId="0" borderId="0" xfId="8" applyAlignment="1">
      <alignment wrapText="1"/>
    </xf>
    <xf numFmtId="0" fontId="19" fillId="0" borderId="8" xfId="0" applyFont="1" applyBorder="1" applyAlignment="1">
      <alignment horizontal="left" vertical="center"/>
    </xf>
    <xf numFmtId="0" fontId="23" fillId="25" borderId="8" xfId="0" applyFont="1" applyFill="1" applyBorder="1"/>
    <xf numFmtId="0" fontId="23" fillId="25" borderId="8" xfId="0" applyFont="1" applyFill="1" applyBorder="1" applyAlignment="1">
      <alignment wrapText="1"/>
    </xf>
    <xf numFmtId="0" fontId="89" fillId="0" borderId="16" xfId="0" applyFont="1" applyBorder="1" applyAlignment="1">
      <alignment vertical="center"/>
    </xf>
    <xf numFmtId="0" fontId="23" fillId="25" borderId="16" xfId="0" applyFont="1" applyFill="1" applyBorder="1"/>
    <xf numFmtId="0" fontId="23" fillId="25" borderId="0" xfId="0" applyFont="1" applyFill="1"/>
    <xf numFmtId="0" fontId="23" fillId="25" borderId="5" xfId="0" applyFont="1" applyFill="1" applyBorder="1" applyAlignment="1">
      <alignment vertical="top" wrapText="1"/>
    </xf>
    <xf numFmtId="0" fontId="69" fillId="0" borderId="16" xfId="8" applyFont="1" applyBorder="1" applyAlignment="1">
      <alignment vertical="center"/>
    </xf>
    <xf numFmtId="0" fontId="23" fillId="25" borderId="5" xfId="0" applyFont="1" applyFill="1" applyBorder="1" applyAlignment="1">
      <alignment vertical="center" wrapText="1"/>
    </xf>
    <xf numFmtId="0" fontId="23" fillId="25" borderId="8" xfId="0" applyFont="1" applyFill="1" applyBorder="1" applyAlignment="1">
      <alignment vertical="center"/>
    </xf>
    <xf numFmtId="0" fontId="37" fillId="0" borderId="8" xfId="0" applyFont="1" applyBorder="1" applyAlignment="1">
      <alignment vertical="center" wrapText="1"/>
    </xf>
    <xf numFmtId="0" fontId="23" fillId="25" borderId="16" xfId="0" applyFont="1" applyFill="1" applyBorder="1" applyAlignment="1">
      <alignment vertical="center"/>
    </xf>
    <xf numFmtId="0" fontId="23" fillId="25" borderId="16" xfId="0" applyFont="1" applyFill="1" applyBorder="1" applyAlignment="1">
      <alignment vertical="center" wrapText="1"/>
    </xf>
    <xf numFmtId="0" fontId="37" fillId="0" borderId="9" xfId="0" applyFont="1" applyBorder="1" applyAlignment="1">
      <alignment wrapText="1"/>
    </xf>
    <xf numFmtId="49" fontId="23" fillId="25" borderId="8" xfId="0" quotePrefix="1" applyNumberFormat="1" applyFont="1" applyFill="1" applyBorder="1" applyAlignment="1">
      <alignment vertical="center"/>
    </xf>
    <xf numFmtId="0" fontId="23" fillId="25" borderId="8" xfId="0" applyFont="1" applyFill="1" applyBorder="1" applyAlignment="1">
      <alignment vertical="center" wrapText="1"/>
    </xf>
    <xf numFmtId="0" fontId="23" fillId="0" borderId="16" xfId="0" applyFont="1" applyBorder="1" applyAlignment="1">
      <alignment horizontal="center" vertical="center"/>
    </xf>
    <xf numFmtId="0" fontId="23" fillId="0" borderId="0" xfId="0" applyFont="1" applyAlignment="1">
      <alignment vertical="center"/>
    </xf>
    <xf numFmtId="0" fontId="23" fillId="0" borderId="16" xfId="0" applyFont="1" applyBorder="1" applyAlignment="1">
      <alignment horizontal="center"/>
    </xf>
    <xf numFmtId="0" fontId="13" fillId="0" borderId="16" xfId="0" applyFont="1" applyBorder="1" applyAlignment="1">
      <alignment horizontal="center"/>
    </xf>
    <xf numFmtId="0" fontId="23" fillId="0" borderId="0" xfId="0" applyFont="1" applyAlignment="1">
      <alignment horizontal="left" vertical="center"/>
    </xf>
    <xf numFmtId="0" fontId="19" fillId="0" borderId="8" xfId="0" quotePrefix="1" applyFont="1" applyBorder="1" applyAlignment="1">
      <alignment vertical="center" wrapText="1"/>
    </xf>
    <xf numFmtId="0" fontId="19" fillId="0" borderId="16" xfId="0" applyFont="1" applyBorder="1" applyAlignment="1">
      <alignment wrapText="1"/>
    </xf>
    <xf numFmtId="0" fontId="99" fillId="0" borderId="0" xfId="0" applyFont="1"/>
    <xf numFmtId="0" fontId="99" fillId="25" borderId="16" xfId="0" applyFont="1" applyFill="1" applyBorder="1" applyAlignment="1">
      <alignment vertical="center" wrapText="1"/>
    </xf>
    <xf numFmtId="0" fontId="99" fillId="32" borderId="8" xfId="0" applyFont="1" applyFill="1" applyBorder="1" applyAlignment="1">
      <alignment vertical="center" wrapText="1"/>
    </xf>
    <xf numFmtId="0" fontId="99" fillId="32" borderId="9" xfId="0" applyFont="1" applyFill="1" applyBorder="1" applyAlignment="1">
      <alignment vertical="center" wrapText="1"/>
    </xf>
    <xf numFmtId="0" fontId="23" fillId="25" borderId="16" xfId="0" applyFont="1" applyFill="1" applyBorder="1" applyAlignment="1">
      <alignment wrapText="1"/>
    </xf>
    <xf numFmtId="0" fontId="23" fillId="0" borderId="0" xfId="0" applyFont="1" applyAlignment="1">
      <alignment horizontal="center"/>
    </xf>
    <xf numFmtId="0" fontId="20" fillId="0" borderId="8" xfId="0" applyFont="1" applyBorder="1" applyAlignment="1">
      <alignment horizontal="left"/>
    </xf>
    <xf numFmtId="0" fontId="5" fillId="0" borderId="16" xfId="7" applyFont="1" applyBorder="1" applyAlignment="1">
      <alignment vertical="center" wrapText="1"/>
    </xf>
    <xf numFmtId="0" fontId="43" fillId="25" borderId="16" xfId="7" applyFont="1" applyFill="1" applyBorder="1" applyAlignment="1">
      <alignment vertical="center" wrapText="1"/>
    </xf>
    <xf numFmtId="0" fontId="5" fillId="0" borderId="16" xfId="7" applyFont="1" applyBorder="1" applyAlignment="1">
      <alignment vertical="center"/>
    </xf>
    <xf numFmtId="0" fontId="43" fillId="25" borderId="16" xfId="7" applyFont="1" applyFill="1" applyBorder="1" applyAlignment="1">
      <alignment vertical="center"/>
    </xf>
    <xf numFmtId="0" fontId="43" fillId="0" borderId="0" xfId="0" applyFont="1" applyAlignment="1">
      <alignment horizontal="center"/>
    </xf>
    <xf numFmtId="0" fontId="44" fillId="0" borderId="16" xfId="7" applyFont="1" applyBorder="1" applyAlignment="1">
      <alignment vertical="center"/>
    </xf>
    <xf numFmtId="0" fontId="4" fillId="0" borderId="0" xfId="9" applyAlignment="1">
      <alignment horizontal="center"/>
    </xf>
    <xf numFmtId="0" fontId="4" fillId="0" borderId="0" xfId="9"/>
    <xf numFmtId="0" fontId="101" fillId="16" borderId="16" xfId="9" applyFont="1" applyFill="1" applyBorder="1"/>
    <xf numFmtId="0" fontId="101" fillId="16" borderId="16" xfId="9" applyFont="1" applyFill="1" applyBorder="1" applyAlignment="1">
      <alignment horizontal="left"/>
    </xf>
    <xf numFmtId="0" fontId="69" fillId="16" borderId="16" xfId="9" applyFont="1" applyFill="1" applyBorder="1" applyAlignment="1">
      <alignment horizontal="left"/>
    </xf>
    <xf numFmtId="0" fontId="69" fillId="16" borderId="16" xfId="9" applyFont="1" applyFill="1" applyBorder="1" applyAlignment="1">
      <alignment horizontal="center"/>
    </xf>
    <xf numFmtId="0" fontId="4" fillId="0" borderId="16" xfId="9" applyBorder="1" applyAlignment="1">
      <alignment horizontal="left"/>
    </xf>
    <xf numFmtId="0" fontId="4" fillId="0" borderId="16" xfId="9" applyBorder="1" applyAlignment="1">
      <alignment horizontal="center"/>
    </xf>
    <xf numFmtId="0" fontId="57" fillId="0" borderId="16" xfId="9" applyFont="1" applyBorder="1" applyAlignment="1">
      <alignment horizontal="center"/>
    </xf>
    <xf numFmtId="0" fontId="4" fillId="25" borderId="16" xfId="9" applyFill="1" applyBorder="1"/>
    <xf numFmtId="0" fontId="0" fillId="0" borderId="16" xfId="9" applyFont="1" applyBorder="1" applyAlignment="1">
      <alignment horizontal="left"/>
    </xf>
    <xf numFmtId="0" fontId="103" fillId="0" borderId="0" xfId="9" applyFont="1"/>
    <xf numFmtId="0" fontId="57" fillId="35" borderId="16" xfId="9" applyFont="1" applyFill="1" applyBorder="1" applyAlignment="1">
      <alignment horizontal="center"/>
    </xf>
    <xf numFmtId="0" fontId="73" fillId="0" borderId="16" xfId="9" applyFont="1" applyBorder="1" applyAlignment="1">
      <alignment horizontal="center"/>
    </xf>
    <xf numFmtId="9" fontId="4" fillId="0" borderId="16" xfId="9" applyNumberFormat="1" applyBorder="1" applyAlignment="1">
      <alignment horizontal="center"/>
    </xf>
    <xf numFmtId="0" fontId="75" fillId="36" borderId="16" xfId="9" applyFont="1" applyFill="1" applyBorder="1" applyAlignment="1">
      <alignment horizontal="center"/>
    </xf>
    <xf numFmtId="9" fontId="4" fillId="35" borderId="16" xfId="9" applyNumberFormat="1" applyFill="1" applyBorder="1" applyAlignment="1">
      <alignment horizontal="center"/>
    </xf>
    <xf numFmtId="0" fontId="57" fillId="0" borderId="0" xfId="9" applyFont="1" applyAlignment="1">
      <alignment horizontal="center"/>
    </xf>
    <xf numFmtId="0" fontId="57" fillId="0" borderId="16" xfId="9" applyFont="1" applyBorder="1" applyAlignment="1">
      <alignment horizontal="left"/>
    </xf>
    <xf numFmtId="0" fontId="4" fillId="0" borderId="16" xfId="9" applyBorder="1" applyAlignment="1">
      <alignment horizontal="left" wrapText="1"/>
    </xf>
    <xf numFmtId="0" fontId="104" fillId="0" borderId="16" xfId="9" applyFont="1" applyBorder="1" applyAlignment="1">
      <alignment horizontal="center"/>
    </xf>
    <xf numFmtId="0" fontId="4" fillId="13" borderId="0" xfId="9" applyFill="1"/>
    <xf numFmtId="0" fontId="4" fillId="13" borderId="16" xfId="9" applyFill="1" applyBorder="1" applyAlignment="1">
      <alignment horizontal="left" wrapText="1"/>
    </xf>
    <xf numFmtId="0" fontId="104" fillId="13" borderId="16" xfId="9" applyFont="1" applyFill="1" applyBorder="1" applyAlignment="1">
      <alignment horizontal="center"/>
    </xf>
    <xf numFmtId="0" fontId="4" fillId="13" borderId="16" xfId="9" applyFill="1" applyBorder="1" applyAlignment="1">
      <alignment horizontal="center"/>
    </xf>
    <xf numFmtId="0" fontId="43" fillId="0" borderId="16" xfId="9" applyFont="1" applyBorder="1" applyAlignment="1">
      <alignment horizontal="left"/>
    </xf>
    <xf numFmtId="0" fontId="43" fillId="0" borderId="16" xfId="9" applyFont="1" applyBorder="1"/>
    <xf numFmtId="0" fontId="63" fillId="0" borderId="16" xfId="9" applyFont="1" applyBorder="1"/>
    <xf numFmtId="0" fontId="4" fillId="35" borderId="0" xfId="9" applyFill="1" applyAlignment="1">
      <alignment horizontal="center"/>
    </xf>
    <xf numFmtId="0" fontId="37" fillId="0" borderId="16" xfId="0" applyFont="1" applyBorder="1" applyAlignment="1">
      <alignment vertical="center" wrapText="1"/>
    </xf>
    <xf numFmtId="0" fontId="107" fillId="0" borderId="16" xfId="0" applyFont="1" applyBorder="1"/>
    <xf numFmtId="0" fontId="107" fillId="0" borderId="0" xfId="0" applyFont="1"/>
    <xf numFmtId="0" fontId="108" fillId="0" borderId="0" xfId="0" applyFont="1"/>
    <xf numFmtId="0" fontId="107" fillId="0" borderId="15" xfId="0" applyFont="1" applyBorder="1"/>
    <xf numFmtId="0" fontId="105" fillId="4" borderId="4" xfId="0" applyFont="1" applyFill="1" applyBorder="1" applyAlignment="1">
      <alignment horizontal="center"/>
    </xf>
    <xf numFmtId="0" fontId="105" fillId="4" borderId="5" xfId="0" applyFont="1" applyFill="1" applyBorder="1"/>
    <xf numFmtId="0" fontId="107" fillId="0" borderId="4" xfId="0" applyFont="1" applyBorder="1" applyAlignment="1">
      <alignment horizontal="right"/>
    </xf>
    <xf numFmtId="0" fontId="107" fillId="0" borderId="5" xfId="0" applyFont="1" applyBorder="1"/>
    <xf numFmtId="0" fontId="107" fillId="0" borderId="5" xfId="0" applyFont="1" applyBorder="1" applyAlignment="1">
      <alignment horizontal="center"/>
    </xf>
    <xf numFmtId="0" fontId="107" fillId="0" borderId="16" xfId="0" applyFont="1" applyBorder="1" applyAlignment="1">
      <alignment horizontal="center"/>
    </xf>
    <xf numFmtId="0" fontId="37" fillId="14" borderId="16" xfId="0" applyFont="1" applyFill="1" applyBorder="1" applyAlignment="1">
      <alignment vertical="center"/>
    </xf>
    <xf numFmtId="0" fontId="37" fillId="14" borderId="16" xfId="0" applyFont="1" applyFill="1" applyBorder="1" applyAlignment="1">
      <alignment vertical="center" wrapText="1"/>
    </xf>
    <xf numFmtId="0" fontId="37" fillId="25" borderId="8" xfId="0" applyFont="1" applyFill="1" applyBorder="1"/>
    <xf numFmtId="49" fontId="37" fillId="14" borderId="8" xfId="0" quotePrefix="1" applyNumberFormat="1" applyFont="1" applyFill="1" applyBorder="1" applyAlignment="1">
      <alignment vertical="center"/>
    </xf>
    <xf numFmtId="0" fontId="101" fillId="0" borderId="0" xfId="10" applyFont="1">
      <alignment vertical="center"/>
    </xf>
    <xf numFmtId="0" fontId="100" fillId="0" borderId="0" xfId="10">
      <alignment vertical="center"/>
    </xf>
    <xf numFmtId="0" fontId="88" fillId="0" borderId="0" xfId="10" applyFont="1">
      <alignment vertical="center"/>
    </xf>
    <xf numFmtId="0" fontId="101" fillId="31" borderId="0" xfId="10" applyFont="1" applyFill="1">
      <alignment vertical="center"/>
    </xf>
    <xf numFmtId="0" fontId="100" fillId="31" borderId="0" xfId="10" applyFill="1">
      <alignment vertical="center"/>
    </xf>
    <xf numFmtId="0" fontId="110" fillId="31" borderId="0" xfId="10" applyFont="1" applyFill="1">
      <alignment vertical="center"/>
    </xf>
    <xf numFmtId="0" fontId="111" fillId="31" borderId="0" xfId="10" applyFont="1" applyFill="1">
      <alignment vertical="center"/>
    </xf>
    <xf numFmtId="0" fontId="101" fillId="21" borderId="0" xfId="10" applyFont="1" applyFill="1">
      <alignment vertical="center"/>
    </xf>
    <xf numFmtId="0" fontId="100" fillId="21" borderId="0" xfId="10" applyFill="1">
      <alignment vertical="center"/>
    </xf>
    <xf numFmtId="0" fontId="110" fillId="21" borderId="0" xfId="10" applyFont="1" applyFill="1">
      <alignment vertical="center"/>
    </xf>
    <xf numFmtId="0" fontId="88" fillId="21" borderId="0" xfId="10" applyFont="1" applyFill="1">
      <alignment vertical="center"/>
    </xf>
    <xf numFmtId="0" fontId="113" fillId="0" borderId="15" xfId="0" applyFont="1" applyBorder="1"/>
    <xf numFmtId="0" fontId="19" fillId="25" borderId="9" xfId="0" applyFont="1" applyFill="1" applyBorder="1" applyAlignment="1">
      <alignment horizontal="center" vertical="center"/>
    </xf>
    <xf numFmtId="0" fontId="95" fillId="37" borderId="8" xfId="0" applyFont="1" applyFill="1" applyBorder="1" applyAlignment="1">
      <alignment vertical="center" wrapText="1"/>
    </xf>
    <xf numFmtId="0" fontId="115" fillId="0" borderId="0" xfId="0" applyFont="1"/>
    <xf numFmtId="0" fontId="114" fillId="0" borderId="5" xfId="0" applyFont="1" applyBorder="1"/>
    <xf numFmtId="0" fontId="115" fillId="4" borderId="4" xfId="0" applyFont="1" applyFill="1" applyBorder="1" applyAlignment="1">
      <alignment horizontal="center"/>
    </xf>
    <xf numFmtId="0" fontId="114" fillId="4" borderId="5" xfId="0" applyFont="1" applyFill="1" applyBorder="1"/>
    <xf numFmtId="0" fontId="114" fillId="4" borderId="5" xfId="0" applyFont="1" applyFill="1" applyBorder="1" applyAlignment="1">
      <alignment horizontal="center"/>
    </xf>
    <xf numFmtId="0" fontId="114" fillId="4" borderId="5" xfId="0" applyFont="1" applyFill="1" applyBorder="1" applyAlignment="1">
      <alignment wrapText="1"/>
    </xf>
    <xf numFmtId="0" fontId="115" fillId="0" borderId="8" xfId="0" applyFont="1" applyBorder="1" applyAlignment="1">
      <alignment horizontal="center" vertical="center" wrapText="1"/>
    </xf>
    <xf numFmtId="0" fontId="117" fillId="0" borderId="5" xfId="0" applyFont="1" applyBorder="1" applyAlignment="1">
      <alignment vertical="center" wrapText="1"/>
    </xf>
    <xf numFmtId="0" fontId="117" fillId="0" borderId="5" xfId="0" applyFont="1" applyBorder="1" applyAlignment="1">
      <alignment horizontal="center" vertical="center" wrapText="1"/>
    </xf>
    <xf numFmtId="0" fontId="117" fillId="0" borderId="5" xfId="0" applyFont="1" applyBorder="1" applyAlignment="1">
      <alignment horizontal="left" vertical="center" wrapText="1"/>
    </xf>
    <xf numFmtId="0" fontId="115" fillId="0" borderId="9" xfId="0" applyFont="1" applyBorder="1" applyAlignment="1">
      <alignment horizontal="center" vertical="center" wrapText="1"/>
    </xf>
    <xf numFmtId="0" fontId="117" fillId="0" borderId="7" xfId="0" applyFont="1" applyBorder="1" applyAlignment="1">
      <alignment vertical="center" wrapText="1"/>
    </xf>
    <xf numFmtId="0" fontId="117" fillId="0" borderId="7" xfId="0" applyFont="1" applyBorder="1" applyAlignment="1">
      <alignment horizontal="center" vertical="center" wrapText="1"/>
    </xf>
    <xf numFmtId="0" fontId="117" fillId="0" borderId="7" xfId="0" applyFont="1" applyBorder="1" applyAlignment="1">
      <alignment horizontal="left" vertical="center" wrapText="1"/>
    </xf>
    <xf numFmtId="0" fontId="115" fillId="0" borderId="16" xfId="0" applyFont="1" applyBorder="1" applyAlignment="1">
      <alignment horizontal="center" vertical="center" wrapText="1"/>
    </xf>
    <xf numFmtId="0" fontId="117" fillId="0" borderId="16" xfId="0" applyFont="1" applyBorder="1" applyAlignment="1">
      <alignment vertical="center" wrapText="1"/>
    </xf>
    <xf numFmtId="0" fontId="117" fillId="0" borderId="16" xfId="0" applyFont="1" applyBorder="1" applyAlignment="1">
      <alignment horizontal="center" vertical="center" wrapText="1"/>
    </xf>
    <xf numFmtId="0" fontId="117" fillId="0" borderId="16" xfId="0" applyFont="1" applyBorder="1" applyAlignment="1">
      <alignment horizontal="left" vertical="center" wrapText="1"/>
    </xf>
    <xf numFmtId="0" fontId="118" fillId="32" borderId="9" xfId="0" applyFont="1" applyFill="1" applyBorder="1" applyAlignment="1">
      <alignment vertical="center" wrapText="1"/>
    </xf>
    <xf numFmtId="0" fontId="118" fillId="25" borderId="16" xfId="0" applyFont="1" applyFill="1" applyBorder="1" applyAlignment="1">
      <alignment vertical="center" wrapText="1"/>
    </xf>
    <xf numFmtId="0" fontId="23" fillId="25" borderId="16" xfId="0" applyFont="1" applyFill="1" applyBorder="1" applyAlignment="1">
      <alignment horizontal="right"/>
    </xf>
    <xf numFmtId="0" fontId="19" fillId="14" borderId="16" xfId="0" applyFont="1" applyFill="1" applyBorder="1" applyAlignment="1">
      <alignment vertical="center" wrapText="1"/>
    </xf>
    <xf numFmtId="0" fontId="107" fillId="0" borderId="4" xfId="0" applyFont="1" applyBorder="1" applyAlignment="1">
      <alignment horizontal="left"/>
    </xf>
    <xf numFmtId="0" fontId="107" fillId="0" borderId="8" xfId="0" applyFont="1" applyBorder="1" applyAlignment="1">
      <alignment horizontal="left"/>
    </xf>
    <xf numFmtId="0" fontId="107" fillId="4" borderId="6" xfId="0" applyFont="1" applyFill="1" applyBorder="1" applyAlignment="1">
      <alignment horizontal="center" vertical="center"/>
    </xf>
    <xf numFmtId="0" fontId="105" fillId="4" borderId="7" xfId="0" applyFont="1" applyFill="1" applyBorder="1" applyAlignment="1">
      <alignment vertical="center"/>
    </xf>
    <xf numFmtId="0" fontId="105" fillId="4" borderId="7" xfId="0" applyFont="1" applyFill="1" applyBorder="1" applyAlignment="1">
      <alignment horizontal="center" vertical="center"/>
    </xf>
    <xf numFmtId="0" fontId="107" fillId="0" borderId="16" xfId="0" applyFont="1" applyBorder="1" applyAlignment="1">
      <alignment horizontal="center" vertical="center"/>
    </xf>
    <xf numFmtId="0" fontId="107" fillId="0" borderId="16" xfId="0" applyFont="1" applyBorder="1" applyAlignment="1">
      <alignment vertical="center"/>
    </xf>
    <xf numFmtId="0" fontId="108" fillId="0" borderId="16" xfId="0" applyFont="1" applyBorder="1"/>
    <xf numFmtId="0" fontId="119" fillId="0" borderId="0" xfId="0" applyFont="1"/>
    <xf numFmtId="0" fontId="105" fillId="0" borderId="16" xfId="0" applyFont="1" applyBorder="1" applyAlignment="1">
      <alignment vertical="center"/>
    </xf>
    <xf numFmtId="0" fontId="120" fillId="0" borderId="16" xfId="0" applyFont="1" applyBorder="1" applyAlignment="1">
      <alignment vertical="center"/>
    </xf>
    <xf numFmtId="0" fontId="37" fillId="14" borderId="8" xfId="0" applyFont="1" applyFill="1" applyBorder="1"/>
    <xf numFmtId="0" fontId="37" fillId="14" borderId="8" xfId="0" applyFont="1" applyFill="1" applyBorder="1" applyAlignment="1">
      <alignment vertical="center"/>
    </xf>
    <xf numFmtId="0" fontId="37" fillId="14" borderId="8" xfId="0" quotePrefix="1" applyFont="1" applyFill="1" applyBorder="1" applyAlignment="1">
      <alignment vertical="center"/>
    </xf>
    <xf numFmtId="0" fontId="37" fillId="14" borderId="8" xfId="0" applyFont="1" applyFill="1" applyBorder="1" applyAlignment="1">
      <alignment horizontal="left" vertical="center"/>
    </xf>
    <xf numFmtId="0" fontId="37" fillId="14" borderId="5" xfId="0" applyFont="1" applyFill="1" applyBorder="1" applyAlignment="1">
      <alignment vertical="center" wrapText="1"/>
    </xf>
    <xf numFmtId="0" fontId="19" fillId="14" borderId="8" xfId="0" applyFont="1" applyFill="1" applyBorder="1" applyAlignment="1">
      <alignment vertical="center"/>
    </xf>
    <xf numFmtId="0" fontId="19" fillId="14" borderId="8" xfId="0" applyFont="1" applyFill="1" applyBorder="1"/>
    <xf numFmtId="0" fontId="23" fillId="25" borderId="16" xfId="0" applyFont="1" applyFill="1" applyBorder="1" applyAlignment="1">
      <alignment horizontal="left" vertical="center" wrapText="1"/>
    </xf>
    <xf numFmtId="0" fontId="19" fillId="14" borderId="16" xfId="0" applyFont="1" applyFill="1" applyBorder="1" applyAlignment="1">
      <alignment horizontal="left" vertical="center" wrapText="1"/>
    </xf>
    <xf numFmtId="0" fontId="10" fillId="21" borderId="8" xfId="0" applyFont="1" applyFill="1" applyBorder="1" applyAlignment="1">
      <alignment horizontal="center"/>
    </xf>
    <xf numFmtId="0" fontId="10" fillId="21" borderId="8" xfId="0" applyFont="1" applyFill="1" applyBorder="1"/>
    <xf numFmtId="0" fontId="19" fillId="21" borderId="16" xfId="0" applyFont="1" applyFill="1" applyBorder="1"/>
    <xf numFmtId="0" fontId="10" fillId="21" borderId="3" xfId="0" applyFont="1" applyFill="1" applyBorder="1"/>
    <xf numFmtId="0" fontId="19" fillId="21" borderId="0" xfId="0" applyFont="1" applyFill="1" applyAlignment="1">
      <alignment horizontal="center"/>
    </xf>
    <xf numFmtId="0" fontId="10" fillId="21" borderId="6" xfId="0" applyFont="1" applyFill="1" applyBorder="1"/>
    <xf numFmtId="0" fontId="10" fillId="21" borderId="4" xfId="0" applyFont="1" applyFill="1" applyBorder="1"/>
    <xf numFmtId="0" fontId="10" fillId="21" borderId="18" xfId="0" applyFont="1" applyFill="1" applyBorder="1"/>
    <xf numFmtId="0" fontId="10" fillId="21" borderId="9" xfId="0" applyFont="1" applyFill="1" applyBorder="1" applyAlignment="1">
      <alignment horizontal="center"/>
    </xf>
    <xf numFmtId="0" fontId="3" fillId="0" borderId="16" xfId="7" applyFont="1" applyBorder="1" applyAlignment="1">
      <alignment vertical="center"/>
    </xf>
    <xf numFmtId="0" fontId="3" fillId="0" borderId="16" xfId="7" applyFont="1" applyBorder="1" applyAlignment="1">
      <alignment vertical="center" wrapText="1"/>
    </xf>
    <xf numFmtId="0" fontId="121" fillId="0" borderId="16" xfId="0" applyFont="1" applyBorder="1" applyAlignment="1">
      <alignment vertical="center" wrapText="1"/>
    </xf>
    <xf numFmtId="0" fontId="19" fillId="25" borderId="16" xfId="0" applyFont="1" applyFill="1" applyBorder="1"/>
    <xf numFmtId="0" fontId="10" fillId="32" borderId="3" xfId="0" applyFont="1" applyFill="1" applyBorder="1" applyAlignment="1">
      <alignment horizontal="center"/>
    </xf>
    <xf numFmtId="0" fontId="11" fillId="25" borderId="16" xfId="0" applyFont="1" applyFill="1" applyBorder="1"/>
    <xf numFmtId="0" fontId="23" fillId="24" borderId="16" xfId="0" applyFont="1" applyFill="1" applyBorder="1"/>
    <xf numFmtId="0" fontId="19" fillId="13" borderId="16" xfId="8" applyFont="1" applyFill="1" applyBorder="1" applyAlignment="1">
      <alignment horizontal="left" vertical="center"/>
    </xf>
    <xf numFmtId="0" fontId="19" fillId="13" borderId="16" xfId="8" applyFont="1" applyFill="1" applyBorder="1" applyAlignment="1">
      <alignment vertical="center" wrapText="1"/>
    </xf>
    <xf numFmtId="0" fontId="19" fillId="13" borderId="16" xfId="8" applyFont="1" applyFill="1" applyBorder="1" applyAlignment="1">
      <alignment vertical="center"/>
    </xf>
    <xf numFmtId="0" fontId="6" fillId="13" borderId="16" xfId="8" applyFill="1" applyBorder="1" applyAlignment="1">
      <alignment vertical="center" wrapText="1"/>
    </xf>
    <xf numFmtId="0" fontId="6" fillId="13" borderId="16" xfId="8" applyFill="1" applyBorder="1" applyAlignment="1">
      <alignment vertical="center"/>
    </xf>
    <xf numFmtId="14" fontId="6" fillId="13" borderId="16" xfId="8" applyNumberFormat="1" applyFill="1" applyBorder="1" applyAlignment="1">
      <alignment vertical="center"/>
    </xf>
    <xf numFmtId="0" fontId="5" fillId="13" borderId="16" xfId="8" applyFont="1" applyFill="1" applyBorder="1" applyAlignment="1">
      <alignment vertical="center" wrapText="1"/>
    </xf>
    <xf numFmtId="0" fontId="43" fillId="13" borderId="16" xfId="8" applyFont="1" applyFill="1" applyBorder="1" applyAlignment="1">
      <alignment vertical="center" wrapText="1"/>
    </xf>
    <xf numFmtId="0" fontId="5" fillId="13" borderId="16" xfId="8" applyFont="1" applyFill="1" applyBorder="1" applyAlignment="1">
      <alignment vertical="center"/>
    </xf>
    <xf numFmtId="0" fontId="43" fillId="13" borderId="16" xfId="8" applyFont="1" applyFill="1" applyBorder="1" applyAlignment="1">
      <alignment vertical="center"/>
    </xf>
    <xf numFmtId="0" fontId="2" fillId="0" borderId="16" xfId="8" applyFont="1" applyBorder="1" applyAlignment="1">
      <alignment vertical="center" wrapText="1"/>
    </xf>
    <xf numFmtId="0" fontId="2" fillId="0" borderId="16" xfId="8" applyFont="1" applyBorder="1" applyAlignment="1">
      <alignment vertical="center"/>
    </xf>
    <xf numFmtId="0" fontId="2" fillId="0" borderId="0" xfId="8" applyFont="1" applyAlignment="1">
      <alignment wrapText="1"/>
    </xf>
    <xf numFmtId="0" fontId="19" fillId="30" borderId="8" xfId="0" applyFont="1" applyFill="1" applyBorder="1" applyAlignment="1">
      <alignment horizontal="center" vertical="center"/>
    </xf>
    <xf numFmtId="0" fontId="37" fillId="30" borderId="16" xfId="0" applyFont="1" applyFill="1" applyBorder="1" applyAlignment="1">
      <alignment vertical="center"/>
    </xf>
    <xf numFmtId="0" fontId="37" fillId="30" borderId="16" xfId="0" applyFont="1" applyFill="1" applyBorder="1" applyAlignment="1">
      <alignment vertical="center" wrapText="1"/>
    </xf>
    <xf numFmtId="0" fontId="37" fillId="30" borderId="3" xfId="0" applyFont="1" applyFill="1" applyBorder="1" applyAlignment="1">
      <alignment vertical="center"/>
    </xf>
    <xf numFmtId="0" fontId="37" fillId="30" borderId="8" xfId="0" applyFont="1" applyFill="1" applyBorder="1" applyAlignment="1">
      <alignment vertical="center"/>
    </xf>
    <xf numFmtId="0" fontId="37" fillId="0" borderId="0" xfId="0" applyFont="1" applyAlignment="1">
      <alignment vertical="center"/>
    </xf>
    <xf numFmtId="0" fontId="44" fillId="0" borderId="0" xfId="0" applyFont="1" applyAlignment="1">
      <alignment vertical="center"/>
    </xf>
    <xf numFmtId="0" fontId="19" fillId="0" borderId="16" xfId="0" applyFont="1" applyBorder="1" applyAlignment="1">
      <alignment vertical="top" wrapText="1"/>
    </xf>
    <xf numFmtId="0" fontId="10" fillId="0" borderId="10" xfId="0" applyFont="1" applyBorder="1" applyAlignment="1">
      <alignment horizontal="center"/>
    </xf>
    <xf numFmtId="0" fontId="69" fillId="0" borderId="0" xfId="0" applyFont="1"/>
    <xf numFmtId="0" fontId="10" fillId="0" borderId="0" xfId="0" applyFont="1" applyAlignment="1">
      <alignment horizontal="center"/>
    </xf>
    <xf numFmtId="0" fontId="124" fillId="0" borderId="16" xfId="0" applyFont="1" applyBorder="1" applyAlignment="1">
      <alignment vertical="center"/>
    </xf>
    <xf numFmtId="0" fontId="124" fillId="0" borderId="0" xfId="0" applyFont="1"/>
    <xf numFmtId="0" fontId="124" fillId="0" borderId="0" xfId="0" applyFont="1" applyAlignment="1">
      <alignment horizontal="center"/>
    </xf>
    <xf numFmtId="0" fontId="124" fillId="0" borderId="8" xfId="0" applyFont="1" applyBorder="1"/>
    <xf numFmtId="0" fontId="126" fillId="4" borderId="9" xfId="0" applyFont="1" applyFill="1" applyBorder="1" applyAlignment="1">
      <alignment horizontal="center"/>
    </xf>
    <xf numFmtId="0" fontId="126" fillId="4" borderId="9" xfId="0" applyFont="1" applyFill="1" applyBorder="1"/>
    <xf numFmtId="0" fontId="126" fillId="5" borderId="9" xfId="0" applyFont="1" applyFill="1" applyBorder="1"/>
    <xf numFmtId="0" fontId="128" fillId="0" borderId="16" xfId="0" applyFont="1" applyBorder="1" applyAlignment="1">
      <alignment horizontal="center" vertical="center"/>
    </xf>
    <xf numFmtId="0" fontId="128" fillId="3" borderId="16" xfId="0" applyFont="1" applyFill="1" applyBorder="1" applyAlignment="1">
      <alignment horizontal="center" vertical="center"/>
    </xf>
    <xf numFmtId="0" fontId="124" fillId="0" borderId="16" xfId="0" applyFont="1" applyBorder="1" applyAlignment="1">
      <alignment horizontal="center" vertical="center"/>
    </xf>
    <xf numFmtId="0" fontId="128" fillId="0" borderId="16" xfId="0" applyFont="1" applyBorder="1" applyAlignment="1">
      <alignment vertical="center"/>
    </xf>
    <xf numFmtId="0" fontId="128" fillId="3" borderId="16" xfId="0" applyFont="1" applyFill="1" applyBorder="1" applyAlignment="1">
      <alignment vertical="center"/>
    </xf>
    <xf numFmtId="0" fontId="127" fillId="25" borderId="16" xfId="0" applyFont="1" applyFill="1" applyBorder="1" applyAlignment="1">
      <alignment vertical="center" wrapText="1"/>
    </xf>
    <xf numFmtId="0" fontId="127" fillId="32" borderId="16" xfId="0" applyFont="1" applyFill="1" applyBorder="1" applyAlignment="1">
      <alignment vertical="center" wrapText="1"/>
    </xf>
    <xf numFmtId="0" fontId="123" fillId="25" borderId="16" xfId="0" applyFont="1" applyFill="1" applyBorder="1" applyAlignment="1">
      <alignment vertical="center"/>
    </xf>
    <xf numFmtId="14" fontId="128" fillId="0" borderId="16" xfId="0" quotePrefix="1" applyNumberFormat="1" applyFont="1" applyBorder="1" applyAlignment="1">
      <alignment vertical="center"/>
    </xf>
    <xf numFmtId="0" fontId="128" fillId="0" borderId="16" xfId="0" applyFont="1" applyBorder="1" applyAlignment="1">
      <alignment vertical="center" wrapText="1"/>
    </xf>
    <xf numFmtId="0" fontId="128" fillId="32" borderId="16" xfId="0" applyFont="1" applyFill="1" applyBorder="1" applyAlignment="1">
      <alignment horizontal="center" vertical="center"/>
    </xf>
    <xf numFmtId="0" fontId="123" fillId="14" borderId="16" xfId="0" applyFont="1" applyFill="1" applyBorder="1" applyAlignment="1">
      <alignment vertical="center"/>
    </xf>
    <xf numFmtId="0" fontId="127" fillId="0" borderId="16" xfId="0" applyFont="1" applyBorder="1" applyAlignment="1">
      <alignment vertical="center"/>
    </xf>
    <xf numFmtId="0" fontId="124" fillId="39" borderId="16" xfId="0" applyFont="1" applyFill="1" applyBorder="1" applyAlignment="1">
      <alignment vertical="center"/>
    </xf>
    <xf numFmtId="0" fontId="127" fillId="0" borderId="16" xfId="0" applyFont="1" applyBorder="1" applyAlignment="1">
      <alignment horizontal="center" vertical="center"/>
    </xf>
    <xf numFmtId="0" fontId="124" fillId="0" borderId="16" xfId="0" applyFont="1" applyBorder="1" applyAlignment="1">
      <alignment vertical="center" wrapText="1"/>
    </xf>
    <xf numFmtId="0" fontId="127" fillId="32" borderId="16" xfId="0" applyFont="1" applyFill="1" applyBorder="1" applyAlignment="1">
      <alignment horizontal="left" vertical="center"/>
    </xf>
    <xf numFmtId="0" fontId="127" fillId="32" borderId="16" xfId="0" applyFont="1" applyFill="1" applyBorder="1" applyAlignment="1">
      <alignment horizontal="center" vertical="center"/>
    </xf>
    <xf numFmtId="0" fontId="128" fillId="25" borderId="16" xfId="0" applyFont="1" applyFill="1" applyBorder="1" applyAlignment="1">
      <alignment vertical="center"/>
    </xf>
    <xf numFmtId="0" fontId="125" fillId="3" borderId="16" xfId="11" quotePrefix="1" applyFont="1" applyFill="1" applyBorder="1" applyAlignment="1">
      <alignment horizontal="center" vertical="center"/>
    </xf>
    <xf numFmtId="0" fontId="129" fillId="25" borderId="16" xfId="0" applyFont="1" applyFill="1" applyBorder="1" applyAlignment="1">
      <alignment vertical="center" wrapText="1"/>
    </xf>
    <xf numFmtId="0" fontId="127" fillId="32" borderId="16" xfId="0" applyFont="1" applyFill="1" applyBorder="1" applyAlignment="1">
      <alignment vertical="center"/>
    </xf>
    <xf numFmtId="0" fontId="129" fillId="25" borderId="16" xfId="0" applyFont="1" applyFill="1" applyBorder="1" applyAlignment="1">
      <alignment vertical="center"/>
    </xf>
    <xf numFmtId="0" fontId="124" fillId="25" borderId="16" xfId="0" applyFont="1" applyFill="1" applyBorder="1" applyAlignment="1">
      <alignment vertical="center"/>
    </xf>
    <xf numFmtId="0" fontId="123" fillId="37" borderId="16" xfId="0" applyFont="1" applyFill="1" applyBorder="1" applyAlignment="1">
      <alignment horizontal="center" vertical="center"/>
    </xf>
    <xf numFmtId="0" fontId="123" fillId="14" borderId="16" xfId="0" applyFont="1" applyFill="1" applyBorder="1" applyAlignment="1">
      <alignment horizontal="center" vertical="center"/>
    </xf>
    <xf numFmtId="0" fontId="127" fillId="3" borderId="16" xfId="0" applyFont="1" applyFill="1" applyBorder="1" applyAlignment="1">
      <alignment vertical="center"/>
    </xf>
    <xf numFmtId="0" fontId="128" fillId="32" borderId="16" xfId="0" applyFont="1" applyFill="1" applyBorder="1" applyAlignment="1">
      <alignment vertical="center" wrapText="1"/>
    </xf>
    <xf numFmtId="0" fontId="128" fillId="3" borderId="16" xfId="0" applyFont="1" applyFill="1" applyBorder="1" applyAlignment="1">
      <alignment horizontal="left" vertical="center" wrapText="1"/>
    </xf>
    <xf numFmtId="0" fontId="128" fillId="25" borderId="16" xfId="0" applyFont="1" applyFill="1" applyBorder="1" applyAlignment="1">
      <alignment horizontal="center" vertical="center"/>
    </xf>
    <xf numFmtId="0" fontId="124" fillId="25" borderId="16" xfId="0" applyFont="1" applyFill="1" applyBorder="1" applyAlignment="1">
      <alignment horizontal="center" vertical="center"/>
    </xf>
    <xf numFmtId="0" fontId="128" fillId="38" borderId="16" xfId="0" applyFont="1" applyFill="1" applyBorder="1" applyAlignment="1">
      <alignment vertical="center"/>
    </xf>
    <xf numFmtId="0" fontId="128" fillId="38" borderId="16" xfId="0" applyFont="1" applyFill="1" applyBorder="1" applyAlignment="1">
      <alignment horizontal="center" vertical="center"/>
    </xf>
    <xf numFmtId="0" fontId="124" fillId="39" borderId="16" xfId="0" applyFont="1" applyFill="1" applyBorder="1" applyAlignment="1">
      <alignment horizontal="center" vertical="center"/>
    </xf>
    <xf numFmtId="0" fontId="128" fillId="39" borderId="16" xfId="0" applyFont="1" applyFill="1" applyBorder="1" applyAlignment="1">
      <alignment vertical="center"/>
    </xf>
    <xf numFmtId="0" fontId="123" fillId="0" borderId="16" xfId="0" applyFont="1" applyBorder="1" applyAlignment="1">
      <alignment vertical="center"/>
    </xf>
    <xf numFmtId="0" fontId="129" fillId="0" borderId="16" xfId="0" applyFont="1" applyBorder="1" applyAlignment="1">
      <alignment vertical="center"/>
    </xf>
    <xf numFmtId="0" fontId="128" fillId="0" borderId="16" xfId="0" applyFont="1" applyBorder="1" applyAlignment="1">
      <alignment horizontal="left" vertical="center" wrapText="1"/>
    </xf>
    <xf numFmtId="0" fontId="126" fillId="40" borderId="9" xfId="0" applyFont="1" applyFill="1" applyBorder="1"/>
    <xf numFmtId="0" fontId="20" fillId="40" borderId="8" xfId="0" applyFont="1" applyFill="1" applyBorder="1"/>
    <xf numFmtId="0" fontId="20" fillId="40" borderId="7" xfId="0" applyFont="1" applyFill="1" applyBorder="1"/>
    <xf numFmtId="0" fontId="0" fillId="0" borderId="16" xfId="0" applyBorder="1" applyAlignment="1">
      <alignment vertical="center"/>
    </xf>
    <xf numFmtId="0" fontId="0" fillId="0" borderId="16" xfId="0" applyBorder="1" applyAlignment="1">
      <alignment horizontal="center"/>
    </xf>
    <xf numFmtId="0" fontId="10" fillId="0" borderId="7" xfId="0" applyFont="1" applyBorder="1" applyAlignment="1">
      <alignment horizontal="center" vertical="center"/>
    </xf>
    <xf numFmtId="0" fontId="15" fillId="0" borderId="5" xfId="0" applyFont="1" applyBorder="1"/>
    <xf numFmtId="0" fontId="19" fillId="0" borderId="9" xfId="0" applyFont="1" applyBorder="1" applyAlignment="1">
      <alignment vertical="center"/>
    </xf>
    <xf numFmtId="0" fontId="15" fillId="0" borderId="4" xfId="0" applyFont="1" applyBorder="1"/>
    <xf numFmtId="0" fontId="9" fillId="0" borderId="0" xfId="0" applyFont="1" applyAlignment="1">
      <alignment vertical="center"/>
    </xf>
    <xf numFmtId="0" fontId="0" fillId="0" borderId="0" xfId="0"/>
    <xf numFmtId="165" fontId="10" fillId="0" borderId="6" xfId="0" applyNumberFormat="1" applyFont="1" applyBorder="1" applyAlignment="1">
      <alignment horizontal="right" vertical="center"/>
    </xf>
    <xf numFmtId="0" fontId="15" fillId="0" borderId="6" xfId="0" applyFont="1" applyBorder="1"/>
    <xf numFmtId="0" fontId="15" fillId="0" borderId="7" xfId="0" applyFont="1" applyBorder="1"/>
    <xf numFmtId="0" fontId="10" fillId="0" borderId="7" xfId="0" applyFont="1" applyBorder="1" applyAlignment="1">
      <alignment vertical="center"/>
    </xf>
    <xf numFmtId="15" fontId="17" fillId="3" borderId="9" xfId="0" applyNumberFormat="1" applyFont="1" applyFill="1" applyBorder="1" applyAlignment="1">
      <alignment vertical="center"/>
    </xf>
    <xf numFmtId="0" fontId="42" fillId="5" borderId="10" xfId="0" applyFont="1" applyFill="1" applyBorder="1" applyAlignment="1">
      <alignment horizontal="center"/>
    </xf>
    <xf numFmtId="0" fontId="15" fillId="0" borderId="11" xfId="0" applyFont="1" applyBorder="1"/>
    <xf numFmtId="0" fontId="15" fillId="0" borderId="3" xfId="0" applyFont="1" applyBorder="1"/>
    <xf numFmtId="0" fontId="105" fillId="0" borderId="16" xfId="0" applyFont="1" applyBorder="1"/>
    <xf numFmtId="0" fontId="106" fillId="0" borderId="16" xfId="0" applyFont="1" applyBorder="1"/>
    <xf numFmtId="0" fontId="105" fillId="4" borderId="14" xfId="0" applyFont="1" applyFill="1" applyBorder="1" applyAlignment="1">
      <alignment horizontal="center"/>
    </xf>
    <xf numFmtId="0" fontId="106" fillId="0" borderId="15" xfId="0" applyFont="1" applyBorder="1"/>
    <xf numFmtId="0" fontId="106" fillId="0" borderId="5" xfId="0" applyFont="1" applyBorder="1"/>
    <xf numFmtId="0" fontId="20" fillId="0" borderId="10" xfId="0" applyFont="1" applyBorder="1" applyAlignment="1">
      <alignment horizontal="left"/>
    </xf>
    <xf numFmtId="0" fontId="20" fillId="0" borderId="14" xfId="0" applyFont="1" applyBorder="1"/>
    <xf numFmtId="0" fontId="20" fillId="4" borderId="14" xfId="0" applyFont="1" applyFill="1" applyBorder="1" applyAlignment="1">
      <alignment horizontal="center"/>
    </xf>
    <xf numFmtId="0" fontId="15" fillId="0" borderId="15" xfId="0" applyFont="1" applyBorder="1"/>
    <xf numFmtId="0" fontId="20" fillId="4" borderId="10" xfId="0" applyFont="1" applyFill="1" applyBorder="1" applyAlignment="1">
      <alignment horizontal="center"/>
    </xf>
    <xf numFmtId="0" fontId="20" fillId="0" borderId="10" xfId="0" applyFont="1" applyBorder="1"/>
    <xf numFmtId="0" fontId="107" fillId="0" borderId="0" xfId="0" applyFont="1" applyAlignment="1">
      <alignment horizontal="center"/>
    </xf>
    <xf numFmtId="0" fontId="23" fillId="0" borderId="16" xfId="0" applyFont="1" applyBorder="1" applyAlignment="1">
      <alignment horizontal="left" vertical="center" wrapText="1"/>
    </xf>
    <xf numFmtId="0" fontId="39" fillId="0" borderId="16" xfId="0" applyFont="1" applyBorder="1" applyAlignment="1">
      <alignment horizontal="left" vertical="center"/>
    </xf>
    <xf numFmtId="0" fontId="20" fillId="0" borderId="12" xfId="0" applyFont="1" applyBorder="1" applyAlignment="1">
      <alignment horizontal="left"/>
    </xf>
    <xf numFmtId="0" fontId="15" fillId="0" borderId="13" xfId="0" applyFont="1" applyBorder="1"/>
    <xf numFmtId="0" fontId="20" fillId="0" borderId="11" xfId="0" applyFont="1" applyBorder="1" applyAlignment="1">
      <alignment horizontal="left"/>
    </xf>
    <xf numFmtId="0" fontId="20" fillId="0" borderId="3" xfId="0" applyFont="1" applyBorder="1" applyAlignment="1">
      <alignment horizontal="left"/>
    </xf>
    <xf numFmtId="0" fontId="112" fillId="0" borderId="21" xfId="0" applyFont="1" applyBorder="1" applyAlignment="1">
      <alignment horizontal="center"/>
    </xf>
    <xf numFmtId="0" fontId="112" fillId="0" borderId="0" xfId="0" applyFont="1" applyAlignment="1">
      <alignment horizontal="center"/>
    </xf>
    <xf numFmtId="0" fontId="20" fillId="0" borderId="11" xfId="0" applyFont="1" applyBorder="1"/>
    <xf numFmtId="0" fontId="20" fillId="0" borderId="3" xfId="0" applyFont="1" applyBorder="1"/>
    <xf numFmtId="0" fontId="42" fillId="5" borderId="11" xfId="0" applyFont="1" applyFill="1" applyBorder="1" applyAlignment="1">
      <alignment horizontal="center"/>
    </xf>
    <xf numFmtId="0" fontId="42" fillId="5" borderId="3" xfId="0" applyFont="1" applyFill="1" applyBorder="1" applyAlignment="1">
      <alignment horizontal="center"/>
    </xf>
    <xf numFmtId="0" fontId="20" fillId="4" borderId="15"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0" borderId="14" xfId="0" applyFont="1" applyBorder="1" applyAlignment="1">
      <alignment horizontal="left"/>
    </xf>
    <xf numFmtId="0" fontId="20" fillId="0" borderId="5" xfId="0" applyFont="1" applyBorder="1" applyAlignment="1">
      <alignment horizontal="left"/>
    </xf>
    <xf numFmtId="0" fontId="114" fillId="0" borderId="10" xfId="0" applyFont="1" applyBorder="1"/>
    <xf numFmtId="0" fontId="114" fillId="0" borderId="11" xfId="0" applyFont="1" applyBorder="1"/>
    <xf numFmtId="0" fontId="114" fillId="0" borderId="3" xfId="0" applyFont="1" applyBorder="1"/>
    <xf numFmtId="0" fontId="114" fillId="0" borderId="14" xfId="0" applyFont="1" applyBorder="1"/>
    <xf numFmtId="0" fontId="116" fillId="0" borderId="5" xfId="0" applyFont="1" applyBorder="1"/>
    <xf numFmtId="0" fontId="114" fillId="4" borderId="15" xfId="0" applyFont="1" applyFill="1" applyBorder="1" applyAlignment="1">
      <alignment horizontal="center" wrapText="1"/>
    </xf>
    <xf numFmtId="0" fontId="105" fillId="0" borderId="14" xfId="0" applyFont="1" applyBorder="1" applyAlignment="1">
      <alignment horizontal="left"/>
    </xf>
    <xf numFmtId="0" fontId="105" fillId="0" borderId="5" xfId="0" applyFont="1" applyBorder="1" applyAlignment="1">
      <alignment horizontal="left"/>
    </xf>
    <xf numFmtId="0" fontId="105" fillId="0" borderId="10" xfId="0" applyFont="1" applyBorder="1" applyAlignment="1">
      <alignment horizontal="left"/>
    </xf>
    <xf numFmtId="0" fontId="105" fillId="0" borderId="3" xfId="0" applyFont="1" applyBorder="1" applyAlignment="1">
      <alignment horizontal="left"/>
    </xf>
    <xf numFmtId="0" fontId="105" fillId="4" borderId="15" xfId="0" applyFont="1" applyFill="1" applyBorder="1" applyAlignment="1">
      <alignment horizontal="center" vertical="center" wrapText="1"/>
    </xf>
    <xf numFmtId="0" fontId="105" fillId="4" borderId="5" xfId="0" applyFont="1" applyFill="1" applyBorder="1" applyAlignment="1">
      <alignment horizontal="center" vertical="center" wrapText="1"/>
    </xf>
    <xf numFmtId="0" fontId="116" fillId="0" borderId="11" xfId="0" applyFont="1" applyBorder="1"/>
    <xf numFmtId="0" fontId="116" fillId="0" borderId="3" xfId="0" applyFont="1" applyBorder="1"/>
    <xf numFmtId="0" fontId="23" fillId="0" borderId="16" xfId="0" applyFont="1" applyBorder="1" applyAlignment="1">
      <alignment horizontal="left" vertical="center"/>
    </xf>
    <xf numFmtId="0" fontId="20" fillId="4" borderId="11" xfId="0" applyFont="1" applyFill="1" applyBorder="1" applyAlignment="1">
      <alignment horizontal="center"/>
    </xf>
    <xf numFmtId="0" fontId="20" fillId="4" borderId="3" xfId="0" applyFont="1" applyFill="1" applyBorder="1" applyAlignment="1">
      <alignment horizontal="center"/>
    </xf>
    <xf numFmtId="0" fontId="124" fillId="0" borderId="20" xfId="0" applyFont="1" applyBorder="1" applyAlignment="1">
      <alignment horizontal="center" vertical="center"/>
    </xf>
    <xf numFmtId="0" fontId="124" fillId="0" borderId="23" xfId="0" applyFont="1" applyBorder="1" applyAlignment="1">
      <alignment horizontal="center" vertical="center"/>
    </xf>
    <xf numFmtId="0" fontId="124" fillId="0" borderId="24" xfId="0" applyFont="1" applyBorder="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10" fillId="0" borderId="3" xfId="0" applyFont="1" applyBorder="1" applyAlignment="1">
      <alignment horizontal="center"/>
    </xf>
    <xf numFmtId="0" fontId="23" fillId="0" borderId="25" xfId="0" applyFont="1" applyBorder="1" applyAlignment="1">
      <alignment horizontal="left" wrapText="1"/>
    </xf>
    <xf numFmtId="0" fontId="23" fillId="0" borderId="4" xfId="0" applyFont="1" applyBorder="1" applyAlignment="1">
      <alignment horizontal="left"/>
    </xf>
    <xf numFmtId="0" fontId="20" fillId="5" borderId="10" xfId="0" applyFont="1" applyFill="1" applyBorder="1" applyAlignment="1">
      <alignment horizontal="center"/>
    </xf>
    <xf numFmtId="0" fontId="10" fillId="0" borderId="9" xfId="0" applyFont="1" applyBorder="1" applyAlignment="1">
      <alignment horizontal="left" vertical="center"/>
    </xf>
    <xf numFmtId="0" fontId="10" fillId="0" borderId="6" xfId="0" applyFont="1" applyBorder="1" applyAlignment="1">
      <alignment horizontal="left" vertical="center"/>
    </xf>
    <xf numFmtId="0" fontId="10" fillId="0" borderId="22" xfId="0" applyFont="1" applyBorder="1" applyAlignment="1">
      <alignment horizontal="left" vertical="center"/>
    </xf>
    <xf numFmtId="0" fontId="126" fillId="5" borderId="10" xfId="0" applyFont="1" applyFill="1" applyBorder="1" applyAlignment="1">
      <alignment horizontal="center"/>
    </xf>
    <xf numFmtId="0" fontId="123" fillId="0" borderId="11" xfId="0" applyFont="1" applyBorder="1"/>
    <xf numFmtId="0" fontId="123" fillId="0" borderId="3" xfId="0" applyFont="1" applyBorder="1"/>
    <xf numFmtId="0" fontId="126" fillId="0" borderId="10" xfId="0" applyFont="1" applyBorder="1" applyAlignment="1">
      <alignment horizontal="left"/>
    </xf>
    <xf numFmtId="0" fontId="126" fillId="0" borderId="12" xfId="0" applyFont="1" applyBorder="1" applyAlignment="1">
      <alignment horizontal="left"/>
    </xf>
    <xf numFmtId="0" fontId="123" fillId="0" borderId="13" xfId="0" applyFont="1" applyBorder="1"/>
    <xf numFmtId="0" fontId="126" fillId="4" borderId="10" xfId="0" applyFont="1" applyFill="1" applyBorder="1" applyAlignment="1">
      <alignment horizontal="center"/>
    </xf>
    <xf numFmtId="0" fontId="7" fillId="30" borderId="16" xfId="7" applyFill="1" applyBorder="1" applyAlignment="1">
      <alignment horizontal="center"/>
    </xf>
    <xf numFmtId="0" fontId="7" fillId="19" borderId="16" xfId="7" applyFill="1" applyBorder="1" applyAlignment="1">
      <alignment horizontal="center"/>
    </xf>
    <xf numFmtId="0" fontId="20" fillId="5" borderId="15" xfId="0" applyFont="1" applyFill="1" applyBorder="1" applyAlignment="1">
      <alignment horizontal="center"/>
    </xf>
    <xf numFmtId="0" fontId="50" fillId="14" borderId="18" xfId="2" applyFill="1" applyBorder="1" applyAlignment="1">
      <alignment horizontal="left" vertical="top" wrapText="1"/>
    </xf>
    <xf numFmtId="0" fontId="50" fillId="14" borderId="19" xfId="2" applyFill="1" applyBorder="1" applyAlignment="1">
      <alignment horizontal="left" vertical="top" wrapText="1"/>
    </xf>
    <xf numFmtId="0" fontId="52" fillId="15" borderId="16" xfId="2" applyFont="1" applyFill="1" applyBorder="1" applyAlignment="1">
      <alignment horizontal="center" vertical="top" wrapText="1"/>
    </xf>
    <xf numFmtId="0" fontId="52" fillId="15" borderId="16" xfId="3" applyFont="1" applyFill="1" applyBorder="1" applyAlignment="1">
      <alignment horizontal="left" vertical="top" wrapText="1"/>
    </xf>
    <xf numFmtId="0" fontId="52" fillId="15" borderId="18" xfId="2" applyFont="1" applyFill="1" applyBorder="1" applyAlignment="1">
      <alignment horizontal="center" vertical="top" wrapText="1"/>
    </xf>
    <xf numFmtId="40" fontId="52" fillId="15" borderId="16" xfId="2" applyNumberFormat="1" applyFont="1" applyFill="1" applyBorder="1" applyAlignment="1">
      <alignment horizontal="center" vertical="top" wrapText="1"/>
    </xf>
    <xf numFmtId="0" fontId="50" fillId="14" borderId="18" xfId="2" applyFill="1" applyBorder="1" applyAlignment="1">
      <alignment horizontal="left" vertical="top"/>
    </xf>
    <xf numFmtId="0" fontId="50" fillId="14" borderId="19" xfId="2" applyFill="1" applyBorder="1" applyAlignment="1">
      <alignment horizontal="left" vertical="top"/>
    </xf>
    <xf numFmtId="0" fontId="50" fillId="14" borderId="17" xfId="2" applyFill="1" applyBorder="1" applyAlignment="1">
      <alignment horizontal="left" vertical="top"/>
    </xf>
    <xf numFmtId="0" fontId="27" fillId="14" borderId="18" xfId="2" applyFont="1" applyFill="1" applyBorder="1" applyAlignment="1">
      <alignment vertical="top" wrapText="1"/>
    </xf>
    <xf numFmtId="0" fontId="50" fillId="14" borderId="19" xfId="2" applyFill="1" applyBorder="1" applyAlignment="1">
      <alignment vertical="top" wrapText="1"/>
    </xf>
    <xf numFmtId="0" fontId="50" fillId="14" borderId="17" xfId="2" applyFill="1" applyBorder="1" applyAlignment="1">
      <alignment vertical="top" wrapText="1"/>
    </xf>
    <xf numFmtId="0" fontId="27" fillId="14" borderId="18" xfId="2" applyFont="1" applyFill="1" applyBorder="1" applyAlignment="1">
      <alignment horizontal="left" vertical="top" wrapText="1"/>
    </xf>
    <xf numFmtId="0" fontId="50" fillId="14" borderId="17" xfId="2" applyFill="1" applyBorder="1" applyAlignment="1">
      <alignment horizontal="left" vertical="top" wrapText="1"/>
    </xf>
    <xf numFmtId="0" fontId="50" fillId="14" borderId="18" xfId="2" applyFill="1" applyBorder="1" applyAlignment="1">
      <alignment horizontal="left" vertical="center" wrapText="1"/>
    </xf>
    <xf numFmtId="0" fontId="50" fillId="14" borderId="19" xfId="2" applyFill="1" applyBorder="1" applyAlignment="1">
      <alignment horizontal="left" vertical="center" wrapText="1"/>
    </xf>
    <xf numFmtId="0" fontId="52" fillId="15" borderId="16" xfId="3" applyFont="1" applyFill="1" applyBorder="1" applyAlignment="1">
      <alignment horizontal="center" vertical="center" wrapText="1"/>
    </xf>
    <xf numFmtId="0" fontId="54" fillId="15" borderId="16" xfId="3" applyFont="1" applyFill="1" applyBorder="1" applyAlignment="1">
      <alignment horizontal="center" vertical="center" wrapText="1"/>
    </xf>
    <xf numFmtId="0" fontId="52" fillId="15" borderId="16" xfId="2" applyFont="1" applyFill="1" applyBorder="1" applyAlignment="1">
      <alignment horizontal="left" vertical="top" wrapText="1"/>
    </xf>
    <xf numFmtId="0" fontId="52" fillId="15" borderId="18" xfId="2" applyFont="1" applyFill="1" applyBorder="1" applyAlignment="1">
      <alignment horizontal="left" vertical="top" wrapText="1"/>
    </xf>
    <xf numFmtId="0" fontId="52" fillId="15" borderId="16" xfId="2" applyFont="1" applyFill="1" applyBorder="1" applyAlignment="1">
      <alignment vertical="top" wrapText="1"/>
    </xf>
    <xf numFmtId="0" fontId="52" fillId="15" borderId="18" xfId="2" applyFont="1" applyFill="1" applyBorder="1" applyAlignment="1">
      <alignment vertical="top" wrapText="1"/>
    </xf>
    <xf numFmtId="0" fontId="50" fillId="18" borderId="18" xfId="2" applyFill="1" applyBorder="1" applyAlignment="1">
      <alignment horizontal="left" vertical="top" wrapText="1"/>
    </xf>
    <xf numFmtId="0" fontId="50" fillId="18" borderId="19" xfId="2" applyFill="1" applyBorder="1" applyAlignment="1">
      <alignment horizontal="left" vertical="top" wrapText="1"/>
    </xf>
    <xf numFmtId="0" fontId="27" fillId="14" borderId="18" xfId="2" applyFont="1" applyFill="1" applyBorder="1" applyAlignment="1">
      <alignment horizontal="left" vertical="top"/>
    </xf>
    <xf numFmtId="0" fontId="50" fillId="14" borderId="18" xfId="2" applyFill="1" applyBorder="1" applyAlignment="1">
      <alignment vertical="top" wrapText="1"/>
    </xf>
    <xf numFmtId="0" fontId="50" fillId="16" borderId="18" xfId="2" applyFill="1" applyBorder="1" applyAlignment="1">
      <alignment horizontal="left" vertical="center" wrapText="1"/>
    </xf>
    <xf numFmtId="0" fontId="50" fillId="16" borderId="19" xfId="2" applyFill="1" applyBorder="1" applyAlignment="1">
      <alignment horizontal="left" vertical="center" wrapText="1"/>
    </xf>
    <xf numFmtId="0" fontId="50" fillId="16" borderId="17" xfId="2" applyFill="1" applyBorder="1" applyAlignment="1">
      <alignment horizontal="left" vertical="center" wrapText="1"/>
    </xf>
    <xf numFmtId="0" fontId="50" fillId="13" borderId="18" xfId="2" applyFill="1" applyBorder="1" applyAlignment="1">
      <alignment horizontal="left" vertical="center" wrapText="1"/>
    </xf>
    <xf numFmtId="0" fontId="50" fillId="13" borderId="19" xfId="2" applyFill="1" applyBorder="1" applyAlignment="1">
      <alignment horizontal="left" vertical="center" wrapText="1"/>
    </xf>
    <xf numFmtId="0" fontId="50" fillId="20" borderId="18" xfId="2" applyFill="1" applyBorder="1" applyAlignment="1">
      <alignment horizontal="left" vertical="center" wrapText="1"/>
    </xf>
    <xf numFmtId="0" fontId="50" fillId="20" borderId="19" xfId="2" applyFill="1" applyBorder="1" applyAlignment="1">
      <alignment horizontal="left" vertical="center" wrapText="1"/>
    </xf>
    <xf numFmtId="0" fontId="50" fillId="14" borderId="17" xfId="2" applyFill="1" applyBorder="1" applyAlignment="1">
      <alignment horizontal="left" vertical="center" wrapText="1"/>
    </xf>
    <xf numFmtId="0" fontId="55" fillId="14" borderId="18" xfId="2" applyFont="1" applyFill="1" applyBorder="1" applyAlignment="1">
      <alignment horizontal="left" vertical="top"/>
    </xf>
    <xf numFmtId="0" fontId="55" fillId="14" borderId="19" xfId="2" applyFont="1" applyFill="1" applyBorder="1" applyAlignment="1">
      <alignment horizontal="left" vertical="top"/>
    </xf>
    <xf numFmtId="0" fontId="55" fillId="14" borderId="17" xfId="2" applyFont="1" applyFill="1" applyBorder="1" applyAlignment="1">
      <alignment horizontal="left" vertical="top"/>
    </xf>
    <xf numFmtId="0" fontId="55" fillId="18" borderId="18" xfId="2" applyFont="1" applyFill="1" applyBorder="1" applyAlignment="1">
      <alignment vertical="top" wrapText="1"/>
    </xf>
    <xf numFmtId="0" fontId="55" fillId="18" borderId="19" xfId="2" applyFont="1" applyFill="1" applyBorder="1" applyAlignment="1">
      <alignment vertical="top" wrapText="1"/>
    </xf>
    <xf numFmtId="0" fontId="55" fillId="18" borderId="17" xfId="2" applyFont="1" applyFill="1" applyBorder="1" applyAlignment="1">
      <alignment vertical="top" wrapText="1"/>
    </xf>
    <xf numFmtId="0" fontId="55" fillId="18" borderId="18" xfId="2" applyFont="1" applyFill="1" applyBorder="1" applyAlignment="1">
      <alignment horizontal="left" vertical="center" wrapText="1"/>
    </xf>
    <xf numFmtId="0" fontId="55" fillId="18" borderId="19" xfId="2" applyFont="1" applyFill="1" applyBorder="1" applyAlignment="1">
      <alignment horizontal="left" vertical="center" wrapText="1"/>
    </xf>
    <xf numFmtId="0" fontId="55" fillId="18" borderId="17" xfId="2" applyFont="1" applyFill="1" applyBorder="1" applyAlignment="1">
      <alignment horizontal="left" vertical="center" wrapText="1"/>
    </xf>
    <xf numFmtId="0" fontId="55" fillId="14" borderId="18" xfId="2" applyFont="1" applyFill="1" applyBorder="1" applyAlignment="1">
      <alignment horizontal="left" vertical="center" wrapText="1"/>
    </xf>
    <xf numFmtId="0" fontId="55" fillId="14" borderId="19" xfId="2" applyFont="1" applyFill="1" applyBorder="1" applyAlignment="1">
      <alignment horizontal="left" vertical="center" wrapText="1"/>
    </xf>
    <xf numFmtId="0" fontId="55" fillId="14" borderId="17" xfId="2" applyFont="1" applyFill="1" applyBorder="1" applyAlignment="1">
      <alignment horizontal="left" vertical="center" wrapText="1"/>
    </xf>
    <xf numFmtId="0" fontId="55" fillId="13" borderId="18" xfId="2" applyFont="1" applyFill="1" applyBorder="1" applyAlignment="1">
      <alignment horizontal="left" vertical="center" wrapText="1"/>
    </xf>
    <xf numFmtId="0" fontId="55" fillId="13" borderId="19" xfId="2" applyFont="1" applyFill="1" applyBorder="1" applyAlignment="1">
      <alignment horizontal="left" vertical="center" wrapText="1"/>
    </xf>
    <xf numFmtId="0" fontId="55" fillId="13" borderId="17" xfId="2" applyFont="1" applyFill="1" applyBorder="1" applyAlignment="1">
      <alignment horizontal="left" vertical="center" wrapText="1"/>
    </xf>
    <xf numFmtId="0" fontId="50" fillId="13" borderId="17" xfId="2" applyFill="1" applyBorder="1" applyAlignment="1">
      <alignment horizontal="left" vertical="center" wrapText="1"/>
    </xf>
    <xf numFmtId="16" fontId="27" fillId="14" borderId="18" xfId="2" quotePrefix="1" applyNumberFormat="1" applyFont="1" applyFill="1" applyBorder="1" applyAlignment="1">
      <alignment horizontal="center" vertical="top"/>
    </xf>
    <xf numFmtId="16" fontId="27" fillId="14" borderId="19" xfId="2" quotePrefix="1" applyNumberFormat="1" applyFont="1" applyFill="1" applyBorder="1" applyAlignment="1">
      <alignment horizontal="center" vertical="top"/>
    </xf>
    <xf numFmtId="0" fontId="50" fillId="13" borderId="18" xfId="2" applyFill="1" applyBorder="1" applyAlignment="1">
      <alignment horizontal="left" vertical="top" wrapText="1"/>
    </xf>
    <xf numFmtId="0" fontId="50" fillId="13" borderId="19" xfId="2" applyFill="1" applyBorder="1" applyAlignment="1">
      <alignment horizontal="left" vertical="top" wrapText="1"/>
    </xf>
    <xf numFmtId="0" fontId="50" fillId="13" borderId="17" xfId="2" applyFill="1" applyBorder="1" applyAlignment="1">
      <alignment horizontal="left" vertical="top" wrapText="1"/>
    </xf>
    <xf numFmtId="0" fontId="50" fillId="13" borderId="18" xfId="2" applyFill="1" applyBorder="1" applyAlignment="1">
      <alignment horizontal="center" wrapText="1"/>
    </xf>
    <xf numFmtId="0" fontId="50" fillId="13" borderId="17" xfId="2" applyFill="1" applyBorder="1" applyAlignment="1">
      <alignment horizontal="center" wrapText="1"/>
    </xf>
    <xf numFmtId="0" fontId="50" fillId="13" borderId="19" xfId="2" applyFill="1" applyBorder="1" applyAlignment="1">
      <alignment horizontal="center" wrapText="1"/>
    </xf>
    <xf numFmtId="0" fontId="50" fillId="18" borderId="17" xfId="2" applyFill="1" applyBorder="1" applyAlignment="1">
      <alignment horizontal="left" vertical="top" wrapText="1"/>
    </xf>
    <xf numFmtId="0" fontId="50" fillId="18" borderId="18" xfId="2" applyFill="1" applyBorder="1" applyAlignment="1">
      <alignment horizontal="center" vertical="center" wrapText="1"/>
    </xf>
    <xf numFmtId="0" fontId="50" fillId="18" borderId="19" xfId="2" applyFill="1" applyBorder="1" applyAlignment="1">
      <alignment horizontal="center" vertical="center" wrapText="1"/>
    </xf>
    <xf numFmtId="0" fontId="50" fillId="18" borderId="17" xfId="2" applyFill="1" applyBorder="1" applyAlignment="1">
      <alignment horizontal="center" vertical="center" wrapText="1"/>
    </xf>
    <xf numFmtId="0" fontId="50" fillId="13" borderId="18" xfId="2" applyFill="1" applyBorder="1" applyAlignment="1">
      <alignment horizontal="center" vertical="center" wrapText="1"/>
    </xf>
    <xf numFmtId="0" fontId="50" fillId="13" borderId="19" xfId="2" applyFill="1" applyBorder="1" applyAlignment="1">
      <alignment horizontal="center" vertical="center" wrapText="1"/>
    </xf>
    <xf numFmtId="0" fontId="50" fillId="13" borderId="17" xfId="2" applyFill="1" applyBorder="1" applyAlignment="1">
      <alignment horizontal="center" vertical="center" wrapText="1"/>
    </xf>
    <xf numFmtId="0" fontId="50" fillId="14" borderId="18" xfId="2" applyFill="1" applyBorder="1" applyAlignment="1">
      <alignment horizontal="center" vertical="center" wrapText="1"/>
    </xf>
    <xf numFmtId="0" fontId="50" fillId="14" borderId="19" xfId="2" applyFill="1" applyBorder="1" applyAlignment="1">
      <alignment horizontal="center" vertical="center" wrapText="1"/>
    </xf>
    <xf numFmtId="0" fontId="50" fillId="14" borderId="17" xfId="2" applyFill="1" applyBorder="1" applyAlignment="1">
      <alignment horizontal="center" vertical="center" wrapText="1"/>
    </xf>
    <xf numFmtId="0" fontId="50" fillId="16" borderId="18" xfId="2" applyFill="1" applyBorder="1" applyAlignment="1">
      <alignment horizontal="center" vertical="center" wrapText="1"/>
    </xf>
    <xf numFmtId="0" fontId="50" fillId="16" borderId="19" xfId="2" applyFill="1" applyBorder="1" applyAlignment="1">
      <alignment horizontal="center" vertical="center" wrapText="1"/>
    </xf>
    <xf numFmtId="0" fontId="50" fillId="16" borderId="17" xfId="2" applyFill="1" applyBorder="1" applyAlignment="1">
      <alignment horizontal="center" vertical="center" wrapText="1"/>
    </xf>
    <xf numFmtId="0" fontId="55" fillId="14" borderId="18" xfId="2" applyFont="1" applyFill="1" applyBorder="1" applyAlignment="1">
      <alignment horizontal="center" vertical="center" wrapText="1"/>
    </xf>
    <xf numFmtId="0" fontId="55" fillId="14" borderId="19" xfId="2" applyFont="1" applyFill="1" applyBorder="1" applyAlignment="1">
      <alignment horizontal="center" vertical="center" wrapText="1"/>
    </xf>
    <xf numFmtId="0" fontId="50" fillId="22" borderId="18" xfId="2" applyFill="1" applyBorder="1" applyAlignment="1">
      <alignment horizontal="center" vertical="center" wrapText="1"/>
    </xf>
    <xf numFmtId="0" fontId="50" fillId="22" borderId="19" xfId="2" applyFill="1" applyBorder="1" applyAlignment="1">
      <alignment horizontal="center" vertical="center" wrapText="1"/>
    </xf>
    <xf numFmtId="0" fontId="50" fillId="28" borderId="18" xfId="2" applyFill="1" applyBorder="1" applyAlignment="1">
      <alignment horizontal="center" vertical="center" wrapText="1"/>
    </xf>
    <xf numFmtId="0" fontId="50" fillId="28" borderId="19" xfId="2" applyFill="1" applyBorder="1" applyAlignment="1">
      <alignment horizontal="center" vertical="center" wrapText="1"/>
    </xf>
    <xf numFmtId="0" fontId="50" fillId="28" borderId="17" xfId="2" applyFill="1" applyBorder="1" applyAlignment="1">
      <alignment horizontal="center" vertical="center" wrapText="1"/>
    </xf>
    <xf numFmtId="0" fontId="50" fillId="16" borderId="18" xfId="2" applyFill="1" applyBorder="1" applyAlignment="1">
      <alignment vertical="top" wrapText="1"/>
    </xf>
    <xf numFmtId="0" fontId="50" fillId="16" borderId="19" xfId="2" applyFill="1" applyBorder="1" applyAlignment="1">
      <alignment vertical="top" wrapText="1"/>
    </xf>
    <xf numFmtId="0" fontId="50" fillId="16" borderId="18" xfId="2" applyFill="1" applyBorder="1" applyAlignment="1">
      <alignment horizontal="left" vertical="top" wrapText="1"/>
    </xf>
    <xf numFmtId="0" fontId="50" fillId="16" borderId="19" xfId="2" applyFill="1" applyBorder="1" applyAlignment="1">
      <alignment horizontal="left" vertical="top" wrapText="1"/>
    </xf>
    <xf numFmtId="0" fontId="50" fillId="16" borderId="17" xfId="2" applyFill="1" applyBorder="1" applyAlignment="1">
      <alignment horizontal="left" vertical="top" wrapText="1"/>
    </xf>
    <xf numFmtId="0" fontId="55" fillId="16" borderId="18" xfId="2" applyFont="1" applyFill="1" applyBorder="1" applyAlignment="1">
      <alignment horizontal="left" vertical="top" wrapText="1"/>
    </xf>
    <xf numFmtId="0" fontId="55" fillId="16" borderId="17" xfId="2" applyFont="1" applyFill="1" applyBorder="1" applyAlignment="1">
      <alignment horizontal="left" vertical="top" wrapText="1"/>
    </xf>
    <xf numFmtId="0" fontId="50" fillId="13" borderId="18" xfId="2" applyFill="1" applyBorder="1" applyAlignment="1">
      <alignment horizontal="left" vertical="top"/>
    </xf>
    <xf numFmtId="0" fontId="50" fillId="13" borderId="19" xfId="2" applyFill="1" applyBorder="1" applyAlignment="1">
      <alignment horizontal="left" vertical="top"/>
    </xf>
    <xf numFmtId="0" fontId="50" fillId="13" borderId="18" xfId="2" applyFill="1" applyBorder="1" applyAlignment="1">
      <alignment vertical="top" wrapText="1"/>
    </xf>
    <xf numFmtId="0" fontId="50" fillId="13" borderId="19" xfId="2" applyFill="1" applyBorder="1" applyAlignment="1">
      <alignment vertical="top" wrapText="1"/>
    </xf>
    <xf numFmtId="0" fontId="55" fillId="25" borderId="18" xfId="2" applyFont="1" applyFill="1" applyBorder="1" applyAlignment="1">
      <alignment horizontal="left" vertical="top"/>
    </xf>
    <xf numFmtId="0" fontId="55" fillId="25" borderId="19" xfId="2" applyFont="1" applyFill="1" applyBorder="1" applyAlignment="1">
      <alignment horizontal="left" vertical="top"/>
    </xf>
    <xf numFmtId="0" fontId="77" fillId="25" borderId="18" xfId="2" applyFont="1" applyFill="1" applyBorder="1" applyAlignment="1">
      <alignment vertical="top" wrapText="1"/>
    </xf>
    <xf numFmtId="0" fontId="75" fillId="25" borderId="19" xfId="2" applyFont="1" applyFill="1" applyBorder="1" applyAlignment="1">
      <alignment vertical="top" wrapText="1"/>
    </xf>
    <xf numFmtId="0" fontId="55" fillId="25" borderId="19" xfId="2" applyFont="1" applyFill="1" applyBorder="1" applyAlignment="1">
      <alignment vertical="top" wrapText="1"/>
    </xf>
    <xf numFmtId="0" fontId="55" fillId="25" borderId="18" xfId="2" applyFont="1" applyFill="1" applyBorder="1" applyAlignment="1">
      <alignment horizontal="left" vertical="top" wrapText="1"/>
    </xf>
    <xf numFmtId="0" fontId="55" fillId="25" borderId="19" xfId="2" applyFont="1" applyFill="1" applyBorder="1" applyAlignment="1">
      <alignment horizontal="left" vertical="top" wrapText="1"/>
    </xf>
    <xf numFmtId="0" fontId="55" fillId="25" borderId="18" xfId="2" applyFont="1" applyFill="1" applyBorder="1" applyAlignment="1">
      <alignment horizontal="center" vertical="center" wrapText="1"/>
    </xf>
    <xf numFmtId="0" fontId="55" fillId="25" borderId="19" xfId="2" applyFont="1" applyFill="1" applyBorder="1" applyAlignment="1">
      <alignment horizontal="center" vertical="center" wrapText="1"/>
    </xf>
    <xf numFmtId="0" fontId="55" fillId="25" borderId="17" xfId="2" applyFont="1" applyFill="1" applyBorder="1" applyAlignment="1">
      <alignment horizontal="center" vertical="center" wrapText="1"/>
    </xf>
    <xf numFmtId="0" fontId="55" fillId="25" borderId="17" xfId="2" applyFont="1" applyFill="1" applyBorder="1" applyAlignment="1">
      <alignment horizontal="left" vertical="top" wrapText="1"/>
    </xf>
    <xf numFmtId="0" fontId="62" fillId="14" borderId="18" xfId="2" applyFont="1" applyFill="1" applyBorder="1" applyAlignment="1">
      <alignment vertical="top" wrapText="1"/>
    </xf>
    <xf numFmtId="0" fontId="62" fillId="14" borderId="19" xfId="2" applyFont="1" applyFill="1" applyBorder="1" applyAlignment="1">
      <alignment vertical="top" wrapText="1"/>
    </xf>
    <xf numFmtId="0" fontId="50" fillId="18" borderId="18" xfId="2" applyFill="1" applyBorder="1" applyAlignment="1">
      <alignment vertical="top" wrapText="1"/>
    </xf>
    <xf numFmtId="0" fontId="50" fillId="18" borderId="19" xfId="2" applyFill="1" applyBorder="1" applyAlignment="1">
      <alignment vertical="top" wrapText="1"/>
    </xf>
    <xf numFmtId="0" fontId="50" fillId="18" borderId="17" xfId="2" applyFill="1" applyBorder="1" applyAlignment="1">
      <alignment vertical="top" wrapText="1"/>
    </xf>
    <xf numFmtId="0" fontId="27" fillId="18" borderId="18" xfId="2" applyFont="1" applyFill="1" applyBorder="1" applyAlignment="1">
      <alignment horizontal="left" vertical="top" wrapText="1"/>
    </xf>
    <xf numFmtId="0" fontId="55" fillId="14" borderId="18" xfId="2" applyFont="1" applyFill="1" applyBorder="1" applyAlignment="1">
      <alignment vertical="top" wrapText="1"/>
    </xf>
    <xf numFmtId="0" fontId="55" fillId="14" borderId="19" xfId="2" applyFont="1" applyFill="1" applyBorder="1" applyAlignment="1">
      <alignment vertical="top" wrapText="1"/>
    </xf>
    <xf numFmtId="0" fontId="55" fillId="14" borderId="17" xfId="2" applyFont="1" applyFill="1" applyBorder="1" applyAlignment="1">
      <alignment vertical="top" wrapText="1"/>
    </xf>
    <xf numFmtId="0" fontId="50" fillId="25" borderId="18" xfId="2" applyFill="1" applyBorder="1" applyAlignment="1">
      <alignment horizontal="left" vertical="top"/>
    </xf>
    <xf numFmtId="0" fontId="50" fillId="25" borderId="19" xfId="2" applyFill="1" applyBorder="1" applyAlignment="1">
      <alignment horizontal="left" vertical="top"/>
    </xf>
    <xf numFmtId="0" fontId="27" fillId="25" borderId="18" xfId="2" applyFont="1" applyFill="1" applyBorder="1" applyAlignment="1">
      <alignment vertical="top" wrapText="1"/>
    </xf>
    <xf numFmtId="0" fontId="50" fillId="25" borderId="19" xfId="2" applyFill="1" applyBorder="1" applyAlignment="1">
      <alignment vertical="top" wrapText="1"/>
    </xf>
    <xf numFmtId="0" fontId="27" fillId="25" borderId="18" xfId="2" applyFont="1" applyFill="1" applyBorder="1" applyAlignment="1">
      <alignment horizontal="left" vertical="top" wrapText="1"/>
    </xf>
    <xf numFmtId="0" fontId="50" fillId="25" borderId="19" xfId="2" applyFill="1" applyBorder="1" applyAlignment="1">
      <alignment horizontal="left" vertical="top" wrapText="1"/>
    </xf>
    <xf numFmtId="0" fontId="55" fillId="25" borderId="18" xfId="2" applyFont="1" applyFill="1" applyBorder="1" applyAlignment="1">
      <alignment vertical="top" wrapText="1"/>
    </xf>
    <xf numFmtId="0" fontId="55" fillId="25" borderId="17" xfId="2" applyFont="1" applyFill="1" applyBorder="1" applyAlignment="1">
      <alignment vertical="top" wrapText="1"/>
    </xf>
    <xf numFmtId="0" fontId="50" fillId="25" borderId="17" xfId="2" applyFill="1" applyBorder="1" applyAlignment="1">
      <alignment horizontal="left" vertical="top" wrapText="1"/>
    </xf>
    <xf numFmtId="0" fontId="101" fillId="16" borderId="16" xfId="9" applyFont="1" applyFill="1" applyBorder="1" applyAlignment="1">
      <alignment horizontal="center"/>
    </xf>
    <xf numFmtId="0" fontId="102" fillId="34" borderId="18" xfId="9" applyFont="1" applyFill="1" applyBorder="1" applyAlignment="1">
      <alignment horizontal="center"/>
    </xf>
    <xf numFmtId="0" fontId="101" fillId="34" borderId="17" xfId="9" applyFont="1" applyFill="1" applyBorder="1" applyAlignment="1">
      <alignment horizontal="center"/>
    </xf>
    <xf numFmtId="0" fontId="43" fillId="0" borderId="16" xfId="9" applyFont="1" applyBorder="1" applyAlignment="1">
      <alignment horizontal="center" vertical="center" wrapText="1"/>
    </xf>
    <xf numFmtId="0" fontId="131" fillId="0" borderId="0" xfId="0" applyFont="1"/>
    <xf numFmtId="0" fontId="1" fillId="0" borderId="0" xfId="0" applyFont="1"/>
  </cellXfs>
  <cellStyles count="12">
    <cellStyle name="Comma 2" xfId="5" xr:uid="{F7348CAD-E175-4FD3-929E-DF006BF5DF8B}"/>
    <cellStyle name="Hyperlink" xfId="11" builtinId="8"/>
    <cellStyle name="Normal" xfId="0" builtinId="0"/>
    <cellStyle name="Normal 2" xfId="1" xr:uid="{09CF15E6-B25E-45AF-8104-3ADE4E786585}"/>
    <cellStyle name="Normal 2 2" xfId="2" xr:uid="{1C13AE99-EF1F-47BD-B384-89ABDAED5C67}"/>
    <cellStyle name="Normal 3" xfId="7" xr:uid="{B129B908-28B2-422E-A66D-FAD798FDE7C5}"/>
    <cellStyle name="常规 11" xfId="6" xr:uid="{490C0259-0C23-4D07-9D94-760234DB1DFD}"/>
    <cellStyle name="常规 2" xfId="8" xr:uid="{27EB5710-DB23-4197-99E0-E96749E2AA52}"/>
    <cellStyle name="常规 3" xfId="10" xr:uid="{A4516ADE-8392-41FF-8EE7-E70EB991ECF0}"/>
    <cellStyle name="常规 5" xfId="4" xr:uid="{B9C96A95-A878-4CE2-9214-920419050629}"/>
    <cellStyle name="常规 7" xfId="9" xr:uid="{941DD7BC-5693-4091-AE14-BB07F73E70BA}"/>
    <cellStyle name="常规 8" xfId="3" xr:uid="{F7D05C47-C1AD-4990-BC9E-25400A53C49D}"/>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16</xdr:col>
      <xdr:colOff>209550</xdr:colOff>
      <xdr:row>15</xdr:row>
      <xdr:rowOff>76200</xdr:rowOff>
    </xdr:from>
    <xdr:to>
      <xdr:col>31</xdr:col>
      <xdr:colOff>118936</xdr:colOff>
      <xdr:row>47</xdr:row>
      <xdr:rowOff>187453</xdr:rowOff>
    </xdr:to>
    <xdr:pic>
      <xdr:nvPicPr>
        <xdr:cNvPr id="4" name="图片 3">
          <a:extLst>
            <a:ext uri="{FF2B5EF4-FFF2-40B4-BE49-F238E27FC236}">
              <a16:creationId xmlns:a16="http://schemas.microsoft.com/office/drawing/2014/main" id="{93B21DA5-CFE2-4C5E-97E0-5A718793100C}"/>
            </a:ext>
          </a:extLst>
        </xdr:cNvPr>
        <xdr:cNvPicPr>
          <a:picLocks noChangeAspect="1"/>
        </xdr:cNvPicPr>
      </xdr:nvPicPr>
      <xdr:blipFill>
        <a:blip xmlns:r="http://schemas.openxmlformats.org/officeDocument/2006/relationships" r:embed="rId1"/>
        <a:stretch>
          <a:fillRect/>
        </a:stretch>
      </xdr:blipFill>
      <xdr:spPr>
        <a:xfrm>
          <a:off x="21021675" y="2933700"/>
          <a:ext cx="8628571" cy="91333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16</xdr:col>
      <xdr:colOff>335280</xdr:colOff>
      <xdr:row>47</xdr:row>
      <xdr:rowOff>339090</xdr:rowOff>
    </xdr:from>
    <xdr:to>
      <xdr:col>43</xdr:col>
      <xdr:colOff>415228</xdr:colOff>
      <xdr:row>59</xdr:row>
      <xdr:rowOff>79658</xdr:rowOff>
    </xdr:to>
    <xdr:pic>
      <xdr:nvPicPr>
        <xdr:cNvPr id="6" name="图片 5">
          <a:extLst>
            <a:ext uri="{FF2B5EF4-FFF2-40B4-BE49-F238E27FC236}">
              <a16:creationId xmlns:a16="http://schemas.microsoft.com/office/drawing/2014/main" id="{F88F6185-8D06-45D7-A3FE-33642300F173}"/>
            </a:ext>
          </a:extLst>
        </xdr:cNvPr>
        <xdr:cNvPicPr>
          <a:picLocks noChangeAspect="1"/>
        </xdr:cNvPicPr>
      </xdr:nvPicPr>
      <xdr:blipFill>
        <a:blip xmlns:r="http://schemas.openxmlformats.org/officeDocument/2006/relationships" r:embed="rId2"/>
        <a:stretch>
          <a:fillRect/>
        </a:stretch>
      </xdr:blipFill>
      <xdr:spPr>
        <a:xfrm>
          <a:off x="21153120" y="12218670"/>
          <a:ext cx="15708568" cy="2824763"/>
        </a:xfrm>
        <a:prstGeom prst="rect">
          <a:avLst/>
        </a:prstGeom>
      </xdr:spPr>
    </xdr:pic>
    <xdr:clientData/>
  </xdr:twoCellAnchor>
  <xdr:twoCellAnchor editAs="oneCell">
    <xdr:from>
      <xdr:col>16</xdr:col>
      <xdr:colOff>323850</xdr:colOff>
      <xdr:row>61</xdr:row>
      <xdr:rowOff>306705</xdr:rowOff>
    </xdr:from>
    <xdr:to>
      <xdr:col>39</xdr:col>
      <xdr:colOff>263133</xdr:colOff>
      <xdr:row>62</xdr:row>
      <xdr:rowOff>339090</xdr:rowOff>
    </xdr:to>
    <xdr:pic>
      <xdr:nvPicPr>
        <xdr:cNvPr id="7" name="图片 6">
          <a:extLst>
            <a:ext uri="{FF2B5EF4-FFF2-40B4-BE49-F238E27FC236}">
              <a16:creationId xmlns:a16="http://schemas.microsoft.com/office/drawing/2014/main" id="{4D7AF115-DA98-4612-84FE-C4655CCA3967}"/>
            </a:ext>
          </a:extLst>
        </xdr:cNvPr>
        <xdr:cNvPicPr>
          <a:picLocks noChangeAspect="1"/>
        </xdr:cNvPicPr>
      </xdr:nvPicPr>
      <xdr:blipFill rotWithShape="1">
        <a:blip xmlns:r="http://schemas.openxmlformats.org/officeDocument/2006/relationships" r:embed="rId3"/>
        <a:srcRect b="89430"/>
        <a:stretch/>
      </xdr:blipFill>
      <xdr:spPr>
        <a:xfrm>
          <a:off x="21141690" y="15661005"/>
          <a:ext cx="13253328" cy="4343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240196</xdr:colOff>
      <xdr:row>0</xdr:row>
      <xdr:rowOff>91109</xdr:rowOff>
    </xdr:from>
    <xdr:to>
      <xdr:col>12</xdr:col>
      <xdr:colOff>883735</xdr:colOff>
      <xdr:row>14</xdr:row>
      <xdr:rowOff>131575</xdr:rowOff>
    </xdr:to>
    <xdr:pic>
      <xdr:nvPicPr>
        <xdr:cNvPr id="3" name="Picture 2">
          <a:extLst>
            <a:ext uri="{FF2B5EF4-FFF2-40B4-BE49-F238E27FC236}">
              <a16:creationId xmlns:a16="http://schemas.microsoft.com/office/drawing/2014/main" id="{8030FD1C-AABE-471A-A23E-23A8B5D43E73}"/>
            </a:ext>
          </a:extLst>
        </xdr:cNvPr>
        <xdr:cNvPicPr>
          <a:picLocks noChangeAspect="1"/>
        </xdr:cNvPicPr>
      </xdr:nvPicPr>
      <xdr:blipFill>
        <a:blip xmlns:r="http://schemas.openxmlformats.org/officeDocument/2006/relationships" r:embed="rId1"/>
        <a:stretch>
          <a:fillRect/>
        </a:stretch>
      </xdr:blipFill>
      <xdr:spPr>
        <a:xfrm>
          <a:off x="7227736" y="91109"/>
          <a:ext cx="3746573" cy="2600786"/>
        </a:xfrm>
        <a:prstGeom prst="rect">
          <a:avLst/>
        </a:prstGeom>
      </xdr:spPr>
    </xdr:pic>
    <xdr:clientData/>
  </xdr:twoCellAnchor>
  <xdr:twoCellAnchor>
    <xdr:from>
      <xdr:col>3</xdr:col>
      <xdr:colOff>405848</xdr:colOff>
      <xdr:row>0</xdr:row>
      <xdr:rowOff>140804</xdr:rowOff>
    </xdr:from>
    <xdr:to>
      <xdr:col>9</xdr:col>
      <xdr:colOff>1108213</xdr:colOff>
      <xdr:row>14</xdr:row>
      <xdr:rowOff>132356</xdr:rowOff>
    </xdr:to>
    <xdr:sp macro="" textlink="">
      <xdr:nvSpPr>
        <xdr:cNvPr id="4" name="Callout: Line 3">
          <a:extLst>
            <a:ext uri="{FF2B5EF4-FFF2-40B4-BE49-F238E27FC236}">
              <a16:creationId xmlns:a16="http://schemas.microsoft.com/office/drawing/2014/main" id="{679C27E2-644F-4206-92A0-4C4E658AC25E}"/>
            </a:ext>
          </a:extLst>
        </xdr:cNvPr>
        <xdr:cNvSpPr/>
      </xdr:nvSpPr>
      <xdr:spPr>
        <a:xfrm>
          <a:off x="3210008" y="140804"/>
          <a:ext cx="5617265" cy="2551872"/>
        </a:xfrm>
        <a:prstGeom prst="borderCallout1">
          <a:avLst>
            <a:gd name="adj1" fmla="val 37147"/>
            <a:gd name="adj2" fmla="val 468"/>
            <a:gd name="adj3" fmla="val 21878"/>
            <a:gd name="adj4" fmla="val -182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000" b="1">
              <a:latin typeface="等线" panose="02010600030101010101" pitchFamily="2" charset="-122"/>
              <a:ea typeface="等线" panose="02010600030101010101" pitchFamily="2" charset="-122"/>
            </a:rPr>
            <a:t>Q1: </a:t>
          </a:r>
          <a:r>
            <a:rPr lang="en-US" altLang="zh-CN" sz="1000">
              <a:latin typeface="等线" panose="02010600030101010101" pitchFamily="2" charset="-122"/>
              <a:ea typeface="等线" panose="02010600030101010101" pitchFamily="2" charset="-122"/>
            </a:rPr>
            <a:t>Only Maintenance Order?</a:t>
          </a:r>
        </a:p>
        <a:p>
          <a:pPr algn="l"/>
          <a:r>
            <a:rPr lang="en-US" altLang="zh-CN" sz="1000">
              <a:latin typeface="等线" panose="02010600030101010101" pitchFamily="2" charset="-122"/>
              <a:ea typeface="等线" panose="02010600030101010101" pitchFamily="2" charset="-122"/>
            </a:rPr>
            <a:t>How about</a:t>
          </a:r>
          <a:r>
            <a:rPr lang="en-US" altLang="zh-CN" sz="1000" baseline="0">
              <a:latin typeface="等线" panose="02010600030101010101" pitchFamily="2" charset="-122"/>
              <a:ea typeface="等线" panose="02010600030101010101" pitchFamily="2" charset="-122"/>
            </a:rPr>
            <a:t> other</a:t>
          </a:r>
          <a:r>
            <a:rPr lang="en-US" altLang="zh-CN" sz="1000">
              <a:latin typeface="等线" panose="02010600030101010101" pitchFamily="2" charset="-122"/>
              <a:ea typeface="等线" panose="02010600030101010101" pitchFamily="2" charset="-122"/>
            </a:rPr>
            <a:t> payment</a:t>
          </a:r>
          <a:r>
            <a:rPr lang="en-US" altLang="zh-CN" sz="1000" baseline="0">
              <a:latin typeface="等线" panose="02010600030101010101" pitchFamily="2" charset="-122"/>
              <a:ea typeface="等线" panose="02010600030101010101" pitchFamily="2" charset="-122"/>
            </a:rPr>
            <a:t> types</a:t>
          </a:r>
          <a:r>
            <a:rPr lang="en-US" altLang="zh-CN" sz="1000">
              <a:latin typeface="等线" panose="02010600030101010101" pitchFamily="2" charset="-122"/>
              <a:ea typeface="等线" panose="02010600030101010101" pitchFamily="2" charset="-122"/>
            </a:rPr>
            <a:t>? such as</a:t>
          </a:r>
          <a:r>
            <a:rPr lang="en-US" altLang="zh-CN" sz="1000" baseline="0">
              <a:latin typeface="等线" panose="02010600030101010101" pitchFamily="2" charset="-122"/>
              <a:ea typeface="等线" panose="02010600030101010101" pitchFamily="2" charset="-122"/>
            </a:rPr>
            <a:t> </a:t>
          </a:r>
          <a:r>
            <a:rPr lang="en-US" altLang="zh-CN" sz="1000">
              <a:latin typeface="等线" panose="02010600030101010101" pitchFamily="2" charset="-122"/>
              <a:ea typeface="等线" panose="02010600030101010101" pitchFamily="2" charset="-122"/>
            </a:rPr>
            <a:t>Amount of Acquisition Cost,</a:t>
          </a:r>
          <a:r>
            <a:rPr lang="en-US" altLang="zh-CN" sz="1000" baseline="0">
              <a:latin typeface="等线" panose="02010600030101010101" pitchFamily="2" charset="-122"/>
              <a:ea typeface="等线" panose="02010600030101010101" pitchFamily="2" charset="-122"/>
            </a:rPr>
            <a:t> </a:t>
          </a:r>
          <a:r>
            <a:rPr lang="en-US" altLang="zh-CN" sz="1000">
              <a:latin typeface="等线" panose="02010600030101010101" pitchFamily="2" charset="-122"/>
              <a:ea typeface="等线" panose="02010600030101010101" pitchFamily="2" charset="-122"/>
            </a:rPr>
            <a:t>Insurance,</a:t>
          </a:r>
          <a:r>
            <a:rPr lang="en-US" altLang="zh-CN" sz="1000" baseline="0">
              <a:latin typeface="等线" panose="02010600030101010101" pitchFamily="2" charset="-122"/>
              <a:ea typeface="等线" panose="02010600030101010101" pitchFamily="2" charset="-122"/>
            </a:rPr>
            <a:t> Registration Fee and so on.</a:t>
          </a:r>
        </a:p>
        <a:p>
          <a:pPr algn="l"/>
          <a:endParaRPr lang="en-US" altLang="zh-CN" sz="1000" baseline="0">
            <a:latin typeface="等线" panose="02010600030101010101" pitchFamily="2" charset="-122"/>
            <a:ea typeface="等线" panose="02010600030101010101" pitchFamily="2" charset="-122"/>
          </a:endParaRPr>
        </a:p>
        <a:p>
          <a:pPr algn="l"/>
          <a:r>
            <a:rPr lang="en-US" altLang="zh-CN" sz="1000" b="1" baseline="0">
              <a:latin typeface="等线" panose="02010600030101010101" pitchFamily="2" charset="-122"/>
              <a:ea typeface="等线" panose="02010600030101010101" pitchFamily="2" charset="-122"/>
            </a:rPr>
            <a:t>Q2</a:t>
          </a:r>
          <a:r>
            <a:rPr lang="en-US" altLang="zh-CN" sz="1000" baseline="0">
              <a:latin typeface="等线" panose="02010600030101010101" pitchFamily="2" charset="-122"/>
              <a:ea typeface="等线" panose="02010600030101010101" pitchFamily="2" charset="-122"/>
            </a:rPr>
            <a:t>: When should we output this template? Should we output when the status of MO changes to Wait Special Approved?</a:t>
          </a:r>
        </a:p>
        <a:p>
          <a:pPr algn="l"/>
          <a:endParaRPr lang="en-US" altLang="zh-CN" sz="1000" baseline="0">
            <a:latin typeface="等线" panose="02010600030101010101" pitchFamily="2" charset="-122"/>
            <a:ea typeface="等线" panose="02010600030101010101" pitchFamily="2" charset="-122"/>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000" b="1" baseline="0">
              <a:solidFill>
                <a:schemeClr val="lt1"/>
              </a:solidFill>
              <a:effectLst/>
              <a:latin typeface="等线" panose="02010600030101010101" pitchFamily="2" charset="-122"/>
              <a:ea typeface="等线" panose="02010600030101010101" pitchFamily="2" charset="-122"/>
              <a:cs typeface="+mn-cs"/>
            </a:rPr>
            <a:t>Q3: </a:t>
          </a:r>
          <a:r>
            <a:rPr lang="en-US" altLang="zh-CN" sz="1000" baseline="0">
              <a:solidFill>
                <a:schemeClr val="lt1"/>
              </a:solidFill>
              <a:effectLst/>
              <a:latin typeface="等线" panose="02010600030101010101" pitchFamily="2" charset="-122"/>
              <a:ea typeface="等线" panose="02010600030101010101" pitchFamily="2" charset="-122"/>
              <a:cs typeface="+mn-cs"/>
            </a:rPr>
            <a:t>One customer one file? One MO one file? </a:t>
          </a:r>
          <a:endParaRPr lang="zh-CN" altLang="zh-CN" sz="1000">
            <a:effectLst/>
            <a:latin typeface="等线" panose="02010600030101010101" pitchFamily="2" charset="-122"/>
            <a:ea typeface="等线" panose="02010600030101010101" pitchFamily="2" charset="-122"/>
          </a:endParaRPr>
        </a:p>
        <a:p>
          <a:pPr algn="l"/>
          <a:endParaRPr lang="en-US" altLang="zh-CN" sz="1000">
            <a:latin typeface="等线" panose="02010600030101010101" pitchFamily="2" charset="-122"/>
            <a:ea typeface="等线" panose="02010600030101010101" pitchFamily="2" charset="-122"/>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000" b="1" baseline="0">
              <a:solidFill>
                <a:schemeClr val="lt1"/>
              </a:solidFill>
              <a:effectLst/>
              <a:latin typeface="等线" panose="02010600030101010101" pitchFamily="2" charset="-122"/>
              <a:ea typeface="等线" panose="02010600030101010101" pitchFamily="2" charset="-122"/>
              <a:cs typeface="+mn-cs"/>
            </a:rPr>
            <a:t>Q4: </a:t>
          </a:r>
          <a:r>
            <a:rPr lang="en-US" altLang="zh-CN" sz="1000" baseline="0">
              <a:solidFill>
                <a:schemeClr val="lt1"/>
              </a:solidFill>
              <a:effectLst/>
              <a:latin typeface="等线" panose="02010600030101010101" pitchFamily="2" charset="-122"/>
              <a:ea typeface="等线" panose="02010600030101010101" pitchFamily="2" charset="-122"/>
              <a:cs typeface="+mn-cs"/>
            </a:rPr>
            <a:t>When integrate to SAP? Real time? Or integrate  by user operation like Journal Data Generate?</a:t>
          </a:r>
          <a:endParaRPr lang="zh-CN" altLang="zh-CN" sz="1000">
            <a:effectLst/>
            <a:latin typeface="等线" panose="02010600030101010101" pitchFamily="2" charset="-122"/>
            <a:ea typeface="等线" panose="02010600030101010101" pitchFamily="2" charset="-122"/>
          </a:endParaRPr>
        </a:p>
        <a:p>
          <a:pPr algn="l"/>
          <a:endParaRPr lang="en-US" altLang="zh-CN" sz="1000">
            <a:latin typeface="等线" panose="02010600030101010101" pitchFamily="2" charset="-122"/>
            <a:ea typeface="等线" panose="02010600030101010101" pitchFamily="2" charset="-122"/>
          </a:endParaRPr>
        </a:p>
        <a:p>
          <a:pPr algn="l"/>
          <a:r>
            <a:rPr lang="en-US" altLang="zh-CN" sz="1000" b="1">
              <a:latin typeface="等线" panose="02010600030101010101" pitchFamily="2" charset="-122"/>
              <a:ea typeface="等线" panose="02010600030101010101" pitchFamily="2" charset="-122"/>
            </a:rPr>
            <a:t>Q5:</a:t>
          </a:r>
          <a:r>
            <a:rPr lang="en-US" altLang="zh-CN" sz="1000" b="1" baseline="0">
              <a:latin typeface="等线" panose="02010600030101010101" pitchFamily="2" charset="-122"/>
              <a:ea typeface="等线" panose="02010600030101010101" pitchFamily="2" charset="-122"/>
            </a:rPr>
            <a:t> </a:t>
          </a:r>
          <a:r>
            <a:rPr lang="en-US" altLang="zh-CN" sz="1000" baseline="0">
              <a:latin typeface="等线" panose="02010600030101010101" pitchFamily="2" charset="-122"/>
              <a:ea typeface="等线" panose="02010600030101010101" pitchFamily="2" charset="-122"/>
            </a:rPr>
            <a:t>CTL do not have MO, does this template fro CTR?</a:t>
          </a:r>
          <a:endParaRPr lang="zh-CN" altLang="en-US" sz="1000">
            <a:latin typeface="等线" panose="02010600030101010101" pitchFamily="2" charset="-122"/>
            <a:ea typeface="等线" panose="02010600030101010101" pitchFamily="2" charset="-122"/>
          </a:endParaRPr>
        </a:p>
      </xdr:txBody>
    </xdr:sp>
    <xdr:clientData/>
  </xdr:twoCellAnchor>
  <xdr:twoCellAnchor>
    <xdr:from>
      <xdr:col>9</xdr:col>
      <xdr:colOff>915043</xdr:colOff>
      <xdr:row>2</xdr:row>
      <xdr:rowOff>55584</xdr:rowOff>
    </xdr:from>
    <xdr:to>
      <xdr:col>13</xdr:col>
      <xdr:colOff>1966200</xdr:colOff>
      <xdr:row>19</xdr:row>
      <xdr:rowOff>79513</xdr:rowOff>
    </xdr:to>
    <xdr:sp macro="" textlink="">
      <xdr:nvSpPr>
        <xdr:cNvPr id="8" name="对话气泡: 矩形 7">
          <a:extLst>
            <a:ext uri="{FF2B5EF4-FFF2-40B4-BE49-F238E27FC236}">
              <a16:creationId xmlns:a16="http://schemas.microsoft.com/office/drawing/2014/main" id="{A93C4F84-7F42-4752-9DDA-1E21D3FA96CD}"/>
            </a:ext>
          </a:extLst>
        </xdr:cNvPr>
        <xdr:cNvSpPr/>
      </xdr:nvSpPr>
      <xdr:spPr>
        <a:xfrm>
          <a:off x="8627808" y="426645"/>
          <a:ext cx="4834653" cy="3529129"/>
        </a:xfrm>
        <a:prstGeom prst="wedgeRectCallout">
          <a:avLst>
            <a:gd name="adj1" fmla="val 74590"/>
            <a:gd name="adj2" fmla="val 6409"/>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rgbClr val="FF0000"/>
              </a:solidFill>
            </a:rPr>
            <a:t>BPITC will confirm the timing of supplier's Invoice</a:t>
          </a:r>
          <a:r>
            <a:rPr lang="en-US" altLang="zh-CN" sz="1100" baseline="0">
              <a:solidFill>
                <a:srgbClr val="FF0000"/>
              </a:solidFill>
            </a:rPr>
            <a:t> No., Invoice Date.</a:t>
          </a:r>
        </a:p>
        <a:p>
          <a:pPr algn="l"/>
          <a:r>
            <a:rPr lang="en-US" altLang="zh-CN" sz="1100" baseline="0">
              <a:solidFill>
                <a:srgbClr val="FF0000"/>
              </a:solidFill>
            </a:rPr>
            <a:t>Because for AP Invoice, Invoice No., Invoice Date is necessary. But on Drawdown operation in Lamp, user might not get Invoice yet.</a:t>
          </a:r>
        </a:p>
        <a:p>
          <a:pPr algn="l"/>
          <a:endParaRPr lang="en-US" altLang="zh-CN" sz="1100" baseline="0">
            <a:solidFill>
              <a:srgbClr val="FF0000"/>
            </a:solidFill>
          </a:endParaRPr>
        </a:p>
        <a:p>
          <a:pPr algn="l"/>
          <a:r>
            <a:rPr lang="en-US" altLang="zh-CN" sz="1100" baseline="0">
              <a:solidFill>
                <a:srgbClr val="FF0000"/>
              </a:solidFill>
            </a:rPr>
            <a:t>Mark will confirm with Erline inside.</a:t>
          </a:r>
        </a:p>
        <a:p>
          <a:pPr algn="l"/>
          <a:endParaRPr lang="en-US" altLang="zh-CN" sz="1100" baseline="0">
            <a:solidFill>
              <a:srgbClr val="FF0000"/>
            </a:solidFill>
          </a:endParaRPr>
        </a:p>
        <a:p>
          <a:pPr algn="l"/>
          <a:r>
            <a:rPr lang="en-US" altLang="zh-CN" sz="1100" baseline="0">
              <a:solidFill>
                <a:schemeClr val="accent2">
                  <a:lumMod val="75000"/>
                </a:schemeClr>
              </a:solidFill>
            </a:rPr>
            <a:t>8 Jan 2024: Trina said the timing should be Drawdown date.</a:t>
          </a:r>
        </a:p>
        <a:p>
          <a:pPr algn="l"/>
          <a:r>
            <a:rPr lang="en-US" altLang="zh-CN" sz="1100" baseline="0">
              <a:solidFill>
                <a:schemeClr val="accent2">
                  <a:lumMod val="75000"/>
                </a:schemeClr>
              </a:solidFill>
            </a:rPr>
            <a:t>If the Invoice No., Invoice Date is blank, should Lamp show error message and prevent drawdown process?</a:t>
          </a:r>
        </a:p>
        <a:p>
          <a:pPr algn="l"/>
          <a:r>
            <a:rPr lang="en-US" altLang="zh-CN" sz="1100">
              <a:solidFill>
                <a:schemeClr val="accent2">
                  <a:lumMod val="50000"/>
                </a:schemeClr>
              </a:solidFill>
            </a:rPr>
            <a:t>11 Jan 2024: Trina said Please change to "Payment application approval date". </a:t>
          </a:r>
        </a:p>
        <a:p>
          <a:pPr algn="l"/>
          <a:r>
            <a:rPr lang="en-US" altLang="zh-CN" sz="1100">
              <a:solidFill>
                <a:schemeClr val="accent2">
                  <a:lumMod val="50000"/>
                </a:schemeClr>
              </a:solidFill>
            </a:rPr>
            <a:t>So it means AP template will be intergrated when Payment Application approved. As now BPICT also making</a:t>
          </a:r>
          <a:r>
            <a:rPr lang="en-US" altLang="zh-CN" sz="1100" baseline="0">
              <a:solidFill>
                <a:schemeClr val="accent2">
                  <a:lumMod val="50000"/>
                </a:schemeClr>
              </a:solidFill>
            </a:rPr>
            <a:t> payment Application Apply~Approve process on Lamp. It looks work if the timing is no problem.</a:t>
          </a:r>
        </a:p>
        <a:p>
          <a:pPr algn="l"/>
          <a:endParaRPr lang="en-US" altLang="zh-CN" sz="1100" baseline="0">
            <a:solidFill>
              <a:schemeClr val="accent2">
                <a:lumMod val="50000"/>
              </a:schemeClr>
            </a:solidFill>
          </a:endParaRPr>
        </a:p>
        <a:p>
          <a:pPr algn="l"/>
          <a:r>
            <a:rPr lang="en-US" altLang="zh-CN" sz="1100" baseline="0">
              <a:solidFill>
                <a:schemeClr val="accent2">
                  <a:lumMod val="50000"/>
                </a:schemeClr>
              </a:solidFill>
            </a:rPr>
            <a:t>17 Jan: BPITC/AAISI confirmed above operation is no problem.</a:t>
          </a:r>
          <a:endParaRPr lang="zh-CN" altLang="en-US" sz="1100">
            <a:solidFill>
              <a:schemeClr val="accent2">
                <a:lumMod val="50000"/>
              </a:schemeClr>
            </a:solidFill>
          </a:endParaRPr>
        </a:p>
      </xdr:txBody>
    </xdr:sp>
    <xdr:clientData/>
  </xdr:twoCellAnchor>
  <xdr:twoCellAnchor editAs="oneCell">
    <xdr:from>
      <xdr:col>15</xdr:col>
      <xdr:colOff>2711850</xdr:colOff>
      <xdr:row>17</xdr:row>
      <xdr:rowOff>138130</xdr:rowOff>
    </xdr:from>
    <xdr:to>
      <xdr:col>46</xdr:col>
      <xdr:colOff>24250</xdr:colOff>
      <xdr:row>50</xdr:row>
      <xdr:rowOff>67573</xdr:rowOff>
    </xdr:to>
    <xdr:pic>
      <xdr:nvPicPr>
        <xdr:cNvPr id="9" name="图片 8">
          <a:extLst>
            <a:ext uri="{FF2B5EF4-FFF2-40B4-BE49-F238E27FC236}">
              <a16:creationId xmlns:a16="http://schemas.microsoft.com/office/drawing/2014/main" id="{E41029ED-D4B9-92C6-0EE9-5F8A1AACAFDA}"/>
            </a:ext>
          </a:extLst>
        </xdr:cNvPr>
        <xdr:cNvPicPr>
          <a:picLocks noChangeAspect="1"/>
        </xdr:cNvPicPr>
      </xdr:nvPicPr>
      <xdr:blipFill>
        <a:blip xmlns:r="http://schemas.openxmlformats.org/officeDocument/2006/relationships" r:embed="rId2"/>
        <a:stretch>
          <a:fillRect/>
        </a:stretch>
      </xdr:blipFill>
      <xdr:spPr>
        <a:xfrm>
          <a:off x="18223520" y="3292147"/>
          <a:ext cx="18727913" cy="8755391"/>
        </a:xfrm>
        <a:prstGeom prst="rect">
          <a:avLst/>
        </a:prstGeom>
      </xdr:spPr>
    </xdr:pic>
    <xdr:clientData/>
  </xdr:twoCellAnchor>
  <xdr:twoCellAnchor editAs="oneCell">
    <xdr:from>
      <xdr:col>15</xdr:col>
      <xdr:colOff>3492662</xdr:colOff>
      <xdr:row>46</xdr:row>
      <xdr:rowOff>537147</xdr:rowOff>
    </xdr:from>
    <xdr:to>
      <xdr:col>42</xdr:col>
      <xdr:colOff>573114</xdr:colOff>
      <xdr:row>58</xdr:row>
      <xdr:rowOff>281981</xdr:rowOff>
    </xdr:to>
    <xdr:pic>
      <xdr:nvPicPr>
        <xdr:cNvPr id="10" name="图片 9">
          <a:extLst>
            <a:ext uri="{FF2B5EF4-FFF2-40B4-BE49-F238E27FC236}">
              <a16:creationId xmlns:a16="http://schemas.microsoft.com/office/drawing/2014/main" id="{76504CF8-623E-4147-AE16-A3EEDF67F18B}"/>
            </a:ext>
          </a:extLst>
        </xdr:cNvPr>
        <xdr:cNvPicPr>
          <a:picLocks noChangeAspect="1"/>
        </xdr:cNvPicPr>
      </xdr:nvPicPr>
      <xdr:blipFill>
        <a:blip xmlns:r="http://schemas.openxmlformats.org/officeDocument/2006/relationships" r:embed="rId3"/>
        <a:stretch>
          <a:fillRect/>
        </a:stretch>
      </xdr:blipFill>
      <xdr:spPr>
        <a:xfrm>
          <a:off x="19014016" y="10888624"/>
          <a:ext cx="16001498" cy="2781111"/>
        </a:xfrm>
        <a:prstGeom prst="rect">
          <a:avLst/>
        </a:prstGeom>
      </xdr:spPr>
    </xdr:pic>
    <xdr:clientData/>
  </xdr:twoCellAnchor>
  <xdr:twoCellAnchor editAs="oneCell">
    <xdr:from>
      <xdr:col>16</xdr:col>
      <xdr:colOff>33624</xdr:colOff>
      <xdr:row>64</xdr:row>
      <xdr:rowOff>71723</xdr:rowOff>
    </xdr:from>
    <xdr:to>
      <xdr:col>38</xdr:col>
      <xdr:colOff>532961</xdr:colOff>
      <xdr:row>84</xdr:row>
      <xdr:rowOff>116723</xdr:rowOff>
    </xdr:to>
    <xdr:pic>
      <xdr:nvPicPr>
        <xdr:cNvPr id="11" name="图片 10">
          <a:extLst>
            <a:ext uri="{FF2B5EF4-FFF2-40B4-BE49-F238E27FC236}">
              <a16:creationId xmlns:a16="http://schemas.microsoft.com/office/drawing/2014/main" id="{7ABC9D2B-08BF-4294-B0C0-66E6D100C74F}"/>
            </a:ext>
          </a:extLst>
        </xdr:cNvPr>
        <xdr:cNvPicPr>
          <a:picLocks noChangeAspect="1"/>
        </xdr:cNvPicPr>
      </xdr:nvPicPr>
      <xdr:blipFill>
        <a:blip xmlns:r="http://schemas.openxmlformats.org/officeDocument/2006/relationships" r:embed="rId4"/>
        <a:stretch>
          <a:fillRect/>
        </a:stretch>
      </xdr:blipFill>
      <xdr:spPr>
        <a:xfrm>
          <a:off x="19083624" y="14866246"/>
          <a:ext cx="13523675" cy="4030846"/>
        </a:xfrm>
        <a:prstGeom prst="rect">
          <a:avLst/>
        </a:prstGeom>
      </xdr:spPr>
    </xdr:pic>
    <xdr:clientData/>
  </xdr:twoCellAnchor>
  <xdr:twoCellAnchor>
    <xdr:from>
      <xdr:col>9</xdr:col>
      <xdr:colOff>1053549</xdr:colOff>
      <xdr:row>9</xdr:row>
      <xdr:rowOff>26505</xdr:rowOff>
    </xdr:from>
    <xdr:to>
      <xdr:col>13</xdr:col>
      <xdr:colOff>1530627</xdr:colOff>
      <xdr:row>17</xdr:row>
      <xdr:rowOff>231914</xdr:rowOff>
    </xdr:to>
    <xdr:sp macro="" textlink="">
      <xdr:nvSpPr>
        <xdr:cNvPr id="2" name="对话气泡: 矩形 1">
          <a:extLst>
            <a:ext uri="{FF2B5EF4-FFF2-40B4-BE49-F238E27FC236}">
              <a16:creationId xmlns:a16="http://schemas.microsoft.com/office/drawing/2014/main" id="{56B2E901-E41C-484E-86AE-1B105ABC1698}"/>
            </a:ext>
          </a:extLst>
        </xdr:cNvPr>
        <xdr:cNvSpPr/>
      </xdr:nvSpPr>
      <xdr:spPr>
        <a:xfrm>
          <a:off x="8766314" y="1696279"/>
          <a:ext cx="4260574" cy="1689652"/>
        </a:xfrm>
        <a:prstGeom prst="wedgeRectCallout">
          <a:avLst>
            <a:gd name="adj1" fmla="val 45508"/>
            <a:gd name="adj2" fmla="val 8370"/>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rgbClr val="FF0000"/>
              </a:solidFill>
            </a:rPr>
            <a:t>26 Jan Meeting:</a:t>
          </a:r>
        </a:p>
        <a:p>
          <a:pPr algn="l"/>
          <a:endParaRPr lang="en-US" altLang="zh-CN" sz="1100">
            <a:solidFill>
              <a:srgbClr val="FF0000"/>
            </a:solidFill>
          </a:endParaRPr>
        </a:p>
        <a:p>
          <a:pPr algn="l"/>
          <a:r>
            <a:rPr lang="en-US" altLang="zh-CN" sz="1100">
              <a:solidFill>
                <a:srgbClr val="FF0000"/>
              </a:solidFill>
            </a:rPr>
            <a:t>After discussed, because there</a:t>
          </a:r>
          <a:r>
            <a:rPr lang="en-US" altLang="zh-CN" sz="1100" baseline="0">
              <a:solidFill>
                <a:srgbClr val="FF0000"/>
              </a:solidFill>
            </a:rPr>
            <a:t> is a time lag between FA template and AP Invoice Item intergration.</a:t>
          </a:r>
        </a:p>
        <a:p>
          <a:pPr algn="l"/>
          <a:r>
            <a:rPr lang="en-US" altLang="zh-CN" sz="1100" baseline="0">
              <a:solidFill>
                <a:srgbClr val="FF0000"/>
              </a:solidFill>
            </a:rPr>
            <a:t>BPITC and AAISI decide to not use AP Invoice Item for Asset Payment. Change it to AP Invoice Service.</a:t>
          </a:r>
          <a:endParaRPr lang="zh-CN" altLang="en-US" sz="1100">
            <a:solidFill>
              <a:schemeClr val="accent2">
                <a:lumMod val="50000"/>
              </a:schemeClr>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16</xdr:col>
      <xdr:colOff>0</xdr:colOff>
      <xdr:row>0</xdr:row>
      <xdr:rowOff>0</xdr:rowOff>
    </xdr:from>
    <xdr:to>
      <xdr:col>38</xdr:col>
      <xdr:colOff>378115</xdr:colOff>
      <xdr:row>31</xdr:row>
      <xdr:rowOff>166796</xdr:rowOff>
    </xdr:to>
    <xdr:pic>
      <xdr:nvPicPr>
        <xdr:cNvPr id="2" name="Picture 1">
          <a:extLst>
            <a:ext uri="{FF2B5EF4-FFF2-40B4-BE49-F238E27FC236}">
              <a16:creationId xmlns:a16="http://schemas.microsoft.com/office/drawing/2014/main" id="{9E18D995-646D-47A4-A4B8-50432A86BA9C}"/>
            </a:ext>
          </a:extLst>
        </xdr:cNvPr>
        <xdr:cNvPicPr>
          <a:picLocks noChangeAspect="1"/>
        </xdr:cNvPicPr>
      </xdr:nvPicPr>
      <xdr:blipFill>
        <a:blip xmlns:r="http://schemas.openxmlformats.org/officeDocument/2006/relationships" r:embed="rId1"/>
        <a:stretch>
          <a:fillRect/>
        </a:stretch>
      </xdr:blipFill>
      <xdr:spPr>
        <a:xfrm>
          <a:off x="21404580" y="0"/>
          <a:ext cx="13454035" cy="6510447"/>
        </a:xfrm>
        <a:prstGeom prst="rect">
          <a:avLst/>
        </a:prstGeom>
      </xdr:spPr>
    </xdr:pic>
    <xdr:clientData/>
  </xdr:twoCellAnchor>
  <xdr:twoCellAnchor>
    <xdr:from>
      <xdr:col>38</xdr:col>
      <xdr:colOff>60997</xdr:colOff>
      <xdr:row>5</xdr:row>
      <xdr:rowOff>72298</xdr:rowOff>
    </xdr:from>
    <xdr:to>
      <xdr:col>42</xdr:col>
      <xdr:colOff>401383</xdr:colOff>
      <xdr:row>10</xdr:row>
      <xdr:rowOff>31713</xdr:rowOff>
    </xdr:to>
    <xdr:sp macro="" textlink="">
      <xdr:nvSpPr>
        <xdr:cNvPr id="3" name="Callout: Line 2">
          <a:extLst>
            <a:ext uri="{FF2B5EF4-FFF2-40B4-BE49-F238E27FC236}">
              <a16:creationId xmlns:a16="http://schemas.microsoft.com/office/drawing/2014/main" id="{6A05B46C-B2EF-4CCA-B50F-3E2DA93D0BFC}"/>
            </a:ext>
          </a:extLst>
        </xdr:cNvPr>
        <xdr:cNvSpPr/>
      </xdr:nvSpPr>
      <xdr:spPr>
        <a:xfrm>
          <a:off x="34541497" y="986698"/>
          <a:ext cx="2717826" cy="873815"/>
        </a:xfrm>
        <a:prstGeom prst="borderCallout1">
          <a:avLst>
            <a:gd name="adj1" fmla="val 96807"/>
            <a:gd name="adj2" fmla="val 22992"/>
            <a:gd name="adj3" fmla="val 181836"/>
            <a:gd name="adj4" fmla="val 525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000"/>
            <a:t>What</a:t>
          </a:r>
          <a:r>
            <a:rPr lang="en-US" altLang="zh-CN" sz="1000" baseline="0"/>
            <a:t> does the remark mean? Does Lamp need to pay attention to this remark?</a:t>
          </a:r>
          <a:endParaRPr lang="zh-CN" altLang="en-US" sz="10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16</xdr:col>
      <xdr:colOff>0</xdr:colOff>
      <xdr:row>15</xdr:row>
      <xdr:rowOff>0</xdr:rowOff>
    </xdr:from>
    <xdr:to>
      <xdr:col>47</xdr:col>
      <xdr:colOff>237321</xdr:colOff>
      <xdr:row>49</xdr:row>
      <xdr:rowOff>115099</xdr:rowOff>
    </xdr:to>
    <xdr:pic>
      <xdr:nvPicPr>
        <xdr:cNvPr id="2" name="图片 1">
          <a:extLst>
            <a:ext uri="{FF2B5EF4-FFF2-40B4-BE49-F238E27FC236}">
              <a16:creationId xmlns:a16="http://schemas.microsoft.com/office/drawing/2014/main" id="{E3243C9D-2843-4C9F-B61D-3142DED89B82}"/>
            </a:ext>
          </a:extLst>
        </xdr:cNvPr>
        <xdr:cNvPicPr>
          <a:picLocks noChangeAspect="1"/>
        </xdr:cNvPicPr>
      </xdr:nvPicPr>
      <xdr:blipFill>
        <a:blip xmlns:r="http://schemas.openxmlformats.org/officeDocument/2006/relationships" r:embed="rId1"/>
        <a:stretch>
          <a:fillRect/>
        </a:stretch>
      </xdr:blipFill>
      <xdr:spPr>
        <a:xfrm>
          <a:off x="18372667" y="2921000"/>
          <a:ext cx="18086959" cy="8871114"/>
        </a:xfrm>
        <a:prstGeom prst="rect">
          <a:avLst/>
        </a:prstGeom>
      </xdr:spPr>
    </xdr:pic>
    <xdr:clientData/>
  </xdr:twoCellAnchor>
  <xdr:twoCellAnchor editAs="oneCell">
    <xdr:from>
      <xdr:col>13</xdr:col>
      <xdr:colOff>2781300</xdr:colOff>
      <xdr:row>47</xdr:row>
      <xdr:rowOff>53246</xdr:rowOff>
    </xdr:from>
    <xdr:to>
      <xdr:col>17</xdr:col>
      <xdr:colOff>199157</xdr:colOff>
      <xdr:row>48</xdr:row>
      <xdr:rowOff>3767</xdr:rowOff>
    </xdr:to>
    <xdr:pic>
      <xdr:nvPicPr>
        <xdr:cNvPr id="5" name="图片 4">
          <a:extLst>
            <a:ext uri="{FF2B5EF4-FFF2-40B4-BE49-F238E27FC236}">
              <a16:creationId xmlns:a16="http://schemas.microsoft.com/office/drawing/2014/main" id="{8734108D-2E04-7C53-D985-26D518F1F146}"/>
            </a:ext>
          </a:extLst>
        </xdr:cNvPr>
        <xdr:cNvPicPr>
          <a:picLocks noChangeAspect="1"/>
        </xdr:cNvPicPr>
      </xdr:nvPicPr>
      <xdr:blipFill>
        <a:blip xmlns:r="http://schemas.openxmlformats.org/officeDocument/2006/relationships" r:embed="rId2"/>
        <a:stretch>
          <a:fillRect/>
        </a:stretch>
      </xdr:blipFill>
      <xdr:spPr>
        <a:xfrm>
          <a:off x="14112240" y="10904126"/>
          <a:ext cx="5556017" cy="2743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146247</xdr:colOff>
      <xdr:row>113</xdr:row>
      <xdr:rowOff>178075</xdr:rowOff>
    </xdr:from>
    <xdr:to>
      <xdr:col>35</xdr:col>
      <xdr:colOff>789180</xdr:colOff>
      <xdr:row>145</xdr:row>
      <xdr:rowOff>0</xdr:rowOff>
    </xdr:to>
    <xdr:grpSp>
      <xdr:nvGrpSpPr>
        <xdr:cNvPr id="9" name="组合 8">
          <a:extLst>
            <a:ext uri="{FF2B5EF4-FFF2-40B4-BE49-F238E27FC236}">
              <a16:creationId xmlns:a16="http://schemas.microsoft.com/office/drawing/2014/main" id="{206326B8-A8E7-BC5E-645E-52FFDA5D03FC}"/>
            </a:ext>
          </a:extLst>
        </xdr:cNvPr>
        <xdr:cNvGrpSpPr/>
      </xdr:nvGrpSpPr>
      <xdr:grpSpPr>
        <a:xfrm>
          <a:off x="23168172" y="24847825"/>
          <a:ext cx="12987333" cy="7813400"/>
          <a:chOff x="5409845" y="26530850"/>
          <a:chExt cx="13384070" cy="6604020"/>
        </a:xfrm>
      </xdr:grpSpPr>
      <xdr:pic>
        <xdr:nvPicPr>
          <xdr:cNvPr id="6" name="图片 5" descr="图形用户界面, 应用程序, 电子邮件&#10;&#10;描述已自动生成">
            <a:extLst>
              <a:ext uri="{FF2B5EF4-FFF2-40B4-BE49-F238E27FC236}">
                <a16:creationId xmlns:a16="http://schemas.microsoft.com/office/drawing/2014/main" id="{FDF1CD94-3E4A-4B9E-B3C9-A99CE2E53B5E}"/>
              </a:ext>
            </a:extLst>
          </xdr:cNvPr>
          <xdr:cNvPicPr>
            <a:picLocks noChangeAspect="1"/>
          </xdr:cNvPicPr>
        </xdr:nvPicPr>
        <xdr:blipFill>
          <a:blip xmlns:r="http://schemas.openxmlformats.org/officeDocument/2006/relationships" r:embed="rId1"/>
          <a:stretch>
            <a:fillRect/>
          </a:stretch>
        </xdr:blipFill>
        <xdr:spPr>
          <a:xfrm>
            <a:off x="12996894" y="26561074"/>
            <a:ext cx="5797021" cy="3661676"/>
          </a:xfrm>
          <a:prstGeom prst="rect">
            <a:avLst/>
          </a:prstGeom>
        </xdr:spPr>
      </xdr:pic>
      <xdr:pic>
        <xdr:nvPicPr>
          <xdr:cNvPr id="8" name="图片 7">
            <a:extLst>
              <a:ext uri="{FF2B5EF4-FFF2-40B4-BE49-F238E27FC236}">
                <a16:creationId xmlns:a16="http://schemas.microsoft.com/office/drawing/2014/main" id="{053092C1-39D1-6789-ED4C-4FF9869E30F5}"/>
              </a:ext>
            </a:extLst>
          </xdr:cNvPr>
          <xdr:cNvPicPr>
            <a:picLocks noChangeAspect="1"/>
          </xdr:cNvPicPr>
        </xdr:nvPicPr>
        <xdr:blipFill>
          <a:blip xmlns:r="http://schemas.openxmlformats.org/officeDocument/2006/relationships" r:embed="rId2"/>
          <a:stretch>
            <a:fillRect/>
          </a:stretch>
        </xdr:blipFill>
        <xdr:spPr>
          <a:xfrm>
            <a:off x="5409845" y="26530850"/>
            <a:ext cx="7393180" cy="6604020"/>
          </a:xfrm>
          <a:prstGeom prst="rect">
            <a:avLst/>
          </a:prstGeom>
        </xdr:spPr>
      </xdr:pic>
    </xdr:grpSp>
    <xdr:clientData/>
  </xdr:twoCellAnchor>
  <xdr:twoCellAnchor>
    <xdr:from>
      <xdr:col>0</xdr:col>
      <xdr:colOff>443618</xdr:colOff>
      <xdr:row>153</xdr:row>
      <xdr:rowOff>51683</xdr:rowOff>
    </xdr:from>
    <xdr:to>
      <xdr:col>25</xdr:col>
      <xdr:colOff>306146</xdr:colOff>
      <xdr:row>195</xdr:row>
      <xdr:rowOff>123225</xdr:rowOff>
    </xdr:to>
    <xdr:grpSp>
      <xdr:nvGrpSpPr>
        <xdr:cNvPr id="10" name="组合 9">
          <a:extLst>
            <a:ext uri="{FF2B5EF4-FFF2-40B4-BE49-F238E27FC236}">
              <a16:creationId xmlns:a16="http://schemas.microsoft.com/office/drawing/2014/main" id="{E577A547-74DA-6FDD-C90E-D09D7B7C191B}"/>
            </a:ext>
          </a:extLst>
        </xdr:cNvPr>
        <xdr:cNvGrpSpPr/>
      </xdr:nvGrpSpPr>
      <xdr:grpSpPr>
        <a:xfrm>
          <a:off x="443618" y="34684583"/>
          <a:ext cx="26370603" cy="8129692"/>
          <a:chOff x="19879" y="35038748"/>
          <a:chExt cx="18468580" cy="8176903"/>
        </a:xfrm>
      </xdr:grpSpPr>
      <xdr:pic>
        <xdr:nvPicPr>
          <xdr:cNvPr id="7" name="图片 6" descr="图形用户界面, 文本, 应用程序, 电子邮件&#10;&#10;描述已自动生成">
            <a:extLst>
              <a:ext uri="{FF2B5EF4-FFF2-40B4-BE49-F238E27FC236}">
                <a16:creationId xmlns:a16="http://schemas.microsoft.com/office/drawing/2014/main" id="{A96C3848-A701-4CA7-8A00-A4DBDC53226A}"/>
              </a:ext>
            </a:extLst>
          </xdr:cNvPr>
          <xdr:cNvPicPr>
            <a:picLocks noChangeAspect="1"/>
          </xdr:cNvPicPr>
        </xdr:nvPicPr>
        <xdr:blipFill>
          <a:blip xmlns:r="http://schemas.openxmlformats.org/officeDocument/2006/relationships" r:embed="rId3"/>
          <a:stretch>
            <a:fillRect/>
          </a:stretch>
        </xdr:blipFill>
        <xdr:spPr>
          <a:xfrm>
            <a:off x="11924426" y="35038748"/>
            <a:ext cx="6564033" cy="3786455"/>
          </a:xfrm>
          <a:prstGeom prst="rect">
            <a:avLst/>
          </a:prstGeom>
        </xdr:spPr>
      </xdr:pic>
      <xdr:pic>
        <xdr:nvPicPr>
          <xdr:cNvPr id="4" name="图片 3">
            <a:extLst>
              <a:ext uri="{FF2B5EF4-FFF2-40B4-BE49-F238E27FC236}">
                <a16:creationId xmlns:a16="http://schemas.microsoft.com/office/drawing/2014/main" id="{DA8B0FC2-FE64-9850-48B8-0B9E559D2FF2}"/>
              </a:ext>
            </a:extLst>
          </xdr:cNvPr>
          <xdr:cNvPicPr>
            <a:picLocks noChangeAspect="1"/>
          </xdr:cNvPicPr>
        </xdr:nvPicPr>
        <xdr:blipFill>
          <a:blip xmlns:r="http://schemas.openxmlformats.org/officeDocument/2006/relationships" r:embed="rId4"/>
          <a:stretch>
            <a:fillRect/>
          </a:stretch>
        </xdr:blipFill>
        <xdr:spPr>
          <a:xfrm>
            <a:off x="19879" y="35049706"/>
            <a:ext cx="11774232" cy="8165945"/>
          </a:xfrm>
          <a:prstGeom prst="rect">
            <a:avLst/>
          </a:prstGeom>
        </xdr:spPr>
      </xdr:pic>
    </xdr:grpSp>
    <xdr:clientData/>
  </xdr:twoCellAnchor>
  <xdr:twoCellAnchor>
    <xdr:from>
      <xdr:col>15</xdr:col>
      <xdr:colOff>214763</xdr:colOff>
      <xdr:row>97</xdr:row>
      <xdr:rowOff>103532</xdr:rowOff>
    </xdr:from>
    <xdr:to>
      <xdr:col>24</xdr:col>
      <xdr:colOff>102320</xdr:colOff>
      <xdr:row>106</xdr:row>
      <xdr:rowOff>91524</xdr:rowOff>
    </xdr:to>
    <xdr:sp macro="" textlink="">
      <xdr:nvSpPr>
        <xdr:cNvPr id="3" name="Callout: Line 1">
          <a:extLst>
            <a:ext uri="{FF2B5EF4-FFF2-40B4-BE49-F238E27FC236}">
              <a16:creationId xmlns:a16="http://schemas.microsoft.com/office/drawing/2014/main" id="{961033CE-0443-41E0-B011-9EB575CCDCC3}"/>
            </a:ext>
          </a:extLst>
        </xdr:cNvPr>
        <xdr:cNvSpPr/>
      </xdr:nvSpPr>
      <xdr:spPr>
        <a:xfrm>
          <a:off x="21512663" y="21553832"/>
          <a:ext cx="5202507" cy="1769167"/>
        </a:xfrm>
        <a:prstGeom prst="borderCallout1">
          <a:avLst>
            <a:gd name="adj1" fmla="val 37147"/>
            <a:gd name="adj2" fmla="val 468"/>
            <a:gd name="adj3" fmla="val 37647"/>
            <a:gd name="adj4" fmla="val -299"/>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US" altLang="zh-CN" sz="1200">
              <a:solidFill>
                <a:schemeClr val="lt1"/>
              </a:solidFill>
              <a:latin typeface="+mn-lt"/>
              <a:ea typeface="+mn-ea"/>
              <a:cs typeface="+mn-cs"/>
            </a:rPr>
            <a:t>Separate Lamp's Correspondence to Contact Person or Address by Corresondence Type:</a:t>
          </a:r>
        </a:p>
        <a:p>
          <a:pPr marL="0" indent="0" algn="l"/>
          <a:endParaRPr lang="en-US" altLang="zh-CN" sz="1200">
            <a:solidFill>
              <a:schemeClr val="lt1"/>
            </a:solidFill>
            <a:latin typeface="+mn-lt"/>
            <a:ea typeface="+mn-ea"/>
            <a:cs typeface="+mn-cs"/>
          </a:endParaRPr>
        </a:p>
        <a:p>
          <a:pPr marL="0" indent="0" algn="l"/>
          <a:r>
            <a:rPr lang="en-US" altLang="zh-CN" sz="1200">
              <a:solidFill>
                <a:schemeClr val="lt1"/>
              </a:solidFill>
              <a:latin typeface="+mn-lt"/>
              <a:ea typeface="+mn-ea"/>
              <a:cs typeface="+mn-cs"/>
            </a:rPr>
            <a:t>Contact Person: intergrate to Business Partner Contact Person.</a:t>
          </a:r>
        </a:p>
        <a:p>
          <a:pPr marL="0" indent="0" algn="l"/>
          <a:endParaRPr lang="en-US" altLang="zh-CN" sz="1200">
            <a:solidFill>
              <a:schemeClr val="lt1"/>
            </a:solidFill>
            <a:latin typeface="+mn-lt"/>
            <a:ea typeface="+mn-ea"/>
            <a:cs typeface="+mn-cs"/>
          </a:endParaRPr>
        </a:p>
        <a:p>
          <a:pPr marL="0" indent="0" algn="l"/>
          <a:r>
            <a:rPr lang="en-US" altLang="zh-CN" sz="1200">
              <a:solidFill>
                <a:schemeClr val="lt1"/>
              </a:solidFill>
              <a:latin typeface="+mn-lt"/>
              <a:ea typeface="+mn-ea"/>
              <a:cs typeface="+mn-cs"/>
            </a:rPr>
            <a:t>HeadOffice, Branch,Location of Property: intergrate to Business Partner Address.</a:t>
          </a:r>
        </a:p>
        <a:p>
          <a:pPr marL="0" indent="0" algn="l"/>
          <a:endParaRPr lang="en-US" altLang="zh-CN" sz="1200">
            <a:solidFill>
              <a:schemeClr val="lt1"/>
            </a:solidFill>
            <a:latin typeface="+mn-lt"/>
            <a:ea typeface="+mn-ea"/>
            <a:cs typeface="+mn-cs"/>
          </a:endParaRPr>
        </a:p>
        <a:p>
          <a:pPr marL="0" indent="0" algn="l"/>
          <a:r>
            <a:rPr lang="en-US" altLang="zh-CN" sz="1200">
              <a:solidFill>
                <a:schemeClr val="lt1"/>
              </a:solidFill>
              <a:latin typeface="+mn-lt"/>
              <a:ea typeface="+mn-ea"/>
              <a:cs typeface="+mn-cs"/>
            </a:rPr>
            <a:t>Others: No need intergate to SAP.</a:t>
          </a:r>
        </a:p>
      </xdr:txBody>
    </xdr:sp>
    <xdr:clientData/>
  </xdr:twoCellAnchor>
  <xdr:twoCellAnchor>
    <xdr:from>
      <xdr:col>15</xdr:col>
      <xdr:colOff>124965</xdr:colOff>
      <xdr:row>13</xdr:row>
      <xdr:rowOff>23037</xdr:rowOff>
    </xdr:from>
    <xdr:to>
      <xdr:col>31</xdr:col>
      <xdr:colOff>324835</xdr:colOff>
      <xdr:row>66</xdr:row>
      <xdr:rowOff>73897</xdr:rowOff>
    </xdr:to>
    <xdr:grpSp>
      <xdr:nvGrpSpPr>
        <xdr:cNvPr id="19" name="组合 18">
          <a:extLst>
            <a:ext uri="{FF2B5EF4-FFF2-40B4-BE49-F238E27FC236}">
              <a16:creationId xmlns:a16="http://schemas.microsoft.com/office/drawing/2014/main" id="{EE2BBFE5-5562-2A7D-5976-556EE1D8FB7F}"/>
            </a:ext>
          </a:extLst>
        </xdr:cNvPr>
        <xdr:cNvGrpSpPr/>
      </xdr:nvGrpSpPr>
      <xdr:grpSpPr>
        <a:xfrm>
          <a:off x="20822790" y="2509062"/>
          <a:ext cx="11020270" cy="12300010"/>
          <a:chOff x="12059480" y="2087880"/>
          <a:chExt cx="11297071" cy="15369540"/>
        </a:xfrm>
      </xdr:grpSpPr>
      <xdr:grpSp>
        <xdr:nvGrpSpPr>
          <xdr:cNvPr id="13" name="组合 12">
            <a:extLst>
              <a:ext uri="{FF2B5EF4-FFF2-40B4-BE49-F238E27FC236}">
                <a16:creationId xmlns:a16="http://schemas.microsoft.com/office/drawing/2014/main" id="{191AC511-EC59-E7A8-9FF1-8877F41A8EC4}"/>
              </a:ext>
            </a:extLst>
          </xdr:cNvPr>
          <xdr:cNvGrpSpPr/>
        </xdr:nvGrpSpPr>
        <xdr:grpSpPr>
          <a:xfrm>
            <a:off x="12059480" y="2706426"/>
            <a:ext cx="11297071" cy="14750994"/>
            <a:chOff x="12051860" y="2653086"/>
            <a:chExt cx="11297071" cy="14750994"/>
          </a:xfrm>
        </xdr:grpSpPr>
        <xdr:pic>
          <xdr:nvPicPr>
            <xdr:cNvPr id="5" name="Picture 2" descr="图形用户界面, 应用程序&#10;&#10;描述已自动生成">
              <a:extLst>
                <a:ext uri="{FF2B5EF4-FFF2-40B4-BE49-F238E27FC236}">
                  <a16:creationId xmlns:a16="http://schemas.microsoft.com/office/drawing/2014/main" id="{220B1A6A-14B9-4BC5-B152-176200003BF2}"/>
                </a:ext>
              </a:extLst>
            </xdr:cNvPr>
            <xdr:cNvPicPr>
              <a:picLocks noChangeAspect="1"/>
            </xdr:cNvPicPr>
          </xdr:nvPicPr>
          <xdr:blipFill>
            <a:blip xmlns:r="http://schemas.openxmlformats.org/officeDocument/2006/relationships" r:embed="rId5"/>
            <a:stretch>
              <a:fillRect/>
            </a:stretch>
          </xdr:blipFill>
          <xdr:spPr>
            <a:xfrm>
              <a:off x="12051860" y="2653086"/>
              <a:ext cx="9886708" cy="5677848"/>
            </a:xfrm>
            <a:prstGeom prst="rect">
              <a:avLst/>
            </a:prstGeom>
          </xdr:spPr>
        </xdr:pic>
        <xdr:pic>
          <xdr:nvPicPr>
            <xdr:cNvPr id="11" name="图片 10">
              <a:extLst>
                <a:ext uri="{FF2B5EF4-FFF2-40B4-BE49-F238E27FC236}">
                  <a16:creationId xmlns:a16="http://schemas.microsoft.com/office/drawing/2014/main" id="{CDD3E3D5-2693-84F9-8FDF-BFF5EFA569D8}"/>
                </a:ext>
              </a:extLst>
            </xdr:cNvPr>
            <xdr:cNvPicPr>
              <a:picLocks noChangeAspect="1"/>
            </xdr:cNvPicPr>
          </xdr:nvPicPr>
          <xdr:blipFill>
            <a:blip xmlns:r="http://schemas.openxmlformats.org/officeDocument/2006/relationships" r:embed="rId6"/>
            <a:stretch>
              <a:fillRect/>
            </a:stretch>
          </xdr:blipFill>
          <xdr:spPr>
            <a:xfrm>
              <a:off x="12343727" y="8030816"/>
              <a:ext cx="9251354" cy="6557771"/>
            </a:xfrm>
            <a:prstGeom prst="rect">
              <a:avLst/>
            </a:prstGeom>
          </xdr:spPr>
        </xdr:pic>
        <xdr:pic>
          <xdr:nvPicPr>
            <xdr:cNvPr id="12" name="图片 11">
              <a:extLst>
                <a:ext uri="{FF2B5EF4-FFF2-40B4-BE49-F238E27FC236}">
                  <a16:creationId xmlns:a16="http://schemas.microsoft.com/office/drawing/2014/main" id="{FA1278C3-FF44-2C69-B82C-BD8B7FC8043D}"/>
                </a:ext>
              </a:extLst>
            </xdr:cNvPr>
            <xdr:cNvPicPr>
              <a:picLocks noChangeAspect="1"/>
            </xdr:cNvPicPr>
          </xdr:nvPicPr>
          <xdr:blipFill>
            <a:blip xmlns:r="http://schemas.openxmlformats.org/officeDocument/2006/relationships" r:embed="rId7"/>
            <a:stretch>
              <a:fillRect/>
            </a:stretch>
          </xdr:blipFill>
          <xdr:spPr>
            <a:xfrm>
              <a:off x="12374880" y="14577060"/>
              <a:ext cx="10974051" cy="2827020"/>
            </a:xfrm>
            <a:prstGeom prst="rect">
              <a:avLst/>
            </a:prstGeom>
          </xdr:spPr>
        </xdr:pic>
      </xdr:grpSp>
      <xdr:sp macro="" textlink="">
        <xdr:nvSpPr>
          <xdr:cNvPr id="17" name="矩形 16">
            <a:extLst>
              <a:ext uri="{FF2B5EF4-FFF2-40B4-BE49-F238E27FC236}">
                <a16:creationId xmlns:a16="http://schemas.microsoft.com/office/drawing/2014/main" id="{EA3D197A-6359-287F-DC96-6E09BF74AE81}"/>
              </a:ext>
            </a:extLst>
          </xdr:cNvPr>
          <xdr:cNvSpPr/>
        </xdr:nvSpPr>
        <xdr:spPr>
          <a:xfrm>
            <a:off x="14523720" y="2087880"/>
            <a:ext cx="425196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000"/>
              <a:t>Corporate</a:t>
            </a:r>
            <a:endParaRPr lang="zh-CN" altLang="en-US" sz="2000"/>
          </a:p>
        </xdr:txBody>
      </xdr:sp>
    </xdr:grpSp>
    <xdr:clientData/>
  </xdr:twoCellAnchor>
  <xdr:twoCellAnchor>
    <xdr:from>
      <xdr:col>29</xdr:col>
      <xdr:colOff>236221</xdr:colOff>
      <xdr:row>11</xdr:row>
      <xdr:rowOff>99060</xdr:rowOff>
    </xdr:from>
    <xdr:to>
      <xdr:col>39</xdr:col>
      <xdr:colOff>613085</xdr:colOff>
      <xdr:row>62</xdr:row>
      <xdr:rowOff>152400</xdr:rowOff>
    </xdr:to>
    <xdr:grpSp>
      <xdr:nvGrpSpPr>
        <xdr:cNvPr id="20" name="组合 19">
          <a:extLst>
            <a:ext uri="{FF2B5EF4-FFF2-40B4-BE49-F238E27FC236}">
              <a16:creationId xmlns:a16="http://schemas.microsoft.com/office/drawing/2014/main" id="{375DA3D0-29E1-BEC9-EA13-CFF1FB91B0AB}"/>
            </a:ext>
          </a:extLst>
        </xdr:cNvPr>
        <xdr:cNvGrpSpPr/>
      </xdr:nvGrpSpPr>
      <xdr:grpSpPr>
        <a:xfrm>
          <a:off x="29830396" y="2204085"/>
          <a:ext cx="9997114" cy="11578590"/>
          <a:chOff x="21976081" y="2110740"/>
          <a:chExt cx="10282864" cy="14958060"/>
        </a:xfrm>
      </xdr:grpSpPr>
      <xdr:grpSp>
        <xdr:nvGrpSpPr>
          <xdr:cNvPr id="16" name="组合 15">
            <a:extLst>
              <a:ext uri="{FF2B5EF4-FFF2-40B4-BE49-F238E27FC236}">
                <a16:creationId xmlns:a16="http://schemas.microsoft.com/office/drawing/2014/main" id="{9D3F812F-C9C7-0721-73B6-400CA303DCFD}"/>
              </a:ext>
            </a:extLst>
          </xdr:cNvPr>
          <xdr:cNvGrpSpPr/>
        </xdr:nvGrpSpPr>
        <xdr:grpSpPr>
          <a:xfrm>
            <a:off x="21976081" y="2766061"/>
            <a:ext cx="10282864" cy="14302739"/>
            <a:chOff x="21976081" y="2766061"/>
            <a:chExt cx="10282864" cy="14302739"/>
          </a:xfrm>
        </xdr:grpSpPr>
        <xdr:pic>
          <xdr:nvPicPr>
            <xdr:cNvPr id="14" name="图片 13">
              <a:extLst>
                <a:ext uri="{FF2B5EF4-FFF2-40B4-BE49-F238E27FC236}">
                  <a16:creationId xmlns:a16="http://schemas.microsoft.com/office/drawing/2014/main" id="{691E966B-5F95-092F-DC8C-D9241E1782DB}"/>
                </a:ext>
              </a:extLst>
            </xdr:cNvPr>
            <xdr:cNvPicPr>
              <a:picLocks noChangeAspect="1"/>
            </xdr:cNvPicPr>
          </xdr:nvPicPr>
          <xdr:blipFill>
            <a:blip xmlns:r="http://schemas.openxmlformats.org/officeDocument/2006/relationships" r:embed="rId8"/>
            <a:stretch>
              <a:fillRect/>
            </a:stretch>
          </xdr:blipFill>
          <xdr:spPr>
            <a:xfrm>
              <a:off x="21976081" y="2766061"/>
              <a:ext cx="10282864" cy="7871460"/>
            </a:xfrm>
            <a:prstGeom prst="rect">
              <a:avLst/>
            </a:prstGeom>
          </xdr:spPr>
        </xdr:pic>
        <xdr:pic>
          <xdr:nvPicPr>
            <xdr:cNvPr id="15" name="图片 14">
              <a:extLst>
                <a:ext uri="{FF2B5EF4-FFF2-40B4-BE49-F238E27FC236}">
                  <a16:creationId xmlns:a16="http://schemas.microsoft.com/office/drawing/2014/main" id="{E5797A77-560B-B870-36A0-EB45A9E41CAB}"/>
                </a:ext>
              </a:extLst>
            </xdr:cNvPr>
            <xdr:cNvPicPr>
              <a:picLocks noChangeAspect="1"/>
            </xdr:cNvPicPr>
          </xdr:nvPicPr>
          <xdr:blipFill>
            <a:blip xmlns:r="http://schemas.openxmlformats.org/officeDocument/2006/relationships" r:embed="rId9"/>
            <a:stretch>
              <a:fillRect/>
            </a:stretch>
          </xdr:blipFill>
          <xdr:spPr>
            <a:xfrm>
              <a:off x="22120860" y="10561321"/>
              <a:ext cx="9888461" cy="6507479"/>
            </a:xfrm>
            <a:prstGeom prst="rect">
              <a:avLst/>
            </a:prstGeom>
          </xdr:spPr>
        </xdr:pic>
      </xdr:grpSp>
      <xdr:sp macro="" textlink="">
        <xdr:nvSpPr>
          <xdr:cNvPr id="18" name="矩形 17">
            <a:extLst>
              <a:ext uri="{FF2B5EF4-FFF2-40B4-BE49-F238E27FC236}">
                <a16:creationId xmlns:a16="http://schemas.microsoft.com/office/drawing/2014/main" id="{FF55BC9B-3529-4F2A-9A08-EE3C1CF2D07D}"/>
              </a:ext>
            </a:extLst>
          </xdr:cNvPr>
          <xdr:cNvSpPr/>
        </xdr:nvSpPr>
        <xdr:spPr>
          <a:xfrm>
            <a:off x="24399240" y="2110740"/>
            <a:ext cx="425196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000"/>
              <a:t>Individual</a:t>
            </a:r>
            <a:endParaRPr lang="zh-CN" altLang="en-US" sz="2000"/>
          </a:p>
        </xdr:txBody>
      </xdr:sp>
    </xdr:grpSp>
    <xdr:clientData/>
  </xdr:twoCellAnchor>
  <xdr:twoCellAnchor editAs="oneCell">
    <xdr:from>
      <xdr:col>8</xdr:col>
      <xdr:colOff>57694</xdr:colOff>
      <xdr:row>49</xdr:row>
      <xdr:rowOff>48986</xdr:rowOff>
    </xdr:from>
    <xdr:to>
      <xdr:col>8</xdr:col>
      <xdr:colOff>1771980</xdr:colOff>
      <xdr:row>49</xdr:row>
      <xdr:rowOff>658586</xdr:rowOff>
    </xdr:to>
    <xdr:pic>
      <xdr:nvPicPr>
        <xdr:cNvPr id="2" name="Picture 1">
          <a:extLst>
            <a:ext uri="{FF2B5EF4-FFF2-40B4-BE49-F238E27FC236}">
              <a16:creationId xmlns:a16="http://schemas.microsoft.com/office/drawing/2014/main" id="{1945C6AE-1470-177D-9DA1-71282ACB8FBB}"/>
            </a:ext>
          </a:extLst>
        </xdr:cNvPr>
        <xdr:cNvPicPr>
          <a:picLocks noChangeAspect="1"/>
        </xdr:cNvPicPr>
      </xdr:nvPicPr>
      <xdr:blipFill>
        <a:blip xmlns:r="http://schemas.openxmlformats.org/officeDocument/2006/relationships" r:embed="rId10"/>
        <a:stretch>
          <a:fillRect/>
        </a:stretch>
      </xdr:blipFill>
      <xdr:spPr>
        <a:xfrm>
          <a:off x="7928065" y="8191500"/>
          <a:ext cx="1714286" cy="6096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8</xdr:col>
      <xdr:colOff>238291</xdr:colOff>
      <xdr:row>2</xdr:row>
      <xdr:rowOff>113058</xdr:rowOff>
    </xdr:from>
    <xdr:to>
      <xdr:col>11</xdr:col>
      <xdr:colOff>346130</xdr:colOff>
      <xdr:row>10</xdr:row>
      <xdr:rowOff>106763</xdr:rowOff>
    </xdr:to>
    <xdr:sp macro="" textlink="">
      <xdr:nvSpPr>
        <xdr:cNvPr id="3" name="对话气泡: 矩形 2">
          <a:extLst>
            <a:ext uri="{FF2B5EF4-FFF2-40B4-BE49-F238E27FC236}">
              <a16:creationId xmlns:a16="http://schemas.microsoft.com/office/drawing/2014/main" id="{4E78A7DB-0684-4830-A1A8-32564AC783AF}"/>
            </a:ext>
          </a:extLst>
        </xdr:cNvPr>
        <xdr:cNvSpPr/>
      </xdr:nvSpPr>
      <xdr:spPr>
        <a:xfrm>
          <a:off x="9740431" y="539778"/>
          <a:ext cx="4489339" cy="1456745"/>
        </a:xfrm>
        <a:prstGeom prst="wedgeRectCallout">
          <a:avLst>
            <a:gd name="adj1" fmla="val -46791"/>
            <a:gd name="adj2" fmla="val -26720"/>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US" altLang="zh-CN" sz="1100">
              <a:solidFill>
                <a:schemeClr val="lt1"/>
              </a:solidFill>
              <a:latin typeface="+mn-lt"/>
              <a:ea typeface="+mn-ea"/>
              <a:cs typeface="+mn-cs"/>
            </a:rPr>
            <a:t>After confirmed, SAP will handel Add/Update mode by LAMPAssetId, no need any other items.</a:t>
          </a:r>
        </a:p>
        <a:p>
          <a:pPr marL="0" indent="0" algn="l"/>
          <a:endParaRPr lang="en-US" altLang="zh-CN" sz="1100">
            <a:solidFill>
              <a:schemeClr val="lt1"/>
            </a:solidFill>
            <a:latin typeface="+mn-lt"/>
            <a:ea typeface="+mn-ea"/>
            <a:cs typeface="+mn-cs"/>
          </a:endParaRPr>
        </a:p>
        <a:p>
          <a:pPr marL="0" indent="0" algn="l"/>
          <a:r>
            <a:rPr lang="en-US" altLang="zh-CN" sz="1100">
              <a:solidFill>
                <a:schemeClr val="lt1"/>
              </a:solidFill>
              <a:latin typeface="+mn-lt"/>
              <a:ea typeface="+mn-ea"/>
              <a:cs typeface="+mn-cs"/>
            </a:rPr>
            <a:t>Lamp would like to follow the Update mode to send latest information to SAP by a schedula.  (every month, end of the month.)</a:t>
          </a:r>
        </a:p>
        <a:p>
          <a:pPr marL="0" indent="0" algn="l"/>
          <a:r>
            <a:rPr lang="en-US" altLang="zh-CN" sz="1100">
              <a:solidFill>
                <a:schemeClr val="lt1"/>
              </a:solidFill>
              <a:latin typeface="+mn-lt"/>
              <a:ea typeface="+mn-ea"/>
              <a:cs typeface="+mn-cs"/>
            </a:rPr>
            <a:t>Lamp will send all FA assets to SAP every month.</a:t>
          </a:r>
          <a:endParaRPr lang="zh-CN" altLang="en-US" sz="1100">
            <a:solidFill>
              <a:schemeClr val="lt1"/>
            </a:solidFill>
            <a:latin typeface="+mn-lt"/>
            <a:ea typeface="+mn-ea"/>
            <a:cs typeface="+mn-cs"/>
          </a:endParaRPr>
        </a:p>
      </xdr:txBody>
    </xdr:sp>
    <xdr:clientData/>
  </xdr:twoCellAnchor>
  <xdr:twoCellAnchor>
    <xdr:from>
      <xdr:col>12</xdr:col>
      <xdr:colOff>118607</xdr:colOff>
      <xdr:row>9</xdr:row>
      <xdr:rowOff>45720</xdr:rowOff>
    </xdr:from>
    <xdr:to>
      <xdr:col>22</xdr:col>
      <xdr:colOff>398857</xdr:colOff>
      <xdr:row>39</xdr:row>
      <xdr:rowOff>107708</xdr:rowOff>
    </xdr:to>
    <xdr:grpSp>
      <xdr:nvGrpSpPr>
        <xdr:cNvPr id="10" name="组合 9">
          <a:extLst>
            <a:ext uri="{FF2B5EF4-FFF2-40B4-BE49-F238E27FC236}">
              <a16:creationId xmlns:a16="http://schemas.microsoft.com/office/drawing/2014/main" id="{D6CC853D-4567-E702-B41D-711423337BDB}"/>
            </a:ext>
          </a:extLst>
        </xdr:cNvPr>
        <xdr:cNvGrpSpPr/>
      </xdr:nvGrpSpPr>
      <xdr:grpSpPr>
        <a:xfrm>
          <a:off x="16206332" y="1817370"/>
          <a:ext cx="6185750" cy="6729488"/>
          <a:chOff x="16669247" y="1752600"/>
          <a:chExt cx="6376250" cy="6279908"/>
        </a:xfrm>
      </xdr:grpSpPr>
      <xdr:pic>
        <xdr:nvPicPr>
          <xdr:cNvPr id="2" name="图片 1">
            <a:extLst>
              <a:ext uri="{FF2B5EF4-FFF2-40B4-BE49-F238E27FC236}">
                <a16:creationId xmlns:a16="http://schemas.microsoft.com/office/drawing/2014/main" id="{0432E9AE-E490-4CCA-B4F9-B19BAFEC1D8B}"/>
              </a:ext>
            </a:extLst>
          </xdr:cNvPr>
          <xdr:cNvPicPr>
            <a:picLocks noChangeAspect="1"/>
          </xdr:cNvPicPr>
        </xdr:nvPicPr>
        <xdr:blipFill>
          <a:blip xmlns:r="http://schemas.openxmlformats.org/officeDocument/2006/relationships" r:embed="rId1"/>
          <a:stretch>
            <a:fillRect/>
          </a:stretch>
        </xdr:blipFill>
        <xdr:spPr>
          <a:xfrm>
            <a:off x="16669247" y="2446103"/>
            <a:ext cx="6376250" cy="5586405"/>
          </a:xfrm>
          <a:prstGeom prst="rect">
            <a:avLst/>
          </a:prstGeom>
        </xdr:spPr>
      </xdr:pic>
      <xdr:sp macro="" textlink="">
        <xdr:nvSpPr>
          <xdr:cNvPr id="8" name="对话气泡: 矩形 7">
            <a:extLst>
              <a:ext uri="{FF2B5EF4-FFF2-40B4-BE49-F238E27FC236}">
                <a16:creationId xmlns:a16="http://schemas.microsoft.com/office/drawing/2014/main" id="{D9650955-7DA3-4D1E-9D29-84E067A8AA0D}"/>
              </a:ext>
            </a:extLst>
          </xdr:cNvPr>
          <xdr:cNvSpPr/>
        </xdr:nvSpPr>
        <xdr:spPr>
          <a:xfrm>
            <a:off x="16977360" y="1752600"/>
            <a:ext cx="4489339" cy="732845"/>
          </a:xfrm>
          <a:prstGeom prst="wedgeRectCallout">
            <a:avLst>
              <a:gd name="adj1" fmla="val -46791"/>
              <a:gd name="adj2" fmla="val -26720"/>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zh-CN" sz="1800">
                <a:solidFill>
                  <a:schemeClr val="lt1"/>
                </a:solidFill>
                <a:latin typeface="+mn-lt"/>
                <a:ea typeface="+mn-ea"/>
                <a:cs typeface="+mn-cs"/>
              </a:rPr>
              <a:t>FA Template as Now.</a:t>
            </a:r>
            <a:endParaRPr lang="zh-CN" altLang="en-US" sz="1800">
              <a:solidFill>
                <a:schemeClr val="lt1"/>
              </a:solidFill>
              <a:latin typeface="+mn-lt"/>
              <a:ea typeface="+mn-ea"/>
              <a:cs typeface="+mn-cs"/>
            </a:endParaRPr>
          </a:p>
        </xdr:txBody>
      </xdr:sp>
    </xdr:grpSp>
    <xdr:clientData/>
  </xdr:twoCellAnchor>
  <xdr:twoCellAnchor>
    <xdr:from>
      <xdr:col>12</xdr:col>
      <xdr:colOff>53340</xdr:colOff>
      <xdr:row>39</xdr:row>
      <xdr:rowOff>167640</xdr:rowOff>
    </xdr:from>
    <xdr:to>
      <xdr:col>31</xdr:col>
      <xdr:colOff>539559</xdr:colOff>
      <xdr:row>119</xdr:row>
      <xdr:rowOff>120813</xdr:rowOff>
    </xdr:to>
    <xdr:grpSp>
      <xdr:nvGrpSpPr>
        <xdr:cNvPr id="12" name="组合 11">
          <a:extLst>
            <a:ext uri="{FF2B5EF4-FFF2-40B4-BE49-F238E27FC236}">
              <a16:creationId xmlns:a16="http://schemas.microsoft.com/office/drawing/2014/main" id="{B127FE57-1666-8539-D83A-4067D05B0860}"/>
            </a:ext>
          </a:extLst>
        </xdr:cNvPr>
        <xdr:cNvGrpSpPr/>
      </xdr:nvGrpSpPr>
      <xdr:grpSpPr>
        <a:xfrm>
          <a:off x="16141065" y="8606790"/>
          <a:ext cx="11706669" cy="16526673"/>
          <a:chOff x="17945100" y="1950720"/>
          <a:chExt cx="12068619" cy="15863733"/>
        </a:xfrm>
      </xdr:grpSpPr>
      <xdr:pic>
        <xdr:nvPicPr>
          <xdr:cNvPr id="5" name="图片 4" descr="图形用户界面, 应用程序, 表格&#10;&#10;描述已自动生成">
            <a:extLst>
              <a:ext uri="{FF2B5EF4-FFF2-40B4-BE49-F238E27FC236}">
                <a16:creationId xmlns:a16="http://schemas.microsoft.com/office/drawing/2014/main" id="{330123FD-8975-78CF-AC8A-67602F65E57A}"/>
              </a:ext>
            </a:extLst>
          </xdr:cNvPr>
          <xdr:cNvPicPr>
            <a:picLocks noChangeAspect="1"/>
          </xdr:cNvPicPr>
        </xdr:nvPicPr>
        <xdr:blipFill>
          <a:blip xmlns:r="http://schemas.openxmlformats.org/officeDocument/2006/relationships" r:embed="rId2"/>
          <a:stretch>
            <a:fillRect/>
          </a:stretch>
        </xdr:blipFill>
        <xdr:spPr>
          <a:xfrm>
            <a:off x="17945100" y="9382125"/>
            <a:ext cx="12068619" cy="8432328"/>
          </a:xfrm>
          <a:prstGeom prst="rect">
            <a:avLst/>
          </a:prstGeom>
        </xdr:spPr>
      </xdr:pic>
      <xdr:grpSp>
        <xdr:nvGrpSpPr>
          <xdr:cNvPr id="11" name="组合 10">
            <a:extLst>
              <a:ext uri="{FF2B5EF4-FFF2-40B4-BE49-F238E27FC236}">
                <a16:creationId xmlns:a16="http://schemas.microsoft.com/office/drawing/2014/main" id="{E82C41F0-1251-1502-4785-462067E3332D}"/>
              </a:ext>
            </a:extLst>
          </xdr:cNvPr>
          <xdr:cNvGrpSpPr/>
        </xdr:nvGrpSpPr>
        <xdr:grpSpPr>
          <a:xfrm>
            <a:off x="17945100" y="1950720"/>
            <a:ext cx="11931473" cy="7830598"/>
            <a:chOff x="21008340" y="1882140"/>
            <a:chExt cx="11931473" cy="7830598"/>
          </a:xfrm>
        </xdr:grpSpPr>
        <xdr:pic>
          <xdr:nvPicPr>
            <xdr:cNvPr id="4" name="图片 3" descr="图形用户界面, 应用程序, 表格&#10;&#10;描述已自动生成">
              <a:extLst>
                <a:ext uri="{FF2B5EF4-FFF2-40B4-BE49-F238E27FC236}">
                  <a16:creationId xmlns:a16="http://schemas.microsoft.com/office/drawing/2014/main" id="{75285DAF-AED9-7AD8-013E-E7002B4CFF09}"/>
                </a:ext>
              </a:extLst>
            </xdr:cNvPr>
            <xdr:cNvPicPr>
              <a:picLocks noChangeAspect="1"/>
            </xdr:cNvPicPr>
          </xdr:nvPicPr>
          <xdr:blipFill>
            <a:blip xmlns:r="http://schemas.openxmlformats.org/officeDocument/2006/relationships" r:embed="rId3"/>
            <a:stretch>
              <a:fillRect/>
            </a:stretch>
          </xdr:blipFill>
          <xdr:spPr>
            <a:xfrm>
              <a:off x="21008340" y="2476500"/>
              <a:ext cx="11931473" cy="7236238"/>
            </a:xfrm>
            <a:prstGeom prst="rect">
              <a:avLst/>
            </a:prstGeom>
          </xdr:spPr>
        </xdr:pic>
        <xdr:sp macro="" textlink="">
          <xdr:nvSpPr>
            <xdr:cNvPr id="9" name="对话气泡: 矩形 8">
              <a:extLst>
                <a:ext uri="{FF2B5EF4-FFF2-40B4-BE49-F238E27FC236}">
                  <a16:creationId xmlns:a16="http://schemas.microsoft.com/office/drawing/2014/main" id="{0B6CF315-7065-40D0-84E4-A0E443E3B53F}"/>
                </a:ext>
              </a:extLst>
            </xdr:cNvPr>
            <xdr:cNvSpPr/>
          </xdr:nvSpPr>
          <xdr:spPr>
            <a:xfrm>
              <a:off x="21023580" y="1882140"/>
              <a:ext cx="4489339" cy="732845"/>
            </a:xfrm>
            <a:prstGeom prst="wedgeRectCallout">
              <a:avLst>
                <a:gd name="adj1" fmla="val -46791"/>
                <a:gd name="adj2" fmla="val -26720"/>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zh-CN" sz="1800">
                  <a:solidFill>
                    <a:schemeClr val="lt1"/>
                  </a:solidFill>
                  <a:latin typeface="+mn-lt"/>
                  <a:ea typeface="+mn-ea"/>
                  <a:cs typeface="+mn-cs"/>
                </a:rPr>
                <a:t>Items on Lamp</a:t>
              </a:r>
              <a:endParaRPr lang="zh-CN" altLang="en-US" sz="1800">
                <a:solidFill>
                  <a:schemeClr val="lt1"/>
                </a:solidFill>
                <a:latin typeface="+mn-lt"/>
                <a:ea typeface="+mn-ea"/>
                <a:cs typeface="+mn-cs"/>
              </a:endParaRPr>
            </a:p>
          </xdr:txBody>
        </xdr:sp>
      </xdr:grpSp>
    </xdr:grpSp>
    <xdr:clientData/>
  </xdr:twoCellAnchor>
</xdr:wsDr>
</file>

<file path=xl/drawings/drawing15.xml><?xml version="1.0" encoding="utf-8"?>
<xdr:wsDr xmlns:xdr="http://schemas.openxmlformats.org/drawingml/2006/spreadsheetDrawing" xmlns:a="http://schemas.openxmlformats.org/drawingml/2006/main">
  <xdr:twoCellAnchor>
    <xdr:from>
      <xdr:col>43</xdr:col>
      <xdr:colOff>1472751</xdr:colOff>
      <xdr:row>128</xdr:row>
      <xdr:rowOff>123265</xdr:rowOff>
    </xdr:from>
    <xdr:to>
      <xdr:col>44</xdr:col>
      <xdr:colOff>23121</xdr:colOff>
      <xdr:row>135</xdr:row>
      <xdr:rowOff>228451</xdr:rowOff>
    </xdr:to>
    <xdr:sp macro="" textlink="">
      <xdr:nvSpPr>
        <xdr:cNvPr id="2" name="文本框 2">
          <a:extLst>
            <a:ext uri="{FF2B5EF4-FFF2-40B4-BE49-F238E27FC236}">
              <a16:creationId xmlns:a16="http://schemas.microsoft.com/office/drawing/2014/main" id="{E6AD5682-3093-43E3-9DB5-9AE0F0A1D002}"/>
            </a:ext>
          </a:extLst>
        </xdr:cNvPr>
        <xdr:cNvSpPr txBox="1"/>
      </xdr:nvSpPr>
      <xdr:spPr>
        <a:xfrm>
          <a:off x="31987041" y="38958595"/>
          <a:ext cx="2207970" cy="1541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others</a:t>
          </a:r>
          <a:r>
            <a:rPr lang="en-US" altLang="zh-CN" sz="1100" baseline="0">
              <a:solidFill>
                <a:srgbClr val="FF0000"/>
              </a:solidFill>
            </a:rPr>
            <a:t> type also need to decide the accoutn code</a:t>
          </a:r>
          <a:endParaRPr lang="zh-CN" altLang="en-US" sz="1100">
            <a:solidFill>
              <a:srgbClr val="FF0000"/>
            </a:solidFill>
          </a:endParaRPr>
        </a:p>
      </xdr:txBody>
    </xdr:sp>
    <xdr:clientData/>
  </xdr:twoCellAnchor>
  <xdr:twoCellAnchor>
    <xdr:from>
      <xdr:col>12</xdr:col>
      <xdr:colOff>1899920</xdr:colOff>
      <xdr:row>129</xdr:row>
      <xdr:rowOff>0</xdr:rowOff>
    </xdr:from>
    <xdr:to>
      <xdr:col>14</xdr:col>
      <xdr:colOff>233680</xdr:colOff>
      <xdr:row>132</xdr:row>
      <xdr:rowOff>111760</xdr:rowOff>
    </xdr:to>
    <xdr:sp macro="" textlink="">
      <xdr:nvSpPr>
        <xdr:cNvPr id="3" name="文本框 3">
          <a:extLst>
            <a:ext uri="{FF2B5EF4-FFF2-40B4-BE49-F238E27FC236}">
              <a16:creationId xmlns:a16="http://schemas.microsoft.com/office/drawing/2014/main" id="{7B0D63B0-2714-4690-A4F8-2A521DB28479}"/>
            </a:ext>
          </a:extLst>
        </xdr:cNvPr>
        <xdr:cNvSpPr txBox="1"/>
      </xdr:nvSpPr>
      <xdr:spPr>
        <a:xfrm>
          <a:off x="13899515" y="39004875"/>
          <a:ext cx="2338070" cy="864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others</a:t>
          </a:r>
          <a:r>
            <a:rPr lang="en-US" altLang="zh-CN" sz="1100" baseline="0">
              <a:solidFill>
                <a:srgbClr val="FF0000"/>
              </a:solidFill>
            </a:rPr>
            <a:t> type also need to decide the accoutn code</a:t>
          </a:r>
          <a:endParaRPr lang="zh-CN" altLang="en-US" sz="1100">
            <a:solidFill>
              <a:srgbClr val="FF0000"/>
            </a:solidFill>
          </a:endParaRPr>
        </a:p>
      </xdr:txBody>
    </xdr:sp>
    <xdr:clientData/>
  </xdr:twoCellAnchor>
  <xdr:twoCellAnchor>
    <xdr:from>
      <xdr:col>8</xdr:col>
      <xdr:colOff>1135342</xdr:colOff>
      <xdr:row>1</xdr:row>
      <xdr:rowOff>12140</xdr:rowOff>
    </xdr:from>
    <xdr:to>
      <xdr:col>8</xdr:col>
      <xdr:colOff>2566147</xdr:colOff>
      <xdr:row>2</xdr:row>
      <xdr:rowOff>322729</xdr:rowOff>
    </xdr:to>
    <xdr:sp macro="" textlink="">
      <xdr:nvSpPr>
        <xdr:cNvPr id="4" name="文本框 6">
          <a:extLst>
            <a:ext uri="{FF2B5EF4-FFF2-40B4-BE49-F238E27FC236}">
              <a16:creationId xmlns:a16="http://schemas.microsoft.com/office/drawing/2014/main" id="{7BF03A5E-16A0-4785-8FB1-EFFEDCCDAACA}"/>
            </a:ext>
          </a:extLst>
        </xdr:cNvPr>
        <xdr:cNvSpPr txBox="1"/>
      </xdr:nvSpPr>
      <xdr:spPr>
        <a:xfrm>
          <a:off x="5895937" y="187400"/>
          <a:ext cx="1426995" cy="672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in Lamp</a:t>
          </a:r>
        </a:p>
        <a:p>
          <a:r>
            <a:rPr lang="en-US" altLang="zh-CN" sz="1100">
              <a:solidFill>
                <a:srgbClr val="FF0000"/>
              </a:solidFill>
            </a:rPr>
            <a:t>agent</a:t>
          </a:r>
          <a:r>
            <a:rPr lang="en-US" altLang="zh-CN" sz="1100" baseline="0">
              <a:solidFill>
                <a:srgbClr val="FF0000"/>
              </a:solidFill>
            </a:rPr>
            <a:t> = gross</a:t>
          </a:r>
        </a:p>
        <a:p>
          <a:r>
            <a:rPr lang="en-US" altLang="zh-CN" sz="1100" baseline="0">
              <a:solidFill>
                <a:srgbClr val="FF0000"/>
              </a:solidFill>
            </a:rPr>
            <a:t>non-agent = net</a:t>
          </a:r>
          <a:endParaRPr lang="zh-CN" altLang="en-US" sz="1100">
            <a:solidFill>
              <a:srgbClr val="FF0000"/>
            </a:solidFill>
          </a:endParaRPr>
        </a:p>
      </xdr:txBody>
    </xdr:sp>
    <xdr:clientData/>
  </xdr:twoCellAnchor>
  <xdr:twoCellAnchor>
    <xdr:from>
      <xdr:col>13</xdr:col>
      <xdr:colOff>941292</xdr:colOff>
      <xdr:row>9</xdr:row>
      <xdr:rowOff>125506</xdr:rowOff>
    </xdr:from>
    <xdr:to>
      <xdr:col>14</xdr:col>
      <xdr:colOff>1201271</xdr:colOff>
      <xdr:row>12</xdr:row>
      <xdr:rowOff>403412</xdr:rowOff>
    </xdr:to>
    <xdr:sp macro="" textlink="">
      <xdr:nvSpPr>
        <xdr:cNvPr id="5" name="文本框 4">
          <a:extLst>
            <a:ext uri="{FF2B5EF4-FFF2-40B4-BE49-F238E27FC236}">
              <a16:creationId xmlns:a16="http://schemas.microsoft.com/office/drawing/2014/main" id="{0E7AB92D-704A-4149-A4ED-082A96346B59}"/>
            </a:ext>
          </a:extLst>
        </xdr:cNvPr>
        <xdr:cNvSpPr txBox="1"/>
      </xdr:nvSpPr>
      <xdr:spPr>
        <a:xfrm>
          <a:off x="14941137" y="3023011"/>
          <a:ext cx="2258324" cy="12056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24</xdr:col>
      <xdr:colOff>430304</xdr:colOff>
      <xdr:row>9</xdr:row>
      <xdr:rowOff>170330</xdr:rowOff>
    </xdr:from>
    <xdr:to>
      <xdr:col>25</xdr:col>
      <xdr:colOff>690283</xdr:colOff>
      <xdr:row>12</xdr:row>
      <xdr:rowOff>448236</xdr:rowOff>
    </xdr:to>
    <xdr:sp macro="" textlink="">
      <xdr:nvSpPr>
        <xdr:cNvPr id="6" name="文本框 5">
          <a:extLst>
            <a:ext uri="{FF2B5EF4-FFF2-40B4-BE49-F238E27FC236}">
              <a16:creationId xmlns:a16="http://schemas.microsoft.com/office/drawing/2014/main" id="{773AC92B-4E63-4C3B-84A0-924BBAAA7803}"/>
            </a:ext>
          </a:extLst>
        </xdr:cNvPr>
        <xdr:cNvSpPr txBox="1"/>
      </xdr:nvSpPr>
      <xdr:spPr>
        <a:xfrm>
          <a:off x="18278475" y="3069740"/>
          <a:ext cx="692188" cy="12056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13</xdr:col>
      <xdr:colOff>98612</xdr:colOff>
      <xdr:row>215</xdr:row>
      <xdr:rowOff>107577</xdr:rowOff>
    </xdr:from>
    <xdr:to>
      <xdr:col>14</xdr:col>
      <xdr:colOff>358591</xdr:colOff>
      <xdr:row>217</xdr:row>
      <xdr:rowOff>35860</xdr:rowOff>
    </xdr:to>
    <xdr:sp macro="" textlink="">
      <xdr:nvSpPr>
        <xdr:cNvPr id="7" name="文本框 8">
          <a:extLst>
            <a:ext uri="{FF2B5EF4-FFF2-40B4-BE49-F238E27FC236}">
              <a16:creationId xmlns:a16="http://schemas.microsoft.com/office/drawing/2014/main" id="{CB7F4AF6-1B74-47A6-A3BE-6BE8070EF55C}"/>
            </a:ext>
          </a:extLst>
        </xdr:cNvPr>
        <xdr:cNvSpPr txBox="1"/>
      </xdr:nvSpPr>
      <xdr:spPr>
        <a:xfrm>
          <a:off x="14096552" y="73343397"/>
          <a:ext cx="2267849" cy="606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23</xdr:col>
      <xdr:colOff>1954306</xdr:colOff>
      <xdr:row>215</xdr:row>
      <xdr:rowOff>80682</xdr:rowOff>
    </xdr:from>
    <xdr:to>
      <xdr:col>25</xdr:col>
      <xdr:colOff>215155</xdr:colOff>
      <xdr:row>217</xdr:row>
      <xdr:rowOff>8965</xdr:rowOff>
    </xdr:to>
    <xdr:sp macro="" textlink="">
      <xdr:nvSpPr>
        <xdr:cNvPr id="8" name="文本框 9">
          <a:extLst>
            <a:ext uri="{FF2B5EF4-FFF2-40B4-BE49-F238E27FC236}">
              <a16:creationId xmlns:a16="http://schemas.microsoft.com/office/drawing/2014/main" id="{9B3EB167-CECD-4CC3-AD0F-60CB1B6C42C9}"/>
            </a:ext>
          </a:extLst>
        </xdr:cNvPr>
        <xdr:cNvSpPr txBox="1"/>
      </xdr:nvSpPr>
      <xdr:spPr>
        <a:xfrm>
          <a:off x="18278475" y="73320312"/>
          <a:ext cx="211345" cy="6045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13</xdr:col>
      <xdr:colOff>152400</xdr:colOff>
      <xdr:row>223</xdr:row>
      <xdr:rowOff>502024</xdr:rowOff>
    </xdr:from>
    <xdr:to>
      <xdr:col>14</xdr:col>
      <xdr:colOff>412379</xdr:colOff>
      <xdr:row>227</xdr:row>
      <xdr:rowOff>8966</xdr:rowOff>
    </xdr:to>
    <xdr:sp macro="" textlink="">
      <xdr:nvSpPr>
        <xdr:cNvPr id="9" name="文本框 10">
          <a:extLst>
            <a:ext uri="{FF2B5EF4-FFF2-40B4-BE49-F238E27FC236}">
              <a16:creationId xmlns:a16="http://schemas.microsoft.com/office/drawing/2014/main" id="{F6AE45B9-1266-4BF0-ADA1-5FE24443C19C}"/>
            </a:ext>
          </a:extLst>
        </xdr:cNvPr>
        <xdr:cNvSpPr txBox="1"/>
      </xdr:nvSpPr>
      <xdr:spPr>
        <a:xfrm>
          <a:off x="14154150" y="75627604"/>
          <a:ext cx="2258324" cy="5927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19</xdr:col>
      <xdr:colOff>1093694</xdr:colOff>
      <xdr:row>223</xdr:row>
      <xdr:rowOff>430306</xdr:rowOff>
    </xdr:from>
    <xdr:to>
      <xdr:col>23</xdr:col>
      <xdr:colOff>788897</xdr:colOff>
      <xdr:row>226</xdr:row>
      <xdr:rowOff>170330</xdr:rowOff>
    </xdr:to>
    <xdr:sp macro="" textlink="">
      <xdr:nvSpPr>
        <xdr:cNvPr id="10" name="文本框 11">
          <a:extLst>
            <a:ext uri="{FF2B5EF4-FFF2-40B4-BE49-F238E27FC236}">
              <a16:creationId xmlns:a16="http://schemas.microsoft.com/office/drawing/2014/main" id="{A249BE80-06F7-46D0-9E0D-6692362A08B3}"/>
            </a:ext>
          </a:extLst>
        </xdr:cNvPr>
        <xdr:cNvSpPr txBox="1"/>
      </xdr:nvSpPr>
      <xdr:spPr>
        <a:xfrm>
          <a:off x="18278475" y="75555886"/>
          <a:ext cx="0" cy="599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13</xdr:col>
      <xdr:colOff>116541</xdr:colOff>
      <xdr:row>236</xdr:row>
      <xdr:rowOff>188259</xdr:rowOff>
    </xdr:from>
    <xdr:to>
      <xdr:col>14</xdr:col>
      <xdr:colOff>376520</xdr:colOff>
      <xdr:row>237</xdr:row>
      <xdr:rowOff>430306</xdr:rowOff>
    </xdr:to>
    <xdr:sp macro="" textlink="">
      <xdr:nvSpPr>
        <xdr:cNvPr id="11" name="文本框 12">
          <a:extLst>
            <a:ext uri="{FF2B5EF4-FFF2-40B4-BE49-F238E27FC236}">
              <a16:creationId xmlns:a16="http://schemas.microsoft.com/office/drawing/2014/main" id="{2521341F-94FC-4494-904C-B725E050FB67}"/>
            </a:ext>
          </a:extLst>
        </xdr:cNvPr>
        <xdr:cNvSpPr txBox="1"/>
      </xdr:nvSpPr>
      <xdr:spPr>
        <a:xfrm>
          <a:off x="14118291" y="79331484"/>
          <a:ext cx="2258324" cy="605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23</xdr:col>
      <xdr:colOff>116542</xdr:colOff>
      <xdr:row>236</xdr:row>
      <xdr:rowOff>170330</xdr:rowOff>
    </xdr:from>
    <xdr:to>
      <xdr:col>24</xdr:col>
      <xdr:colOff>376520</xdr:colOff>
      <xdr:row>237</xdr:row>
      <xdr:rowOff>412377</xdr:rowOff>
    </xdr:to>
    <xdr:sp macro="" textlink="">
      <xdr:nvSpPr>
        <xdr:cNvPr id="12" name="文本框 13">
          <a:extLst>
            <a:ext uri="{FF2B5EF4-FFF2-40B4-BE49-F238E27FC236}">
              <a16:creationId xmlns:a16="http://schemas.microsoft.com/office/drawing/2014/main" id="{42AD0C8C-B196-41BD-96A4-43DCCBA6F518}"/>
            </a:ext>
          </a:extLst>
        </xdr:cNvPr>
        <xdr:cNvSpPr txBox="1"/>
      </xdr:nvSpPr>
      <xdr:spPr>
        <a:xfrm>
          <a:off x="18278475" y="79317365"/>
          <a:ext cx="0" cy="5982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13</xdr:col>
      <xdr:colOff>0</xdr:colOff>
      <xdr:row>247</xdr:row>
      <xdr:rowOff>0</xdr:rowOff>
    </xdr:from>
    <xdr:to>
      <xdr:col>14</xdr:col>
      <xdr:colOff>259979</xdr:colOff>
      <xdr:row>249</xdr:row>
      <xdr:rowOff>26894</xdr:rowOff>
    </xdr:to>
    <xdr:sp macro="" textlink="">
      <xdr:nvSpPr>
        <xdr:cNvPr id="13" name="文本框 14">
          <a:extLst>
            <a:ext uri="{FF2B5EF4-FFF2-40B4-BE49-F238E27FC236}">
              <a16:creationId xmlns:a16="http://schemas.microsoft.com/office/drawing/2014/main" id="{9CDB0191-C06C-4D8E-BC35-27D88AEF261E}"/>
            </a:ext>
          </a:extLst>
        </xdr:cNvPr>
        <xdr:cNvSpPr txBox="1"/>
      </xdr:nvSpPr>
      <xdr:spPr>
        <a:xfrm>
          <a:off x="14001750" y="83181825"/>
          <a:ext cx="2258324" cy="5964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13</xdr:col>
      <xdr:colOff>1138517</xdr:colOff>
      <xdr:row>268</xdr:row>
      <xdr:rowOff>170330</xdr:rowOff>
    </xdr:from>
    <xdr:to>
      <xdr:col>14</xdr:col>
      <xdr:colOff>1398496</xdr:colOff>
      <xdr:row>272</xdr:row>
      <xdr:rowOff>62754</xdr:rowOff>
    </xdr:to>
    <xdr:sp macro="" textlink="">
      <xdr:nvSpPr>
        <xdr:cNvPr id="14" name="文本框 15">
          <a:extLst>
            <a:ext uri="{FF2B5EF4-FFF2-40B4-BE49-F238E27FC236}">
              <a16:creationId xmlns:a16="http://schemas.microsoft.com/office/drawing/2014/main" id="{161E67FB-B206-464B-BC0F-EEB3E05C42F7}"/>
            </a:ext>
          </a:extLst>
        </xdr:cNvPr>
        <xdr:cNvSpPr txBox="1"/>
      </xdr:nvSpPr>
      <xdr:spPr>
        <a:xfrm>
          <a:off x="15138362" y="89004290"/>
          <a:ext cx="2260229" cy="5706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13</xdr:col>
      <xdr:colOff>806824</xdr:colOff>
      <xdr:row>287</xdr:row>
      <xdr:rowOff>35860</xdr:rowOff>
    </xdr:from>
    <xdr:to>
      <xdr:col>14</xdr:col>
      <xdr:colOff>1066803</xdr:colOff>
      <xdr:row>289</xdr:row>
      <xdr:rowOff>233083</xdr:rowOff>
    </xdr:to>
    <xdr:sp macro="" textlink="">
      <xdr:nvSpPr>
        <xdr:cNvPr id="15" name="文本框 16">
          <a:extLst>
            <a:ext uri="{FF2B5EF4-FFF2-40B4-BE49-F238E27FC236}">
              <a16:creationId xmlns:a16="http://schemas.microsoft.com/office/drawing/2014/main" id="{FE6BBCC9-2548-4565-9CEA-5A70EF7BEE03}"/>
            </a:ext>
          </a:extLst>
        </xdr:cNvPr>
        <xdr:cNvSpPr txBox="1"/>
      </xdr:nvSpPr>
      <xdr:spPr>
        <a:xfrm>
          <a:off x="14810479" y="94742935"/>
          <a:ext cx="2258324" cy="5991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13</xdr:col>
      <xdr:colOff>97677</xdr:colOff>
      <xdr:row>293</xdr:row>
      <xdr:rowOff>449169</xdr:rowOff>
    </xdr:from>
    <xdr:to>
      <xdr:col>14</xdr:col>
      <xdr:colOff>364006</xdr:colOff>
      <xdr:row>295</xdr:row>
      <xdr:rowOff>124199</xdr:rowOff>
    </xdr:to>
    <xdr:sp macro="" textlink="">
      <xdr:nvSpPr>
        <xdr:cNvPr id="16" name="文本框 17">
          <a:extLst>
            <a:ext uri="{FF2B5EF4-FFF2-40B4-BE49-F238E27FC236}">
              <a16:creationId xmlns:a16="http://schemas.microsoft.com/office/drawing/2014/main" id="{E5D53B3A-CAC2-4BFA-82C7-B1FB104EAF15}"/>
            </a:ext>
          </a:extLst>
        </xdr:cNvPr>
        <xdr:cNvSpPr txBox="1"/>
      </xdr:nvSpPr>
      <xdr:spPr>
        <a:xfrm>
          <a:off x="14095617" y="96468789"/>
          <a:ext cx="2266579" cy="612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13</xdr:col>
      <xdr:colOff>1766047</xdr:colOff>
      <xdr:row>298</xdr:row>
      <xdr:rowOff>519953</xdr:rowOff>
    </xdr:from>
    <xdr:to>
      <xdr:col>15</xdr:col>
      <xdr:colOff>26897</xdr:colOff>
      <xdr:row>301</xdr:row>
      <xdr:rowOff>44823</xdr:rowOff>
    </xdr:to>
    <xdr:sp macro="" textlink="">
      <xdr:nvSpPr>
        <xdr:cNvPr id="17" name="文本框 18">
          <a:extLst>
            <a:ext uri="{FF2B5EF4-FFF2-40B4-BE49-F238E27FC236}">
              <a16:creationId xmlns:a16="http://schemas.microsoft.com/office/drawing/2014/main" id="{0B044346-708F-4149-9AA5-91ACBCA7724F}"/>
            </a:ext>
          </a:extLst>
        </xdr:cNvPr>
        <xdr:cNvSpPr txBox="1"/>
      </xdr:nvSpPr>
      <xdr:spPr>
        <a:xfrm>
          <a:off x="15771607" y="98337893"/>
          <a:ext cx="2255635" cy="5973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29</xdr:col>
      <xdr:colOff>1093694</xdr:colOff>
      <xdr:row>223</xdr:row>
      <xdr:rowOff>430306</xdr:rowOff>
    </xdr:from>
    <xdr:to>
      <xdr:col>33</xdr:col>
      <xdr:colOff>788897</xdr:colOff>
      <xdr:row>226</xdr:row>
      <xdr:rowOff>170330</xdr:rowOff>
    </xdr:to>
    <xdr:sp macro="" textlink="">
      <xdr:nvSpPr>
        <xdr:cNvPr id="18" name="文本框 21">
          <a:extLst>
            <a:ext uri="{FF2B5EF4-FFF2-40B4-BE49-F238E27FC236}">
              <a16:creationId xmlns:a16="http://schemas.microsoft.com/office/drawing/2014/main" id="{31B05B1E-F577-4A32-B5B2-F9AE5550CBEF}"/>
            </a:ext>
          </a:extLst>
        </xdr:cNvPr>
        <xdr:cNvSpPr txBox="1"/>
      </xdr:nvSpPr>
      <xdr:spPr>
        <a:xfrm>
          <a:off x="19440525" y="75555886"/>
          <a:ext cx="0" cy="599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twoCellAnchor>
    <xdr:from>
      <xdr:col>39</xdr:col>
      <xdr:colOff>331694</xdr:colOff>
      <xdr:row>223</xdr:row>
      <xdr:rowOff>236071</xdr:rowOff>
    </xdr:from>
    <xdr:to>
      <xdr:col>43</xdr:col>
      <xdr:colOff>26897</xdr:colOff>
      <xdr:row>225</xdr:row>
      <xdr:rowOff>155390</xdr:rowOff>
    </xdr:to>
    <xdr:sp macro="" textlink="">
      <xdr:nvSpPr>
        <xdr:cNvPr id="19" name="文本框 24">
          <a:extLst>
            <a:ext uri="{FF2B5EF4-FFF2-40B4-BE49-F238E27FC236}">
              <a16:creationId xmlns:a16="http://schemas.microsoft.com/office/drawing/2014/main" id="{88D00A76-E5DB-4AF5-9D98-49B7F2FB7B48}"/>
            </a:ext>
          </a:extLst>
        </xdr:cNvPr>
        <xdr:cNvSpPr txBox="1"/>
      </xdr:nvSpPr>
      <xdr:spPr>
        <a:xfrm>
          <a:off x="23494589" y="75361651"/>
          <a:ext cx="7048503" cy="603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2021/6/8  delete this entry</a:t>
          </a:r>
        </a:p>
        <a:p>
          <a:r>
            <a:rPr lang="en-US" altLang="zh-CN" sz="1100">
              <a:solidFill>
                <a:srgbClr val="FF0000"/>
              </a:solidFill>
            </a:rPr>
            <a:t>                   </a:t>
          </a:r>
          <a:endParaRPr lang="zh-CN" altLang="en-US" sz="11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28574</xdr:colOff>
      <xdr:row>2</xdr:row>
      <xdr:rowOff>104775</xdr:rowOff>
    </xdr:from>
    <xdr:to>
      <xdr:col>17</xdr:col>
      <xdr:colOff>306173</xdr:colOff>
      <xdr:row>21</xdr:row>
      <xdr:rowOff>31309</xdr:rowOff>
    </xdr:to>
    <xdr:pic>
      <xdr:nvPicPr>
        <xdr:cNvPr id="2" name="Picture 3">
          <a:extLst>
            <a:ext uri="{FF2B5EF4-FFF2-40B4-BE49-F238E27FC236}">
              <a16:creationId xmlns:a16="http://schemas.microsoft.com/office/drawing/2014/main" id="{CEB47806-22D4-40A4-B476-058348D5D92A}"/>
            </a:ext>
          </a:extLst>
        </xdr:cNvPr>
        <xdr:cNvPicPr>
          <a:picLocks noChangeAspect="1"/>
        </xdr:cNvPicPr>
      </xdr:nvPicPr>
      <xdr:blipFill>
        <a:blip xmlns:r="http://schemas.openxmlformats.org/officeDocument/2006/relationships" r:embed="rId1"/>
        <a:stretch>
          <a:fillRect/>
        </a:stretch>
      </xdr:blipFill>
      <xdr:spPr>
        <a:xfrm>
          <a:off x="10393679" y="472440"/>
          <a:ext cx="7057494" cy="43821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15</xdr:row>
      <xdr:rowOff>0</xdr:rowOff>
    </xdr:from>
    <xdr:to>
      <xdr:col>27</xdr:col>
      <xdr:colOff>193486</xdr:colOff>
      <xdr:row>42</xdr:row>
      <xdr:rowOff>127810</xdr:rowOff>
    </xdr:to>
    <xdr:pic>
      <xdr:nvPicPr>
        <xdr:cNvPr id="4" name="图片 3">
          <a:extLst>
            <a:ext uri="{FF2B5EF4-FFF2-40B4-BE49-F238E27FC236}">
              <a16:creationId xmlns:a16="http://schemas.microsoft.com/office/drawing/2014/main" id="{32A7CCF5-5238-B276-B156-CB9F64EA349D}"/>
            </a:ext>
          </a:extLst>
        </xdr:cNvPr>
        <xdr:cNvPicPr>
          <a:picLocks noChangeAspect="1"/>
        </xdr:cNvPicPr>
      </xdr:nvPicPr>
      <xdr:blipFill>
        <a:blip xmlns:r="http://schemas.openxmlformats.org/officeDocument/2006/relationships" r:embed="rId1"/>
        <a:stretch>
          <a:fillRect/>
        </a:stretch>
      </xdr:blipFill>
      <xdr:spPr>
        <a:xfrm>
          <a:off x="20812125" y="2857500"/>
          <a:ext cx="6590476" cy="9209524"/>
        </a:xfrm>
        <a:prstGeom prst="rect">
          <a:avLst/>
        </a:prstGeom>
      </xdr:spPr>
    </xdr:pic>
    <xdr:clientData/>
  </xdr:twoCellAnchor>
  <xdr:twoCellAnchor>
    <xdr:from>
      <xdr:col>9</xdr:col>
      <xdr:colOff>1073426</xdr:colOff>
      <xdr:row>0</xdr:row>
      <xdr:rowOff>1</xdr:rowOff>
    </xdr:from>
    <xdr:to>
      <xdr:col>15</xdr:col>
      <xdr:colOff>247650</xdr:colOff>
      <xdr:row>13</xdr:row>
      <xdr:rowOff>171451</xdr:rowOff>
    </xdr:to>
    <xdr:sp macro="" textlink="">
      <xdr:nvSpPr>
        <xdr:cNvPr id="5" name="对话气泡: 矩形 4">
          <a:extLst>
            <a:ext uri="{FF2B5EF4-FFF2-40B4-BE49-F238E27FC236}">
              <a16:creationId xmlns:a16="http://schemas.microsoft.com/office/drawing/2014/main" id="{D5ED21D7-E52C-44CF-A4BF-3EB094741A2C}"/>
            </a:ext>
          </a:extLst>
        </xdr:cNvPr>
        <xdr:cNvSpPr/>
      </xdr:nvSpPr>
      <xdr:spPr>
        <a:xfrm>
          <a:off x="8203096" y="1"/>
          <a:ext cx="5296728" cy="2583346"/>
        </a:xfrm>
        <a:prstGeom prst="wedgeRectCallout">
          <a:avLst>
            <a:gd name="adj1" fmla="val -20833"/>
            <a:gd name="adj2" fmla="val 49265"/>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1.</a:t>
          </a:r>
          <a:r>
            <a:rPr lang="en-US" altLang="zh-CN" sz="1100" baseline="0">
              <a:solidFill>
                <a:sysClr val="windowText" lastClr="000000"/>
              </a:solidFill>
            </a:rPr>
            <a:t> </a:t>
          </a:r>
          <a:r>
            <a:rPr lang="en-US" altLang="zh-CN" sz="1100">
              <a:solidFill>
                <a:sysClr val="windowText" lastClr="000000"/>
              </a:solidFill>
            </a:rPr>
            <a:t>Format is same as OINV_AR Invoice_IN_Service,</a:t>
          </a:r>
          <a:r>
            <a:rPr lang="en-US" altLang="zh-CN" sz="1100" baseline="0">
              <a:solidFill>
                <a:sysClr val="windowText" lastClr="000000"/>
              </a:solidFill>
            </a:rPr>
            <a:t> only Object ID is different?</a:t>
          </a:r>
        </a:p>
        <a:p>
          <a:pPr algn="l"/>
          <a:r>
            <a:rPr lang="en-US" altLang="zh-CN" sz="1100" baseline="0">
              <a:solidFill>
                <a:sysClr val="windowText" lastClr="000000"/>
              </a:solidFill>
            </a:rPr>
            <a:t>-</a:t>
          </a:r>
          <a:r>
            <a:rPr lang="en-US" altLang="zh-CN" sz="1100" baseline="0">
              <a:solidFill>
                <a:srgbClr val="FF0000"/>
              </a:solidFill>
            </a:rPr>
            <a:t>&gt;Yes.</a:t>
          </a:r>
        </a:p>
        <a:p>
          <a:pPr algn="l"/>
          <a:r>
            <a:rPr lang="en-US" altLang="zh-CN" sz="1100" baseline="0">
              <a:solidFill>
                <a:sysClr val="windowText" lastClr="000000"/>
              </a:solidFill>
            </a:rPr>
            <a:t>And the element Name will be different also?</a:t>
          </a:r>
        </a:p>
        <a:p>
          <a:pPr algn="l"/>
          <a:r>
            <a:rPr lang="en-US" altLang="zh-CN" sz="1100" baseline="0">
              <a:solidFill>
                <a:sysClr val="windowText" lastClr="000000"/>
              </a:solidFill>
            </a:rPr>
            <a:t>-&gt;</a:t>
          </a:r>
          <a:r>
            <a:rPr lang="en-US" altLang="zh-CN" sz="1100" baseline="0">
              <a:solidFill>
                <a:srgbClr val="FF0000"/>
              </a:solidFill>
            </a:rPr>
            <a:t>No difference on element Name.</a:t>
          </a:r>
        </a:p>
        <a:p>
          <a:pPr algn="l"/>
          <a:endParaRPr lang="en-US" altLang="zh-CN" sz="1100" baseline="0">
            <a:solidFill>
              <a:sysClr val="windowText" lastClr="000000"/>
            </a:solidFill>
          </a:endParaRPr>
        </a:p>
        <a:p>
          <a:pPr algn="l"/>
          <a:r>
            <a:rPr lang="en-US" altLang="zh-CN" sz="1100" baseline="0">
              <a:solidFill>
                <a:sysClr val="windowText" lastClr="000000"/>
              </a:solidFill>
            </a:rPr>
            <a:t>2. Not have Unit Price item in Header, is this format updated?</a:t>
          </a:r>
        </a:p>
        <a:p>
          <a:pPr algn="l"/>
          <a:endParaRPr lang="en-US" altLang="zh-CN" sz="1100" baseline="0">
            <a:solidFill>
              <a:sysClr val="windowText" lastClr="000000"/>
            </a:solidFill>
          </a:endParaRPr>
        </a:p>
        <a:p>
          <a:pPr algn="l"/>
          <a:r>
            <a:rPr lang="en-US" altLang="zh-CN" sz="1100" baseline="0">
              <a:solidFill>
                <a:sysClr val="windowText" lastClr="000000"/>
              </a:solidFill>
            </a:rPr>
            <a:t>3. Are there any dates, numbers that not get from AR Invoice, but use new date or new running number?</a:t>
          </a:r>
        </a:p>
        <a:p>
          <a:pPr algn="l"/>
          <a:r>
            <a:rPr lang="en-US" altLang="zh-CN" sz="1100" baseline="0">
              <a:solidFill>
                <a:sysClr val="windowText" lastClr="000000"/>
              </a:solidFill>
            </a:rPr>
            <a:t>  </a:t>
          </a:r>
          <a:r>
            <a:rPr lang="en-US" altLang="zh-CN" sz="1100" baseline="0">
              <a:solidFill>
                <a:srgbClr val="FF0000"/>
              </a:solidFill>
            </a:rPr>
            <a:t>-&gt; When cancel SI, will use Original Invoice No. for Numatcard.</a:t>
          </a:r>
        </a:p>
        <a:p>
          <a:pPr algn="l"/>
          <a:r>
            <a:rPr lang="en-US" altLang="zh-CN" sz="1100" baseline="0">
              <a:solidFill>
                <a:srgbClr val="FF0000"/>
              </a:solidFill>
            </a:rPr>
            <a:t>  -&gt; When issue Credit Note for (OR, SI, AR), will use Credit Note No. for Numatcard.</a:t>
          </a:r>
        </a:p>
        <a:p>
          <a:pPr algn="l"/>
          <a:endParaRPr lang="en-US" altLang="zh-CN" sz="1100" baseline="0">
            <a:solidFill>
              <a:srgbClr val="FF0000"/>
            </a:solidFill>
          </a:endParaRPr>
        </a:p>
        <a:p>
          <a:pPr algn="l"/>
          <a:r>
            <a:rPr lang="en-US" altLang="zh-CN" sz="1100" baseline="0">
              <a:solidFill>
                <a:srgbClr val="FF0000"/>
              </a:solidFill>
            </a:rPr>
            <a:t>4.When Cancel Credit Note, need change status to [Cancelled]. Need to add this item into Header. (AAISI)</a:t>
          </a:r>
          <a:endParaRPr lang="zh-CN" altLang="en-US" sz="1100">
            <a:solidFill>
              <a:srgbClr val="FF0000"/>
            </a:solidFill>
          </a:endParaRPr>
        </a:p>
      </xdr:txBody>
    </xdr:sp>
    <xdr:clientData/>
  </xdr:twoCellAnchor>
  <xdr:twoCellAnchor>
    <xdr:from>
      <xdr:col>13</xdr:col>
      <xdr:colOff>742950</xdr:colOff>
      <xdr:row>12</xdr:row>
      <xdr:rowOff>161925</xdr:rowOff>
    </xdr:from>
    <xdr:to>
      <xdr:col>13</xdr:col>
      <xdr:colOff>819150</xdr:colOff>
      <xdr:row>29</xdr:row>
      <xdr:rowOff>47625</xdr:rowOff>
    </xdr:to>
    <xdr:cxnSp macro="">
      <xdr:nvCxnSpPr>
        <xdr:cNvPr id="7" name="直接箭头连接符 6">
          <a:extLst>
            <a:ext uri="{FF2B5EF4-FFF2-40B4-BE49-F238E27FC236}">
              <a16:creationId xmlns:a16="http://schemas.microsoft.com/office/drawing/2014/main" id="{A2581154-60D9-6A95-B043-78101BF228D7}"/>
            </a:ext>
          </a:extLst>
        </xdr:cNvPr>
        <xdr:cNvCxnSpPr/>
      </xdr:nvCxnSpPr>
      <xdr:spPr>
        <a:xfrm flipV="1">
          <a:off x="12801600" y="2447925"/>
          <a:ext cx="76200" cy="48863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152400</xdr:colOff>
      <xdr:row>59</xdr:row>
      <xdr:rowOff>171450</xdr:rowOff>
    </xdr:from>
    <xdr:to>
      <xdr:col>43</xdr:col>
      <xdr:colOff>194248</xdr:colOff>
      <xdr:row>79</xdr:row>
      <xdr:rowOff>186338</xdr:rowOff>
    </xdr:to>
    <xdr:pic>
      <xdr:nvPicPr>
        <xdr:cNvPr id="4" name="图片 3">
          <a:extLst>
            <a:ext uri="{FF2B5EF4-FFF2-40B4-BE49-F238E27FC236}">
              <a16:creationId xmlns:a16="http://schemas.microsoft.com/office/drawing/2014/main" id="{7E555AA8-0179-4506-A5CF-AE57E205BF61}"/>
            </a:ext>
          </a:extLst>
        </xdr:cNvPr>
        <xdr:cNvPicPr>
          <a:picLocks noChangeAspect="1"/>
        </xdr:cNvPicPr>
      </xdr:nvPicPr>
      <xdr:blipFill>
        <a:blip xmlns:r="http://schemas.openxmlformats.org/officeDocument/2006/relationships" r:embed="rId1"/>
        <a:stretch>
          <a:fillRect/>
        </a:stretch>
      </xdr:blipFill>
      <xdr:spPr>
        <a:xfrm>
          <a:off x="21659850" y="14878050"/>
          <a:ext cx="15733333" cy="2819048"/>
        </a:xfrm>
        <a:prstGeom prst="rect">
          <a:avLst/>
        </a:prstGeom>
      </xdr:spPr>
    </xdr:pic>
    <xdr:clientData/>
  </xdr:twoCellAnchor>
  <xdr:twoCellAnchor editAs="oneCell">
    <xdr:from>
      <xdr:col>16</xdr:col>
      <xdr:colOff>224790</xdr:colOff>
      <xdr:row>71</xdr:row>
      <xdr:rowOff>57150</xdr:rowOff>
    </xdr:from>
    <xdr:to>
      <xdr:col>39</xdr:col>
      <xdr:colOff>152643</xdr:colOff>
      <xdr:row>98</xdr:row>
      <xdr:rowOff>58547</xdr:rowOff>
    </xdr:to>
    <xdr:pic>
      <xdr:nvPicPr>
        <xdr:cNvPr id="8" name="图片 7">
          <a:extLst>
            <a:ext uri="{FF2B5EF4-FFF2-40B4-BE49-F238E27FC236}">
              <a16:creationId xmlns:a16="http://schemas.microsoft.com/office/drawing/2014/main" id="{4ECEE65B-CAAA-4674-A965-AD95D4A9E688}"/>
            </a:ext>
          </a:extLst>
        </xdr:cNvPr>
        <xdr:cNvPicPr>
          <a:picLocks noChangeAspect="1"/>
        </xdr:cNvPicPr>
      </xdr:nvPicPr>
      <xdr:blipFill>
        <a:blip xmlns:r="http://schemas.openxmlformats.org/officeDocument/2006/relationships" r:embed="rId2"/>
        <a:stretch>
          <a:fillRect/>
        </a:stretch>
      </xdr:blipFill>
      <xdr:spPr>
        <a:xfrm>
          <a:off x="21736050" y="18230850"/>
          <a:ext cx="13247613" cy="4070477"/>
        </a:xfrm>
        <a:prstGeom prst="rect">
          <a:avLst/>
        </a:prstGeom>
      </xdr:spPr>
    </xdr:pic>
    <xdr:clientData/>
  </xdr:twoCellAnchor>
  <xdr:twoCellAnchor editAs="oneCell">
    <xdr:from>
      <xdr:col>16</xdr:col>
      <xdr:colOff>219075</xdr:colOff>
      <xdr:row>15</xdr:row>
      <xdr:rowOff>0</xdr:rowOff>
    </xdr:from>
    <xdr:to>
      <xdr:col>31</xdr:col>
      <xdr:colOff>145606</xdr:colOff>
      <xdr:row>47</xdr:row>
      <xdr:rowOff>221743</xdr:rowOff>
    </xdr:to>
    <xdr:pic>
      <xdr:nvPicPr>
        <xdr:cNvPr id="9" name="图片 8">
          <a:extLst>
            <a:ext uri="{FF2B5EF4-FFF2-40B4-BE49-F238E27FC236}">
              <a16:creationId xmlns:a16="http://schemas.microsoft.com/office/drawing/2014/main" id="{432C52B7-1D92-4867-8616-D09A19DB2FD3}"/>
            </a:ext>
          </a:extLst>
        </xdr:cNvPr>
        <xdr:cNvPicPr>
          <a:picLocks noChangeAspect="1"/>
        </xdr:cNvPicPr>
      </xdr:nvPicPr>
      <xdr:blipFill>
        <a:blip xmlns:r="http://schemas.openxmlformats.org/officeDocument/2006/relationships" r:embed="rId3"/>
        <a:stretch>
          <a:fillRect/>
        </a:stretch>
      </xdr:blipFill>
      <xdr:spPr>
        <a:xfrm>
          <a:off x="21726525" y="2857500"/>
          <a:ext cx="8628571" cy="91333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123824</xdr:colOff>
      <xdr:row>14</xdr:row>
      <xdr:rowOff>152399</xdr:rowOff>
    </xdr:from>
    <xdr:to>
      <xdr:col>30</xdr:col>
      <xdr:colOff>189405</xdr:colOff>
      <xdr:row>53</xdr:row>
      <xdr:rowOff>91887</xdr:rowOff>
    </xdr:to>
    <xdr:pic>
      <xdr:nvPicPr>
        <xdr:cNvPr id="2" name="图片 1">
          <a:extLst>
            <a:ext uri="{FF2B5EF4-FFF2-40B4-BE49-F238E27FC236}">
              <a16:creationId xmlns:a16="http://schemas.microsoft.com/office/drawing/2014/main" id="{714E4501-0F85-42D4-A503-0482073A6552}"/>
            </a:ext>
          </a:extLst>
        </xdr:cNvPr>
        <xdr:cNvPicPr>
          <a:picLocks noChangeAspect="1"/>
        </xdr:cNvPicPr>
      </xdr:nvPicPr>
      <xdr:blipFill>
        <a:blip xmlns:r="http://schemas.openxmlformats.org/officeDocument/2006/relationships" r:embed="rId1"/>
        <a:stretch>
          <a:fillRect/>
        </a:stretch>
      </xdr:blipFill>
      <xdr:spPr>
        <a:xfrm>
          <a:off x="20935949" y="2819399"/>
          <a:ext cx="8199931" cy="11458575"/>
        </a:xfrm>
        <a:prstGeom prst="rect">
          <a:avLst/>
        </a:prstGeom>
      </xdr:spPr>
    </xdr:pic>
    <xdr:clientData/>
  </xdr:twoCellAnchor>
  <xdr:twoCellAnchor editAs="oneCell">
    <xdr:from>
      <xdr:col>30</xdr:col>
      <xdr:colOff>95250</xdr:colOff>
      <xdr:row>15</xdr:row>
      <xdr:rowOff>161924</xdr:rowOff>
    </xdr:from>
    <xdr:to>
      <xdr:col>44</xdr:col>
      <xdr:colOff>342075</xdr:colOff>
      <xdr:row>55</xdr:row>
      <xdr:rowOff>167005</xdr:rowOff>
    </xdr:to>
    <xdr:pic>
      <xdr:nvPicPr>
        <xdr:cNvPr id="4" name="图片 3">
          <a:extLst>
            <a:ext uri="{FF2B5EF4-FFF2-40B4-BE49-F238E27FC236}">
              <a16:creationId xmlns:a16="http://schemas.microsoft.com/office/drawing/2014/main" id="{986C371F-11F6-DE86-6CC7-D6DF67B13BC3}"/>
            </a:ext>
          </a:extLst>
        </xdr:cNvPr>
        <xdr:cNvPicPr>
          <a:picLocks noChangeAspect="1"/>
        </xdr:cNvPicPr>
      </xdr:nvPicPr>
      <xdr:blipFill>
        <a:blip xmlns:r="http://schemas.openxmlformats.org/officeDocument/2006/relationships" r:embed="rId2"/>
        <a:stretch>
          <a:fillRect/>
        </a:stretch>
      </xdr:blipFill>
      <xdr:spPr>
        <a:xfrm>
          <a:off x="29041725" y="3019424"/>
          <a:ext cx="8381175" cy="116949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36195</xdr:colOff>
      <xdr:row>0</xdr:row>
      <xdr:rowOff>74295</xdr:rowOff>
    </xdr:from>
    <xdr:to>
      <xdr:col>22</xdr:col>
      <xdr:colOff>539556</xdr:colOff>
      <xdr:row>24</xdr:row>
      <xdr:rowOff>76200</xdr:rowOff>
    </xdr:to>
    <xdr:pic>
      <xdr:nvPicPr>
        <xdr:cNvPr id="2" name="m_6667886986867607266m_8884414613470369102图片 1">
          <a:extLst>
            <a:ext uri="{FF2B5EF4-FFF2-40B4-BE49-F238E27FC236}">
              <a16:creationId xmlns:a16="http://schemas.microsoft.com/office/drawing/2014/main" id="{EB203079-942B-45FD-9D3B-285DE0DEB4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 y="74295"/>
          <a:ext cx="15589056" cy="439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49305</xdr:colOff>
      <xdr:row>25</xdr:row>
      <xdr:rowOff>83780</xdr:rowOff>
    </xdr:from>
    <xdr:to>
      <xdr:col>12</xdr:col>
      <xdr:colOff>11205</xdr:colOff>
      <xdr:row>59</xdr:row>
      <xdr:rowOff>125506</xdr:rowOff>
    </xdr:to>
    <xdr:pic>
      <xdr:nvPicPr>
        <xdr:cNvPr id="3" name="m_6667886986867607266m_8884414613470369102图片 2">
          <a:extLst>
            <a:ext uri="{FF2B5EF4-FFF2-40B4-BE49-F238E27FC236}">
              <a16:creationId xmlns:a16="http://schemas.microsoft.com/office/drawing/2014/main" id="{FC3668E2-2260-46EE-87B0-6CD1A0FFCF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76400" y="4653875"/>
          <a:ext cx="4762500" cy="6625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120127</xdr:colOff>
      <xdr:row>27</xdr:row>
      <xdr:rowOff>78890</xdr:rowOff>
    </xdr:from>
    <xdr:to>
      <xdr:col>4</xdr:col>
      <xdr:colOff>626520</xdr:colOff>
      <xdr:row>29</xdr:row>
      <xdr:rowOff>170330</xdr:rowOff>
    </xdr:to>
    <xdr:sp macro="" textlink="">
      <xdr:nvSpPr>
        <xdr:cNvPr id="4" name="椭圆 3">
          <a:extLst>
            <a:ext uri="{FF2B5EF4-FFF2-40B4-BE49-F238E27FC236}">
              <a16:creationId xmlns:a16="http://schemas.microsoft.com/office/drawing/2014/main" id="{DC0B2994-C64A-4100-8281-37F91E2E60CE}"/>
            </a:ext>
          </a:extLst>
        </xdr:cNvPr>
        <xdr:cNvSpPr/>
      </xdr:nvSpPr>
      <xdr:spPr>
        <a:xfrm>
          <a:off x="2861422" y="5047130"/>
          <a:ext cx="512108" cy="49149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200">
              <a:solidFill>
                <a:srgbClr val="FF0000"/>
              </a:solidFill>
            </a:rPr>
            <a:t>1</a:t>
          </a:r>
          <a:endParaRPr lang="zh-CN" altLang="en-US" sz="1200">
            <a:solidFill>
              <a:srgbClr val="FF0000"/>
            </a:solidFill>
          </a:endParaRPr>
        </a:p>
      </xdr:txBody>
    </xdr:sp>
    <xdr:clientData/>
  </xdr:twoCellAnchor>
  <xdr:twoCellAnchor>
    <xdr:from>
      <xdr:col>4</xdr:col>
      <xdr:colOff>150607</xdr:colOff>
      <xdr:row>32</xdr:row>
      <xdr:rowOff>162710</xdr:rowOff>
    </xdr:from>
    <xdr:to>
      <xdr:col>4</xdr:col>
      <xdr:colOff>651285</xdr:colOff>
      <xdr:row>35</xdr:row>
      <xdr:rowOff>46729</xdr:rowOff>
    </xdr:to>
    <xdr:sp macro="" textlink="">
      <xdr:nvSpPr>
        <xdr:cNvPr id="5" name="椭圆 4">
          <a:extLst>
            <a:ext uri="{FF2B5EF4-FFF2-40B4-BE49-F238E27FC236}">
              <a16:creationId xmlns:a16="http://schemas.microsoft.com/office/drawing/2014/main" id="{7F38E419-F95D-4A72-9D0D-76175F7AE325}"/>
            </a:ext>
          </a:extLst>
        </xdr:cNvPr>
        <xdr:cNvSpPr/>
      </xdr:nvSpPr>
      <xdr:spPr>
        <a:xfrm>
          <a:off x="2893807" y="6119645"/>
          <a:ext cx="500678" cy="47837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200">
              <a:solidFill>
                <a:srgbClr val="FF0000"/>
              </a:solidFill>
            </a:rPr>
            <a:t>2</a:t>
          </a:r>
          <a:endParaRPr lang="zh-CN" altLang="en-US" sz="1200">
            <a:solidFill>
              <a:srgbClr val="FF0000"/>
            </a:solidFill>
          </a:endParaRPr>
        </a:p>
      </xdr:txBody>
    </xdr:sp>
    <xdr:clientData/>
  </xdr:twoCellAnchor>
  <xdr:twoCellAnchor>
    <xdr:from>
      <xdr:col>4</xdr:col>
      <xdr:colOff>104887</xdr:colOff>
      <xdr:row>40</xdr:row>
      <xdr:rowOff>56030</xdr:rowOff>
    </xdr:from>
    <xdr:to>
      <xdr:col>4</xdr:col>
      <xdr:colOff>601755</xdr:colOff>
      <xdr:row>42</xdr:row>
      <xdr:rowOff>137945</xdr:rowOff>
    </xdr:to>
    <xdr:sp macro="" textlink="">
      <xdr:nvSpPr>
        <xdr:cNvPr id="6" name="椭圆 5">
          <a:extLst>
            <a:ext uri="{FF2B5EF4-FFF2-40B4-BE49-F238E27FC236}">
              <a16:creationId xmlns:a16="http://schemas.microsoft.com/office/drawing/2014/main" id="{1B0822FF-7266-4C65-B319-B7C8E8786E54}"/>
            </a:ext>
          </a:extLst>
        </xdr:cNvPr>
        <xdr:cNvSpPr/>
      </xdr:nvSpPr>
      <xdr:spPr>
        <a:xfrm>
          <a:off x="2849992" y="7603640"/>
          <a:ext cx="496868" cy="4781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200">
              <a:solidFill>
                <a:srgbClr val="FF0000"/>
              </a:solidFill>
            </a:rPr>
            <a:t>3</a:t>
          </a:r>
          <a:endParaRPr lang="zh-CN" altLang="en-US" sz="1200">
            <a:solidFill>
              <a:srgbClr val="FF0000"/>
            </a:solidFill>
          </a:endParaRPr>
        </a:p>
      </xdr:txBody>
    </xdr:sp>
    <xdr:clientData/>
  </xdr:twoCellAnchor>
  <xdr:twoCellAnchor>
    <xdr:from>
      <xdr:col>4</xdr:col>
      <xdr:colOff>186466</xdr:colOff>
      <xdr:row>46</xdr:row>
      <xdr:rowOff>162262</xdr:rowOff>
    </xdr:from>
    <xdr:to>
      <xdr:col>5</xdr:col>
      <xdr:colOff>3585</xdr:colOff>
      <xdr:row>49</xdr:row>
      <xdr:rowOff>50091</xdr:rowOff>
    </xdr:to>
    <xdr:sp macro="" textlink="">
      <xdr:nvSpPr>
        <xdr:cNvPr id="7" name="椭圆 6">
          <a:extLst>
            <a:ext uri="{FF2B5EF4-FFF2-40B4-BE49-F238E27FC236}">
              <a16:creationId xmlns:a16="http://schemas.microsoft.com/office/drawing/2014/main" id="{AE8FF120-6C93-4AAD-82E9-4F5A2A46F418}"/>
            </a:ext>
          </a:extLst>
        </xdr:cNvPr>
        <xdr:cNvSpPr/>
      </xdr:nvSpPr>
      <xdr:spPr>
        <a:xfrm>
          <a:off x="2929666" y="8892877"/>
          <a:ext cx="502919" cy="482189"/>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200">
              <a:solidFill>
                <a:srgbClr val="FF0000"/>
              </a:solidFill>
            </a:rPr>
            <a:t>1</a:t>
          </a:r>
          <a:endParaRPr lang="zh-CN" altLang="en-US" sz="1200">
            <a:solidFill>
              <a:srgbClr val="FF0000"/>
            </a:solidFill>
          </a:endParaRPr>
        </a:p>
      </xdr:txBody>
    </xdr:sp>
    <xdr:clientData/>
  </xdr:twoCellAnchor>
  <xdr:twoCellAnchor>
    <xdr:from>
      <xdr:col>4</xdr:col>
      <xdr:colOff>142315</xdr:colOff>
      <xdr:row>53</xdr:row>
      <xdr:rowOff>108921</xdr:rowOff>
    </xdr:from>
    <xdr:to>
      <xdr:col>4</xdr:col>
      <xdr:colOff>639183</xdr:colOff>
      <xdr:row>56</xdr:row>
      <xdr:rowOff>42022</xdr:rowOff>
    </xdr:to>
    <xdr:sp macro="" textlink="">
      <xdr:nvSpPr>
        <xdr:cNvPr id="8" name="椭圆 7">
          <a:extLst>
            <a:ext uri="{FF2B5EF4-FFF2-40B4-BE49-F238E27FC236}">
              <a16:creationId xmlns:a16="http://schemas.microsoft.com/office/drawing/2014/main" id="{D74E9B77-1EF3-4AEE-96A4-407A69DF55EE}"/>
            </a:ext>
          </a:extLst>
        </xdr:cNvPr>
        <xdr:cNvSpPr/>
      </xdr:nvSpPr>
      <xdr:spPr>
        <a:xfrm>
          <a:off x="2887420" y="10169226"/>
          <a:ext cx="496868" cy="479836"/>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200">
              <a:solidFill>
                <a:srgbClr val="FF0000"/>
              </a:solidFill>
            </a:rPr>
            <a:t>2</a:t>
          </a:r>
          <a:endParaRPr lang="zh-CN" altLang="en-US" sz="12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0</xdr:colOff>
      <xdr:row>0</xdr:row>
      <xdr:rowOff>0</xdr:rowOff>
    </xdr:from>
    <xdr:to>
      <xdr:col>38</xdr:col>
      <xdr:colOff>378115</xdr:colOff>
      <xdr:row>34</xdr:row>
      <xdr:rowOff>133351</xdr:rowOff>
    </xdr:to>
    <xdr:pic>
      <xdr:nvPicPr>
        <xdr:cNvPr id="2" name="Picture 1" descr="图形用户界面&#10;&#10;低可信度描述已自动生成">
          <a:extLst>
            <a:ext uri="{FF2B5EF4-FFF2-40B4-BE49-F238E27FC236}">
              <a16:creationId xmlns:a16="http://schemas.microsoft.com/office/drawing/2014/main" id="{73B1A6AC-5ECE-4C42-B623-9B03FD58DC8F}"/>
            </a:ext>
          </a:extLst>
        </xdr:cNvPr>
        <xdr:cNvPicPr>
          <a:picLocks noChangeAspect="1"/>
        </xdr:cNvPicPr>
      </xdr:nvPicPr>
      <xdr:blipFill>
        <a:blip xmlns:r="http://schemas.openxmlformats.org/officeDocument/2006/relationships" r:embed="rId1"/>
        <a:stretch>
          <a:fillRect/>
        </a:stretch>
      </xdr:blipFill>
      <xdr:spPr>
        <a:xfrm>
          <a:off x="21404580" y="0"/>
          <a:ext cx="13454035" cy="7053158"/>
        </a:xfrm>
        <a:prstGeom prst="rect">
          <a:avLst/>
        </a:prstGeom>
      </xdr:spPr>
    </xdr:pic>
    <xdr:clientData/>
  </xdr:twoCellAnchor>
  <xdr:twoCellAnchor>
    <xdr:from>
      <xdr:col>38</xdr:col>
      <xdr:colOff>60997</xdr:colOff>
      <xdr:row>5</xdr:row>
      <xdr:rowOff>72298</xdr:rowOff>
    </xdr:from>
    <xdr:to>
      <xdr:col>42</xdr:col>
      <xdr:colOff>401383</xdr:colOff>
      <xdr:row>10</xdr:row>
      <xdr:rowOff>31713</xdr:rowOff>
    </xdr:to>
    <xdr:sp macro="" textlink="">
      <xdr:nvSpPr>
        <xdr:cNvPr id="3" name="Callout: Line 2">
          <a:extLst>
            <a:ext uri="{FF2B5EF4-FFF2-40B4-BE49-F238E27FC236}">
              <a16:creationId xmlns:a16="http://schemas.microsoft.com/office/drawing/2014/main" id="{5A04C2BE-4A26-44B7-906B-641DA3AB7B4F}"/>
            </a:ext>
          </a:extLst>
        </xdr:cNvPr>
        <xdr:cNvSpPr/>
      </xdr:nvSpPr>
      <xdr:spPr>
        <a:xfrm>
          <a:off x="34541497" y="986698"/>
          <a:ext cx="2717826" cy="873815"/>
        </a:xfrm>
        <a:prstGeom prst="borderCallout1">
          <a:avLst>
            <a:gd name="adj1" fmla="val 96807"/>
            <a:gd name="adj2" fmla="val 22992"/>
            <a:gd name="adj3" fmla="val 181836"/>
            <a:gd name="adj4" fmla="val 525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000"/>
            <a:t>What</a:t>
          </a:r>
          <a:r>
            <a:rPr lang="en-US" altLang="zh-CN" sz="1000" baseline="0"/>
            <a:t> does the remark mean? Does Lamp need to pay attention to this remark?</a:t>
          </a:r>
          <a:endParaRPr lang="zh-CN" altLang="en-US" sz="1000"/>
        </a:p>
      </xdr:txBody>
    </xdr:sp>
    <xdr:clientData/>
  </xdr:twoCellAnchor>
  <xdr:twoCellAnchor>
    <xdr:from>
      <xdr:col>4</xdr:col>
      <xdr:colOff>539749</xdr:colOff>
      <xdr:row>11</xdr:row>
      <xdr:rowOff>0</xdr:rowOff>
    </xdr:from>
    <xdr:to>
      <xdr:col>12</xdr:col>
      <xdr:colOff>306917</xdr:colOff>
      <xdr:row>22</xdr:row>
      <xdr:rowOff>21167</xdr:rowOff>
    </xdr:to>
    <xdr:sp macro="" textlink="">
      <xdr:nvSpPr>
        <xdr:cNvPr id="4" name="对话气泡: 矩形 3">
          <a:extLst>
            <a:ext uri="{FF2B5EF4-FFF2-40B4-BE49-F238E27FC236}">
              <a16:creationId xmlns:a16="http://schemas.microsoft.com/office/drawing/2014/main" id="{9F16991F-4113-62B0-3E9F-44C3BED24AAF}"/>
            </a:ext>
          </a:extLst>
        </xdr:cNvPr>
        <xdr:cNvSpPr/>
      </xdr:nvSpPr>
      <xdr:spPr>
        <a:xfrm>
          <a:off x="6151655" y="1972235"/>
          <a:ext cx="5809380" cy="2432673"/>
        </a:xfrm>
        <a:prstGeom prst="wedgeRectCallout">
          <a:avLst>
            <a:gd name="adj1" fmla="val -29906"/>
            <a:gd name="adj2" fmla="val 43849"/>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800">
              <a:solidFill>
                <a:sysClr val="windowText" lastClr="000000"/>
              </a:solidFill>
            </a:rPr>
            <a:t>We think no need Item type.</a:t>
          </a:r>
        </a:p>
        <a:p>
          <a:pPr algn="l"/>
          <a:r>
            <a:rPr lang="en-US" altLang="zh-CN" sz="1800">
              <a:solidFill>
                <a:sysClr val="windowText" lastClr="000000"/>
              </a:solidFill>
            </a:rPr>
            <a:t>Bcause</a:t>
          </a:r>
          <a:r>
            <a:rPr lang="en-US" altLang="zh-CN" sz="1800" baseline="0">
              <a:solidFill>
                <a:sysClr val="windowText" lastClr="000000"/>
              </a:solidFill>
            </a:rPr>
            <a:t> Dummy Invoice never used for Asset.</a:t>
          </a:r>
        </a:p>
        <a:p>
          <a:pPr algn="l"/>
          <a:r>
            <a:rPr lang="en-US" altLang="zh-CN" sz="1800" baseline="0">
              <a:solidFill>
                <a:sysClr val="windowText" lastClr="000000"/>
              </a:solidFill>
            </a:rPr>
            <a:t>*When inputting Advance Received Amount, Lamp doesn't know it is used for Asset or non-Asset.</a:t>
          </a:r>
        </a:p>
        <a:p>
          <a:pPr algn="l"/>
          <a:endParaRPr lang="en-US" altLang="zh-CN" sz="1800" baseline="0">
            <a:solidFill>
              <a:sysClr val="windowText" lastClr="000000"/>
            </a:solidFill>
          </a:endParaRPr>
        </a:p>
        <a:p>
          <a:pPr algn="l"/>
          <a:r>
            <a:rPr lang="en-US" altLang="zh-CN" sz="1800" baseline="0">
              <a:solidFill>
                <a:srgbClr val="FF0000"/>
              </a:solidFill>
            </a:rPr>
            <a:t>How do you think? (BPITC, AAISI)</a:t>
          </a:r>
          <a:endParaRPr lang="zh-CN" altLang="en-US" sz="1800">
            <a:solidFill>
              <a:srgbClr val="FF0000"/>
            </a:solidFill>
          </a:endParaRPr>
        </a:p>
      </xdr:txBody>
    </xdr:sp>
    <xdr:clientData/>
  </xdr:twoCellAnchor>
  <xdr:twoCellAnchor>
    <xdr:from>
      <xdr:col>4</xdr:col>
      <xdr:colOff>528918</xdr:colOff>
      <xdr:row>11</xdr:row>
      <xdr:rowOff>0</xdr:rowOff>
    </xdr:from>
    <xdr:to>
      <xdr:col>12</xdr:col>
      <xdr:colOff>301801</xdr:colOff>
      <xdr:row>22</xdr:row>
      <xdr:rowOff>23072</xdr:rowOff>
    </xdr:to>
    <xdr:sp macro="" textlink="">
      <xdr:nvSpPr>
        <xdr:cNvPr id="5" name="对话气泡: 矩形 4">
          <a:extLst>
            <a:ext uri="{FF2B5EF4-FFF2-40B4-BE49-F238E27FC236}">
              <a16:creationId xmlns:a16="http://schemas.microsoft.com/office/drawing/2014/main" id="{AFCC16B5-36B1-4741-A34E-67CB3D5483FF}"/>
            </a:ext>
          </a:extLst>
        </xdr:cNvPr>
        <xdr:cNvSpPr/>
      </xdr:nvSpPr>
      <xdr:spPr>
        <a:xfrm>
          <a:off x="6140824" y="1972235"/>
          <a:ext cx="5815095" cy="2434578"/>
        </a:xfrm>
        <a:prstGeom prst="wedgeRectCallout">
          <a:avLst>
            <a:gd name="adj1" fmla="val -28370"/>
            <a:gd name="adj2" fmla="val 46803"/>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800">
              <a:solidFill>
                <a:srgbClr val="FF0000"/>
              </a:solidFill>
            </a:rPr>
            <a:t>No need anymore based on 22 Jan's discussion</a:t>
          </a:r>
          <a:r>
            <a:rPr lang="en-US" altLang="zh-CN" sz="1800" baseline="0">
              <a:solidFill>
                <a:srgbClr val="FF0000"/>
              </a:solidFill>
            </a:rPr>
            <a:t> of Dummy Template.</a:t>
          </a:r>
        </a:p>
        <a:p>
          <a:pPr algn="l"/>
          <a:endParaRPr lang="zh-CN" altLang="en-US" sz="18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38</xdr:col>
      <xdr:colOff>60997</xdr:colOff>
      <xdr:row>5</xdr:row>
      <xdr:rowOff>72298</xdr:rowOff>
    </xdr:from>
    <xdr:to>
      <xdr:col>42</xdr:col>
      <xdr:colOff>401383</xdr:colOff>
      <xdr:row>10</xdr:row>
      <xdr:rowOff>31713</xdr:rowOff>
    </xdr:to>
    <xdr:sp macro="" textlink="">
      <xdr:nvSpPr>
        <xdr:cNvPr id="5" name="Callout: Line 4">
          <a:extLst>
            <a:ext uri="{FF2B5EF4-FFF2-40B4-BE49-F238E27FC236}">
              <a16:creationId xmlns:a16="http://schemas.microsoft.com/office/drawing/2014/main" id="{88254C77-9C8E-4209-9A66-2FD833444F49}"/>
            </a:ext>
          </a:extLst>
        </xdr:cNvPr>
        <xdr:cNvSpPr/>
      </xdr:nvSpPr>
      <xdr:spPr>
        <a:xfrm>
          <a:off x="34549117" y="986698"/>
          <a:ext cx="2717826" cy="873815"/>
        </a:xfrm>
        <a:prstGeom prst="borderCallout1">
          <a:avLst>
            <a:gd name="adj1" fmla="val 96807"/>
            <a:gd name="adj2" fmla="val 22992"/>
            <a:gd name="adj3" fmla="val 181836"/>
            <a:gd name="adj4" fmla="val 525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000"/>
            <a:t>What</a:t>
          </a:r>
          <a:r>
            <a:rPr lang="en-US" altLang="zh-CN" sz="1000" baseline="0"/>
            <a:t> does the remark mean? Does Lamp need to pay attention to this remark?</a:t>
          </a:r>
          <a:endParaRPr lang="zh-CN" altLang="en-US" sz="1000"/>
        </a:p>
      </xdr:txBody>
    </xdr:sp>
    <xdr:clientData/>
  </xdr:twoCellAnchor>
  <xdr:twoCellAnchor>
    <xdr:from>
      <xdr:col>3</xdr:col>
      <xdr:colOff>784860</xdr:colOff>
      <xdr:row>7</xdr:row>
      <xdr:rowOff>121920</xdr:rowOff>
    </xdr:from>
    <xdr:to>
      <xdr:col>9</xdr:col>
      <xdr:colOff>843381</xdr:colOff>
      <xdr:row>19</xdr:row>
      <xdr:rowOff>18590</xdr:rowOff>
    </xdr:to>
    <xdr:sp macro="" textlink="">
      <xdr:nvSpPr>
        <xdr:cNvPr id="2" name="对话气泡: 矩形 1">
          <a:extLst>
            <a:ext uri="{FF2B5EF4-FFF2-40B4-BE49-F238E27FC236}">
              <a16:creationId xmlns:a16="http://schemas.microsoft.com/office/drawing/2014/main" id="{BA46D780-0FE9-4B88-820B-5A2681DD30E3}"/>
            </a:ext>
          </a:extLst>
        </xdr:cNvPr>
        <xdr:cNvSpPr/>
      </xdr:nvSpPr>
      <xdr:spPr>
        <a:xfrm>
          <a:off x="4328160" y="1402080"/>
          <a:ext cx="5781141" cy="2441750"/>
        </a:xfrm>
        <a:prstGeom prst="wedgeRectCallout">
          <a:avLst>
            <a:gd name="adj1" fmla="val -31089"/>
            <a:gd name="adj2" fmla="val 49174"/>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800">
              <a:solidFill>
                <a:srgbClr val="FF0000"/>
              </a:solidFill>
            </a:rPr>
            <a:t>No need anymore based on 22 Jan's discussion</a:t>
          </a:r>
          <a:r>
            <a:rPr lang="en-US" altLang="zh-CN" sz="1800" baseline="0">
              <a:solidFill>
                <a:srgbClr val="FF0000"/>
              </a:solidFill>
            </a:rPr>
            <a:t> of Dummy Template.</a:t>
          </a:r>
        </a:p>
        <a:p>
          <a:pPr algn="l"/>
          <a:endParaRPr lang="zh-CN" altLang="en-US" sz="18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57150</xdr:colOff>
      <xdr:row>12</xdr:row>
      <xdr:rowOff>171450</xdr:rowOff>
    </xdr:from>
    <xdr:to>
      <xdr:col>18</xdr:col>
      <xdr:colOff>871668</xdr:colOff>
      <xdr:row>50</xdr:row>
      <xdr:rowOff>117374</xdr:rowOff>
    </xdr:to>
    <xdr:pic>
      <xdr:nvPicPr>
        <xdr:cNvPr id="3" name="图片 2">
          <a:extLst>
            <a:ext uri="{FF2B5EF4-FFF2-40B4-BE49-F238E27FC236}">
              <a16:creationId xmlns:a16="http://schemas.microsoft.com/office/drawing/2014/main" id="{F389A7C2-C4E9-B5D2-0E51-C9887035AF9F}"/>
            </a:ext>
          </a:extLst>
        </xdr:cNvPr>
        <xdr:cNvPicPr>
          <a:picLocks noChangeAspect="1"/>
        </xdr:cNvPicPr>
      </xdr:nvPicPr>
      <xdr:blipFill>
        <a:blip xmlns:r="http://schemas.openxmlformats.org/officeDocument/2006/relationships" r:embed="rId1"/>
        <a:stretch>
          <a:fillRect/>
        </a:stretch>
      </xdr:blipFill>
      <xdr:spPr>
        <a:xfrm>
          <a:off x="14116050" y="2457450"/>
          <a:ext cx="6571429" cy="9209524"/>
        </a:xfrm>
        <a:prstGeom prst="rect">
          <a:avLst/>
        </a:prstGeom>
      </xdr:spPr>
    </xdr:pic>
    <xdr:clientData/>
  </xdr:twoCellAnchor>
  <xdr:twoCellAnchor editAs="oneCell">
    <xdr:from>
      <xdr:col>12</xdr:col>
      <xdr:colOff>123825</xdr:colOff>
      <xdr:row>41</xdr:row>
      <xdr:rowOff>114927</xdr:rowOff>
    </xdr:from>
    <xdr:to>
      <xdr:col>21</xdr:col>
      <xdr:colOff>225427</xdr:colOff>
      <xdr:row>76</xdr:row>
      <xdr:rowOff>111352</xdr:rowOff>
    </xdr:to>
    <xdr:pic>
      <xdr:nvPicPr>
        <xdr:cNvPr id="5" name="图片 4">
          <a:extLst>
            <a:ext uri="{FF2B5EF4-FFF2-40B4-BE49-F238E27FC236}">
              <a16:creationId xmlns:a16="http://schemas.microsoft.com/office/drawing/2014/main" id="{7FF04CDE-5582-7E5F-66F0-6D9E8E92A924}"/>
            </a:ext>
          </a:extLst>
        </xdr:cNvPr>
        <xdr:cNvPicPr>
          <a:picLocks noChangeAspect="1"/>
        </xdr:cNvPicPr>
      </xdr:nvPicPr>
      <xdr:blipFill>
        <a:blip xmlns:r="http://schemas.openxmlformats.org/officeDocument/2006/relationships" r:embed="rId2"/>
        <a:stretch>
          <a:fillRect/>
        </a:stretch>
      </xdr:blipFill>
      <xdr:spPr>
        <a:xfrm>
          <a:off x="14182725" y="10582902"/>
          <a:ext cx="8742683" cy="71897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1305339</xdr:colOff>
      <xdr:row>31</xdr:row>
      <xdr:rowOff>112644</xdr:rowOff>
    </xdr:from>
    <xdr:to>
      <xdr:col>7</xdr:col>
      <xdr:colOff>79513</xdr:colOff>
      <xdr:row>38</xdr:row>
      <xdr:rowOff>364435</xdr:rowOff>
    </xdr:to>
    <xdr:sp macro="" textlink="">
      <xdr:nvSpPr>
        <xdr:cNvPr id="2" name="对话气泡: 矩形 1">
          <a:extLst>
            <a:ext uri="{FF2B5EF4-FFF2-40B4-BE49-F238E27FC236}">
              <a16:creationId xmlns:a16="http://schemas.microsoft.com/office/drawing/2014/main" id="{EBB96907-AB2A-4250-962C-A58EFBF936F0}"/>
            </a:ext>
          </a:extLst>
        </xdr:cNvPr>
        <xdr:cNvSpPr/>
      </xdr:nvSpPr>
      <xdr:spPr>
        <a:xfrm>
          <a:off x="5068956" y="5996609"/>
          <a:ext cx="4260574" cy="1689652"/>
        </a:xfrm>
        <a:prstGeom prst="wedgeRectCallout">
          <a:avLst>
            <a:gd name="adj1" fmla="val 45508"/>
            <a:gd name="adj2" fmla="val 8370"/>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rgbClr val="FF0000"/>
              </a:solidFill>
            </a:rPr>
            <a:t>22 Jan Meeting:</a:t>
          </a:r>
        </a:p>
        <a:p>
          <a:pPr algn="l"/>
          <a:endParaRPr lang="en-US" altLang="zh-CN" sz="1100">
            <a:solidFill>
              <a:srgbClr val="FF0000"/>
            </a:solidFill>
          </a:endParaRPr>
        </a:p>
        <a:p>
          <a:pPr algn="l"/>
          <a:r>
            <a:rPr lang="en-US" altLang="zh-CN" sz="1100">
              <a:solidFill>
                <a:srgbClr val="FF0000"/>
              </a:solidFill>
            </a:rPr>
            <a:t>No need RCT1, RCT2 for cancellation.</a:t>
          </a:r>
          <a:endParaRPr lang="zh-CN" altLang="en-US" sz="11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100.10\clcc\02_&#22522;&#26412;&#35373;&#35336;\30_&#30011;&#38754;&#12539;&#24115;&#31080;&#35373;&#35336;&#26360;\step1\&#12471;&#12473;&#12486;&#12512;&#31649;&#29702;\&#30011;&#38754;&#35373;&#35336;&#26360;_&#12497;&#12473;&#12527;&#12540;&#12489;&#22793;&#26356;&#12304;&#26356;&#26032;&#30011;&#38754;&#123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100.10\clcc\02_&#22522;&#26412;&#35373;&#35336;\30_&#30011;&#38754;&#12539;&#24115;&#31080;&#35373;&#35336;&#26360;\step1\&#12471;&#12473;&#12486;&#12512;&#31649;&#29702;\&#30011;&#38754;&#35373;&#35336;&#26360;_&#12518;&#12540;&#12470;&#31649;&#29702;&#12304;&#26356;&#26032;&#30011;&#38754;&#12305;.xls"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D:\BPICTR\01_RD\04_ISIDDoc\Accounting\GL_pattern_20221227.xlsx" TargetMode="External"/><Relationship Id="rId1" Type="http://schemas.openxmlformats.org/officeDocument/2006/relationships/externalLinkPath" Target="file:///D:\BPICTR\01_RD\04_ISIDDoc\Accounting\GL_pattern_20221227.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isidsha-my.sharepoint.com/Users/adamor/AppData/Local/Temp/notes5D3EFE/~68855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KTIBJ\SVN_KTIBJ\document\01_RD\04_ISIDDoc\Attachment\RentalCollection_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229P3025\&#20849;&#29992;&#65420;&#65387;&#65433;&#65408;&#65438;\GMAXCL\Mail\tmp\MsgTmp\M0fc0081\&#12488;&#12521;&#12531;&#12473;&#12493;&#12483;&#1248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udit4\c\WST%20AUDIT%20FILE%20(BACK%20UP)\&#3651;&#3594;&#3657;%20backup%20-%20mar'08\&#3591;&#3634;&#3609;%20&#3591;&#3634;&#3609;%20&#3591;&#3634;&#3609;%20(updated%209-3-08)%20-%20up%20&#3588;&#3657;&#3609;&#3588;&#3623;&#3657;&#3634;(&#3611;&#3619;&#3632;&#3617;&#3623;&#3621;,&#3617;&#3605;&#3600;)\&#3591;&#3634;&#3609;%202007\Daido%20Q2'2007\DOCUME~1\dp\LOCALS~1\Temp\mis006\oh00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sidsha-my.sharepoint.com/Users/chengyaji/AppData/Local/Temp/Temp1_rcv0001a01_All_Pac_admin_20201120172602.zip/rcv0001a01_All_Pac_admin_20201120172602/Request_ALL_20201120_07.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229P2789\&#12473;&#12496;&#12523;\TMP\1.hitachi-koki\1.(&#23376;)\L1000\&#20181;&#27770;\BACKUP\&#12467;&#12500;&#1254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00.10\clcc\02_&#22522;&#26412;&#35373;&#35336;\30_&#30011;&#38754;&#12539;&#24115;&#31080;&#35373;&#35336;&#26360;\step1\&#12471;&#12473;&#12486;&#12512;&#31649;&#29702;\&#30011;&#38754;&#35373;&#35336;&#26360;_&#12518;&#12540;&#12470;&#31649;&#29702;&#12304;&#19968;&#35239;&#30011;&#38754;&#123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ocuments%20and%20Settings\sanee\My%20Documents\OreRoomMixing\Mix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ct'07"/>
      <sheetName val="Nov'07"/>
      <sheetName val="Dec'07"/>
      <sheetName val="Jan'08"/>
      <sheetName val="Feb'08"/>
      <sheetName val="Mar'08"/>
      <sheetName val="Apr'08"/>
      <sheetName val="May'08"/>
      <sheetName val="Jun'08"/>
      <sheetName val="Jul'08"/>
      <sheetName val="Sheet1"/>
      <sheetName val="Total"/>
      <sheetName val="A011"/>
      <sheetName val="A021"/>
      <sheetName val="A022"/>
      <sheetName val="A041"/>
      <sheetName val="A042"/>
      <sheetName val="A043"/>
      <sheetName val="A051"/>
      <sheetName val="A061"/>
      <sheetName val="B011"/>
      <sheetName val="B012"/>
      <sheetName val="B013"/>
      <sheetName val="B021"/>
      <sheetName val="B022"/>
      <sheetName val="B031"/>
      <sheetName val="B032"/>
      <sheetName val="B033"/>
      <sheetName val="B041"/>
      <sheetName val="B042"/>
      <sheetName val="B043"/>
      <sheetName val="B051"/>
      <sheetName val="B052"/>
      <sheetName val="B053"/>
      <sheetName val="B054"/>
      <sheetName val="B061"/>
      <sheetName val="B071"/>
      <sheetName val="B081"/>
      <sheetName val="B091"/>
      <sheetName val="B092"/>
      <sheetName val="B093"/>
      <sheetName val="B094"/>
      <sheetName val="B095"/>
      <sheetName val="B101"/>
      <sheetName val="B111"/>
      <sheetName val="table"/>
      <sheetName val="Data"/>
      <sheetName val="Cperiod"/>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画面レイアウト"/>
      <sheetName val="画面項目定義"/>
      <sheetName val="アクション定義"/>
      <sheetName val="ＤＢ参照定義"/>
      <sheetName val="補足説明"/>
      <sheetName val="リスト範囲定義"/>
      <sheetName val="Feb.2003"/>
      <sheetName val="Table"/>
      <sheetName val="CriticalPath"/>
      <sheetName val="OreType"/>
      <sheetName val="deferred tax"/>
    </sheetNames>
    <sheetDataSet>
      <sheetData sheetId="0"/>
      <sheetData sheetId="1"/>
      <sheetData sheetId="2"/>
      <sheetData sheetId="3"/>
      <sheetData sheetId="4"/>
      <sheetData sheetId="5"/>
      <sheetData sheetId="6" refreshError="1">
        <row r="27">
          <cell r="C27" t="str">
            <v>―</v>
          </cell>
        </row>
        <row r="28">
          <cell r="C28" t="str">
            <v>自由</v>
          </cell>
        </row>
        <row r="29">
          <cell r="C29" t="str">
            <v>漢字</v>
          </cell>
        </row>
        <row r="30">
          <cell r="C30" t="str">
            <v>ひらがな</v>
          </cell>
        </row>
        <row r="31">
          <cell r="C31" t="str">
            <v>全角ｶﾅ</v>
          </cell>
        </row>
        <row r="32">
          <cell r="C32" t="str">
            <v>半角ｶﾅ</v>
          </cell>
        </row>
        <row r="33">
          <cell r="C33" t="str">
            <v>全角英字</v>
          </cell>
        </row>
        <row r="34">
          <cell r="C34" t="str">
            <v>半角英字</v>
          </cell>
        </row>
        <row r="35">
          <cell r="C35" t="str">
            <v>全角数字</v>
          </cell>
        </row>
        <row r="36">
          <cell r="C36" t="str">
            <v>半角数字</v>
          </cell>
        </row>
        <row r="37">
          <cell r="C37" t="str">
            <v>全角英数</v>
          </cell>
        </row>
        <row r="38">
          <cell r="C38" t="str">
            <v>半角英数</v>
          </cell>
        </row>
      </sheetData>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画面レイアウト"/>
      <sheetName val="画面項目定義"/>
      <sheetName val="アクション定義"/>
      <sheetName val="ＤＢ参照定義"/>
      <sheetName val="補足説明"/>
      <sheetName val="リスト範囲定義"/>
      <sheetName val="03.技能員"/>
      <sheetName val="01.職制"/>
      <sheetName val="Table"/>
      <sheetName val="04.嘱託･ﾊﾟｰﾄ"/>
      <sheetName val="分類区分内詳細項目"/>
    </sheetNames>
    <sheetDataSet>
      <sheetData sheetId="0"/>
      <sheetData sheetId="1"/>
      <sheetData sheetId="2"/>
      <sheetData sheetId="3"/>
      <sheetData sheetId="4"/>
      <sheetData sheetId="5"/>
      <sheetData sheetId="6" refreshError="1">
        <row r="5">
          <cell r="C5" t="str">
            <v>ラベル</v>
          </cell>
        </row>
        <row r="6">
          <cell r="C6" t="str">
            <v>リンク</v>
          </cell>
        </row>
        <row r="7">
          <cell r="C7" t="str">
            <v>ボタン</v>
          </cell>
        </row>
        <row r="8">
          <cell r="C8" t="str">
            <v>テキスト</v>
          </cell>
        </row>
        <row r="9">
          <cell r="C9" t="str">
            <v>チェックボックス</v>
          </cell>
        </row>
        <row r="10">
          <cell r="C10" t="str">
            <v>ラジオボタン</v>
          </cell>
        </row>
        <row r="11">
          <cell r="C11" t="str">
            <v>テーブル</v>
          </cell>
        </row>
        <row r="12">
          <cell r="C12" t="str">
            <v>ドロップダウンリスト</v>
          </cell>
        </row>
        <row r="13">
          <cell r="C13" t="str">
            <v>テキストエリア</v>
          </cell>
        </row>
        <row r="14">
          <cell r="C14" t="str">
            <v>データグリッド</v>
          </cell>
        </row>
        <row r="15">
          <cell r="C15" t="str">
            <v>パネル</v>
          </cell>
        </row>
        <row r="16">
          <cell r="C16" t="str">
            <v>イメージ</v>
          </cell>
        </row>
        <row r="17">
          <cell r="C17" t="str">
            <v>カスタムコントロール</v>
          </cell>
        </row>
      </sheetData>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List"/>
      <sheetName val="GLPattern_updatebyISID"/>
      <sheetName val="FILENAME"/>
      <sheetName val="mapping result"/>
      <sheetName val="type mapping"/>
      <sheetName val="payment"/>
      <sheetName val="collection"/>
      <sheetName val="GLPattern_updatebyISID_ver1"/>
      <sheetName val="CN"/>
      <sheetName val="payment entry"/>
      <sheetName val="RENTAL"/>
      <sheetName val="LEASING"/>
      <sheetName val="仕訳仕様(old)"/>
      <sheetName val="Realized Income"/>
      <sheetName val="OL&amp;FSOL(Accrual )"/>
      <sheetName val="FL(Accrual )"/>
      <sheetName val="WHT"/>
      <sheetName val="OLterminationGL"/>
      <sheetName val="FLterminationGL "/>
      <sheetName val="exchange rate"/>
      <sheetName val="Depreciation"/>
      <sheetName val="depreciation_plan"/>
      <sheetName val="imageofFL termination"/>
      <sheetName val="imageofOLFSOL termination"/>
      <sheetName val="CODE_TYPE_MAPPING"/>
      <sheetName val="=&gt;work"/>
      <sheetName val="JN_GL"/>
      <sheetName val="TBL改修【勘定科目管理】"/>
      <sheetName val="TBL改修【仕訳データ管理Detail】"/>
      <sheetName val="TBL改修【ＣＯＤＥ】"/>
      <sheetName val="TBL新規【JournalNameマッピング】"/>
      <sheetName val="参考【参照キー仕様】"/>
      <sheetName val="参考【JournalTxt仕様】"/>
      <sheetName val="参考【JournalNameマッピン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B1" t="str">
            <v>Acount CODE</v>
          </cell>
          <cell r="C1" t="str">
            <v>Acount Name</v>
          </cell>
        </row>
        <row r="2">
          <cell r="B2">
            <v>1630200</v>
          </cell>
          <cell r="C2" t="str">
            <v xml:space="preserve">EQUIPT &amp; OTHER PROP FOR LEASE </v>
          </cell>
        </row>
        <row r="3">
          <cell r="B3">
            <v>2650640</v>
          </cell>
          <cell r="C3" t="str">
            <v>A/P- TRADE -FULL GL</v>
          </cell>
        </row>
        <row r="4">
          <cell r="B4">
            <v>1970450</v>
          </cell>
          <cell r="C4" t="str">
            <v>MA - INPUT TAX</v>
          </cell>
        </row>
        <row r="5">
          <cell r="B5">
            <v>1130110</v>
          </cell>
          <cell r="C5" t="str">
            <v>DUE FR LOCAL BANK</v>
          </cell>
        </row>
        <row r="6">
          <cell r="B6">
            <v>2720400</v>
          </cell>
          <cell r="C6" t="str">
            <v>WITHHOLDING TAX PAYABLE AT SOURCE</v>
          </cell>
        </row>
        <row r="7">
          <cell r="B7">
            <v>2540400</v>
          </cell>
          <cell r="C7" t="str">
            <v>DEPOSIT ON LEASE CONTRACT-OPERATING LEASE</v>
          </cell>
        </row>
        <row r="8">
          <cell r="B8">
            <v>1200340</v>
          </cell>
          <cell r="C8" t="str">
            <v>RENTAL RECEIVABLE</v>
          </cell>
        </row>
        <row r="9">
          <cell r="B9">
            <v>2760800</v>
          </cell>
          <cell r="C9" t="str">
            <v>MISC LIABILITY OUTPUT TAX</v>
          </cell>
        </row>
        <row r="10">
          <cell r="B10">
            <v>5900100</v>
          </cell>
          <cell r="C10" t="str">
            <v>RENT INCOME</v>
          </cell>
        </row>
        <row r="11">
          <cell r="B11">
            <v>5640600</v>
          </cell>
          <cell r="C11" t="str">
            <v>SERVICE CHARGES &amp; FEES</v>
          </cell>
        </row>
        <row r="12">
          <cell r="B12">
            <v>6460340</v>
          </cell>
          <cell r="C12" t="str">
            <v>DEPRECIATION EXPENSE-LEASED ASSETS</v>
          </cell>
        </row>
        <row r="13">
          <cell r="B13">
            <v>1630250</v>
          </cell>
          <cell r="C13" t="str">
            <v>ACCUM DEPRECIATION-EQUIPMENT AND OTHER PROPERTIES FOR LEASE</v>
          </cell>
        </row>
        <row r="14">
          <cell r="B14">
            <v>1200440</v>
          </cell>
          <cell r="C14" t="str">
            <v>PAST DUE RECEIVABLES-OL</v>
          </cell>
        </row>
        <row r="15">
          <cell r="B15">
            <v>1820940</v>
          </cell>
          <cell r="C15" t="str">
            <v>A/R-TRADE-FULL GL</v>
          </cell>
        </row>
        <row r="16">
          <cell r="B16">
            <v>5980400</v>
          </cell>
          <cell r="C16" t="str">
            <v>GAIN/ (LOSS) - LEASE TERMINAT</v>
          </cell>
        </row>
        <row r="17">
          <cell r="B17">
            <v>1130110</v>
          </cell>
          <cell r="C17" t="str">
            <v>Due from Local Bank</v>
          </cell>
        </row>
        <row r="18">
          <cell r="B18">
            <v>2900890</v>
          </cell>
          <cell r="C18" t="str">
            <v>Sundry Credit Leasing Collection - Full GL</v>
          </cell>
        </row>
        <row r="19">
          <cell r="B19">
            <v>1200330</v>
          </cell>
          <cell r="C19" t="str">
            <v>LEASE CONTRACT RECEIVABLE-CAPITAL LEASE</v>
          </cell>
        </row>
        <row r="20">
          <cell r="B20">
            <v>1420300</v>
          </cell>
          <cell r="C20" t="str">
            <v>RESIDUAL VALUE-CAPITAL LEASE</v>
          </cell>
        </row>
        <row r="21">
          <cell r="B21">
            <v>2600700</v>
          </cell>
          <cell r="C21" t="str">
            <v>ULI-CAPITAL LEASE-SHORT TERM</v>
          </cell>
        </row>
        <row r="22">
          <cell r="B22">
            <v>2650640</v>
          </cell>
          <cell r="C22" t="str">
            <v>A/P-TRADE-FULL GL</v>
          </cell>
        </row>
        <row r="23">
          <cell r="B23">
            <v>2720400</v>
          </cell>
          <cell r="C23" t="str">
            <v>WITHHOLDING TAX PAYABLE AT SOURCE</v>
          </cell>
        </row>
        <row r="24">
          <cell r="B24">
            <v>1130120</v>
          </cell>
          <cell r="C24" t="str">
            <v>DFLB-DEMAND DEPOSIT-BPI</v>
          </cell>
        </row>
        <row r="25">
          <cell r="B25">
            <v>1130110</v>
          </cell>
          <cell r="C25" t="str">
            <v>DUE FR LOCAL BANK</v>
          </cell>
        </row>
        <row r="26">
          <cell r="B26">
            <v>2540300</v>
          </cell>
          <cell r="C26" t="str">
            <v>DEP ON LEASE CONTRACT-CAPITAL LEASE</v>
          </cell>
        </row>
        <row r="27">
          <cell r="B27">
            <v>5460200</v>
          </cell>
          <cell r="C27" t="str">
            <v>Leasing Income - Equipment Lease</v>
          </cell>
        </row>
        <row r="28">
          <cell r="B28">
            <v>5640600</v>
          </cell>
          <cell r="C28" t="str">
            <v>Service Charges &amp; Fees</v>
          </cell>
        </row>
        <row r="29">
          <cell r="B29">
            <v>1200420</v>
          </cell>
          <cell r="C29" t="str">
            <v>PAST DUE RCVBLES-CAPITAL LEASE</v>
          </cell>
        </row>
        <row r="30">
          <cell r="B30">
            <v>2600900</v>
          </cell>
          <cell r="C30" t="str">
            <v>ULI PAST DUE LEASE</v>
          </cell>
        </row>
        <row r="31">
          <cell r="B31">
            <v>1820940</v>
          </cell>
          <cell r="C31" t="str">
            <v>A/R-TRADE-FULL GL</v>
          </cell>
        </row>
        <row r="32">
          <cell r="B32">
            <v>5980400</v>
          </cell>
          <cell r="C32" t="str">
            <v>GAIN/(LOSS) Lease Termination</v>
          </cell>
        </row>
        <row r="33">
          <cell r="B33">
            <v>1130120</v>
          </cell>
          <cell r="C33" t="str">
            <v>DUE FR LOCAL BANK</v>
          </cell>
        </row>
        <row r="34">
          <cell r="B34">
            <v>5460200</v>
          </cell>
          <cell r="C34" t="str">
            <v>LEASING INCOME-EQUIPTMENT LEAS</v>
          </cell>
        </row>
        <row r="35">
          <cell r="B35">
            <v>1130110</v>
          </cell>
          <cell r="C35" t="str">
            <v>Due from Local Bank</v>
          </cell>
        </row>
        <row r="36">
          <cell r="B36">
            <v>2900890</v>
          </cell>
          <cell r="C36" t="str">
            <v>Sundry Credit Leasing Collection - Full GL</v>
          </cell>
        </row>
        <row r="37">
          <cell r="B37" t="str">
            <v>tempbankcharge</v>
          </cell>
          <cell r="C37" t="str">
            <v>tempbankcharge</v>
          </cell>
        </row>
        <row r="38">
          <cell r="B38" t="str">
            <v>suspense-WHT</v>
          </cell>
          <cell r="C38" t="str">
            <v>suspense-WHT</v>
          </cell>
        </row>
        <row r="39">
          <cell r="B39" t="str">
            <v>temp_income</v>
          </cell>
          <cell r="C39" t="str">
            <v>temp_income</v>
          </cell>
        </row>
        <row r="40">
          <cell r="B40">
            <v>1630300</v>
          </cell>
          <cell r="C40" t="str">
            <v>Equipment and Other Prop for Sale</v>
          </cell>
        </row>
        <row r="41">
          <cell r="B41" t="str">
            <v>temp_ap</v>
          </cell>
          <cell r="C41" t="str">
            <v>temp_ap</v>
          </cell>
        </row>
        <row r="42">
          <cell r="B42" t="str">
            <v>GRT</v>
          </cell>
          <cell r="C42" t="str">
            <v>GRT</v>
          </cell>
        </row>
        <row r="43">
          <cell r="B43" t="str">
            <v>suspense-GRT</v>
          </cell>
          <cell r="C43" t="str">
            <v>suspense-GRT</v>
          </cell>
        </row>
        <row r="44">
          <cell r="B44">
            <v>1960900</v>
          </cell>
          <cell r="C44" t="str">
            <v>MISCELLANEOUS ASSETS - BIR</v>
          </cell>
        </row>
        <row r="45">
          <cell r="B45" t="str">
            <v>temp code1</v>
          </cell>
          <cell r="C45" t="str">
            <v>Suspense account - Receipt for others</v>
          </cell>
        </row>
        <row r="46">
          <cell r="B46" t="str">
            <v>temp code2</v>
          </cell>
          <cell r="C46" t="str">
            <v>Accounts receivable -Others</v>
          </cell>
        </row>
        <row r="47">
          <cell r="B47">
            <v>5900100</v>
          </cell>
          <cell r="C47" t="str">
            <v>RENT INCOME - OL</v>
          </cell>
        </row>
        <row r="48">
          <cell r="B48">
            <v>5900110</v>
          </cell>
          <cell r="C48" t="str">
            <v>RENT INCOME - FSOL</v>
          </cell>
        </row>
        <row r="49">
          <cell r="B49">
            <v>1830800</v>
          </cell>
          <cell r="C49" t="str">
            <v xml:space="preserve"> ACCOUNTS RECEIVABLE-OTHERS</v>
          </cell>
        </row>
      </sheetData>
      <sheetData sheetId="25"/>
      <sheetData sheetId="26"/>
      <sheetData sheetId="27"/>
      <sheetData sheetId="28"/>
      <sheetData sheetId="29"/>
      <sheetData sheetId="30"/>
      <sheetData sheetId="31"/>
      <sheetData sheetId="32"/>
      <sheetData sheetId="3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仕訳仕様"/>
      <sheetName val="imageofFL termination"/>
      <sheetName val="imageofOLFSOL termination"/>
      <sheetName val="CODE_TYPE_MAPPING"/>
      <sheetName val="=&gt;work"/>
      <sheetName val="JN_GL"/>
      <sheetName val="TBL改修【勘定科目管理】"/>
      <sheetName val="TBL改修【仕訳データ管理Detail】"/>
      <sheetName val="TBL改修【ＣＯＤＥ】"/>
      <sheetName val="TBL新規【JournalNameマッピング】"/>
      <sheetName val="参考【参照キー仕様】"/>
      <sheetName val="参考【JournalTxt仕様】"/>
      <sheetName val="参考【JournalNameマッピング】"/>
    </sheetNames>
    <sheetDataSet>
      <sheetData sheetId="0" refreshError="1"/>
      <sheetData sheetId="1" refreshError="1"/>
      <sheetData sheetId="2" refreshError="1"/>
      <sheetData sheetId="3" refreshError="1">
        <row r="1">
          <cell r="B1" t="str">
            <v>Acount CODE</v>
          </cell>
          <cell r="C1" t="str">
            <v>Acount Name</v>
          </cell>
        </row>
        <row r="2">
          <cell r="B2">
            <v>1630200</v>
          </cell>
          <cell r="C2" t="str">
            <v xml:space="preserve">EQUIPT &amp; OTHER PROP FOR LEASE </v>
          </cell>
        </row>
        <row r="3">
          <cell r="B3">
            <v>2650640</v>
          </cell>
          <cell r="C3" t="str">
            <v>A/P- TRADE -FULL GL</v>
          </cell>
        </row>
        <row r="4">
          <cell r="B4">
            <v>1970450</v>
          </cell>
          <cell r="C4" t="str">
            <v>MA - INPUT TAX</v>
          </cell>
        </row>
        <row r="5">
          <cell r="B5">
            <v>1130110</v>
          </cell>
          <cell r="C5" t="str">
            <v>DUE FR LOCAL BANK</v>
          </cell>
        </row>
        <row r="6">
          <cell r="B6">
            <v>2720400</v>
          </cell>
          <cell r="C6" t="str">
            <v>WITHHOLDING TAX PAYABLE AT SOURCE</v>
          </cell>
        </row>
        <row r="7">
          <cell r="B7">
            <v>2540400</v>
          </cell>
          <cell r="C7" t="str">
            <v>DEPOSIT ON LEASE CONTRACT-OPERATING LEASE</v>
          </cell>
        </row>
        <row r="8">
          <cell r="B8">
            <v>1200340</v>
          </cell>
          <cell r="C8" t="str">
            <v>RENTAL RECEIVABLE</v>
          </cell>
        </row>
        <row r="9">
          <cell r="B9">
            <v>2760800</v>
          </cell>
          <cell r="C9" t="str">
            <v>MISC LIABILITY OUTPUT TAX</v>
          </cell>
        </row>
        <row r="10">
          <cell r="B10">
            <v>5900100</v>
          </cell>
          <cell r="C10" t="str">
            <v>RENT INCOME</v>
          </cell>
        </row>
        <row r="11">
          <cell r="B11">
            <v>5640600</v>
          </cell>
          <cell r="C11" t="str">
            <v>SERVICE CHARGES &amp; FEES</v>
          </cell>
        </row>
        <row r="12">
          <cell r="B12">
            <v>6460340</v>
          </cell>
          <cell r="C12" t="str">
            <v>DEPRECIATION EXPENSE-LEASED ASSETS</v>
          </cell>
        </row>
        <row r="13">
          <cell r="B13">
            <v>1630250</v>
          </cell>
          <cell r="C13" t="str">
            <v>ACCUM DEPRECIATION-EQUIPMENT AND OTHER PROPERTIES FOR LEASE</v>
          </cell>
        </row>
        <row r="14">
          <cell r="B14">
            <v>1200440</v>
          </cell>
          <cell r="C14" t="str">
            <v>PAST DUE RECEIVABLES-OL</v>
          </cell>
        </row>
        <row r="15">
          <cell r="B15">
            <v>1820940</v>
          </cell>
          <cell r="C15" t="str">
            <v>A/R-TRADE-FULL GL</v>
          </cell>
        </row>
        <row r="16">
          <cell r="B16">
            <v>5980400</v>
          </cell>
          <cell r="C16" t="str">
            <v>GAIN/ (LOSS) - LEASE TERMINAT</v>
          </cell>
        </row>
        <row r="17">
          <cell r="B17">
            <v>1130110</v>
          </cell>
          <cell r="C17" t="str">
            <v>Due from Local Bank</v>
          </cell>
        </row>
        <row r="18">
          <cell r="B18">
            <v>2900890</v>
          </cell>
          <cell r="C18" t="str">
            <v>Sundry Credit Leasing Collection - Full GL</v>
          </cell>
        </row>
        <row r="19">
          <cell r="B19">
            <v>1200330</v>
          </cell>
          <cell r="C19" t="str">
            <v>LEASE CONTRACT RECEIVABLE-CAPITAL LEASE</v>
          </cell>
        </row>
        <row r="20">
          <cell r="B20">
            <v>1420300</v>
          </cell>
          <cell r="C20" t="str">
            <v>RESIDUAL VALUE-CAPITAL LEASE</v>
          </cell>
        </row>
        <row r="21">
          <cell r="B21">
            <v>2600700</v>
          </cell>
          <cell r="C21" t="str">
            <v>ULI-CAPITAL LEASE-SHORT TERM</v>
          </cell>
        </row>
        <row r="22">
          <cell r="B22">
            <v>2650640</v>
          </cell>
          <cell r="C22" t="str">
            <v>A/P-TRADE-FULL GL</v>
          </cell>
        </row>
        <row r="23">
          <cell r="B23">
            <v>2720400</v>
          </cell>
          <cell r="C23" t="str">
            <v>WITHHOLDING TAX PAYABLE AT SOURCE</v>
          </cell>
        </row>
        <row r="24">
          <cell r="B24">
            <v>1130120</v>
          </cell>
          <cell r="C24" t="str">
            <v>DFLB-DEMAND DEPOSIT-BPI</v>
          </cell>
        </row>
        <row r="25">
          <cell r="B25">
            <v>1130110</v>
          </cell>
          <cell r="C25" t="str">
            <v>DUE FR LOCAL BANK</v>
          </cell>
        </row>
        <row r="26">
          <cell r="B26">
            <v>2540300</v>
          </cell>
          <cell r="C26" t="str">
            <v>DEP ON LEASE CONTRACT-CAPITAL LEASE</v>
          </cell>
        </row>
        <row r="27">
          <cell r="B27">
            <v>5460200</v>
          </cell>
          <cell r="C27" t="str">
            <v>Leasing Income - Equipment Lease</v>
          </cell>
        </row>
        <row r="28">
          <cell r="B28">
            <v>5640600</v>
          </cell>
          <cell r="C28" t="str">
            <v>Service Charges &amp; Fees</v>
          </cell>
        </row>
        <row r="29">
          <cell r="B29">
            <v>1200420</v>
          </cell>
          <cell r="C29" t="str">
            <v>PAST DUE RCVBLES-CAPITAL LEASE</v>
          </cell>
        </row>
        <row r="30">
          <cell r="B30">
            <v>2600900</v>
          </cell>
          <cell r="C30" t="str">
            <v>ULI PAST DUE LEASE</v>
          </cell>
        </row>
        <row r="31">
          <cell r="B31">
            <v>1820940</v>
          </cell>
          <cell r="C31" t="str">
            <v>A/R-TRADE-FULL GL</v>
          </cell>
        </row>
        <row r="32">
          <cell r="B32">
            <v>5980400</v>
          </cell>
          <cell r="C32" t="str">
            <v>GAIN/(LOSS) Lease Termination</v>
          </cell>
        </row>
        <row r="33">
          <cell r="B33">
            <v>1130120</v>
          </cell>
          <cell r="C33" t="str">
            <v>DUE FR LOCAL BANK</v>
          </cell>
        </row>
        <row r="34">
          <cell r="B34">
            <v>5460200</v>
          </cell>
          <cell r="C34" t="str">
            <v>LEASING INCOME-EQUIPTMENT LEAS</v>
          </cell>
        </row>
        <row r="35">
          <cell r="B35">
            <v>1130110</v>
          </cell>
          <cell r="C35" t="str">
            <v>Due from Local Bank</v>
          </cell>
        </row>
        <row r="36">
          <cell r="B36">
            <v>2900890</v>
          </cell>
          <cell r="C36" t="str">
            <v>Sundry Credit Leasing Collection - Full GL</v>
          </cell>
        </row>
        <row r="37">
          <cell r="B37" t="str">
            <v>tempbankcharge</v>
          </cell>
          <cell r="C37" t="str">
            <v>tempbankcharge</v>
          </cell>
        </row>
        <row r="38">
          <cell r="B38" t="str">
            <v>suspense-WHT</v>
          </cell>
          <cell r="C38" t="str">
            <v>suspense-WHT</v>
          </cell>
        </row>
        <row r="39">
          <cell r="B39" t="str">
            <v>temp_income</v>
          </cell>
          <cell r="C39" t="str">
            <v>temp_income</v>
          </cell>
        </row>
        <row r="40">
          <cell r="B40">
            <v>1630300</v>
          </cell>
          <cell r="C40" t="str">
            <v>Equipment and Other Prop for Sale</v>
          </cell>
        </row>
        <row r="41">
          <cell r="B41" t="str">
            <v>temp_ap</v>
          </cell>
          <cell r="C41" t="str">
            <v>temp_ap</v>
          </cell>
        </row>
        <row r="42">
          <cell r="B42" t="str">
            <v>GRT</v>
          </cell>
          <cell r="C42" t="str">
            <v>GRT</v>
          </cell>
        </row>
        <row r="43">
          <cell r="B43" t="str">
            <v>suspense-GRT</v>
          </cell>
          <cell r="C43" t="str">
            <v>suspense-GRT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lection Plan"/>
      <sheetName val="Request Schedule Summary"/>
      <sheetName val="Request Schedule Receiving List"/>
      <sheetName val="ReconcilliationResult"/>
      <sheetName val="ReceivingDetailOfLeaseRent"/>
      <sheetName val="Repayment Search Result"/>
      <sheetName val="Billing Note Description"/>
      <sheetName val="Account List"/>
      <sheetName val="Method List"/>
      <sheetName val="Date List"/>
      <sheetName val="Request Schedule Summary(KTIBJ)"/>
      <sheetName val="ReceivingDetailOfLeaseRent(Sum)"/>
      <sheetName val="ReceivingDetailOfLeaseRent(old)"/>
    </sheetNames>
    <sheetDataSet>
      <sheetData sheetId="0"/>
      <sheetData sheetId="1"/>
      <sheetData sheetId="2"/>
      <sheetData sheetId="3"/>
      <sheetData sheetId="4"/>
      <sheetData sheetId="5"/>
      <sheetData sheetId="6"/>
      <sheetData sheetId="7"/>
      <sheetData sheetId="8">
        <row r="3">
          <cell r="C3" t="str">
            <v>9_Pay In</v>
          </cell>
        </row>
      </sheetData>
      <sheetData sheetId="9">
        <row r="3">
          <cell r="C3">
            <v>43160</v>
          </cell>
        </row>
        <row r="4">
          <cell r="C4">
            <v>43161</v>
          </cell>
        </row>
        <row r="5">
          <cell r="C5">
            <v>43162</v>
          </cell>
        </row>
        <row r="6">
          <cell r="C6">
            <v>43163</v>
          </cell>
        </row>
        <row r="7">
          <cell r="C7">
            <v>43164</v>
          </cell>
        </row>
        <row r="8">
          <cell r="C8">
            <v>43165</v>
          </cell>
        </row>
        <row r="9">
          <cell r="C9">
            <v>43166</v>
          </cell>
        </row>
        <row r="10">
          <cell r="C10">
            <v>43167</v>
          </cell>
        </row>
        <row r="11">
          <cell r="C11">
            <v>43168</v>
          </cell>
        </row>
        <row r="12">
          <cell r="C12">
            <v>43169</v>
          </cell>
        </row>
        <row r="13">
          <cell r="C13">
            <v>43170</v>
          </cell>
        </row>
        <row r="14">
          <cell r="C14">
            <v>43171</v>
          </cell>
        </row>
        <row r="15">
          <cell r="C15">
            <v>43172</v>
          </cell>
        </row>
        <row r="16">
          <cell r="C16">
            <v>43173</v>
          </cell>
        </row>
        <row r="17">
          <cell r="C17">
            <v>43174</v>
          </cell>
        </row>
        <row r="18">
          <cell r="C18">
            <v>43175</v>
          </cell>
        </row>
        <row r="19">
          <cell r="C19">
            <v>43176</v>
          </cell>
        </row>
        <row r="20">
          <cell r="C20">
            <v>43177</v>
          </cell>
        </row>
        <row r="21">
          <cell r="C21">
            <v>43178</v>
          </cell>
        </row>
        <row r="22">
          <cell r="C22">
            <v>43179</v>
          </cell>
        </row>
        <row r="23">
          <cell r="C23">
            <v>43180</v>
          </cell>
        </row>
        <row r="24">
          <cell r="C24">
            <v>43181</v>
          </cell>
        </row>
        <row r="25">
          <cell r="C25">
            <v>43182</v>
          </cell>
        </row>
        <row r="26">
          <cell r="C26">
            <v>43183</v>
          </cell>
        </row>
        <row r="27">
          <cell r="C27">
            <v>43184</v>
          </cell>
        </row>
        <row r="28">
          <cell r="C28">
            <v>43185</v>
          </cell>
        </row>
        <row r="29">
          <cell r="C29">
            <v>43186</v>
          </cell>
        </row>
        <row r="30">
          <cell r="C30">
            <v>43187</v>
          </cell>
        </row>
        <row r="31">
          <cell r="C31">
            <v>43188</v>
          </cell>
        </row>
        <row r="32">
          <cell r="C32">
            <v>43189</v>
          </cell>
        </row>
        <row r="33">
          <cell r="C33">
            <v>43190</v>
          </cell>
        </row>
      </sheetData>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取り纏め表"/>
      <sheetName val="トランスネット"/>
      <sheetName val="トランスネット.xls"/>
      <sheetName val="%E3%83%88%E3%83%A9%E3%83%B3%E3%"/>
      <sheetName val="Sheet1"/>
      <sheetName val="Sheet2"/>
      <sheetName val="sample"/>
      <sheetName val="CASHFLOW"/>
      <sheetName val="\\229P3025\共用ﾌｫﾙﾀﾞ\GMAXCL\Mail\"/>
      <sheetName val="__229P3025_共用ﾌｫﾙﾀﾞ_GMAXCL_Mail_"/>
      <sheetName val="Account Code"/>
      <sheetName val="Mgt Ad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otal"/>
      <sheetName val="A011"/>
      <sheetName val="A021"/>
      <sheetName val="A022"/>
      <sheetName val="A041"/>
      <sheetName val="A042"/>
      <sheetName val="A043"/>
      <sheetName val="A051"/>
      <sheetName val="A061"/>
      <sheetName val="B011"/>
      <sheetName val="B012"/>
      <sheetName val="B013"/>
      <sheetName val="B021"/>
      <sheetName val="B022"/>
      <sheetName val="B031"/>
      <sheetName val="B032"/>
      <sheetName val="B033"/>
      <sheetName val="B041"/>
      <sheetName val="B042"/>
      <sheetName val="B043"/>
      <sheetName val="B051"/>
      <sheetName val="B052"/>
      <sheetName val="B053"/>
      <sheetName val="B054"/>
      <sheetName val="B061"/>
      <sheetName val="B071"/>
      <sheetName val="B081"/>
      <sheetName val="B091"/>
      <sheetName val="B092"/>
      <sheetName val="B093"/>
      <sheetName val="B094"/>
      <sheetName val="B095"/>
      <sheetName val="B101"/>
      <sheetName val="B111"/>
      <sheetName val="table"/>
      <sheetName val="Data"/>
      <sheetName val="Cperiod"/>
      <sheetName val="取り纏め表"/>
      <sheetName val="oh0006"/>
    </sheetNames>
    <definedNames>
      <definedName name="COPY3"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est Schedule Summary"/>
      <sheetName val="Request Schedule Receiving List"/>
      <sheetName val="Account List"/>
      <sheetName val="Method List"/>
      <sheetName val="Date List"/>
      <sheetName val="Issue Bank List"/>
    </sheetNames>
    <sheetDataSet>
      <sheetData sheetId="0" refreshError="1"/>
      <sheetData sheetId="1" refreshError="1"/>
      <sheetData sheetId="2" refreshError="1"/>
      <sheetData sheetId="3" refreshError="1"/>
      <sheetData sheetId="4" refreshError="1"/>
      <sheetData sheetId="5">
        <row r="3">
          <cell r="C3" t="str">
            <v>006_KBA</v>
          </cell>
        </row>
        <row r="4">
          <cell r="C4" t="str">
            <v>005_SCB</v>
          </cell>
        </row>
        <row r="5">
          <cell r="C5" t="str">
            <v>004_BBL</v>
          </cell>
        </row>
        <row r="6">
          <cell r="C6" t="str">
            <v>001_Dummy</v>
          </cell>
        </row>
        <row r="7">
          <cell r="C7" t="str">
            <v>014_UOB</v>
          </cell>
        </row>
        <row r="8">
          <cell r="C8" t="str">
            <v>008_TMB</v>
          </cell>
        </row>
        <row r="9">
          <cell r="C9" t="str">
            <v>007_BAY</v>
          </cell>
        </row>
        <row r="10">
          <cell r="C10" t="str">
            <v>015_CITI</v>
          </cell>
        </row>
        <row r="11">
          <cell r="C11" t="str">
            <v>013_SCBT</v>
          </cell>
        </row>
        <row r="12">
          <cell r="C12" t="str">
            <v>016_HSBC</v>
          </cell>
        </row>
        <row r="13">
          <cell r="C13" t="str">
            <v>011_TBANK</v>
          </cell>
        </row>
        <row r="14">
          <cell r="C14" t="str">
            <v>017_DB</v>
          </cell>
        </row>
        <row r="15">
          <cell r="C15" t="str">
            <v>002_MHCB</v>
          </cell>
        </row>
        <row r="16">
          <cell r="C16" t="str">
            <v>003_SMBC</v>
          </cell>
        </row>
        <row r="17">
          <cell r="C17" t="str">
            <v>018_GHB</v>
          </cell>
        </row>
        <row r="18">
          <cell r="C18" t="str">
            <v>019_GSB</v>
          </cell>
        </row>
        <row r="19">
          <cell r="C19" t="str">
            <v>020_ICBC</v>
          </cell>
        </row>
        <row r="20">
          <cell r="C20" t="str">
            <v>021_Tisco</v>
          </cell>
        </row>
        <row r="21">
          <cell r="C21" t="str">
            <v>022_CIMB</v>
          </cell>
        </row>
        <row r="22">
          <cell r="C22" t="str">
            <v>023_LH BANK</v>
          </cell>
        </row>
        <row r="23">
          <cell r="C23" t="str">
            <v>024_ABN AMRO</v>
          </cell>
        </row>
        <row r="24">
          <cell r="C24" t="str">
            <v>025_ANZB</v>
          </cell>
        </row>
        <row r="25">
          <cell r="C25" t="str">
            <v>026_BA</v>
          </cell>
        </row>
        <row r="26">
          <cell r="C26" t="str">
            <v>027_BAAC</v>
          </cell>
        </row>
        <row r="27">
          <cell r="C27" t="str">
            <v>028_BNP</v>
          </cell>
        </row>
        <row r="28">
          <cell r="C28" t="str">
            <v>029_BNS</v>
          </cell>
        </row>
        <row r="29">
          <cell r="C29" t="str">
            <v>030_BOA</v>
          </cell>
        </row>
        <row r="30">
          <cell r="C30" t="str">
            <v>031_BOC</v>
          </cell>
        </row>
        <row r="31">
          <cell r="C31" t="str">
            <v>032_BT</v>
          </cell>
        </row>
        <row r="32">
          <cell r="C32" t="str">
            <v>033_BTM</v>
          </cell>
        </row>
        <row r="33">
          <cell r="C33" t="str">
            <v>034_CALYON</v>
          </cell>
        </row>
        <row r="34">
          <cell r="C34" t="str">
            <v>035_EXIM</v>
          </cell>
        </row>
        <row r="35">
          <cell r="C35" t="str">
            <v>036_IOB</v>
          </cell>
        </row>
        <row r="36">
          <cell r="C36" t="str">
            <v>009_ISALAM</v>
          </cell>
        </row>
        <row r="37">
          <cell r="C37" t="str">
            <v>037_ISL</v>
          </cell>
        </row>
        <row r="38">
          <cell r="C38" t="str">
            <v>038_JP</v>
          </cell>
        </row>
        <row r="39">
          <cell r="C39" t="str">
            <v>039_KKP</v>
          </cell>
        </row>
        <row r="40">
          <cell r="C40" t="str">
            <v>040_OCBC</v>
          </cell>
        </row>
        <row r="41">
          <cell r="C41" t="str">
            <v>041_RHB</v>
          </cell>
        </row>
        <row r="42">
          <cell r="C42" t="str">
            <v>042_Scotiabank</v>
          </cell>
        </row>
        <row r="43">
          <cell r="C43" t="str">
            <v>043_SME</v>
          </cell>
        </row>
        <row r="44">
          <cell r="C44" t="str">
            <v>010_SMTB</v>
          </cell>
        </row>
        <row r="45">
          <cell r="C45" t="str">
            <v>044_TCRB</v>
          </cell>
        </row>
        <row r="46">
          <cell r="C46" t="str">
            <v>012_Z-BANK</v>
          </cell>
        </row>
        <row r="47">
          <cell r="C47" t="str">
            <v>999_Others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コピー~4"/>
      <sheetName val="消さないでねシート"/>
      <sheetName val="コピー~4.XLS"/>
      <sheetName val="%E3%82%B3%E3%83%94%E3%83%BC~4.X"/>
      <sheetName val="PR"/>
      <sheetName val="MAR"/>
      <sheetName val="FEB"/>
      <sheetName val="取り纏め表"/>
      <sheetName val="[コピー~4.XLS]__229P2789_____TM_86"/>
      <sheetName val="__229P2789_スバル_TMP_1.hitachi-ko"/>
      <sheetName val="[コピー~4.XLS]__229P2789_____TMP_2"/>
      <sheetName val="table"/>
      <sheetName val="[コピー~4.XLS]__229P2789_____TMP_3"/>
      <sheetName val="[コピー~4.XLS]__229P2789_____TM_51"/>
      <sheetName val="[コピー~4.XLS]__229P2789_____TM_23"/>
      <sheetName val="[コピー~4.XLS]__229P2789_____TM_22"/>
      <sheetName val="[コピー~4.XLS]__229P2789_____TMP_5"/>
      <sheetName val="[コピー~4.XLS]__229P2789_____TMP_4"/>
      <sheetName val="[コピー~4.XLS]__229P2789_____TMP_6"/>
      <sheetName val="[コピー~4.XLS]__229P2789_____TMP_8"/>
      <sheetName val="[コピー~4.XLS]__229P2789_____TMP_7"/>
      <sheetName val="[コピー~4.XLS]__229P2789_____TM_14"/>
      <sheetName val="[コピー~4.XLS]__229P2789_____TMP_9"/>
      <sheetName val="[コピー~4.XLS]__229P2789_____TM_10"/>
      <sheetName val="[コピー~4.XLS]__229P2789_____TM_11"/>
      <sheetName val="[コピー~4.XLS]__229P2789_____TM_12"/>
      <sheetName val="[コピー~4.XLS]__229P2789_____TM_13"/>
      <sheetName val="[コピー~4.XLS]__229P2789_____TM_15"/>
      <sheetName val="[コピー~4.XLS]__229P2789_____TM_18"/>
      <sheetName val="[コピー~4.XLS]__229P2789_____TM_16"/>
      <sheetName val="[コピー~4.XLS]\\229P2789\スバル\TMP\1"/>
      <sheetName val="[コピー~4.XLS]__229P2789_____TM_17"/>
      <sheetName val="[コピー~4.XLS]__229P2789_____TM_19"/>
      <sheetName val="[コピー~4.XLS]__229P2789_____TM_21"/>
      <sheetName val="[コピー~4.XLS]__229P2789_____TM_20"/>
      <sheetName val="[コピー~4.XLS]__229P2789_____TM_24"/>
      <sheetName val="[コピー~4.XLS]__229P2789_____TM_25"/>
      <sheetName val="[コピー~4.XLS]__229P2789_____TM_32"/>
      <sheetName val="[コピー~4.XLS]__229P2789_____TM_26"/>
      <sheetName val="[コピー~4.XLS]__229P2789_____TM_27"/>
      <sheetName val="[コピー~4.XLS]__229P2789_____TM_30"/>
      <sheetName val="[コピー~4.XLS]__229P2789_____TM_29"/>
      <sheetName val="[コピー~4.XLS]__229P2789_____TM_28"/>
      <sheetName val="[コピー~4.XLS]__229P2789_____TM_31"/>
      <sheetName val="[コピー~4.XLS]__229P2789_____TM_35"/>
      <sheetName val="[コピー~4.XLS]__229P2789_____TM_33"/>
      <sheetName val="[コピー~4.XLS]__229P2789_____TM_34"/>
      <sheetName val="[コピー~4.XLS]__229P2789_____TM_36"/>
      <sheetName val="[コピー~4.XLS]__229P2789_____TM_37"/>
      <sheetName val="[コピー~4.XLS]__229P2789_____TM_40"/>
      <sheetName val="[コピー~4.XLS]__229P2789_____TM_38"/>
      <sheetName val="[コピー~4.XLS]__229P2789_____TM_39"/>
      <sheetName val="[コピー~4.XLS]__229P2789_____TM_41"/>
      <sheetName val="[コピー~4.XLS]__229P2789_____TM_42"/>
      <sheetName val="[コピー~4.XLS]__229P2789_____TM_43"/>
      <sheetName val="[コピー~4.XLS]__229P2789_____TM_48"/>
      <sheetName val="[コピー~4.XLS]__229P2789_____TM_44"/>
      <sheetName val="[コピー~4.XLS]__229P2789_____TM_45"/>
      <sheetName val="[コピー~4.XLS]__229P2789_____TM_47"/>
      <sheetName val="[コピー~4.XLS]__229P2789_____TM_46"/>
      <sheetName val="[コピー~4.XLS]__229P2789_____TM_50"/>
      <sheetName val="[コピー~4.XLS]__229P2789_____TM_49"/>
      <sheetName val="[コピー~4.XLS]__229P2789_____TM_53"/>
      <sheetName val="[コピー~4.XLS]__229P2789_____TM_52"/>
      <sheetName val="[コピー~4.XLS]__229P2789_____TM_61"/>
      <sheetName val="[コピー~4.XLS]__229P2789_____TM_59"/>
      <sheetName val="[コピー~4.XLS]__229P2789_____TM_54"/>
      <sheetName val="[コピー~4.XLS]__229P2789_____TM_55"/>
      <sheetName val="[コピー~4.XLS]__229P2789_____TM_56"/>
      <sheetName val="[コピー~4.XLS]__229P2789_____TM_57"/>
      <sheetName val="[コピー~4.XLS]__229P2789_____TM_58"/>
      <sheetName val="[コピー~4.XLS]__229P2789_____TM_60"/>
      <sheetName val="[コピー~4.XLS]__229P2789_____TM_81"/>
      <sheetName val="[コピー~4.XLS]__229P2789_____TM_62"/>
      <sheetName val="[コピー~4.XLS]__229P2789_____TM_72"/>
      <sheetName val="[コピー~4.XLS]__229P2789_____TM_65"/>
      <sheetName val="[コピー~4.XLS]__229P2789_____TM_63"/>
      <sheetName val="[コピー~4.XLS]__229P2789_____TM_64"/>
      <sheetName val="[コピー~4.XLS]__229P2789_____TM_67"/>
      <sheetName val="[コピー~4.XLS]__229P2789_____TM_66"/>
      <sheetName val="[コピー~4.XLS]__229P2789_____TM_68"/>
      <sheetName val="[コピー~4.XLS]__229P2789_____TM_69"/>
      <sheetName val="[コピー~4.XLS]__229P2789_____TM_71"/>
      <sheetName val="[コピー~4.XLS]__229P2789_____TM_70"/>
      <sheetName val="[コピー~4.XLS]__229P2789_____TM_73"/>
      <sheetName val="[コピー~4.XLS]__229P2789_____TM_74"/>
      <sheetName val="[コピー~4.XLS]__229P2789_____TM_78"/>
      <sheetName val="[コピー~4.XLS]__229P2789_____TM_75"/>
      <sheetName val="[コピー~4.XLS]__229P2789_____TM_76"/>
      <sheetName val="[コピー~4.XLS]__229P2789_____TM_77"/>
      <sheetName val="[コピー~4.XLS]__229P2789_____TM_80"/>
      <sheetName val="[コピー~4.XLS]__229P2789_____TM_79"/>
      <sheetName val="[コピー~4.XLS]__229P2789_____TM_82"/>
      <sheetName val="[コピー~4.XLS]__229P2789_____TM_83"/>
      <sheetName val="[コピー~4.XLS]__229P2789_____TM_84"/>
      <sheetName val="[コピー~4.XLS]__229P2789_____TM_85"/>
      <sheetName val="[コピー~4.XLS]__229P2789_____TM_87"/>
      <sheetName val="[コピー~4.XLS]__229P2789_____TM_88"/>
      <sheetName val="[コピー~4.XLS]__229P2789_____TM_98"/>
      <sheetName val="[コピー~4.XLS]__229P2789_____TM_90"/>
      <sheetName val="[コピー~4.XLS]__229P2789_____TM_89"/>
      <sheetName val="[コピー~4.XLS]__229P2789_____TM_91"/>
      <sheetName val="[コピー~4.XLS]__229P2789_____TM_92"/>
      <sheetName val="[コピー~4.XLS]__229P2789_____TM_93"/>
      <sheetName val="[コピー~4.XLS]__229P2789_____TM_94"/>
      <sheetName val="[コピー~4.XLS]__229P2789_____TM_96"/>
      <sheetName val="[コピー~4.XLS]__229P2789_____TM_95"/>
      <sheetName val="[コピー~4.XLS]__229P2789_____TM_97"/>
      <sheetName val="[コピー~4.XLS]__229P2789_____T_100"/>
      <sheetName val="[コピー~4.XLS]__229P2789_____TM_99"/>
      <sheetName val="DATA"/>
      <sheetName val="[コピー~4.XLS]__229P2789_____T_101"/>
      <sheetName val="[コピー~4.XLS]__229P2789_____T_102"/>
      <sheetName val="[コピー~4.XLS]__229P2789_____T_103"/>
      <sheetName val="[コピー~4.XLS]__229P2789_____T_104"/>
      <sheetName val="[コピー~4.XLS]__229P2789_____T_109"/>
      <sheetName val="[コピー~4.XLS]__229P2789_____T_105"/>
      <sheetName val="[コピー~4.XLS]__229P2789_____T_106"/>
      <sheetName val="[コピー~4.XLS]__229P2789_____T_108"/>
      <sheetName val="[コピー~4.XLS]__229P2789_____T_107"/>
      <sheetName val="[コピー~4.XLS]__229P2789_____T_110"/>
      <sheetName val="[コピー~4.XLS]__229P2789_____T_111"/>
      <sheetName val="[コピー~4.XLS]__229P2789_____T_112"/>
      <sheetName val="[コピー~4.XLS]__229P2789_____T_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画面レイアウト"/>
      <sheetName val="画面項目定義"/>
      <sheetName val="アクション定義"/>
      <sheetName val="ＤＢ参照定義"/>
      <sheetName val="補足説明"/>
      <sheetName val="リスト範囲定義"/>
      <sheetName val="画面設計書_ユーザ管理【一覧画面】"/>
      <sheetName val="障害報告コード"/>
      <sheetName val="DATE"/>
    </sheetNames>
    <definedNames>
      <definedName name="Endmsg2" refersTo="#REF!"/>
    </definedNames>
    <sheetDataSet>
      <sheetData sheetId="0"/>
      <sheetData sheetId="1"/>
      <sheetData sheetId="2"/>
      <sheetData sheetId="3"/>
      <sheetData sheetId="4"/>
      <sheetData sheetId="5"/>
      <sheetData sheetId="6" refreshError="1">
        <row r="5">
          <cell r="C5" t="str">
            <v>ラベル</v>
          </cell>
        </row>
        <row r="6">
          <cell r="C6" t="str">
            <v>リンク</v>
          </cell>
        </row>
        <row r="7">
          <cell r="C7" t="str">
            <v>ボタン</v>
          </cell>
        </row>
        <row r="8">
          <cell r="C8" t="str">
            <v>テキスト</v>
          </cell>
        </row>
        <row r="9">
          <cell r="C9" t="str">
            <v>チェックボックス</v>
          </cell>
        </row>
        <row r="10">
          <cell r="C10" t="str">
            <v>ラジオボタン</v>
          </cell>
        </row>
        <row r="11">
          <cell r="C11" t="str">
            <v>テーブル</v>
          </cell>
        </row>
        <row r="12">
          <cell r="C12" t="str">
            <v>ドロップダウンリスト</v>
          </cell>
        </row>
        <row r="13">
          <cell r="C13" t="str">
            <v>テキストエリア</v>
          </cell>
        </row>
        <row r="14">
          <cell r="C14" t="str">
            <v>データグリッド</v>
          </cell>
        </row>
        <row r="15">
          <cell r="C15" t="str">
            <v>パネル</v>
          </cell>
        </row>
        <row r="16">
          <cell r="C16" t="str">
            <v>イメージ</v>
          </cell>
        </row>
        <row r="17">
          <cell r="C17" t="str">
            <v>カスタムコントロール</v>
          </cell>
        </row>
        <row r="20">
          <cell r="C20" t="str">
            <v>―</v>
          </cell>
        </row>
        <row r="21">
          <cell r="C21" t="str">
            <v>文字列</v>
          </cell>
        </row>
        <row r="22">
          <cell r="C22" t="str">
            <v>数値</v>
          </cell>
        </row>
        <row r="23">
          <cell r="C23" t="str">
            <v>日付</v>
          </cell>
        </row>
        <row r="24">
          <cell r="C24" t="str">
            <v>時間</v>
          </cell>
        </row>
        <row r="27">
          <cell r="C27" t="str">
            <v>―</v>
          </cell>
        </row>
        <row r="28">
          <cell r="C28" t="str">
            <v>自由</v>
          </cell>
        </row>
        <row r="29">
          <cell r="C29" t="str">
            <v>漢字</v>
          </cell>
        </row>
        <row r="30">
          <cell r="C30" t="str">
            <v>ひらがな</v>
          </cell>
        </row>
        <row r="31">
          <cell r="C31" t="str">
            <v>全角ｶﾅ</v>
          </cell>
        </row>
        <row r="32">
          <cell r="C32" t="str">
            <v>半角ｶﾅ</v>
          </cell>
        </row>
        <row r="33">
          <cell r="C33" t="str">
            <v>全角英字</v>
          </cell>
        </row>
        <row r="34">
          <cell r="C34" t="str">
            <v>半角英字</v>
          </cell>
        </row>
        <row r="35">
          <cell r="C35" t="str">
            <v>全角数字</v>
          </cell>
        </row>
        <row r="36">
          <cell r="C36" t="str">
            <v>半角数字</v>
          </cell>
        </row>
        <row r="37">
          <cell r="C37" t="str">
            <v>全角英数</v>
          </cell>
        </row>
        <row r="38">
          <cell r="C38" t="str">
            <v>半角英数</v>
          </cell>
        </row>
        <row r="41">
          <cell r="C41" t="str">
            <v>―</v>
          </cell>
        </row>
        <row r="42">
          <cell r="C42" t="str">
            <v>左寄</v>
          </cell>
        </row>
        <row r="43">
          <cell r="C43" t="str">
            <v>右寄</v>
          </cell>
        </row>
        <row r="44">
          <cell r="C44" t="str">
            <v>中央</v>
          </cell>
        </row>
        <row r="51">
          <cell r="C51" t="str">
            <v>―</v>
          </cell>
        </row>
        <row r="52">
          <cell r="C52" t="str">
            <v>I</v>
          </cell>
        </row>
        <row r="53">
          <cell r="C53" t="str">
            <v>O</v>
          </cell>
        </row>
        <row r="54">
          <cell r="C54" t="str">
            <v>I/O</v>
          </cell>
        </row>
        <row r="63">
          <cell r="C63" t="str">
            <v>―</v>
          </cell>
        </row>
        <row r="64">
          <cell r="C64" t="str">
            <v>○</v>
          </cell>
        </row>
        <row r="65">
          <cell r="C65" t="str">
            <v>△</v>
          </cell>
        </row>
        <row r="66">
          <cell r="C66" t="str">
            <v>×</v>
          </cell>
        </row>
        <row r="69">
          <cell r="C69" t="str">
            <v>―</v>
          </cell>
        </row>
        <row r="70">
          <cell r="C70" t="str">
            <v>○</v>
          </cell>
        </row>
        <row r="71">
          <cell r="C71" t="str">
            <v>△</v>
          </cell>
        </row>
        <row r="72">
          <cell r="C72" t="str">
            <v>×</v>
          </cell>
        </row>
      </sheetData>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สารบัญ"/>
      <sheetName val="ใบคำนวณส่วนผสม Mix"/>
      <sheetName val="Mix Detail"/>
      <sheetName val="Mixing"/>
      <sheetName val="ใบผสมแร่และแสล็ก"/>
      <sheetName val="บัตรแร่ผสม"/>
      <sheetName val="OreDetail"/>
      <sheetName val="OreType"/>
      <sheetName val="Wt_Ore"/>
      <sheetName val="LabAnalysis"/>
      <sheetName val="OreInformation"/>
      <sheetName val="Vendor"/>
      <sheetName val="ถ่าน"/>
      <sheetName val="คำนวณแรเหม่ม่"/>
      <sheetName val="ใบคำนวณส่วนผสม_Mix"/>
      <sheetName val="Mix_Detail"/>
      <sheetName val="CriticalPath"/>
    </sheetNames>
    <sheetDataSet>
      <sheetData sheetId="0" refreshError="1"/>
      <sheetData sheetId="1"/>
      <sheetData sheetId="2"/>
      <sheetData sheetId="3"/>
      <sheetData sheetId="4"/>
      <sheetData sheetId="5"/>
      <sheetData sheetId="6"/>
      <sheetData sheetId="7" refreshError="1"/>
      <sheetData sheetId="8"/>
      <sheetData sheetId="9"/>
      <sheetData sheetId="10"/>
      <sheetData sheetId="11"/>
      <sheetData sheetId="12"/>
      <sheetData sheetId="13"/>
      <sheetData sheetId="14" refreshError="1"/>
      <sheetData sheetId="15" refreshError="1"/>
      <sheetData sheetId="1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2" Type="http://schemas.openxmlformats.org/officeDocument/2006/relationships/hyperlink" Target="http://suppliers.id/" TargetMode="External"/><Relationship Id="rId1" Type="http://schemas.openxmlformats.org/officeDocument/2006/relationships/hyperlink" Target="http://terminals.id/" TargetMode="Externa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5.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workbookViewId="0">
      <selection activeCell="E28" sqref="E28"/>
    </sheetView>
  </sheetViews>
  <sheetFormatPr defaultColWidth="14.42578125" defaultRowHeight="15" customHeight="1"/>
  <cols>
    <col min="1" max="1" width="15.42578125" customWidth="1"/>
    <col min="2" max="2" width="15.7109375" customWidth="1"/>
    <col min="3" max="3" width="13.140625" customWidth="1"/>
    <col min="4" max="4" width="6.85546875" customWidth="1"/>
    <col min="5" max="5" width="76" customWidth="1"/>
    <col min="6" max="6" width="12.42578125" customWidth="1"/>
    <col min="7" max="7" width="15.42578125" customWidth="1"/>
  </cols>
  <sheetData>
    <row r="1" spans="1:26" ht="15" customHeight="1">
      <c r="A1" s="817" t="s">
        <v>0</v>
      </c>
      <c r="B1" s="818"/>
      <c r="C1" s="818"/>
      <c r="D1" s="1"/>
      <c r="E1" s="1"/>
      <c r="F1" s="1"/>
      <c r="G1" s="1"/>
      <c r="H1" s="1"/>
      <c r="I1" s="2"/>
      <c r="J1" s="2"/>
      <c r="K1" s="2"/>
      <c r="L1" s="2"/>
      <c r="M1" s="2"/>
      <c r="N1" s="2"/>
      <c r="O1" s="2"/>
      <c r="P1" s="2"/>
      <c r="Q1" s="2"/>
      <c r="R1" s="2"/>
      <c r="S1" s="2"/>
      <c r="T1" s="2"/>
      <c r="U1" s="2"/>
      <c r="V1" s="2"/>
      <c r="W1" s="2"/>
      <c r="X1" s="2"/>
      <c r="Y1" s="2"/>
      <c r="Z1" s="2"/>
    </row>
    <row r="2" spans="1:26" ht="15" customHeight="1">
      <c r="A2" s="1"/>
      <c r="B2" s="1"/>
      <c r="C2" s="1"/>
      <c r="D2" s="1"/>
      <c r="E2" s="1"/>
      <c r="F2" s="1"/>
      <c r="G2" s="1"/>
      <c r="H2" s="1"/>
      <c r="I2" s="2"/>
      <c r="J2" s="2"/>
      <c r="K2" s="2"/>
      <c r="L2" s="2"/>
      <c r="M2" s="2"/>
      <c r="N2" s="2"/>
      <c r="O2" s="2"/>
      <c r="P2" s="2"/>
      <c r="Q2" s="2"/>
      <c r="R2" s="2"/>
      <c r="S2" s="2"/>
      <c r="T2" s="2"/>
      <c r="U2" s="2"/>
      <c r="V2" s="2"/>
      <c r="W2" s="2"/>
      <c r="X2" s="2"/>
      <c r="Y2" s="2"/>
      <c r="Z2" s="2"/>
    </row>
    <row r="3" spans="1:26" ht="15" customHeight="1">
      <c r="A3" s="3" t="s">
        <v>1</v>
      </c>
      <c r="B3" s="4" t="s">
        <v>2</v>
      </c>
      <c r="C3" s="4" t="s">
        <v>3</v>
      </c>
      <c r="D3" s="4" t="s">
        <v>4</v>
      </c>
      <c r="E3" s="4" t="s">
        <v>5</v>
      </c>
      <c r="F3" s="4" t="s">
        <v>6</v>
      </c>
      <c r="G3" s="5" t="s">
        <v>7</v>
      </c>
      <c r="H3" s="1"/>
      <c r="I3" s="2"/>
      <c r="J3" s="2"/>
      <c r="K3" s="2"/>
      <c r="L3" s="2"/>
      <c r="M3" s="2"/>
      <c r="N3" s="2"/>
      <c r="O3" s="2"/>
      <c r="P3" s="2"/>
      <c r="Q3" s="2"/>
      <c r="R3" s="2"/>
      <c r="S3" s="2"/>
      <c r="T3" s="2"/>
      <c r="U3" s="2"/>
      <c r="V3" s="2"/>
      <c r="W3" s="2"/>
      <c r="X3" s="2"/>
      <c r="Y3" s="2"/>
      <c r="Z3" s="2"/>
    </row>
    <row r="4" spans="1:26" ht="15" customHeight="1">
      <c r="A4" s="6"/>
      <c r="B4" s="7"/>
      <c r="C4" s="7"/>
      <c r="D4" s="7"/>
      <c r="E4" s="8"/>
      <c r="F4" s="8"/>
      <c r="G4" s="9"/>
      <c r="H4" s="1"/>
      <c r="I4" s="2"/>
      <c r="J4" s="2"/>
      <c r="K4" s="2"/>
      <c r="L4" s="2"/>
      <c r="M4" s="2"/>
      <c r="N4" s="2"/>
      <c r="O4" s="2"/>
      <c r="P4" s="2"/>
      <c r="Q4" s="2"/>
      <c r="R4" s="2"/>
      <c r="S4" s="2"/>
      <c r="T4" s="2"/>
      <c r="U4" s="2"/>
      <c r="V4" s="2"/>
      <c r="W4" s="2"/>
      <c r="X4" s="2"/>
      <c r="Y4" s="2"/>
      <c r="Z4" s="2"/>
    </row>
    <row r="5" spans="1:26" ht="15" customHeight="1">
      <c r="A5" s="819"/>
      <c r="B5" s="813"/>
      <c r="C5" s="813"/>
      <c r="D5" s="813"/>
      <c r="E5" s="822"/>
      <c r="F5" s="8"/>
      <c r="G5" s="10"/>
      <c r="H5" s="1"/>
      <c r="I5" s="2"/>
      <c r="J5" s="2"/>
      <c r="K5" s="2"/>
      <c r="L5" s="2"/>
      <c r="M5" s="2"/>
      <c r="N5" s="2"/>
      <c r="O5" s="2"/>
      <c r="P5" s="2"/>
      <c r="Q5" s="2"/>
      <c r="R5" s="2"/>
      <c r="S5" s="2"/>
      <c r="T5" s="2"/>
      <c r="U5" s="2"/>
      <c r="V5" s="2"/>
      <c r="W5" s="2"/>
      <c r="X5" s="2"/>
      <c r="Y5" s="2"/>
      <c r="Z5" s="2"/>
    </row>
    <row r="6" spans="1:26" ht="15" customHeight="1">
      <c r="A6" s="820"/>
      <c r="B6" s="821"/>
      <c r="C6" s="821"/>
      <c r="D6" s="821"/>
      <c r="E6" s="821"/>
      <c r="F6" s="8"/>
      <c r="G6" s="11"/>
      <c r="H6" s="1"/>
      <c r="I6" s="2"/>
      <c r="J6" s="2"/>
      <c r="K6" s="2"/>
      <c r="L6" s="2"/>
      <c r="M6" s="2"/>
      <c r="N6" s="2"/>
      <c r="O6" s="2"/>
      <c r="P6" s="2"/>
      <c r="Q6" s="2"/>
      <c r="R6" s="2"/>
      <c r="S6" s="2"/>
      <c r="T6" s="2"/>
      <c r="U6" s="2"/>
      <c r="V6" s="2"/>
      <c r="W6" s="2"/>
      <c r="X6" s="2"/>
      <c r="Y6" s="2"/>
      <c r="Z6" s="2"/>
    </row>
    <row r="7" spans="1:26" ht="15" customHeight="1">
      <c r="A7" s="816"/>
      <c r="B7" s="814"/>
      <c r="C7" s="814"/>
      <c r="D7" s="814"/>
      <c r="E7" s="814"/>
      <c r="F7" s="8"/>
      <c r="G7" s="10"/>
      <c r="H7" s="1"/>
      <c r="I7" s="2"/>
      <c r="J7" s="2"/>
      <c r="K7" s="2"/>
      <c r="L7" s="2"/>
      <c r="M7" s="2"/>
      <c r="N7" s="2"/>
      <c r="O7" s="2"/>
      <c r="P7" s="2"/>
      <c r="Q7" s="2"/>
      <c r="R7" s="2"/>
      <c r="S7" s="2"/>
      <c r="T7" s="2"/>
      <c r="U7" s="2"/>
      <c r="V7" s="2"/>
      <c r="W7" s="2"/>
      <c r="X7" s="2"/>
      <c r="Y7" s="2"/>
      <c r="Z7" s="2"/>
    </row>
    <row r="8" spans="1:26" ht="15" customHeight="1">
      <c r="A8" s="12"/>
      <c r="B8" s="7"/>
      <c r="C8" s="7"/>
      <c r="D8" s="7"/>
      <c r="E8" s="8"/>
      <c r="F8" s="8"/>
      <c r="G8" s="10"/>
      <c r="H8" s="1"/>
      <c r="I8" s="2"/>
      <c r="J8" s="2"/>
      <c r="K8" s="2"/>
      <c r="L8" s="2"/>
      <c r="M8" s="2"/>
      <c r="N8" s="2"/>
      <c r="O8" s="2"/>
      <c r="P8" s="2"/>
      <c r="Q8" s="2"/>
      <c r="R8" s="2"/>
      <c r="S8" s="2"/>
      <c r="T8" s="2"/>
      <c r="U8" s="2"/>
      <c r="V8" s="2"/>
      <c r="W8" s="2"/>
      <c r="X8" s="2"/>
      <c r="Y8" s="2"/>
      <c r="Z8" s="2"/>
    </row>
    <row r="9" spans="1:26" ht="15" customHeight="1">
      <c r="A9" s="12"/>
      <c r="B9" s="7"/>
      <c r="C9" s="7"/>
      <c r="D9" s="7"/>
      <c r="E9" s="8"/>
      <c r="F9" s="8"/>
      <c r="G9" s="13"/>
      <c r="H9" s="1"/>
      <c r="I9" s="2"/>
      <c r="J9" s="2"/>
      <c r="K9" s="2"/>
      <c r="L9" s="2"/>
      <c r="M9" s="2"/>
      <c r="N9" s="2"/>
      <c r="O9" s="2"/>
      <c r="P9" s="2"/>
      <c r="Q9" s="2"/>
      <c r="R9" s="2"/>
      <c r="S9" s="2"/>
      <c r="T9" s="2"/>
      <c r="U9" s="2"/>
      <c r="V9" s="2"/>
      <c r="W9" s="2"/>
      <c r="X9" s="2"/>
      <c r="Y9" s="2"/>
      <c r="Z9" s="2"/>
    </row>
    <row r="10" spans="1:26" ht="15" customHeight="1">
      <c r="A10" s="12"/>
      <c r="B10" s="7"/>
      <c r="C10" s="7"/>
      <c r="D10" s="7"/>
      <c r="E10" s="8"/>
      <c r="F10" s="8"/>
      <c r="G10" s="13"/>
      <c r="H10" s="1"/>
      <c r="I10" s="2"/>
      <c r="J10" s="2"/>
      <c r="K10" s="2"/>
      <c r="L10" s="2"/>
      <c r="M10" s="2"/>
      <c r="N10" s="2"/>
      <c r="O10" s="2"/>
      <c r="P10" s="2"/>
      <c r="Q10" s="2"/>
      <c r="R10" s="2"/>
      <c r="S10" s="2"/>
      <c r="T10" s="2"/>
      <c r="U10" s="2"/>
      <c r="V10" s="2"/>
      <c r="W10" s="2"/>
      <c r="X10" s="2"/>
      <c r="Y10" s="2"/>
      <c r="Z10" s="2"/>
    </row>
    <row r="11" spans="1:26" ht="15" customHeight="1">
      <c r="A11" s="12"/>
      <c r="B11" s="7"/>
      <c r="C11" s="7"/>
      <c r="D11" s="7"/>
      <c r="E11" s="14"/>
      <c r="F11" s="15"/>
      <c r="G11" s="13"/>
      <c r="H11" s="2"/>
      <c r="I11" s="2"/>
      <c r="J11" s="2"/>
      <c r="K11" s="2"/>
      <c r="L11" s="2"/>
      <c r="M11" s="2"/>
      <c r="N11" s="2"/>
      <c r="O11" s="2"/>
      <c r="P11" s="2"/>
      <c r="Q11" s="2"/>
      <c r="R11" s="2"/>
      <c r="S11" s="2"/>
      <c r="T11" s="2"/>
      <c r="U11" s="2"/>
      <c r="V11" s="2"/>
      <c r="W11" s="2"/>
      <c r="X11" s="2"/>
      <c r="Y11" s="2"/>
      <c r="Z11" s="2"/>
    </row>
    <row r="12" spans="1:26" ht="15" customHeight="1">
      <c r="A12" s="823"/>
      <c r="B12" s="813"/>
      <c r="C12" s="813"/>
      <c r="D12" s="813"/>
      <c r="E12" s="815"/>
      <c r="F12" s="15"/>
      <c r="G12" s="10"/>
      <c r="H12" s="2"/>
      <c r="I12" s="2"/>
      <c r="J12" s="2"/>
      <c r="K12" s="2"/>
      <c r="L12" s="2"/>
      <c r="M12" s="2"/>
      <c r="N12" s="2"/>
      <c r="O12" s="2"/>
      <c r="P12" s="2"/>
      <c r="Q12" s="2"/>
      <c r="R12" s="2"/>
      <c r="S12" s="2"/>
      <c r="T12" s="2"/>
      <c r="U12" s="2"/>
      <c r="V12" s="2"/>
      <c r="W12" s="2"/>
      <c r="X12" s="2"/>
      <c r="Y12" s="2"/>
      <c r="Z12" s="2"/>
    </row>
    <row r="13" spans="1:26" ht="15" customHeight="1">
      <c r="A13" s="816"/>
      <c r="B13" s="814"/>
      <c r="C13" s="814"/>
      <c r="D13" s="814"/>
      <c r="E13" s="816"/>
      <c r="F13" s="15"/>
      <c r="G13" s="11"/>
      <c r="H13" s="2"/>
      <c r="I13" s="2"/>
      <c r="J13" s="2"/>
      <c r="K13" s="2"/>
      <c r="L13" s="2"/>
      <c r="M13" s="2"/>
      <c r="N13" s="2"/>
      <c r="O13" s="2"/>
      <c r="P13" s="2"/>
      <c r="Q13" s="2"/>
      <c r="R13" s="2"/>
      <c r="S13" s="2"/>
      <c r="T13" s="2"/>
      <c r="U13" s="2"/>
      <c r="V13" s="2"/>
      <c r="W13" s="2"/>
      <c r="X13" s="2"/>
      <c r="Y13" s="2"/>
      <c r="Z13" s="2"/>
    </row>
    <row r="14" spans="1:26" ht="15" customHeight="1">
      <c r="A14" s="12"/>
      <c r="B14" s="7"/>
      <c r="C14" s="7"/>
      <c r="D14" s="7"/>
      <c r="E14" s="14"/>
      <c r="F14" s="15"/>
      <c r="G14" s="13"/>
      <c r="H14" s="2"/>
      <c r="I14" s="2"/>
      <c r="J14" s="2"/>
      <c r="K14" s="2"/>
      <c r="L14" s="2"/>
      <c r="M14" s="2"/>
      <c r="N14" s="2"/>
      <c r="O14" s="2"/>
      <c r="P14" s="2"/>
      <c r="Q14" s="2"/>
      <c r="R14" s="2"/>
      <c r="S14" s="2"/>
      <c r="T14" s="2"/>
      <c r="U14" s="2"/>
      <c r="V14" s="2"/>
      <c r="W14" s="2"/>
      <c r="X14" s="2"/>
      <c r="Y14" s="2"/>
      <c r="Z14" s="2"/>
    </row>
    <row r="15" spans="1:26" ht="15" customHeight="1">
      <c r="A15" s="12"/>
      <c r="B15" s="7"/>
      <c r="C15" s="7"/>
      <c r="D15" s="7"/>
      <c r="E15" s="15"/>
      <c r="F15" s="15"/>
      <c r="G15" s="15"/>
      <c r="H15" s="2"/>
      <c r="I15" s="2"/>
      <c r="J15" s="2"/>
      <c r="K15" s="2"/>
      <c r="L15" s="2"/>
      <c r="M15" s="2"/>
      <c r="N15" s="2"/>
      <c r="O15" s="2"/>
      <c r="P15" s="2"/>
      <c r="Q15" s="2"/>
      <c r="R15" s="2"/>
      <c r="S15" s="2"/>
      <c r="T15" s="2"/>
      <c r="U15" s="2"/>
      <c r="V15" s="2"/>
      <c r="W15" s="2"/>
      <c r="X15" s="2"/>
      <c r="Y15" s="2"/>
      <c r="Z15" s="2"/>
    </row>
    <row r="16" spans="1:26" ht="15" customHeight="1">
      <c r="A16" s="12"/>
      <c r="B16" s="7" t="s">
        <v>10</v>
      </c>
      <c r="C16" s="7" t="s">
        <v>10</v>
      </c>
      <c r="D16" s="7">
        <v>1</v>
      </c>
      <c r="E16" s="15"/>
      <c r="F16" s="15"/>
      <c r="G16" s="15"/>
      <c r="H16" s="2"/>
      <c r="I16" s="2"/>
      <c r="J16" s="2"/>
      <c r="K16" s="2"/>
      <c r="L16" s="2"/>
      <c r="M16" s="2"/>
      <c r="N16" s="2"/>
      <c r="O16" s="2"/>
      <c r="P16" s="2"/>
      <c r="Q16" s="2"/>
      <c r="R16" s="2"/>
      <c r="S16" s="2"/>
      <c r="T16" s="2"/>
      <c r="U16" s="2"/>
      <c r="V16" s="2"/>
      <c r="W16" s="2"/>
      <c r="X16" s="2"/>
      <c r="Y16" s="2"/>
      <c r="Z16" s="2"/>
    </row>
    <row r="17" spans="1:26" ht="15" customHeight="1">
      <c r="A17" s="12"/>
      <c r="B17" s="7" t="s">
        <v>10</v>
      </c>
      <c r="C17" s="7" t="s">
        <v>10</v>
      </c>
      <c r="D17" s="7">
        <v>1</v>
      </c>
      <c r="E17" s="15"/>
      <c r="F17" s="15"/>
      <c r="G17" s="15"/>
      <c r="H17" s="2"/>
      <c r="I17" s="2"/>
      <c r="J17" s="2"/>
      <c r="K17" s="2"/>
      <c r="L17" s="2"/>
      <c r="M17" s="2"/>
      <c r="N17" s="2"/>
      <c r="O17" s="2"/>
      <c r="P17" s="2"/>
      <c r="Q17" s="2"/>
      <c r="R17" s="2"/>
      <c r="S17" s="2"/>
      <c r="T17" s="2"/>
      <c r="U17" s="2"/>
      <c r="V17" s="2"/>
      <c r="W17" s="2"/>
      <c r="X17" s="2"/>
      <c r="Y17" s="2"/>
      <c r="Z17" s="2"/>
    </row>
    <row r="18" spans="1:26" ht="15" customHeight="1">
      <c r="A18" s="12"/>
      <c r="B18" s="7" t="s">
        <v>10</v>
      </c>
      <c r="C18" s="7" t="s">
        <v>10</v>
      </c>
      <c r="D18" s="7">
        <v>1</v>
      </c>
      <c r="E18" s="15"/>
      <c r="F18" s="15"/>
      <c r="G18" s="15"/>
      <c r="H18" s="2"/>
      <c r="I18" s="2"/>
      <c r="J18" s="2"/>
      <c r="K18" s="2"/>
      <c r="L18" s="2"/>
      <c r="M18" s="2"/>
      <c r="N18" s="2"/>
      <c r="O18" s="2"/>
      <c r="P18" s="2"/>
      <c r="Q18" s="2"/>
      <c r="R18" s="2"/>
      <c r="S18" s="2"/>
      <c r="T18" s="2"/>
      <c r="U18" s="2"/>
      <c r="V18" s="2"/>
      <c r="W18" s="2"/>
      <c r="X18" s="2"/>
      <c r="Y18" s="2"/>
      <c r="Z18" s="2"/>
    </row>
    <row r="19" spans="1:26" ht="15" customHeight="1">
      <c r="A19" s="12"/>
      <c r="B19" s="7" t="s">
        <v>10</v>
      </c>
      <c r="C19" s="7" t="s">
        <v>10</v>
      </c>
      <c r="D19" s="7">
        <v>1</v>
      </c>
      <c r="E19" s="15"/>
      <c r="F19" s="15"/>
      <c r="G19" s="15"/>
      <c r="H19" s="2"/>
      <c r="I19" s="2"/>
      <c r="J19" s="2"/>
      <c r="K19" s="2"/>
      <c r="L19" s="2"/>
      <c r="M19" s="2"/>
      <c r="N19" s="2"/>
      <c r="O19" s="2"/>
      <c r="P19" s="2"/>
      <c r="Q19" s="2"/>
      <c r="R19" s="2"/>
      <c r="S19" s="2"/>
      <c r="T19" s="2"/>
      <c r="U19" s="2"/>
      <c r="V19" s="2"/>
      <c r="W19" s="2"/>
      <c r="X19" s="2"/>
      <c r="Y19" s="2"/>
      <c r="Z19" s="2"/>
    </row>
    <row r="20" spans="1:26" ht="15" customHeight="1">
      <c r="A20" s="12"/>
      <c r="B20" s="7" t="s">
        <v>10</v>
      </c>
      <c r="C20" s="7" t="s">
        <v>10</v>
      </c>
      <c r="D20" s="7">
        <v>1</v>
      </c>
      <c r="E20" s="15"/>
      <c r="F20" s="15"/>
      <c r="G20" s="15"/>
      <c r="H20" s="2"/>
      <c r="I20" s="2"/>
      <c r="J20" s="2"/>
      <c r="K20" s="2"/>
      <c r="L20" s="2"/>
      <c r="M20" s="2"/>
      <c r="N20" s="2"/>
      <c r="O20" s="2"/>
      <c r="P20" s="2"/>
      <c r="Q20" s="2"/>
      <c r="R20" s="2"/>
      <c r="S20" s="2"/>
      <c r="T20" s="2"/>
      <c r="U20" s="2"/>
      <c r="V20" s="2"/>
      <c r="W20" s="2"/>
      <c r="X20" s="2"/>
      <c r="Y20" s="2"/>
      <c r="Z20" s="2"/>
    </row>
    <row r="21" spans="1:26" ht="15" customHeight="1">
      <c r="A21" s="12"/>
      <c r="B21" s="7" t="s">
        <v>10</v>
      </c>
      <c r="C21" s="7" t="s">
        <v>10</v>
      </c>
      <c r="D21" s="7">
        <v>1</v>
      </c>
      <c r="E21" s="15"/>
      <c r="F21" s="15"/>
      <c r="G21" s="15"/>
      <c r="H21" s="2"/>
      <c r="I21" s="2"/>
      <c r="J21" s="2"/>
      <c r="K21" s="2"/>
      <c r="L21" s="2"/>
      <c r="M21" s="2"/>
      <c r="N21" s="2"/>
      <c r="O21" s="2"/>
      <c r="P21" s="2"/>
      <c r="Q21" s="2"/>
      <c r="R21" s="2"/>
      <c r="S21" s="2"/>
      <c r="T21" s="2"/>
      <c r="U21" s="2"/>
      <c r="V21" s="2"/>
      <c r="W21" s="2"/>
      <c r="X21" s="2"/>
      <c r="Y21" s="2"/>
      <c r="Z21" s="2"/>
    </row>
    <row r="22" spans="1:26" ht="1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1">
    <mergeCell ref="B12:B13"/>
    <mergeCell ref="C12:C13"/>
    <mergeCell ref="D12:D13"/>
    <mergeCell ref="E12:E13"/>
    <mergeCell ref="A1:C1"/>
    <mergeCell ref="A5:A7"/>
    <mergeCell ref="B5:B7"/>
    <mergeCell ref="C5:C7"/>
    <mergeCell ref="D5:D7"/>
    <mergeCell ref="E5:E7"/>
    <mergeCell ref="A12:A13"/>
  </mergeCells>
  <phoneticPr fontId="47" type="noConversion"/>
  <dataValidations count="2">
    <dataValidation type="list" allowBlank="1" showErrorMessage="1" sqref="C4:C5 C8:C12 C14:C21" xr:uid="{00000000-0002-0000-0000-000000000000}">
      <formula1>"-,Both,Inbound,Outbound"</formula1>
    </dataValidation>
    <dataValidation type="list" allowBlank="1" showErrorMessage="1" sqref="B4:B5 B8:B12 B14:B21" xr:uid="{00000000-0002-0000-0000-000001000000}">
      <formula1>"-,Christian (FT),KC (iRipple)"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outlinePr summaryBelow="0" summaryRight="0"/>
  </sheetPr>
  <dimension ref="A1:BB48"/>
  <sheetViews>
    <sheetView zoomScale="120" zoomScaleNormal="120" workbookViewId="0">
      <selection activeCell="C6" sqref="C6"/>
    </sheetView>
  </sheetViews>
  <sheetFormatPr defaultColWidth="14.42578125" defaultRowHeight="15" customHeight="1"/>
  <cols>
    <col min="1" max="1" width="4.85546875" customWidth="1"/>
    <col min="2" max="2" width="23.7109375" customWidth="1"/>
    <col min="3" max="3" width="37.5703125" customWidth="1"/>
    <col min="4" max="4" width="9.85546875" bestFit="1" customWidth="1"/>
    <col min="5" max="5" width="13.42578125" customWidth="1"/>
    <col min="6" max="6" width="11.7109375" bestFit="1" customWidth="1"/>
    <col min="7" max="7" width="15.5703125" customWidth="1"/>
    <col min="8" max="8" width="27" customWidth="1"/>
    <col min="9" max="9" width="12.42578125" customWidth="1"/>
    <col min="10" max="10" width="34.7109375" customWidth="1"/>
    <col min="11" max="11" width="22.28515625" customWidth="1"/>
    <col min="12" max="12" width="18.42578125" customWidth="1"/>
  </cols>
  <sheetData>
    <row r="1" spans="1:51">
      <c r="A1" s="72" t="s">
        <v>12</v>
      </c>
      <c r="B1" s="17"/>
      <c r="C1" s="16" t="s">
        <v>361</v>
      </c>
      <c r="D1" s="17"/>
      <c r="E1" s="17"/>
      <c r="F1" s="73"/>
      <c r="G1" s="17"/>
      <c r="H1" s="18"/>
      <c r="I1" s="16"/>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row>
    <row r="2" spans="1:51">
      <c r="A2" s="72" t="s">
        <v>13</v>
      </c>
      <c r="B2" s="17"/>
      <c r="C2" s="16" t="s">
        <v>359</v>
      </c>
      <c r="D2" s="17"/>
      <c r="E2" s="17"/>
      <c r="F2" s="73"/>
      <c r="G2" s="17"/>
      <c r="H2" s="18"/>
      <c r="I2" s="20"/>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row>
    <row r="3" spans="1:51">
      <c r="A3" s="72" t="s">
        <v>14</v>
      </c>
      <c r="B3" s="17"/>
      <c r="C3" s="17" t="s">
        <v>9</v>
      </c>
      <c r="D3" s="17"/>
      <c r="E3" s="17"/>
      <c r="F3" s="73"/>
      <c r="G3" s="17"/>
      <c r="H3" s="18"/>
      <c r="I3" s="20"/>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row>
    <row r="4" spans="1:51">
      <c r="A4" s="72" t="s">
        <v>15</v>
      </c>
      <c r="B4" s="17"/>
      <c r="C4" s="74">
        <v>24</v>
      </c>
      <c r="D4" s="17"/>
      <c r="E4" s="17"/>
      <c r="F4" s="73"/>
      <c r="G4" s="17"/>
      <c r="H4" s="18"/>
      <c r="I4" s="16"/>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row>
    <row r="5" spans="1:51">
      <c r="A5" s="72" t="s">
        <v>16</v>
      </c>
      <c r="B5" s="17"/>
      <c r="C5" s="17" t="s">
        <v>8</v>
      </c>
      <c r="D5" s="17"/>
      <c r="E5" s="17"/>
      <c r="F5" s="73"/>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c r="A6" s="72" t="s">
        <v>17</v>
      </c>
      <c r="B6" s="17"/>
      <c r="C6" s="17" t="s">
        <v>1667</v>
      </c>
      <c r="D6" s="17"/>
      <c r="E6" s="17"/>
      <c r="F6" s="73"/>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row>
    <row r="7" spans="1:51">
      <c r="A7" s="72" t="s">
        <v>19</v>
      </c>
      <c r="B7" s="17"/>
      <c r="C7" s="17" t="s">
        <v>21</v>
      </c>
      <c r="D7" s="17"/>
      <c r="E7" s="17"/>
      <c r="F7" s="73"/>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row>
    <row r="8" spans="1:51">
      <c r="A8" s="72" t="s">
        <v>20</v>
      </c>
      <c r="B8" s="17"/>
      <c r="C8" s="1016" t="s">
        <v>1665</v>
      </c>
      <c r="D8" s="17"/>
      <c r="E8" s="17"/>
      <c r="F8" s="73"/>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row>
    <row r="9" spans="1:51">
      <c r="A9" s="72" t="s">
        <v>22</v>
      </c>
      <c r="B9" s="17"/>
      <c r="C9" s="17" t="s">
        <v>23</v>
      </c>
      <c r="D9" s="17"/>
      <c r="E9" s="17"/>
      <c r="F9" s="73"/>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row>
    <row r="10" spans="1:51">
      <c r="A10" s="72" t="s">
        <v>24</v>
      </c>
      <c r="B10" s="17"/>
      <c r="C10" s="17" t="s">
        <v>21</v>
      </c>
      <c r="D10" s="17"/>
      <c r="E10" s="17"/>
      <c r="F10" s="73"/>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row>
    <row r="11" spans="1:51">
      <c r="A11" s="17"/>
      <c r="B11" s="17"/>
      <c r="C11" s="17"/>
      <c r="D11" s="17"/>
      <c r="E11" s="17"/>
      <c r="F11" s="73"/>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row>
    <row r="12" spans="1:51">
      <c r="A12" s="832" t="s">
        <v>25</v>
      </c>
      <c r="B12" s="825"/>
      <c r="C12" s="826"/>
      <c r="D12" s="16"/>
      <c r="E12" s="16"/>
      <c r="F12" s="16"/>
      <c r="G12" s="16"/>
      <c r="H12" s="16"/>
      <c r="I12" s="16"/>
      <c r="J12" s="16"/>
      <c r="K12" s="16"/>
      <c r="L12" s="16"/>
      <c r="M12" s="16"/>
      <c r="N12" s="16"/>
      <c r="O12" s="16"/>
      <c r="P12" s="16"/>
      <c r="Q12" s="16"/>
      <c r="R12" s="16"/>
      <c r="S12" s="16"/>
      <c r="T12" s="16"/>
      <c r="U12" s="16"/>
      <c r="V12" s="16"/>
      <c r="W12" s="16"/>
      <c r="X12" s="16"/>
      <c r="Y12" s="16"/>
      <c r="Z12" s="16"/>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row>
    <row r="13" spans="1:51">
      <c r="A13" s="832" t="s">
        <v>26</v>
      </c>
      <c r="B13" s="826"/>
      <c r="C13" s="22" t="s">
        <v>216</v>
      </c>
      <c r="D13" s="16"/>
      <c r="E13" s="16"/>
      <c r="F13" s="16"/>
      <c r="G13" s="16"/>
      <c r="H13" s="16"/>
      <c r="I13" s="16"/>
      <c r="J13" s="16"/>
      <c r="K13" s="16"/>
      <c r="L13" s="16"/>
      <c r="M13" s="16"/>
      <c r="N13" s="16"/>
      <c r="O13" s="16"/>
      <c r="P13" s="16"/>
      <c r="Q13" s="16"/>
      <c r="R13" s="16"/>
      <c r="S13" s="16"/>
      <c r="T13" s="16"/>
      <c r="U13" s="16"/>
      <c r="V13" s="16"/>
      <c r="W13" s="16"/>
      <c r="X13" s="16"/>
      <c r="Y13" s="16"/>
      <c r="Z13" s="16"/>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row>
    <row r="14" spans="1:51" s="16" customFormat="1">
      <c r="A14" s="841" t="s">
        <v>28</v>
      </c>
      <c r="B14" s="842"/>
      <c r="C14" s="22" t="s">
        <v>216</v>
      </c>
    </row>
    <row r="15" spans="1:51" s="16" customFormat="1">
      <c r="A15" s="851" t="s">
        <v>217</v>
      </c>
      <c r="B15" s="835"/>
      <c r="C15" s="835"/>
      <c r="D15" s="835"/>
      <c r="E15" s="835"/>
      <c r="F15" s="835"/>
      <c r="G15" s="835"/>
      <c r="H15" s="835"/>
      <c r="I15" s="824" t="s">
        <v>366</v>
      </c>
      <c r="J15" s="825"/>
      <c r="K15" s="825"/>
      <c r="L15" s="826"/>
    </row>
    <row r="16" spans="1:51" s="16" customFormat="1" ht="10.5">
      <c r="A16" s="75" t="s">
        <v>31</v>
      </c>
      <c r="B16" s="76" t="s">
        <v>42</v>
      </c>
      <c r="C16" s="76" t="s">
        <v>218</v>
      </c>
      <c r="D16" s="77" t="s">
        <v>37</v>
      </c>
      <c r="E16" s="76" t="s">
        <v>34</v>
      </c>
      <c r="F16" s="77" t="s">
        <v>219</v>
      </c>
      <c r="G16" s="76" t="s">
        <v>220</v>
      </c>
      <c r="H16" s="76" t="s">
        <v>6</v>
      </c>
      <c r="I16" s="78" t="s">
        <v>41</v>
      </c>
      <c r="J16" s="78" t="s">
        <v>42</v>
      </c>
      <c r="K16" s="78" t="s">
        <v>33</v>
      </c>
      <c r="L16" s="78" t="s">
        <v>6</v>
      </c>
    </row>
    <row r="17" spans="1:54" s="16" customFormat="1" ht="10.5">
      <c r="A17" s="79">
        <v>1</v>
      </c>
      <c r="B17" s="14" t="s">
        <v>64</v>
      </c>
      <c r="C17" s="14" t="s">
        <v>221</v>
      </c>
      <c r="D17" s="79" t="s">
        <v>47</v>
      </c>
      <c r="E17" s="14" t="s">
        <v>45</v>
      </c>
      <c r="F17" s="79">
        <v>15</v>
      </c>
      <c r="G17" s="80" t="s">
        <v>222</v>
      </c>
      <c r="H17" s="81"/>
      <c r="I17" s="38"/>
      <c r="J17" s="14" t="s">
        <v>1211</v>
      </c>
      <c r="K17" s="38"/>
      <c r="L17" s="22"/>
    </row>
    <row r="18" spans="1:54" s="16" customFormat="1" ht="10.5">
      <c r="A18" s="79">
        <v>2</v>
      </c>
      <c r="B18" s="14" t="s">
        <v>69</v>
      </c>
      <c r="C18" s="14" t="s">
        <v>223</v>
      </c>
      <c r="D18" s="79" t="s">
        <v>47</v>
      </c>
      <c r="E18" s="14" t="s">
        <v>45</v>
      </c>
      <c r="F18" s="26">
        <v>100</v>
      </c>
      <c r="G18" s="22"/>
      <c r="H18" s="22"/>
      <c r="I18" s="38"/>
      <c r="J18" s="14" t="s">
        <v>1212</v>
      </c>
      <c r="K18" s="38"/>
      <c r="L18" s="22"/>
    </row>
    <row r="19" spans="1:54" s="16" customFormat="1" ht="10.5">
      <c r="A19" s="79">
        <v>3</v>
      </c>
      <c r="B19" s="14" t="s">
        <v>49</v>
      </c>
      <c r="C19" s="14" t="s">
        <v>60</v>
      </c>
      <c r="D19" s="79" t="s">
        <v>47</v>
      </c>
      <c r="E19" s="14" t="s">
        <v>1107</v>
      </c>
      <c r="F19" s="79">
        <v>8</v>
      </c>
      <c r="G19" s="80" t="s">
        <v>225</v>
      </c>
      <c r="H19" s="81"/>
      <c r="I19" s="38"/>
      <c r="J19" s="14" t="s">
        <v>1210</v>
      </c>
      <c r="K19" s="38"/>
      <c r="L19" s="82"/>
    </row>
    <row r="20" spans="1:54" s="16" customFormat="1" ht="21">
      <c r="A20" s="79">
        <v>4</v>
      </c>
      <c r="B20" s="14" t="s">
        <v>226</v>
      </c>
      <c r="C20" s="14" t="s">
        <v>227</v>
      </c>
      <c r="D20" s="79" t="s">
        <v>47</v>
      </c>
      <c r="E20" s="14" t="s">
        <v>74</v>
      </c>
      <c r="F20" s="79">
        <v>15</v>
      </c>
      <c r="G20" s="80"/>
      <c r="H20" s="81"/>
      <c r="I20" s="14"/>
      <c r="J20" s="82" t="s">
        <v>1213</v>
      </c>
      <c r="K20" s="14"/>
      <c r="L20" s="14"/>
    </row>
    <row r="21" spans="1:54" s="16" customFormat="1" ht="10.5">
      <c r="A21" s="79">
        <v>5</v>
      </c>
      <c r="B21" s="14" t="s">
        <v>228</v>
      </c>
      <c r="C21" s="14" t="s">
        <v>229</v>
      </c>
      <c r="D21" s="79" t="s">
        <v>47</v>
      </c>
      <c r="E21" s="14" t="s">
        <v>74</v>
      </c>
      <c r="F21" s="79">
        <v>15</v>
      </c>
      <c r="G21" s="80"/>
      <c r="H21" s="81"/>
      <c r="I21" s="14"/>
      <c r="J21" s="14" t="s">
        <v>1214</v>
      </c>
      <c r="K21" s="14"/>
      <c r="L21" s="14"/>
    </row>
    <row r="22" spans="1:54" s="16" customFormat="1" ht="84">
      <c r="A22" s="79">
        <v>6</v>
      </c>
      <c r="B22" s="14" t="s">
        <v>230</v>
      </c>
      <c r="C22" s="14" t="s">
        <v>231</v>
      </c>
      <c r="D22" s="79" t="s">
        <v>47</v>
      </c>
      <c r="E22" s="14" t="s">
        <v>74</v>
      </c>
      <c r="F22" s="79">
        <v>15</v>
      </c>
      <c r="G22" s="80"/>
      <c r="H22" s="81"/>
      <c r="I22" s="14"/>
      <c r="J22" s="82" t="s">
        <v>1373</v>
      </c>
      <c r="K22" s="14"/>
      <c r="L22" s="14"/>
    </row>
    <row r="23" spans="1:54" s="16" customFormat="1" ht="31.5">
      <c r="A23" s="79">
        <v>7</v>
      </c>
      <c r="B23" s="460" t="s">
        <v>232</v>
      </c>
      <c r="C23" s="460" t="s">
        <v>233</v>
      </c>
      <c r="D23" s="461" t="s">
        <v>47</v>
      </c>
      <c r="E23" s="14" t="s">
        <v>1107</v>
      </c>
      <c r="F23" s="461">
        <v>8</v>
      </c>
      <c r="G23" s="462"/>
      <c r="H23" s="463"/>
      <c r="I23" s="460"/>
      <c r="J23" s="608" t="s">
        <v>1215</v>
      </c>
      <c r="K23" s="460"/>
      <c r="L23" s="460"/>
    </row>
    <row r="24" spans="1:54" s="16" customFormat="1" ht="16.5" customHeight="1">
      <c r="A24" s="79">
        <v>8</v>
      </c>
      <c r="B24" s="460" t="s">
        <v>1101</v>
      </c>
      <c r="C24" s="460" t="s">
        <v>1102</v>
      </c>
      <c r="D24" s="679" t="s">
        <v>1369</v>
      </c>
      <c r="E24" s="460" t="s">
        <v>45</v>
      </c>
      <c r="F24" s="461">
        <v>250</v>
      </c>
      <c r="G24" s="462"/>
      <c r="H24" s="463"/>
      <c r="I24" s="460"/>
      <c r="J24" s="663" t="s">
        <v>1370</v>
      </c>
      <c r="K24" s="460"/>
      <c r="L24" s="460"/>
    </row>
    <row r="25" spans="1:54" s="16" customFormat="1" ht="21">
      <c r="A25" s="79">
        <v>9</v>
      </c>
      <c r="B25" s="450" t="s">
        <v>234</v>
      </c>
      <c r="C25" s="450" t="s">
        <v>235</v>
      </c>
      <c r="D25" s="451" t="s">
        <v>47</v>
      </c>
      <c r="E25" s="450" t="s">
        <v>74</v>
      </c>
      <c r="F25" s="451">
        <v>15</v>
      </c>
      <c r="G25" s="453"/>
      <c r="H25" s="450"/>
      <c r="I25" s="450"/>
      <c r="J25" s="82" t="s">
        <v>1216</v>
      </c>
      <c r="K25" s="450"/>
      <c r="L25" s="450"/>
    </row>
    <row r="26" spans="1:54" s="16" customFormat="1" ht="42">
      <c r="A26" s="79">
        <v>10</v>
      </c>
      <c r="B26" s="576" t="s">
        <v>1376</v>
      </c>
      <c r="C26" s="576" t="s">
        <v>1084</v>
      </c>
      <c r="D26" s="451" t="s">
        <v>47</v>
      </c>
      <c r="E26" s="14" t="s">
        <v>45</v>
      </c>
      <c r="F26" s="451">
        <v>10</v>
      </c>
      <c r="G26" s="453"/>
      <c r="H26" s="564" t="s">
        <v>1375</v>
      </c>
      <c r="I26" s="450"/>
      <c r="J26" s="599" t="s">
        <v>1504</v>
      </c>
      <c r="K26" s="450"/>
      <c r="L26" s="450"/>
    </row>
    <row r="27" spans="1:54" s="16" customFormat="1" ht="105.6" customHeight="1">
      <c r="A27" s="79">
        <v>11</v>
      </c>
      <c r="B27" s="450" t="s">
        <v>1108</v>
      </c>
      <c r="C27" s="450" t="s">
        <v>1108</v>
      </c>
      <c r="D27" s="451" t="s">
        <v>47</v>
      </c>
      <c r="E27" s="14" t="s">
        <v>74</v>
      </c>
      <c r="F27" s="451">
        <v>10</v>
      </c>
      <c r="G27" s="453"/>
      <c r="H27" s="759" t="s">
        <v>1505</v>
      </c>
      <c r="I27" s="450"/>
      <c r="J27" s="533" t="s">
        <v>1506</v>
      </c>
      <c r="K27" s="450"/>
      <c r="L27" s="450"/>
    </row>
    <row r="28" spans="1:54" s="16" customFormat="1" ht="36" customHeight="1">
      <c r="A28" s="79">
        <v>12</v>
      </c>
      <c r="B28" s="139" t="s">
        <v>87</v>
      </c>
      <c r="C28" s="139" t="s">
        <v>87</v>
      </c>
      <c r="D28" s="139" t="s">
        <v>372</v>
      </c>
      <c r="E28" s="483" t="s">
        <v>45</v>
      </c>
      <c r="F28" s="140">
        <v>10</v>
      </c>
      <c r="G28" s="140"/>
      <c r="H28" s="484"/>
      <c r="I28" s="139"/>
      <c r="J28" s="554" t="s">
        <v>1218</v>
      </c>
      <c r="K28" s="139"/>
      <c r="L28" s="139"/>
    </row>
    <row r="29" spans="1:54" ht="36" customHeight="1">
      <c r="A29" s="79">
        <v>13</v>
      </c>
      <c r="B29" s="139" t="s">
        <v>1048</v>
      </c>
      <c r="C29" s="139" t="s">
        <v>1048</v>
      </c>
      <c r="D29" s="139" t="s">
        <v>1049</v>
      </c>
      <c r="E29" s="139" t="s">
        <v>45</v>
      </c>
      <c r="F29" s="140">
        <v>100</v>
      </c>
      <c r="G29" s="140"/>
      <c r="H29" s="484"/>
      <c r="I29" s="139"/>
      <c r="J29" s="609" t="s">
        <v>11</v>
      </c>
      <c r="K29" s="139"/>
      <c r="L29" s="139"/>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ht="15.75" customHeight="1">
      <c r="A30" s="83"/>
      <c r="B30" s="83"/>
      <c r="C30" s="83"/>
      <c r="D30" s="16"/>
      <c r="E30" s="16"/>
      <c r="F30" s="16"/>
      <c r="G30" s="16"/>
      <c r="H30" s="16"/>
      <c r="I30" s="16"/>
      <c r="J30" s="16"/>
      <c r="K30" s="16"/>
      <c r="L30" s="16"/>
      <c r="M30" s="16"/>
      <c r="N30" s="16"/>
      <c r="O30" s="16"/>
      <c r="P30" s="16"/>
      <c r="Q30" s="16"/>
      <c r="R30" s="16"/>
      <c r="S30" s="16"/>
      <c r="T30" s="16"/>
      <c r="U30" s="16"/>
      <c r="V30" s="16"/>
      <c r="W30" s="16"/>
      <c r="X30" s="16"/>
      <c r="Y30" s="16"/>
      <c r="Z30" s="16"/>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row>
    <row r="31" spans="1:54" ht="15.75" customHeight="1">
      <c r="A31" s="83"/>
      <c r="B31" s="83"/>
      <c r="C31" s="83"/>
      <c r="D31" s="16"/>
      <c r="E31" s="16"/>
      <c r="F31" s="16"/>
      <c r="G31" s="16"/>
      <c r="H31" s="16"/>
      <c r="I31" s="16"/>
      <c r="J31" s="16"/>
      <c r="K31" s="16"/>
      <c r="L31" s="16"/>
      <c r="M31" s="16"/>
      <c r="N31" s="16"/>
      <c r="O31" s="16"/>
      <c r="P31" s="16"/>
      <c r="Q31" s="16"/>
      <c r="R31" s="16"/>
      <c r="S31" s="16"/>
      <c r="T31" s="16"/>
      <c r="U31" s="16"/>
      <c r="V31" s="16"/>
      <c r="W31" s="16"/>
      <c r="X31" s="16"/>
      <c r="Y31" s="16"/>
      <c r="Z31" s="16"/>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row>
    <row r="32" spans="1:54" ht="15" hidden="1" customHeight="1">
      <c r="A32" s="855" t="s">
        <v>91</v>
      </c>
      <c r="B32" s="856"/>
      <c r="C32" s="857"/>
      <c r="D32" s="610" t="s">
        <v>1372</v>
      </c>
      <c r="E32" s="681"/>
      <c r="F32" s="681"/>
      <c r="G32" s="681"/>
      <c r="H32" s="681"/>
      <c r="I32" s="543"/>
      <c r="J32" s="543"/>
      <c r="K32" s="544"/>
      <c r="L32" s="543"/>
      <c r="M32" s="543"/>
      <c r="N32" s="543"/>
      <c r="O32" s="543"/>
    </row>
    <row r="33" spans="1:54" ht="15" hidden="1" customHeight="1">
      <c r="A33" s="858" t="s">
        <v>26</v>
      </c>
      <c r="B33" s="859"/>
      <c r="C33" s="682" t="s">
        <v>1058</v>
      </c>
      <c r="D33" s="681"/>
      <c r="E33" s="681"/>
      <c r="F33" s="681"/>
      <c r="G33" s="681"/>
      <c r="H33" s="681"/>
      <c r="I33" s="543"/>
      <c r="J33" s="543"/>
      <c r="K33" s="544"/>
      <c r="L33" s="543"/>
      <c r="M33" s="543"/>
      <c r="N33" s="543"/>
      <c r="O33" s="543"/>
    </row>
    <row r="34" spans="1:54" ht="15" hidden="1" customHeight="1">
      <c r="A34" s="858" t="s">
        <v>28</v>
      </c>
      <c r="B34" s="859"/>
      <c r="C34" s="682" t="s">
        <v>1058</v>
      </c>
      <c r="D34" s="681"/>
      <c r="E34" s="681"/>
      <c r="F34" s="681"/>
      <c r="G34" s="681"/>
      <c r="H34" s="681"/>
      <c r="I34" s="543"/>
      <c r="J34" s="610" t="s">
        <v>1219</v>
      </c>
      <c r="K34" s="544"/>
      <c r="L34" s="543"/>
      <c r="M34" s="543"/>
      <c r="N34" s="543"/>
      <c r="O34" s="543"/>
    </row>
    <row r="35" spans="1:54" ht="15" hidden="1" customHeight="1">
      <c r="A35" s="860" t="s">
        <v>217</v>
      </c>
      <c r="B35" s="860"/>
      <c r="C35" s="860"/>
      <c r="D35" s="860"/>
      <c r="E35" s="860"/>
      <c r="F35" s="860"/>
      <c r="G35" s="860"/>
      <c r="H35" s="860"/>
      <c r="I35" s="824" t="s">
        <v>366</v>
      </c>
      <c r="J35" s="849"/>
      <c r="K35" s="849"/>
      <c r="L35" s="850"/>
      <c r="M35" s="555"/>
      <c r="N35" s="555"/>
      <c r="O35" s="545"/>
    </row>
    <row r="36" spans="1:54" ht="15" hidden="1" customHeight="1">
      <c r="A36" s="683" t="s">
        <v>31</v>
      </c>
      <c r="B36" s="684" t="s">
        <v>42</v>
      </c>
      <c r="C36" s="684" t="s">
        <v>218</v>
      </c>
      <c r="D36" s="685" t="s">
        <v>37</v>
      </c>
      <c r="E36" s="684" t="s">
        <v>34</v>
      </c>
      <c r="F36" s="685" t="s">
        <v>219</v>
      </c>
      <c r="G36" s="684" t="s">
        <v>220</v>
      </c>
      <c r="H36" s="686" t="s">
        <v>6</v>
      </c>
      <c r="I36" s="546" t="s">
        <v>41</v>
      </c>
      <c r="J36" s="546" t="s">
        <v>42</v>
      </c>
      <c r="K36" s="546" t="s">
        <v>33</v>
      </c>
      <c r="L36" s="546" t="s">
        <v>6</v>
      </c>
    </row>
    <row r="37" spans="1:54" ht="15" hidden="1" customHeight="1">
      <c r="A37" s="687">
        <v>1</v>
      </c>
      <c r="B37" s="688" t="s">
        <v>1059</v>
      </c>
      <c r="C37" s="688" t="s">
        <v>1060</v>
      </c>
      <c r="D37" s="689" t="s">
        <v>1061</v>
      </c>
      <c r="E37" s="688" t="s">
        <v>224</v>
      </c>
      <c r="F37" s="689">
        <v>8</v>
      </c>
      <c r="G37" s="688" t="s">
        <v>1062</v>
      </c>
      <c r="H37" s="690" t="s">
        <v>1063</v>
      </c>
      <c r="I37" s="547"/>
      <c r="J37" s="680" t="s">
        <v>1371</v>
      </c>
      <c r="K37" s="547"/>
      <c r="L37" s="547" t="s">
        <v>1079</v>
      </c>
    </row>
    <row r="38" spans="1:54" ht="22.15" hidden="1" customHeight="1">
      <c r="A38" s="687">
        <v>2</v>
      </c>
      <c r="B38" s="688" t="s">
        <v>1064</v>
      </c>
      <c r="C38" s="688" t="s">
        <v>1065</v>
      </c>
      <c r="D38" s="689" t="s">
        <v>1061</v>
      </c>
      <c r="E38" s="688" t="s">
        <v>95</v>
      </c>
      <c r="F38" s="689">
        <v>11</v>
      </c>
      <c r="G38" s="688" t="s">
        <v>1066</v>
      </c>
      <c r="H38" s="690" t="s">
        <v>1063</v>
      </c>
      <c r="I38" s="547"/>
      <c r="J38" s="547" t="s">
        <v>1220</v>
      </c>
      <c r="K38" s="547"/>
      <c r="L38" s="547"/>
    </row>
    <row r="39" spans="1:54" ht="36.6" hidden="1" customHeight="1">
      <c r="A39" s="691">
        <v>3</v>
      </c>
      <c r="B39" s="692" t="s">
        <v>1067</v>
      </c>
      <c r="C39" s="692" t="s">
        <v>1068</v>
      </c>
      <c r="D39" s="693" t="s">
        <v>1061</v>
      </c>
      <c r="E39" s="692" t="s">
        <v>1069</v>
      </c>
      <c r="F39" s="693">
        <v>19.600000000000001</v>
      </c>
      <c r="G39" s="692" t="s">
        <v>1070</v>
      </c>
      <c r="H39" s="694" t="s">
        <v>1063</v>
      </c>
      <c r="I39" s="548"/>
      <c r="J39" s="699" t="s">
        <v>1224</v>
      </c>
      <c r="K39" s="548"/>
      <c r="L39" s="548" t="s">
        <v>1080</v>
      </c>
    </row>
    <row r="40" spans="1:54" ht="37.15" hidden="1" customHeight="1">
      <c r="A40" s="695">
        <v>4</v>
      </c>
      <c r="B40" s="696" t="s">
        <v>1071</v>
      </c>
      <c r="C40" s="696" t="s">
        <v>1072</v>
      </c>
      <c r="D40" s="697" t="s">
        <v>1061</v>
      </c>
      <c r="E40" s="696" t="s">
        <v>45</v>
      </c>
      <c r="F40" s="697">
        <v>30</v>
      </c>
      <c r="G40" s="696" t="s">
        <v>1073</v>
      </c>
      <c r="H40" s="698" t="s">
        <v>1221</v>
      </c>
      <c r="I40" s="550"/>
      <c r="J40" s="700" t="s">
        <v>1222</v>
      </c>
      <c r="K40" s="549"/>
      <c r="L40" s="549" t="s">
        <v>1075</v>
      </c>
    </row>
    <row r="41" spans="1:54" ht="15" customHeight="1">
      <c r="A41" s="538"/>
      <c r="B41" s="539"/>
      <c r="C41" s="539"/>
      <c r="D41" s="540"/>
      <c r="E41" s="539"/>
      <c r="F41" s="540"/>
      <c r="G41" s="540"/>
      <c r="H41" s="541"/>
      <c r="I41" s="539"/>
      <c r="J41" s="539"/>
      <c r="K41" s="542"/>
      <c r="L41" s="539"/>
      <c r="M41" s="539"/>
      <c r="N41" s="539"/>
      <c r="O41" s="539"/>
    </row>
    <row r="42" spans="1:54" ht="15.75" customHeight="1">
      <c r="A42" s="853" t="s">
        <v>26</v>
      </c>
      <c r="B42" s="854"/>
      <c r="C42" s="537" t="s">
        <v>429</v>
      </c>
      <c r="D42" s="16"/>
      <c r="E42" s="16"/>
      <c r="F42" s="16"/>
      <c r="G42" s="16"/>
      <c r="H42" s="16"/>
      <c r="I42" s="16"/>
      <c r="J42" s="16"/>
      <c r="K42" s="16"/>
      <c r="L42" s="16"/>
      <c r="M42" s="16"/>
      <c r="N42" s="16"/>
      <c r="O42" s="16"/>
      <c r="P42" s="16"/>
      <c r="Q42" s="16"/>
      <c r="R42" s="16"/>
      <c r="S42" s="16"/>
      <c r="T42" s="16"/>
      <c r="U42" s="16"/>
      <c r="V42" s="16"/>
      <c r="W42" s="16"/>
      <c r="X42" s="16"/>
      <c r="Y42" s="16"/>
      <c r="Z42" s="16"/>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row>
    <row r="43" spans="1:54" ht="15.75" customHeight="1">
      <c r="A43" s="832" t="s">
        <v>28</v>
      </c>
      <c r="B43" s="844"/>
      <c r="C43" s="41" t="s">
        <v>429</v>
      </c>
      <c r="D43" s="16"/>
      <c r="E43" s="16"/>
      <c r="F43" s="16"/>
      <c r="G43" s="16"/>
      <c r="H43" s="16"/>
      <c r="I43" s="16"/>
      <c r="J43" s="16"/>
      <c r="K43" s="16"/>
      <c r="L43" s="16"/>
      <c r="M43" s="16"/>
      <c r="N43" s="16"/>
      <c r="O43" s="16"/>
      <c r="P43" s="16"/>
      <c r="Q43" s="16"/>
      <c r="R43" s="16"/>
      <c r="S43" s="16"/>
      <c r="T43" s="16"/>
      <c r="U43" s="16"/>
      <c r="V43" s="16"/>
      <c r="W43" s="16"/>
      <c r="X43" s="16"/>
      <c r="Y43" s="16"/>
      <c r="Z43" s="16"/>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row>
    <row r="44" spans="1:54" ht="14.45" customHeight="1">
      <c r="A44" s="851" t="s">
        <v>217</v>
      </c>
      <c r="B44" s="851"/>
      <c r="C44" s="851"/>
      <c r="D44" s="851"/>
      <c r="E44" s="851"/>
      <c r="F44" s="851"/>
      <c r="G44" s="851"/>
      <c r="H44" s="852"/>
      <c r="I44" s="824" t="s">
        <v>366</v>
      </c>
      <c r="J44" s="849"/>
      <c r="K44" s="849"/>
      <c r="L44" s="85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row>
    <row r="45" spans="1:54">
      <c r="A45" s="456" t="s">
        <v>31</v>
      </c>
      <c r="B45" s="457" t="s">
        <v>42</v>
      </c>
      <c r="C45" s="457" t="s">
        <v>218</v>
      </c>
      <c r="D45" s="458" t="s">
        <v>37</v>
      </c>
      <c r="E45" s="457" t="s">
        <v>34</v>
      </c>
      <c r="F45" s="458" t="s">
        <v>219</v>
      </c>
      <c r="G45" s="457" t="s">
        <v>220</v>
      </c>
      <c r="H45" s="457" t="s">
        <v>6</v>
      </c>
      <c r="I45" s="459" t="s">
        <v>41</v>
      </c>
      <c r="J45" s="459" t="s">
        <v>42</v>
      </c>
      <c r="K45" s="459" t="s">
        <v>33</v>
      </c>
      <c r="L45" s="459" t="s">
        <v>6</v>
      </c>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row>
    <row r="46" spans="1:54" s="531" customFormat="1" ht="32.450000000000003" customHeight="1">
      <c r="A46" s="515">
        <v>1</v>
      </c>
      <c r="B46" s="526" t="s">
        <v>1037</v>
      </c>
      <c r="C46" s="526" t="s">
        <v>1037</v>
      </c>
      <c r="D46" s="527" t="s">
        <v>1055</v>
      </c>
      <c r="E46" s="528" t="s">
        <v>45</v>
      </c>
      <c r="F46" s="526"/>
      <c r="G46" s="526"/>
      <c r="H46" s="526"/>
      <c r="I46" s="526"/>
      <c r="J46" s="554" t="s">
        <v>1225</v>
      </c>
      <c r="K46" s="526"/>
      <c r="L46" s="526"/>
      <c r="M46" s="526"/>
      <c r="N46" s="526"/>
      <c r="O46" s="526"/>
      <c r="P46" s="526"/>
      <c r="Q46" s="607"/>
      <c r="R46" s="607"/>
      <c r="S46" s="607"/>
      <c r="T46" s="607"/>
      <c r="U46" s="607"/>
      <c r="V46" s="607"/>
      <c r="W46" s="607"/>
      <c r="X46" s="607"/>
      <c r="Y46" s="607"/>
      <c r="Z46" s="607"/>
      <c r="AA46" s="607"/>
      <c r="AB46" s="607"/>
      <c r="AC46" s="607"/>
      <c r="AD46" s="607"/>
      <c r="AE46" s="607"/>
      <c r="AF46" s="607"/>
      <c r="AG46" s="607"/>
      <c r="AH46" s="607"/>
      <c r="AI46" s="607"/>
      <c r="AJ46" s="607"/>
      <c r="AK46" s="607"/>
      <c r="AL46" s="607"/>
      <c r="AM46" s="607"/>
      <c r="AN46" s="607"/>
      <c r="AO46" s="607"/>
      <c r="AP46" s="607"/>
      <c r="AQ46" s="607"/>
      <c r="AR46" s="607"/>
      <c r="AS46" s="607"/>
      <c r="AT46" s="607"/>
      <c r="AU46" s="607"/>
      <c r="AV46" s="607"/>
      <c r="AW46" s="607"/>
      <c r="AX46" s="607"/>
      <c r="AY46" s="607"/>
      <c r="AZ46" s="607"/>
      <c r="BA46" s="607"/>
      <c r="BB46" s="607"/>
    </row>
    <row r="47" spans="1:54" ht="38.25" customHeight="1">
      <c r="A47" s="140">
        <v>2</v>
      </c>
      <c r="B47" s="139" t="s">
        <v>430</v>
      </c>
      <c r="C47" s="139" t="s">
        <v>430</v>
      </c>
      <c r="D47" s="139" t="s">
        <v>187</v>
      </c>
      <c r="E47" s="139" t="s">
        <v>45</v>
      </c>
      <c r="F47" s="701">
        <v>4</v>
      </c>
      <c r="G47" s="139"/>
      <c r="H47" s="140" t="s">
        <v>47</v>
      </c>
      <c r="I47" s="139"/>
      <c r="J47" s="702" t="s">
        <v>1374</v>
      </c>
      <c r="K47" s="139"/>
      <c r="L47" s="139"/>
      <c r="M47" s="493"/>
      <c r="N47" s="139" t="s">
        <v>187</v>
      </c>
      <c r="O47" s="139"/>
      <c r="P47" s="493"/>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row>
    <row r="48" spans="1:54" ht="15.75" customHeight="1">
      <c r="A48" s="140">
        <v>3</v>
      </c>
      <c r="B48" s="139" t="s">
        <v>431</v>
      </c>
      <c r="C48" s="139" t="s">
        <v>431</v>
      </c>
      <c r="D48" s="139" t="s">
        <v>192</v>
      </c>
      <c r="E48" s="139" t="s">
        <v>74</v>
      </c>
      <c r="F48" s="464">
        <v>19.600000000000001</v>
      </c>
      <c r="G48" s="139"/>
      <c r="H48" s="140" t="s">
        <v>47</v>
      </c>
      <c r="I48" s="139"/>
      <c r="J48" s="502" t="s">
        <v>1214</v>
      </c>
      <c r="K48" s="139"/>
      <c r="L48" s="139"/>
      <c r="M48" s="493"/>
      <c r="N48" s="139" t="s">
        <v>192</v>
      </c>
      <c r="O48" s="139"/>
      <c r="P48" s="493"/>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row>
  </sheetData>
  <mergeCells count="14">
    <mergeCell ref="I35:L35"/>
    <mergeCell ref="A43:B43"/>
    <mergeCell ref="A44:H44"/>
    <mergeCell ref="I44:L44"/>
    <mergeCell ref="A12:C12"/>
    <mergeCell ref="A13:B13"/>
    <mergeCell ref="A14:B14"/>
    <mergeCell ref="A15:H15"/>
    <mergeCell ref="I15:L15"/>
    <mergeCell ref="A42:B42"/>
    <mergeCell ref="A32:C32"/>
    <mergeCell ref="A33:B33"/>
    <mergeCell ref="A34:B34"/>
    <mergeCell ref="A35:H35"/>
  </mergeCells>
  <phoneticPr fontId="47"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3733-ABDB-4514-939F-82926BF34259}">
  <sheetPr>
    <tabColor theme="9" tint="-0.249977111117893"/>
  </sheetPr>
  <dimension ref="A1:AY48"/>
  <sheetViews>
    <sheetView zoomScale="90" zoomScaleNormal="90" workbookViewId="0">
      <selection activeCell="C6" sqref="C6"/>
    </sheetView>
  </sheetViews>
  <sheetFormatPr defaultRowHeight="15"/>
  <cols>
    <col min="1" max="1" width="6" style="521" customWidth="1"/>
    <col min="2" max="2" width="20" customWidth="1"/>
    <col min="3" max="3" width="28.85546875" bestFit="1" customWidth="1"/>
    <col min="4" max="7" width="20" customWidth="1"/>
    <col min="8" max="8" width="31.42578125" customWidth="1"/>
    <col min="9" max="9" width="20" customWidth="1"/>
    <col min="10" max="10" width="35" customWidth="1"/>
    <col min="11" max="12" width="20" customWidth="1"/>
  </cols>
  <sheetData>
    <row r="1" spans="1:51">
      <c r="A1" s="72" t="s">
        <v>12</v>
      </c>
      <c r="B1" s="17"/>
      <c r="C1" s="16" t="s">
        <v>361</v>
      </c>
      <c r="D1" s="17"/>
      <c r="E1" s="17"/>
      <c r="F1" s="73"/>
      <c r="G1" s="17"/>
      <c r="H1" s="18"/>
      <c r="I1" s="16"/>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row>
    <row r="2" spans="1:51">
      <c r="A2" s="72" t="s">
        <v>13</v>
      </c>
      <c r="B2" s="17"/>
      <c r="C2" s="16" t="s">
        <v>359</v>
      </c>
      <c r="D2" s="17"/>
      <c r="E2" s="17"/>
      <c r="F2" s="73"/>
      <c r="G2" s="17"/>
      <c r="H2" s="18"/>
      <c r="I2" s="20"/>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row>
    <row r="3" spans="1:51">
      <c r="A3" s="72" t="s">
        <v>14</v>
      </c>
      <c r="B3" s="17"/>
      <c r="C3" s="17" t="s">
        <v>1666</v>
      </c>
      <c r="D3" s="17"/>
      <c r="E3" s="17"/>
      <c r="F3" s="73"/>
      <c r="G3" s="17"/>
      <c r="H3" s="18"/>
      <c r="I3" s="20"/>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row>
    <row r="4" spans="1:51">
      <c r="A4" s="72" t="s">
        <v>15</v>
      </c>
      <c r="B4" s="17"/>
      <c r="C4" s="74">
        <v>24</v>
      </c>
      <c r="D4" s="17"/>
      <c r="E4" s="17"/>
      <c r="F4" s="73"/>
      <c r="G4" s="17"/>
      <c r="H4" s="18"/>
      <c r="I4" s="16"/>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row>
    <row r="5" spans="1:51">
      <c r="A5" s="72" t="s">
        <v>16</v>
      </c>
      <c r="B5" s="17"/>
      <c r="C5" s="17" t="s">
        <v>8</v>
      </c>
      <c r="D5" s="17"/>
      <c r="E5" s="17"/>
      <c r="F5" s="73"/>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c r="A6" s="72" t="s">
        <v>17</v>
      </c>
      <c r="B6" s="17"/>
      <c r="C6" s="17" t="s">
        <v>1667</v>
      </c>
      <c r="D6" s="17"/>
      <c r="E6" s="17"/>
      <c r="F6" s="73"/>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row>
    <row r="7" spans="1:51">
      <c r="A7" s="72" t="s">
        <v>19</v>
      </c>
      <c r="B7" s="17"/>
      <c r="C7" s="17" t="s">
        <v>21</v>
      </c>
      <c r="D7" s="17"/>
      <c r="E7" s="17"/>
      <c r="F7" s="73"/>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row>
    <row r="8" spans="1:51">
      <c r="A8" s="72" t="s">
        <v>20</v>
      </c>
      <c r="B8" s="17"/>
      <c r="C8" s="1016" t="s">
        <v>1665</v>
      </c>
      <c r="D8" s="17"/>
      <c r="E8" s="17"/>
      <c r="F8" s="73"/>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row>
    <row r="9" spans="1:51">
      <c r="A9" s="72" t="s">
        <v>22</v>
      </c>
      <c r="B9" s="17"/>
      <c r="C9" s="17" t="s">
        <v>23</v>
      </c>
      <c r="D9" s="17"/>
      <c r="E9" s="17"/>
      <c r="F9" s="73"/>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row>
    <row r="10" spans="1:51">
      <c r="A10" s="72" t="s">
        <v>24</v>
      </c>
      <c r="B10" s="17"/>
      <c r="C10" s="17" t="s">
        <v>21</v>
      </c>
      <c r="D10" s="17"/>
      <c r="E10" s="17"/>
      <c r="F10" s="73"/>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row>
    <row r="13" spans="1:51">
      <c r="A13" s="832" t="s">
        <v>25</v>
      </c>
      <c r="B13" s="825"/>
      <c r="C13" s="826"/>
      <c r="D13" s="16"/>
      <c r="E13" s="16"/>
      <c r="F13" s="16"/>
      <c r="G13" s="16"/>
      <c r="H13" s="16"/>
      <c r="I13" s="16"/>
      <c r="J13" s="16"/>
      <c r="K13" s="16"/>
      <c r="L13" s="16"/>
      <c r="M13" s="16"/>
      <c r="N13" s="16"/>
      <c r="O13" s="16"/>
      <c r="P13" s="16"/>
      <c r="Q13" s="16"/>
      <c r="R13" s="16"/>
      <c r="S13" s="16"/>
      <c r="T13" s="16"/>
      <c r="U13" s="16"/>
      <c r="V13" s="16"/>
      <c r="W13" s="16"/>
      <c r="X13" s="16"/>
      <c r="Y13" s="16"/>
      <c r="Z13" s="16"/>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row>
    <row r="14" spans="1:51">
      <c r="A14" s="832" t="s">
        <v>26</v>
      </c>
      <c r="B14" s="826"/>
      <c r="C14" s="22" t="s">
        <v>216</v>
      </c>
      <c r="D14" s="16"/>
      <c r="E14" s="16"/>
      <c r="F14" s="16"/>
      <c r="G14" s="16"/>
      <c r="H14" s="16"/>
      <c r="I14" s="16"/>
      <c r="J14" s="16"/>
      <c r="K14" s="16"/>
      <c r="L14" s="16"/>
      <c r="M14" s="16"/>
      <c r="N14" s="16"/>
      <c r="O14" s="16"/>
      <c r="P14" s="16"/>
      <c r="Q14" s="16"/>
      <c r="R14" s="16"/>
      <c r="S14" s="16"/>
      <c r="T14" s="16"/>
      <c r="U14" s="16"/>
      <c r="V14" s="16"/>
      <c r="W14" s="16"/>
      <c r="X14" s="16"/>
      <c r="Y14" s="16"/>
      <c r="Z14" s="16"/>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row>
    <row r="15" spans="1:51" s="16" customFormat="1">
      <c r="A15" s="841" t="s">
        <v>28</v>
      </c>
      <c r="B15" s="842"/>
      <c r="C15" s="22" t="s">
        <v>216</v>
      </c>
    </row>
    <row r="16" spans="1:51" s="16" customFormat="1">
      <c r="A16" s="851" t="s">
        <v>217</v>
      </c>
      <c r="B16" s="835"/>
      <c r="C16" s="835"/>
      <c r="D16" s="835"/>
      <c r="E16" s="835"/>
      <c r="F16" s="835"/>
      <c r="G16" s="835"/>
      <c r="H16" s="835"/>
      <c r="I16" s="824" t="s">
        <v>366</v>
      </c>
      <c r="J16" s="825"/>
      <c r="K16" s="825"/>
      <c r="L16" s="826"/>
    </row>
    <row r="17" spans="1:23" s="16" customFormat="1" ht="10.5">
      <c r="A17" s="563" t="s">
        <v>31</v>
      </c>
      <c r="B17" s="76" t="s">
        <v>42</v>
      </c>
      <c r="C17" s="76" t="s">
        <v>218</v>
      </c>
      <c r="D17" s="77" t="s">
        <v>37</v>
      </c>
      <c r="E17" s="76" t="s">
        <v>34</v>
      </c>
      <c r="F17" s="77" t="s">
        <v>219</v>
      </c>
      <c r="G17" s="76" t="s">
        <v>220</v>
      </c>
      <c r="H17" s="76" t="s">
        <v>6</v>
      </c>
      <c r="I17" s="78" t="s">
        <v>41</v>
      </c>
      <c r="J17" s="78" t="s">
        <v>42</v>
      </c>
      <c r="K17" s="78" t="s">
        <v>33</v>
      </c>
      <c r="L17" s="78" t="s">
        <v>6</v>
      </c>
    </row>
    <row r="18" spans="1:23" s="16" customFormat="1" ht="10.5">
      <c r="A18" s="79">
        <v>1</v>
      </c>
      <c r="B18" s="14" t="s">
        <v>64</v>
      </c>
      <c r="C18" s="14" t="s">
        <v>221</v>
      </c>
      <c r="D18" s="79" t="s">
        <v>47</v>
      </c>
      <c r="E18" s="14" t="s">
        <v>45</v>
      </c>
      <c r="F18" s="79">
        <v>15</v>
      </c>
      <c r="G18" s="80" t="s">
        <v>222</v>
      </c>
      <c r="H18" s="81"/>
      <c r="I18" s="38"/>
      <c r="J18" s="14" t="s">
        <v>1211</v>
      </c>
      <c r="K18" s="38"/>
      <c r="L18" s="22"/>
    </row>
    <row r="19" spans="1:23" s="16" customFormat="1" ht="10.5">
      <c r="A19" s="79">
        <v>2</v>
      </c>
      <c r="B19" s="14" t="s">
        <v>69</v>
      </c>
      <c r="C19" s="14" t="s">
        <v>223</v>
      </c>
      <c r="D19" s="79" t="s">
        <v>47</v>
      </c>
      <c r="E19" s="14" t="s">
        <v>45</v>
      </c>
      <c r="F19" s="26">
        <v>100</v>
      </c>
      <c r="G19" s="22"/>
      <c r="H19" s="22"/>
      <c r="I19" s="38"/>
      <c r="J19" s="14" t="s">
        <v>1212</v>
      </c>
      <c r="K19" s="38"/>
      <c r="L19" s="22"/>
    </row>
    <row r="20" spans="1:23" s="16" customFormat="1" ht="10.5">
      <c r="A20" s="79">
        <v>3</v>
      </c>
      <c r="B20" s="14" t="s">
        <v>49</v>
      </c>
      <c r="C20" s="14" t="s">
        <v>60</v>
      </c>
      <c r="D20" s="79" t="s">
        <v>47</v>
      </c>
      <c r="E20" s="14" t="s">
        <v>224</v>
      </c>
      <c r="F20" s="79">
        <v>8</v>
      </c>
      <c r="G20" s="80" t="s">
        <v>225</v>
      </c>
      <c r="H20" s="81"/>
      <c r="I20" s="38"/>
      <c r="J20" s="14" t="s">
        <v>1210</v>
      </c>
      <c r="K20" s="38"/>
      <c r="L20" s="82"/>
    </row>
    <row r="21" spans="1:23" s="16" customFormat="1" ht="21">
      <c r="A21" s="79">
        <v>4</v>
      </c>
      <c r="B21" s="14" t="s">
        <v>226</v>
      </c>
      <c r="C21" s="14" t="s">
        <v>227</v>
      </c>
      <c r="D21" s="79" t="s">
        <v>47</v>
      </c>
      <c r="E21" s="14" t="s">
        <v>74</v>
      </c>
      <c r="F21" s="79">
        <v>15</v>
      </c>
      <c r="G21" s="80"/>
      <c r="H21" s="81"/>
      <c r="I21" s="14"/>
      <c r="J21" s="82" t="s">
        <v>1213</v>
      </c>
      <c r="K21" s="14"/>
      <c r="L21" s="14"/>
    </row>
    <row r="22" spans="1:23" s="16" customFormat="1" ht="10.5">
      <c r="A22" s="79">
        <v>5</v>
      </c>
      <c r="B22" s="14" t="s">
        <v>228</v>
      </c>
      <c r="C22" s="14" t="s">
        <v>229</v>
      </c>
      <c r="D22" s="79" t="s">
        <v>47</v>
      </c>
      <c r="E22" s="14" t="s">
        <v>74</v>
      </c>
      <c r="F22" s="79">
        <v>15</v>
      </c>
      <c r="G22" s="80"/>
      <c r="H22" s="81"/>
      <c r="I22" s="14"/>
      <c r="J22" s="14" t="s">
        <v>1214</v>
      </c>
      <c r="K22" s="14"/>
      <c r="L22" s="14"/>
    </row>
    <row r="23" spans="1:23" s="16" customFormat="1" ht="84">
      <c r="A23" s="79">
        <v>6</v>
      </c>
      <c r="B23" s="14" t="s">
        <v>230</v>
      </c>
      <c r="C23" s="14" t="s">
        <v>231</v>
      </c>
      <c r="D23" s="79" t="s">
        <v>47</v>
      </c>
      <c r="E23" s="14" t="s">
        <v>74</v>
      </c>
      <c r="F23" s="79">
        <v>15</v>
      </c>
      <c r="G23" s="80"/>
      <c r="H23" s="81"/>
      <c r="I23" s="14"/>
      <c r="J23" s="82" t="s">
        <v>1217</v>
      </c>
      <c r="K23" s="14"/>
      <c r="L23" s="14"/>
    </row>
    <row r="24" spans="1:23" s="16" customFormat="1" ht="31.5">
      <c r="A24" s="79">
        <v>7</v>
      </c>
      <c r="B24" s="460" t="s">
        <v>232</v>
      </c>
      <c r="C24" s="460" t="s">
        <v>233</v>
      </c>
      <c r="D24" s="461" t="s">
        <v>47</v>
      </c>
      <c r="E24" s="460" t="s">
        <v>224</v>
      </c>
      <c r="F24" s="461">
        <v>8</v>
      </c>
      <c r="G24" s="462"/>
      <c r="H24" s="463"/>
      <c r="I24" s="460"/>
      <c r="J24" s="608" t="s">
        <v>1215</v>
      </c>
      <c r="K24" s="460"/>
      <c r="L24" s="460"/>
    </row>
    <row r="25" spans="1:23" s="16" customFormat="1" ht="10.5">
      <c r="A25" s="79">
        <v>8</v>
      </c>
      <c r="B25" s="460" t="s">
        <v>1101</v>
      </c>
      <c r="C25" s="460" t="s">
        <v>1102</v>
      </c>
      <c r="D25" s="679" t="s">
        <v>1369</v>
      </c>
      <c r="E25" s="460" t="s">
        <v>45</v>
      </c>
      <c r="F25" s="461">
        <v>250</v>
      </c>
      <c r="G25" s="462"/>
      <c r="H25" s="463"/>
      <c r="I25" s="460"/>
      <c r="J25" s="598" t="s">
        <v>1370</v>
      </c>
      <c r="K25" s="460"/>
      <c r="L25" s="460"/>
    </row>
    <row r="26" spans="1:23" s="16" customFormat="1" ht="21">
      <c r="A26" s="79">
        <v>9</v>
      </c>
      <c r="B26" s="450" t="s">
        <v>234</v>
      </c>
      <c r="C26" s="450" t="s">
        <v>235</v>
      </c>
      <c r="D26" s="451" t="s">
        <v>47</v>
      </c>
      <c r="E26" s="450" t="s">
        <v>74</v>
      </c>
      <c r="F26" s="451">
        <v>15</v>
      </c>
      <c r="G26" s="453"/>
      <c r="H26" s="450"/>
      <c r="I26" s="450"/>
      <c r="J26" s="82" t="s">
        <v>1216</v>
      </c>
      <c r="K26" s="450"/>
      <c r="L26" s="450"/>
    </row>
    <row r="27" spans="1:23" s="16" customFormat="1" ht="42">
      <c r="A27" s="79">
        <v>11</v>
      </c>
      <c r="B27" s="576" t="s">
        <v>1376</v>
      </c>
      <c r="C27" s="576" t="s">
        <v>1084</v>
      </c>
      <c r="D27" s="451" t="s">
        <v>47</v>
      </c>
      <c r="E27" s="14" t="s">
        <v>45</v>
      </c>
      <c r="F27" s="451">
        <v>10</v>
      </c>
      <c r="G27" s="453"/>
      <c r="H27" s="564" t="s">
        <v>1375</v>
      </c>
      <c r="I27" s="450"/>
      <c r="J27" s="599" t="s">
        <v>1377</v>
      </c>
      <c r="K27" s="450"/>
      <c r="L27" s="450"/>
    </row>
    <row r="28" spans="1:23" s="16" customFormat="1" ht="105.6" customHeight="1">
      <c r="A28" s="79">
        <v>12</v>
      </c>
      <c r="B28" s="450" t="s">
        <v>1108</v>
      </c>
      <c r="C28" s="450" t="s">
        <v>1108</v>
      </c>
      <c r="D28" s="451" t="s">
        <v>47</v>
      </c>
      <c r="E28" s="14" t="s">
        <v>74</v>
      </c>
      <c r="F28" s="451">
        <v>10</v>
      </c>
      <c r="G28" s="453"/>
      <c r="H28" s="759" t="s">
        <v>1505</v>
      </c>
      <c r="I28" s="450"/>
      <c r="J28" s="533" t="s">
        <v>1506</v>
      </c>
      <c r="K28" s="450"/>
      <c r="L28" s="450"/>
    </row>
    <row r="29" spans="1:23" s="16" customFormat="1" ht="36" customHeight="1">
      <c r="A29" s="79">
        <v>13</v>
      </c>
      <c r="B29" s="139" t="s">
        <v>87</v>
      </c>
      <c r="C29" s="139" t="s">
        <v>87</v>
      </c>
      <c r="D29" s="139" t="s">
        <v>372</v>
      </c>
      <c r="E29" s="483" t="s">
        <v>45</v>
      </c>
      <c r="F29" s="140">
        <v>10</v>
      </c>
      <c r="G29" s="140"/>
      <c r="H29" s="484"/>
      <c r="I29" s="139"/>
      <c r="J29" s="554" t="s">
        <v>1218</v>
      </c>
      <c r="K29" s="139"/>
      <c r="L29" s="139"/>
    </row>
    <row r="30" spans="1:23" s="16" customFormat="1" ht="36" customHeight="1">
      <c r="A30" s="79">
        <v>14</v>
      </c>
      <c r="B30" s="139" t="s">
        <v>1048</v>
      </c>
      <c r="C30" s="139" t="s">
        <v>1048</v>
      </c>
      <c r="D30" s="139" t="s">
        <v>1049</v>
      </c>
      <c r="E30" s="139" t="s">
        <v>45</v>
      </c>
      <c r="F30" s="140">
        <v>100</v>
      </c>
      <c r="G30" s="140"/>
      <c r="H30" s="484"/>
      <c r="I30" s="139"/>
      <c r="J30" s="609" t="s">
        <v>11</v>
      </c>
      <c r="K30" s="139"/>
      <c r="L30" s="139"/>
    </row>
    <row r="31" spans="1:23" s="16" customFormat="1" ht="15.75" customHeight="1">
      <c r="A31" s="519"/>
      <c r="B31" s="83"/>
      <c r="C31" s="83"/>
    </row>
    <row r="32" spans="1:23" s="16" customFormat="1" ht="15" hidden="1" customHeight="1">
      <c r="A32" s="855" t="s">
        <v>91</v>
      </c>
      <c r="B32" s="867"/>
      <c r="C32" s="868"/>
      <c r="D32" s="681"/>
      <c r="E32" s="681"/>
      <c r="F32" s="681"/>
      <c r="G32" s="681"/>
      <c r="H32" s="681"/>
      <c r="I32" s="543"/>
      <c r="J32" s="543"/>
      <c r="K32" s="544"/>
      <c r="L32" s="543"/>
      <c r="M32" s="543"/>
      <c r="N32" s="543"/>
      <c r="O32" s="543"/>
      <c r="P32"/>
      <c r="Q32"/>
      <c r="R32"/>
      <c r="S32"/>
      <c r="T32"/>
      <c r="U32"/>
      <c r="V32"/>
      <c r="W32"/>
    </row>
    <row r="33" spans="1:51" s="16" customFormat="1" ht="15" hidden="1" customHeight="1">
      <c r="A33" s="858" t="s">
        <v>26</v>
      </c>
      <c r="B33" s="859"/>
      <c r="C33" s="682" t="s">
        <v>1058</v>
      </c>
      <c r="D33" s="681"/>
      <c r="E33" s="681"/>
      <c r="F33" s="681"/>
      <c r="G33" s="681"/>
      <c r="H33" s="681"/>
      <c r="I33" s="543"/>
      <c r="J33" s="543"/>
      <c r="K33" s="544"/>
      <c r="L33" s="543"/>
      <c r="M33" s="543"/>
      <c r="N33" s="543"/>
      <c r="O33" s="543"/>
      <c r="P33"/>
      <c r="Q33"/>
      <c r="R33"/>
      <c r="S33"/>
      <c r="T33"/>
      <c r="U33"/>
      <c r="V33"/>
      <c r="W33"/>
    </row>
    <row r="34" spans="1:51" s="16" customFormat="1" ht="15" hidden="1" customHeight="1">
      <c r="A34" s="858" t="s">
        <v>28</v>
      </c>
      <c r="B34" s="859"/>
      <c r="C34" s="682" t="s">
        <v>1058</v>
      </c>
      <c r="D34" s="681"/>
      <c r="E34" s="681"/>
      <c r="F34" s="681"/>
      <c r="G34" s="681"/>
      <c r="H34" s="681"/>
      <c r="I34" s="543"/>
      <c r="J34" s="543"/>
      <c r="K34" s="544"/>
      <c r="L34" s="543"/>
      <c r="M34" s="543"/>
      <c r="N34" s="543"/>
      <c r="O34" s="543"/>
      <c r="P34"/>
      <c r="Q34"/>
      <c r="R34"/>
      <c r="S34"/>
      <c r="T34"/>
      <c r="U34"/>
      <c r="V34"/>
      <c r="W34"/>
    </row>
    <row r="35" spans="1:51" ht="15" hidden="1" customHeight="1">
      <c r="A35" s="860" t="s">
        <v>217</v>
      </c>
      <c r="B35" s="860"/>
      <c r="C35" s="860"/>
      <c r="D35" s="860"/>
      <c r="E35" s="860"/>
      <c r="F35" s="860"/>
      <c r="G35" s="860"/>
      <c r="H35" s="860"/>
      <c r="I35" s="824" t="s">
        <v>366</v>
      </c>
      <c r="J35" s="849"/>
      <c r="K35" s="849"/>
      <c r="L35" s="850"/>
      <c r="M35" s="555"/>
      <c r="N35" s="555"/>
      <c r="O35" s="545"/>
    </row>
    <row r="36" spans="1:51" ht="15" hidden="1" customHeight="1">
      <c r="A36" s="683" t="s">
        <v>31</v>
      </c>
      <c r="B36" s="684" t="s">
        <v>42</v>
      </c>
      <c r="C36" s="684" t="s">
        <v>218</v>
      </c>
      <c r="D36" s="685" t="s">
        <v>37</v>
      </c>
      <c r="E36" s="684" t="s">
        <v>34</v>
      </c>
      <c r="F36" s="685" t="s">
        <v>219</v>
      </c>
      <c r="G36" s="684" t="s">
        <v>220</v>
      </c>
      <c r="H36" s="686" t="s">
        <v>6</v>
      </c>
      <c r="I36" s="546" t="s">
        <v>41</v>
      </c>
      <c r="J36" s="546" t="s">
        <v>42</v>
      </c>
      <c r="K36" s="546" t="s">
        <v>33</v>
      </c>
      <c r="L36" s="546" t="s">
        <v>6</v>
      </c>
    </row>
    <row r="37" spans="1:51" ht="15" hidden="1" customHeight="1">
      <c r="A37" s="687">
        <v>1</v>
      </c>
      <c r="B37" s="688" t="s">
        <v>1059</v>
      </c>
      <c r="C37" s="688" t="s">
        <v>1060</v>
      </c>
      <c r="D37" s="689" t="s">
        <v>1061</v>
      </c>
      <c r="E37" s="688" t="s">
        <v>224</v>
      </c>
      <c r="F37" s="689">
        <v>8</v>
      </c>
      <c r="G37" s="688" t="s">
        <v>1062</v>
      </c>
      <c r="H37" s="690" t="s">
        <v>1063</v>
      </c>
      <c r="I37" s="547"/>
      <c r="J37" s="612" t="s">
        <v>1223</v>
      </c>
      <c r="K37" s="547"/>
      <c r="L37" s="547" t="s">
        <v>1079</v>
      </c>
    </row>
    <row r="38" spans="1:51" ht="22.15" hidden="1" customHeight="1">
      <c r="A38" s="687">
        <v>2</v>
      </c>
      <c r="B38" s="688" t="s">
        <v>1064</v>
      </c>
      <c r="C38" s="688" t="s">
        <v>1065</v>
      </c>
      <c r="D38" s="689" t="s">
        <v>1061</v>
      </c>
      <c r="E38" s="688" t="s">
        <v>95</v>
      </c>
      <c r="F38" s="689">
        <v>11</v>
      </c>
      <c r="G38" s="688" t="s">
        <v>1066</v>
      </c>
      <c r="H38" s="690" t="s">
        <v>1063</v>
      </c>
      <c r="I38" s="547"/>
      <c r="J38" s="547" t="s">
        <v>1220</v>
      </c>
      <c r="K38" s="547"/>
      <c r="L38" s="547"/>
    </row>
    <row r="39" spans="1:51" ht="36.6" hidden="1" customHeight="1">
      <c r="A39" s="691">
        <v>3</v>
      </c>
      <c r="B39" s="692" t="s">
        <v>1067</v>
      </c>
      <c r="C39" s="692" t="s">
        <v>1068</v>
      </c>
      <c r="D39" s="693" t="s">
        <v>1061</v>
      </c>
      <c r="E39" s="692" t="s">
        <v>1069</v>
      </c>
      <c r="F39" s="693">
        <v>19.600000000000001</v>
      </c>
      <c r="G39" s="692" t="s">
        <v>1070</v>
      </c>
      <c r="H39" s="694" t="s">
        <v>1063</v>
      </c>
      <c r="I39" s="548"/>
      <c r="J39" s="613" t="s">
        <v>1224</v>
      </c>
      <c r="K39" s="548"/>
      <c r="L39" s="548" t="s">
        <v>1080</v>
      </c>
    </row>
    <row r="40" spans="1:51" ht="37.15" hidden="1" customHeight="1">
      <c r="A40" s="695">
        <v>4</v>
      </c>
      <c r="B40" s="696" t="s">
        <v>1071</v>
      </c>
      <c r="C40" s="696" t="s">
        <v>1072</v>
      </c>
      <c r="D40" s="697" t="s">
        <v>1061</v>
      </c>
      <c r="E40" s="696" t="s">
        <v>45</v>
      </c>
      <c r="F40" s="697">
        <v>30</v>
      </c>
      <c r="G40" s="696" t="s">
        <v>1073</v>
      </c>
      <c r="H40" s="698" t="s">
        <v>1074</v>
      </c>
      <c r="I40" s="550"/>
      <c r="J40" s="611" t="s">
        <v>1222</v>
      </c>
      <c r="K40" s="549"/>
      <c r="L40" s="549" t="s">
        <v>1075</v>
      </c>
    </row>
    <row r="41" spans="1:51" ht="15" hidden="1" customHeight="1">
      <c r="A41" s="538"/>
      <c r="B41" s="539"/>
      <c r="C41" s="539"/>
      <c r="D41" s="540"/>
      <c r="E41" s="539"/>
      <c r="F41" s="540"/>
      <c r="G41" s="540"/>
      <c r="H41" s="541"/>
      <c r="I41" s="539"/>
      <c r="J41" s="539"/>
      <c r="K41" s="542"/>
      <c r="L41" s="539"/>
      <c r="M41" s="539"/>
      <c r="N41" s="539"/>
      <c r="O41" s="539"/>
    </row>
    <row r="42" spans="1:51" ht="15.75" hidden="1" customHeight="1">
      <c r="A42" s="861" t="s">
        <v>26</v>
      </c>
      <c r="B42" s="862"/>
      <c r="C42" s="703" t="s">
        <v>429</v>
      </c>
      <c r="D42" s="654"/>
      <c r="E42" s="654"/>
      <c r="F42" s="654"/>
      <c r="G42" s="654"/>
      <c r="H42" s="654"/>
      <c r="I42" s="16"/>
      <c r="J42" s="16"/>
      <c r="K42" s="16"/>
      <c r="L42" s="16"/>
      <c r="M42" s="16"/>
      <c r="N42" s="16"/>
      <c r="O42" s="16"/>
      <c r="P42" s="16"/>
      <c r="Q42" s="16"/>
      <c r="R42" s="16"/>
      <c r="S42" s="16"/>
      <c r="T42" s="16"/>
      <c r="U42" s="16"/>
      <c r="V42" s="16"/>
      <c r="W42" s="16"/>
      <c r="X42" s="16"/>
      <c r="Y42" s="16"/>
      <c r="Z42" s="16"/>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row>
    <row r="43" spans="1:51" ht="15.75" hidden="1" customHeight="1">
      <c r="A43" s="863" t="s">
        <v>28</v>
      </c>
      <c r="B43" s="864"/>
      <c r="C43" s="704" t="s">
        <v>429</v>
      </c>
      <c r="D43" s="654"/>
      <c r="E43" s="654"/>
      <c r="F43" s="654"/>
      <c r="G43" s="654"/>
      <c r="H43" s="654"/>
      <c r="I43" s="592" t="s">
        <v>1378</v>
      </c>
      <c r="J43" s="16"/>
      <c r="K43" s="16"/>
      <c r="L43" s="16"/>
      <c r="M43" s="16"/>
      <c r="N43" s="16"/>
      <c r="O43" s="16"/>
      <c r="P43" s="16"/>
      <c r="Q43" s="16"/>
      <c r="R43" s="16"/>
      <c r="S43" s="16"/>
      <c r="T43" s="16"/>
      <c r="U43" s="16"/>
      <c r="V43" s="16"/>
      <c r="W43" s="16"/>
      <c r="X43" s="16"/>
      <c r="Y43" s="16"/>
      <c r="Z43" s="16"/>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row>
    <row r="44" spans="1:51" ht="14.45" hidden="1" customHeight="1">
      <c r="A44" s="865" t="s">
        <v>217</v>
      </c>
      <c r="B44" s="865"/>
      <c r="C44" s="865"/>
      <c r="D44" s="865"/>
      <c r="E44" s="865"/>
      <c r="F44" s="865"/>
      <c r="G44" s="865"/>
      <c r="H44" s="866"/>
      <c r="I44" s="824" t="s">
        <v>366</v>
      </c>
      <c r="J44" s="849"/>
      <c r="K44" s="849"/>
      <c r="L44" s="85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row>
    <row r="45" spans="1:51" hidden="1">
      <c r="A45" s="705" t="s">
        <v>31</v>
      </c>
      <c r="B45" s="706" t="s">
        <v>42</v>
      </c>
      <c r="C45" s="706" t="s">
        <v>218</v>
      </c>
      <c r="D45" s="707" t="s">
        <v>37</v>
      </c>
      <c r="E45" s="706" t="s">
        <v>34</v>
      </c>
      <c r="F45" s="707" t="s">
        <v>219</v>
      </c>
      <c r="G45" s="706" t="s">
        <v>220</v>
      </c>
      <c r="H45" s="706" t="s">
        <v>6</v>
      </c>
      <c r="I45" s="459" t="s">
        <v>41</v>
      </c>
      <c r="J45" s="459" t="s">
        <v>42</v>
      </c>
      <c r="K45" s="459" t="s">
        <v>33</v>
      </c>
      <c r="L45" s="459" t="s">
        <v>6</v>
      </c>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row>
    <row r="46" spans="1:51" hidden="1">
      <c r="A46" s="708">
        <v>1</v>
      </c>
      <c r="B46" s="709" t="s">
        <v>1037</v>
      </c>
      <c r="C46" s="709" t="s">
        <v>1038</v>
      </c>
      <c r="D46" s="708" t="s">
        <v>47</v>
      </c>
      <c r="E46" s="709" t="s">
        <v>74</v>
      </c>
      <c r="F46" s="708">
        <v>10</v>
      </c>
      <c r="G46" s="710"/>
      <c r="H46" s="711" t="s">
        <v>1039</v>
      </c>
      <c r="I46" s="452"/>
      <c r="J46" s="554" t="s">
        <v>1225</v>
      </c>
      <c r="K46" s="452"/>
      <c r="L46" s="452"/>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row>
    <row r="47" spans="1:51" ht="33" hidden="1">
      <c r="A47" s="708">
        <v>2</v>
      </c>
      <c r="B47" s="709" t="s">
        <v>430</v>
      </c>
      <c r="C47" s="709" t="s">
        <v>430</v>
      </c>
      <c r="D47" s="708" t="s">
        <v>47</v>
      </c>
      <c r="E47" s="709" t="s">
        <v>45</v>
      </c>
      <c r="F47" s="662">
        <v>20</v>
      </c>
      <c r="G47" s="712"/>
      <c r="H47" s="713"/>
      <c r="I47" s="454"/>
      <c r="J47" s="614" t="s">
        <v>1226</v>
      </c>
      <c r="K47" s="454"/>
      <c r="L47" s="455"/>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row>
    <row r="48" spans="1:51" hidden="1">
      <c r="A48" s="708">
        <v>3</v>
      </c>
      <c r="B48" s="709" t="s">
        <v>431</v>
      </c>
      <c r="C48" s="709" t="s">
        <v>431</v>
      </c>
      <c r="D48" s="708" t="s">
        <v>47</v>
      </c>
      <c r="E48" s="709" t="s">
        <v>74</v>
      </c>
      <c r="F48" s="662">
        <v>19.600000000000001</v>
      </c>
      <c r="G48" s="712"/>
      <c r="H48" s="713"/>
      <c r="I48" s="454"/>
      <c r="J48" s="591" t="s">
        <v>1227</v>
      </c>
      <c r="K48" s="454"/>
      <c r="L48" s="455"/>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row>
  </sheetData>
  <mergeCells count="14">
    <mergeCell ref="A42:B42"/>
    <mergeCell ref="A43:B43"/>
    <mergeCell ref="A44:H44"/>
    <mergeCell ref="I44:L44"/>
    <mergeCell ref="A13:C13"/>
    <mergeCell ref="A14:B14"/>
    <mergeCell ref="A15:B15"/>
    <mergeCell ref="A16:H16"/>
    <mergeCell ref="I16:L16"/>
    <mergeCell ref="A32:C32"/>
    <mergeCell ref="A33:B33"/>
    <mergeCell ref="A34:B34"/>
    <mergeCell ref="A35:H35"/>
    <mergeCell ref="I35:L35"/>
  </mergeCells>
  <phoneticPr fontId="47"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1C015-84D1-4DF0-B4B5-54844BB874C7}">
  <sheetPr>
    <tabColor theme="0" tint="-0.249977111117893"/>
  </sheetPr>
  <dimension ref="A1:BB87"/>
  <sheetViews>
    <sheetView showGridLines="0" topLeftCell="D1" zoomScale="115" zoomScaleNormal="115" workbookViewId="0">
      <selection activeCell="J24" sqref="J24"/>
    </sheetView>
  </sheetViews>
  <sheetFormatPr defaultColWidth="14.42578125" defaultRowHeight="15" customHeight="1"/>
  <cols>
    <col min="1" max="1" width="4.42578125" customWidth="1"/>
    <col min="2" max="2" width="17.28515625" customWidth="1"/>
    <col min="3" max="3" width="19.140625" customWidth="1"/>
    <col min="4" max="4" width="30" customWidth="1"/>
    <col min="5" max="5" width="13.5703125" customWidth="1"/>
    <col min="6" max="6" width="7" customWidth="1"/>
    <col min="7" max="7" width="10.42578125" customWidth="1"/>
    <col min="8" max="8" width="10.7109375" customWidth="1"/>
    <col min="9" max="9" width="13.28515625" hidden="1" customWidth="1"/>
    <col min="10" max="10" width="34.5703125" customWidth="1"/>
    <col min="11" max="11" width="12.140625" hidden="1" customWidth="1"/>
    <col min="12" max="12" width="7.7109375" hidden="1" customWidth="1"/>
    <col min="13" max="13" width="20.5703125" bestFit="1" customWidth="1"/>
    <col min="14" max="14" width="41" customWidth="1"/>
    <col min="15" max="15" width="17.5703125" customWidth="1"/>
    <col min="16" max="16" width="51.42578125" customWidth="1"/>
    <col min="17" max="54" width="8.7109375" customWidth="1"/>
  </cols>
  <sheetData>
    <row r="1" spans="1:54">
      <c r="A1" s="18" t="s">
        <v>12</v>
      </c>
      <c r="B1" s="16"/>
      <c r="C1" s="16" t="s">
        <v>361</v>
      </c>
      <c r="D1" s="16"/>
      <c r="E1" s="16"/>
      <c r="F1" s="19"/>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4">
      <c r="A2" s="18" t="s">
        <v>13</v>
      </c>
      <c r="B2" s="16"/>
      <c r="C2" s="16" t="s">
        <v>359</v>
      </c>
      <c r="D2" s="16"/>
      <c r="E2" s="16"/>
      <c r="F2" s="19"/>
      <c r="G2" s="19"/>
      <c r="H2" s="16"/>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18" t="s">
        <v>14</v>
      </c>
      <c r="B3" s="16"/>
      <c r="C3" s="16" t="s">
        <v>385</v>
      </c>
      <c r="D3" s="16"/>
      <c r="E3" s="16"/>
      <c r="F3" s="19"/>
      <c r="G3" s="19"/>
      <c r="H3" s="16"/>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110" t="s">
        <v>363</v>
      </c>
      <c r="B4" s="111"/>
      <c r="C4" s="425" t="s">
        <v>876</v>
      </c>
      <c r="D4" s="16"/>
      <c r="E4" s="16"/>
      <c r="F4" s="19"/>
      <c r="G4" s="19"/>
      <c r="H4" s="16"/>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18" t="s">
        <v>15</v>
      </c>
      <c r="B5" s="16"/>
      <c r="C5" s="21">
        <v>18</v>
      </c>
      <c r="D5" s="16"/>
      <c r="E5" s="16"/>
      <c r="F5" s="19"/>
      <c r="G5" s="19"/>
      <c r="H5" s="16"/>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18" t="s">
        <v>16</v>
      </c>
      <c r="B6" s="16"/>
      <c r="C6" s="16" t="s">
        <v>8</v>
      </c>
      <c r="D6" s="16"/>
      <c r="E6" s="16"/>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18" t="s">
        <v>17</v>
      </c>
      <c r="B7" s="16"/>
      <c r="C7" s="16" t="s">
        <v>18</v>
      </c>
      <c r="D7" s="16"/>
      <c r="E7" s="16"/>
      <c r="F7" s="19"/>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18" t="s">
        <v>19</v>
      </c>
      <c r="B8" s="16"/>
      <c r="C8" s="16" t="s">
        <v>11</v>
      </c>
      <c r="D8" s="16"/>
      <c r="E8" s="16"/>
      <c r="F8" s="19"/>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18" t="s">
        <v>20</v>
      </c>
      <c r="B9" s="16"/>
      <c r="C9" s="16" t="s">
        <v>21</v>
      </c>
      <c r="D9" s="16"/>
      <c r="E9" s="16"/>
      <c r="F9" s="19"/>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18" t="s">
        <v>22</v>
      </c>
      <c r="B10" s="16"/>
      <c r="C10" s="16" t="s">
        <v>23</v>
      </c>
      <c r="D10" s="16"/>
      <c r="E10" s="16"/>
      <c r="F10" s="19"/>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18" t="s">
        <v>24</v>
      </c>
      <c r="B11" s="16"/>
      <c r="C11" s="16" t="s">
        <v>21</v>
      </c>
      <c r="D11" s="16"/>
      <c r="E11" s="16"/>
      <c r="F11" s="19"/>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16"/>
      <c r="B12" s="16"/>
      <c r="C12" s="16"/>
      <c r="D12" s="16"/>
      <c r="E12" s="16"/>
      <c r="F12" s="19"/>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832" t="s">
        <v>25</v>
      </c>
      <c r="B13" s="825"/>
      <c r="C13" s="826"/>
      <c r="D13" s="16"/>
      <c r="E13" s="16"/>
      <c r="F13" s="19"/>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832" t="s">
        <v>26</v>
      </c>
      <c r="B14" s="826"/>
      <c r="C14" s="22" t="s">
        <v>395</v>
      </c>
      <c r="D14" s="16"/>
      <c r="E14" s="16"/>
      <c r="F14" s="19"/>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841" t="s">
        <v>28</v>
      </c>
      <c r="B15" s="842"/>
      <c r="C15" s="22" t="s">
        <v>395</v>
      </c>
      <c r="D15" s="16"/>
      <c r="E15" s="16"/>
      <c r="F15" s="19"/>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836" t="s">
        <v>29</v>
      </c>
      <c r="B16" s="825"/>
      <c r="C16" s="825"/>
      <c r="D16" s="825"/>
      <c r="E16" s="825"/>
      <c r="F16" s="825"/>
      <c r="G16" s="825"/>
      <c r="H16" s="825"/>
      <c r="I16" s="825"/>
      <c r="J16" s="825"/>
      <c r="K16" s="825"/>
      <c r="L16" s="826"/>
      <c r="M16" s="824" t="s">
        <v>366</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3" t="s">
        <v>35</v>
      </c>
      <c r="G17" s="23" t="s">
        <v>36</v>
      </c>
      <c r="H17" s="117"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ht="43.5">
      <c r="A18" s="26">
        <v>1</v>
      </c>
      <c r="B18" s="22" t="s">
        <v>872</v>
      </c>
      <c r="C18" s="22" t="s">
        <v>43</v>
      </c>
      <c r="D18" s="22" t="s">
        <v>44</v>
      </c>
      <c r="E18" s="22" t="s">
        <v>45</v>
      </c>
      <c r="F18" s="26">
        <v>1</v>
      </c>
      <c r="G18" s="26" t="s">
        <v>46</v>
      </c>
      <c r="H18" s="113" t="s">
        <v>373</v>
      </c>
      <c r="I18" s="22"/>
      <c r="J18" s="22" t="s">
        <v>999</v>
      </c>
      <c r="K18" s="22"/>
      <c r="L18" s="22"/>
      <c r="M18" s="143"/>
      <c r="N18" s="143" t="s">
        <v>1228</v>
      </c>
      <c r="O18" s="22" t="s">
        <v>1229</v>
      </c>
      <c r="P18" s="109" t="s">
        <v>360</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c r="A19" s="27">
        <v>2</v>
      </c>
      <c r="B19" s="28" t="s">
        <v>49</v>
      </c>
      <c r="C19" s="28" t="s">
        <v>49</v>
      </c>
      <c r="D19" s="28" t="s">
        <v>50</v>
      </c>
      <c r="E19" s="28" t="s">
        <v>1</v>
      </c>
      <c r="F19" s="27">
        <v>10</v>
      </c>
      <c r="G19" s="27" t="s">
        <v>51</v>
      </c>
      <c r="H19" s="116" t="s">
        <v>373</v>
      </c>
      <c r="I19" s="28"/>
      <c r="J19" s="114" t="s">
        <v>365</v>
      </c>
      <c r="K19" s="28"/>
      <c r="L19" s="28"/>
      <c r="M19" s="142"/>
      <c r="N19" s="142" t="s">
        <v>1230</v>
      </c>
      <c r="O19" s="114"/>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19.5" customHeight="1">
      <c r="A20" s="30">
        <v>3</v>
      </c>
      <c r="B20" s="31" t="s">
        <v>56</v>
      </c>
      <c r="C20" s="31" t="s">
        <v>56</v>
      </c>
      <c r="D20" s="31" t="s">
        <v>57</v>
      </c>
      <c r="E20" s="31" t="s">
        <v>1</v>
      </c>
      <c r="F20" s="30">
        <v>10</v>
      </c>
      <c r="G20" s="30" t="s">
        <v>51</v>
      </c>
      <c r="H20" s="116" t="s">
        <v>373</v>
      </c>
      <c r="I20" s="31"/>
      <c r="J20" s="114" t="s">
        <v>57</v>
      </c>
      <c r="K20" s="31"/>
      <c r="L20" s="31"/>
      <c r="M20" s="142"/>
      <c r="N20" s="142" t="s">
        <v>1231</v>
      </c>
      <c r="O20" s="114"/>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15.75" customHeight="1">
      <c r="A21" s="26">
        <v>4</v>
      </c>
      <c r="B21" s="31" t="s">
        <v>59</v>
      </c>
      <c r="C21" s="31" t="s">
        <v>59</v>
      </c>
      <c r="D21" s="31" t="s">
        <v>60</v>
      </c>
      <c r="E21" s="31" t="s">
        <v>1</v>
      </c>
      <c r="F21" s="30">
        <v>10</v>
      </c>
      <c r="G21" s="30" t="s">
        <v>51</v>
      </c>
      <c r="H21" s="116" t="s">
        <v>373</v>
      </c>
      <c r="I21" s="31"/>
      <c r="J21" s="114" t="s">
        <v>365</v>
      </c>
      <c r="K21" s="31"/>
      <c r="L21" s="31"/>
      <c r="M21" s="142"/>
      <c r="N21" s="142" t="s">
        <v>1230</v>
      </c>
      <c r="O21" s="114"/>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c r="A22" s="27">
        <v>5</v>
      </c>
      <c r="B22" s="22" t="s">
        <v>64</v>
      </c>
      <c r="C22" s="22" t="s">
        <v>64</v>
      </c>
      <c r="D22" s="22" t="s">
        <v>65</v>
      </c>
      <c r="E22" s="22" t="s">
        <v>45</v>
      </c>
      <c r="F22" s="26">
        <v>15</v>
      </c>
      <c r="G22" s="26"/>
      <c r="H22" s="116" t="s">
        <v>373</v>
      </c>
      <c r="I22" s="22"/>
      <c r="J22" s="22" t="s">
        <v>882</v>
      </c>
      <c r="K22" s="22" t="s">
        <v>67</v>
      </c>
      <c r="L22" s="22" t="s">
        <v>64</v>
      </c>
      <c r="M22" s="14"/>
      <c r="N22" s="14" t="s">
        <v>1232</v>
      </c>
      <c r="O22" s="22"/>
      <c r="P22" s="22"/>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c r="A23" s="30">
        <v>6</v>
      </c>
      <c r="B23" s="22" t="s">
        <v>69</v>
      </c>
      <c r="C23" s="22" t="s">
        <v>69</v>
      </c>
      <c r="D23" s="22" t="s">
        <v>70</v>
      </c>
      <c r="E23" s="22" t="s">
        <v>45</v>
      </c>
      <c r="F23" s="26">
        <v>100</v>
      </c>
      <c r="G23" s="26"/>
      <c r="H23" s="116" t="s">
        <v>373</v>
      </c>
      <c r="I23" s="22"/>
      <c r="J23" s="112" t="s">
        <v>367</v>
      </c>
      <c r="K23" s="22"/>
      <c r="L23" s="22"/>
      <c r="M23" s="14"/>
      <c r="N23" s="14" t="s">
        <v>1232</v>
      </c>
      <c r="O23" s="11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c r="A24" s="27">
        <v>8</v>
      </c>
      <c r="B24" s="22" t="s">
        <v>370</v>
      </c>
      <c r="C24" s="22" t="s">
        <v>371</v>
      </c>
      <c r="D24" s="22" t="s">
        <v>372</v>
      </c>
      <c r="E24" s="22" t="s">
        <v>45</v>
      </c>
      <c r="F24" s="26">
        <v>100</v>
      </c>
      <c r="G24" s="26"/>
      <c r="H24" s="113" t="s">
        <v>373</v>
      </c>
      <c r="I24" s="22"/>
      <c r="J24" s="112" t="s">
        <v>368</v>
      </c>
      <c r="K24" s="22"/>
      <c r="L24" s="22"/>
      <c r="M24" s="14"/>
      <c r="N24" s="14" t="s">
        <v>1233</v>
      </c>
      <c r="O24" s="112"/>
      <c r="P24" s="22"/>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c r="A25" s="30">
        <v>9</v>
      </c>
      <c r="B25" s="22" t="s">
        <v>375</v>
      </c>
      <c r="C25" s="22" t="s">
        <v>375</v>
      </c>
      <c r="D25" s="22" t="s">
        <v>376</v>
      </c>
      <c r="E25" s="22" t="s">
        <v>45</v>
      </c>
      <c r="F25" s="26">
        <v>254</v>
      </c>
      <c r="G25" s="26"/>
      <c r="H25" s="113" t="s">
        <v>373</v>
      </c>
      <c r="I25" s="22"/>
      <c r="J25" s="112" t="s">
        <v>369</v>
      </c>
      <c r="K25" s="22"/>
      <c r="L25" s="22"/>
      <c r="M25" s="143"/>
      <c r="N25" s="143" t="s">
        <v>1234</v>
      </c>
      <c r="O25" s="11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30">
        <v>10</v>
      </c>
      <c r="B26" s="22" t="s">
        <v>357</v>
      </c>
      <c r="C26" s="22" t="s">
        <v>357</v>
      </c>
      <c r="D26" s="22" t="s">
        <v>6</v>
      </c>
      <c r="E26" s="22" t="s">
        <v>45</v>
      </c>
      <c r="F26" s="26">
        <v>254</v>
      </c>
      <c r="G26" s="26"/>
      <c r="H26" s="113" t="s">
        <v>373</v>
      </c>
      <c r="I26" s="22"/>
      <c r="J26" s="112" t="s">
        <v>6</v>
      </c>
      <c r="K26" s="22"/>
      <c r="L26" s="22"/>
      <c r="M26" s="141"/>
      <c r="N26" s="22" t="s">
        <v>1235</v>
      </c>
      <c r="O26" s="11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43.5" customHeight="1">
      <c r="A27" s="135">
        <v>11</v>
      </c>
      <c r="B27" s="139" t="s">
        <v>87</v>
      </c>
      <c r="C27" s="139" t="s">
        <v>87</v>
      </c>
      <c r="D27" s="139" t="s">
        <v>372</v>
      </c>
      <c r="E27" s="483" t="s">
        <v>45</v>
      </c>
      <c r="F27" s="140">
        <v>10</v>
      </c>
      <c r="G27" s="140"/>
      <c r="H27" s="113" t="s">
        <v>373</v>
      </c>
      <c r="I27" s="139"/>
      <c r="J27" s="554" t="s">
        <v>1086</v>
      </c>
      <c r="K27" s="139"/>
      <c r="L27" s="139"/>
      <c r="M27" s="485"/>
      <c r="N27" s="596" t="s">
        <v>1386</v>
      </c>
      <c r="O27" s="133"/>
      <c r="P27" s="139"/>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c r="A28" s="135">
        <v>12</v>
      </c>
      <c r="B28" s="139" t="s">
        <v>1048</v>
      </c>
      <c r="C28" s="139" t="s">
        <v>1048</v>
      </c>
      <c r="D28" s="139" t="s">
        <v>1049</v>
      </c>
      <c r="E28" s="139" t="s">
        <v>45</v>
      </c>
      <c r="F28" s="140">
        <v>100</v>
      </c>
      <c r="G28" s="140"/>
      <c r="H28" s="113" t="s">
        <v>373</v>
      </c>
      <c r="I28" s="139"/>
      <c r="J28" s="139" t="s">
        <v>1049</v>
      </c>
      <c r="K28" s="139"/>
      <c r="L28" s="139"/>
      <c r="M28" s="485"/>
      <c r="N28" s="139" t="s">
        <v>11</v>
      </c>
      <c r="O28" s="133"/>
      <c r="P28" s="139"/>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c r="A29" s="127"/>
      <c r="B29" s="16"/>
      <c r="C29" s="16"/>
      <c r="D29" s="16"/>
      <c r="E29" s="16"/>
      <c r="F29" s="19"/>
      <c r="G29" s="19"/>
      <c r="H29" s="128"/>
      <c r="I29" s="16"/>
      <c r="J29" s="16"/>
      <c r="K29" s="16"/>
      <c r="L29" s="16"/>
      <c r="M29" s="482"/>
      <c r="N29" s="16"/>
      <c r="O29" s="115"/>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ht="15.75" customHeight="1">
      <c r="A30" s="832" t="s">
        <v>26</v>
      </c>
      <c r="B30" s="826"/>
      <c r="C30" s="41" t="s">
        <v>396</v>
      </c>
      <c r="D30" s="16"/>
      <c r="E30" s="16"/>
      <c r="F30" s="19"/>
      <c r="G30" s="19"/>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832" t="s">
        <v>28</v>
      </c>
      <c r="B31" s="826"/>
      <c r="C31" s="41" t="s">
        <v>396</v>
      </c>
      <c r="D31" s="16"/>
      <c r="E31" s="16"/>
      <c r="F31" s="19"/>
      <c r="G31" s="19"/>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6" t="s">
        <v>29</v>
      </c>
      <c r="B32" s="825"/>
      <c r="C32" s="825"/>
      <c r="D32" s="825"/>
      <c r="E32" s="825"/>
      <c r="F32" s="825"/>
      <c r="G32" s="825"/>
      <c r="H32" s="825"/>
      <c r="I32" s="825"/>
      <c r="J32" s="825"/>
      <c r="K32" s="825"/>
      <c r="L32" s="826"/>
      <c r="M32" s="824" t="s">
        <v>366</v>
      </c>
      <c r="N32" s="825"/>
      <c r="O32" s="825"/>
      <c r="P32" s="82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23" t="s">
        <v>31</v>
      </c>
      <c r="B33" s="24" t="s">
        <v>28</v>
      </c>
      <c r="C33" s="24" t="s">
        <v>32</v>
      </c>
      <c r="D33" s="24" t="s">
        <v>33</v>
      </c>
      <c r="E33" s="24" t="s">
        <v>34</v>
      </c>
      <c r="F33" s="23" t="s">
        <v>35</v>
      </c>
      <c r="G33" s="23" t="s">
        <v>36</v>
      </c>
      <c r="H33" s="24" t="s">
        <v>37</v>
      </c>
      <c r="I33" s="24" t="s">
        <v>38</v>
      </c>
      <c r="J33" s="24" t="s">
        <v>6</v>
      </c>
      <c r="K33" s="24" t="s">
        <v>39</v>
      </c>
      <c r="L33" s="24" t="s">
        <v>40</v>
      </c>
      <c r="M33" s="465" t="s">
        <v>32</v>
      </c>
      <c r="N33" s="25" t="s">
        <v>42</v>
      </c>
      <c r="O33" s="25" t="s">
        <v>33</v>
      </c>
      <c r="P33" s="25" t="s">
        <v>6</v>
      </c>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s="124" customFormat="1" ht="42.6" customHeight="1">
      <c r="A34" s="494">
        <v>1</v>
      </c>
      <c r="B34" s="514" t="s">
        <v>87</v>
      </c>
      <c r="C34" s="514" t="s">
        <v>87</v>
      </c>
      <c r="D34" s="513" t="s">
        <v>1055</v>
      </c>
      <c r="E34" s="509" t="s">
        <v>45</v>
      </c>
      <c r="F34" s="499"/>
      <c r="G34" s="499"/>
      <c r="H34" s="499"/>
      <c r="I34" s="498"/>
      <c r="J34" s="554" t="s">
        <v>1086</v>
      </c>
      <c r="K34" s="498"/>
      <c r="L34" s="498"/>
      <c r="M34" s="498"/>
      <c r="N34" s="596" t="s">
        <v>1386</v>
      </c>
      <c r="O34" s="498"/>
      <c r="P34" s="498"/>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1"/>
      <c r="AR34" s="111"/>
      <c r="AS34" s="111"/>
      <c r="AT34" s="111"/>
      <c r="AU34" s="111"/>
      <c r="AV34" s="111"/>
      <c r="AW34" s="111"/>
      <c r="AX34" s="111"/>
      <c r="AY34" s="111"/>
      <c r="AZ34" s="111"/>
      <c r="BA34" s="111"/>
      <c r="BB34" s="111"/>
    </row>
    <row r="35" spans="1:54" s="124" customFormat="1" ht="20.45" customHeight="1">
      <c r="A35" s="494">
        <v>2</v>
      </c>
      <c r="B35" s="514" t="s">
        <v>1052</v>
      </c>
      <c r="C35" s="514" t="s">
        <v>1052</v>
      </c>
      <c r="D35" s="513" t="s">
        <v>1055</v>
      </c>
      <c r="E35" s="509" t="s">
        <v>45</v>
      </c>
      <c r="F35" s="499"/>
      <c r="G35" s="499"/>
      <c r="H35" s="499"/>
      <c r="I35" s="498"/>
      <c r="J35" s="839" t="s">
        <v>1088</v>
      </c>
      <c r="K35" s="498"/>
      <c r="L35" s="498"/>
      <c r="M35" s="498"/>
      <c r="N35" s="514" t="s">
        <v>1236</v>
      </c>
      <c r="O35" s="498"/>
      <c r="P35" s="498"/>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c r="AZ35" s="111"/>
      <c r="BA35" s="111"/>
      <c r="BB35" s="111"/>
    </row>
    <row r="36" spans="1:54" s="124" customFormat="1" ht="20.45" customHeight="1">
      <c r="A36" s="494">
        <v>3</v>
      </c>
      <c r="B36" s="514" t="s">
        <v>1053</v>
      </c>
      <c r="C36" s="514" t="s">
        <v>1053</v>
      </c>
      <c r="D36" s="139" t="s">
        <v>94</v>
      </c>
      <c r="E36" s="139" t="s">
        <v>95</v>
      </c>
      <c r="F36" s="499"/>
      <c r="G36" s="499"/>
      <c r="H36" s="499"/>
      <c r="I36" s="498"/>
      <c r="J36" s="840"/>
      <c r="K36" s="498"/>
      <c r="L36" s="498"/>
      <c r="M36" s="498"/>
      <c r="N36" s="514" t="s">
        <v>1236</v>
      </c>
      <c r="O36" s="498"/>
      <c r="P36" s="498"/>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row>
    <row r="37" spans="1:54" s="124" customFormat="1" ht="20.45" customHeight="1">
      <c r="A37" s="494">
        <v>4</v>
      </c>
      <c r="B37" s="514" t="s">
        <v>1054</v>
      </c>
      <c r="C37" s="514" t="s">
        <v>1054</v>
      </c>
      <c r="D37" s="513" t="s">
        <v>1056</v>
      </c>
      <c r="E37" s="498"/>
      <c r="F37" s="499"/>
      <c r="G37" s="499"/>
      <c r="H37" s="499"/>
      <c r="I37" s="498"/>
      <c r="J37" s="840"/>
      <c r="K37" s="498"/>
      <c r="L37" s="498"/>
      <c r="M37" s="498"/>
      <c r="N37" s="514" t="s">
        <v>1236</v>
      </c>
      <c r="O37" s="498"/>
      <c r="P37" s="498"/>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row>
    <row r="38" spans="1:54" ht="15.75" customHeight="1">
      <c r="A38" s="494">
        <v>5</v>
      </c>
      <c r="B38" s="22" t="s">
        <v>93</v>
      </c>
      <c r="C38" s="22" t="s">
        <v>93</v>
      </c>
      <c r="D38" s="22" t="s">
        <v>94</v>
      </c>
      <c r="E38" s="22" t="s">
        <v>95</v>
      </c>
      <c r="F38" s="26">
        <v>10</v>
      </c>
      <c r="G38" s="26"/>
      <c r="H38" s="116" t="s">
        <v>373</v>
      </c>
      <c r="I38" s="22">
        <v>0</v>
      </c>
      <c r="J38" s="532" t="s">
        <v>96</v>
      </c>
      <c r="K38" s="22"/>
      <c r="L38" s="22"/>
      <c r="M38" s="22"/>
      <c r="N38" s="616">
        <v>0</v>
      </c>
      <c r="O38" s="42"/>
      <c r="P38" s="42"/>
      <c r="Q38" s="111"/>
      <c r="R38" s="111"/>
      <c r="S38" s="111"/>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row>
    <row r="39" spans="1:54" ht="15.75" customHeight="1">
      <c r="A39" s="494">
        <v>6</v>
      </c>
      <c r="B39" s="14" t="s">
        <v>99</v>
      </c>
      <c r="C39" s="14" t="s">
        <v>99</v>
      </c>
      <c r="D39" s="14" t="s">
        <v>100</v>
      </c>
      <c r="E39" s="14" t="s">
        <v>45</v>
      </c>
      <c r="F39" s="79">
        <v>50</v>
      </c>
      <c r="G39" s="79"/>
      <c r="H39" s="79" t="s">
        <v>373</v>
      </c>
      <c r="I39" s="14"/>
      <c r="J39" s="14" t="s">
        <v>100</v>
      </c>
      <c r="K39" s="14" t="s">
        <v>888</v>
      </c>
      <c r="L39" s="14"/>
      <c r="M39" s="14"/>
      <c r="N39" s="14" t="s">
        <v>1237</v>
      </c>
      <c r="O39" s="14"/>
      <c r="P39" s="14"/>
      <c r="Q39" s="111"/>
      <c r="R39" s="111"/>
      <c r="S39" s="111"/>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row>
    <row r="40" spans="1:54" ht="15.75" customHeight="1">
      <c r="A40" s="494">
        <v>7</v>
      </c>
      <c r="B40" s="22" t="s">
        <v>127</v>
      </c>
      <c r="C40" s="22" t="s">
        <v>127</v>
      </c>
      <c r="D40" s="22" t="s">
        <v>33</v>
      </c>
      <c r="E40" s="22" t="s">
        <v>45</v>
      </c>
      <c r="F40" s="26">
        <v>200</v>
      </c>
      <c r="G40" s="26"/>
      <c r="H40" s="116" t="s">
        <v>374</v>
      </c>
      <c r="I40" s="22"/>
      <c r="J40" s="112" t="s">
        <v>381</v>
      </c>
      <c r="K40" s="22"/>
      <c r="L40" s="22"/>
      <c r="M40" s="22"/>
      <c r="N40" s="714" t="s">
        <v>1235</v>
      </c>
      <c r="O40" s="22"/>
      <c r="P40" s="144"/>
      <c r="Q40" s="111"/>
      <c r="R40" s="111"/>
      <c r="S40" s="111"/>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row>
    <row r="41" spans="1:54" ht="15.75" customHeight="1">
      <c r="A41" s="494">
        <v>8</v>
      </c>
      <c r="B41" s="22" t="s">
        <v>1034</v>
      </c>
      <c r="C41" s="112" t="s">
        <v>1034</v>
      </c>
      <c r="D41" s="112" t="s">
        <v>379</v>
      </c>
      <c r="E41" s="112" t="s">
        <v>380</v>
      </c>
      <c r="F41" s="118">
        <v>256000</v>
      </c>
      <c r="G41" s="26"/>
      <c r="H41" s="26"/>
      <c r="I41" s="22"/>
      <c r="J41" s="112" t="s">
        <v>382</v>
      </c>
      <c r="K41" s="22"/>
      <c r="L41" s="22"/>
      <c r="M41" s="22"/>
      <c r="N41" s="714" t="s">
        <v>1379</v>
      </c>
      <c r="O41" s="22"/>
      <c r="P41" s="22"/>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94">
        <v>9</v>
      </c>
      <c r="B42" s="112" t="s">
        <v>383</v>
      </c>
      <c r="C42" s="112" t="s">
        <v>383</v>
      </c>
      <c r="D42" s="112" t="s">
        <v>384</v>
      </c>
      <c r="E42" s="112" t="s">
        <v>45</v>
      </c>
      <c r="F42" s="118">
        <v>10</v>
      </c>
      <c r="G42" s="26"/>
      <c r="H42" s="26"/>
      <c r="I42" s="22"/>
      <c r="J42" s="112" t="s">
        <v>384</v>
      </c>
      <c r="K42" s="22"/>
      <c r="L42" s="22"/>
      <c r="M42" s="141"/>
      <c r="N42" s="715" t="s">
        <v>1162</v>
      </c>
      <c r="O42" s="22"/>
      <c r="P42" s="22"/>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s="518" customFormat="1" ht="46.9" customHeight="1">
      <c r="A43" s="515">
        <v>10</v>
      </c>
      <c r="B43" s="82" t="s">
        <v>108</v>
      </c>
      <c r="C43" s="82" t="s">
        <v>1040</v>
      </c>
      <c r="D43" s="82" t="s">
        <v>1040</v>
      </c>
      <c r="E43" s="14" t="s">
        <v>74</v>
      </c>
      <c r="F43" s="79">
        <v>19</v>
      </c>
      <c r="G43" s="79"/>
      <c r="H43" s="516" t="s">
        <v>374</v>
      </c>
      <c r="I43" s="14"/>
      <c r="J43" s="82" t="s">
        <v>1057</v>
      </c>
      <c r="K43" s="14"/>
      <c r="L43" s="14"/>
      <c r="M43" s="14"/>
      <c r="N43" s="716" t="s">
        <v>1178</v>
      </c>
      <c r="O43" s="517"/>
      <c r="P43" s="14"/>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row>
    <row r="44" spans="1:54">
      <c r="A44" s="494">
        <v>11</v>
      </c>
      <c r="B44" s="109" t="s">
        <v>111</v>
      </c>
      <c r="C44" s="109" t="s">
        <v>111</v>
      </c>
      <c r="D44" s="109" t="s">
        <v>111</v>
      </c>
      <c r="E44" s="22" t="s">
        <v>74</v>
      </c>
      <c r="F44" s="26">
        <v>19</v>
      </c>
      <c r="G44" s="26"/>
      <c r="H44" s="27"/>
      <c r="I44" s="22"/>
      <c r="J44" s="109"/>
      <c r="K44" s="22"/>
      <c r="L44" s="22"/>
      <c r="M44" s="14"/>
      <c r="N44" s="717">
        <v>1</v>
      </c>
      <c r="O44" s="112"/>
      <c r="P44" s="22"/>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ht="15.75" customHeight="1">
      <c r="A45" s="494">
        <v>12</v>
      </c>
      <c r="B45" s="22" t="s">
        <v>104</v>
      </c>
      <c r="C45" s="22" t="s">
        <v>104</v>
      </c>
      <c r="D45" s="22" t="s">
        <v>1036</v>
      </c>
      <c r="E45" s="112"/>
      <c r="F45" s="118"/>
      <c r="G45" s="26"/>
      <c r="H45" s="26"/>
      <c r="I45" s="22"/>
      <c r="J45" s="112"/>
      <c r="K45" s="22"/>
      <c r="L45" s="22"/>
      <c r="M45" s="141"/>
      <c r="N45" s="715" t="s">
        <v>1381</v>
      </c>
      <c r="O45" s="22"/>
      <c r="P45" s="22"/>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row>
    <row r="46" spans="1:54" ht="15.75" customHeight="1">
      <c r="A46" s="494">
        <v>13</v>
      </c>
      <c r="B46" s="22" t="s">
        <v>142</v>
      </c>
      <c r="C46" s="22" t="s">
        <v>142</v>
      </c>
      <c r="D46" s="22" t="s">
        <v>143</v>
      </c>
      <c r="E46" s="22" t="s">
        <v>45</v>
      </c>
      <c r="F46" s="26">
        <v>40</v>
      </c>
      <c r="G46" s="26"/>
      <c r="H46" s="113" t="s">
        <v>373</v>
      </c>
      <c r="I46" s="22"/>
      <c r="J46" s="112" t="s">
        <v>439</v>
      </c>
      <c r="K46" s="22"/>
      <c r="L46" s="22"/>
      <c r="M46" s="144"/>
      <c r="N46" s="715" t="s">
        <v>1380</v>
      </c>
      <c r="O46" s="22"/>
      <c r="P46" s="48"/>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ht="44.45" customHeight="1">
      <c r="A47" s="494">
        <v>14</v>
      </c>
      <c r="B47" s="22" t="s">
        <v>421</v>
      </c>
      <c r="C47" s="22" t="s">
        <v>131</v>
      </c>
      <c r="D47" s="22" t="s">
        <v>132</v>
      </c>
      <c r="E47" s="22" t="s">
        <v>45</v>
      </c>
      <c r="F47" s="26">
        <v>4</v>
      </c>
      <c r="G47" s="47"/>
      <c r="H47" s="113" t="s">
        <v>373</v>
      </c>
      <c r="I47" s="22"/>
      <c r="J47" s="112" t="s">
        <v>440</v>
      </c>
      <c r="K47" s="22"/>
      <c r="L47" s="22"/>
      <c r="M47" s="144"/>
      <c r="N47" s="589" t="s">
        <v>1382</v>
      </c>
      <c r="O47" s="22"/>
      <c r="P47" s="48"/>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row>
    <row r="48" spans="1:54" s="123" customFormat="1" ht="46.5" customHeight="1">
      <c r="A48" s="494">
        <v>15</v>
      </c>
      <c r="B48" s="119" t="s">
        <v>1041</v>
      </c>
      <c r="C48" s="119" t="s">
        <v>138</v>
      </c>
      <c r="D48" s="119" t="s">
        <v>139</v>
      </c>
      <c r="E48" s="119" t="s">
        <v>45</v>
      </c>
      <c r="F48" s="120">
        <v>3</v>
      </c>
      <c r="G48" s="120" t="s">
        <v>884</v>
      </c>
      <c r="H48" s="125" t="s">
        <v>373</v>
      </c>
      <c r="I48" s="119"/>
      <c r="J48" s="119" t="s">
        <v>139</v>
      </c>
      <c r="K48" s="119"/>
      <c r="L48" s="119"/>
      <c r="M48" s="141"/>
      <c r="N48" s="121" t="s">
        <v>1238</v>
      </c>
      <c r="O48" s="121"/>
      <c r="P48" s="119"/>
      <c r="Q48" s="122"/>
      <c r="R48" s="122"/>
      <c r="S48" s="122"/>
      <c r="T48" s="122"/>
      <c r="U48" s="122"/>
      <c r="V48" s="122"/>
      <c r="W48" s="122"/>
      <c r="X48" s="122"/>
      <c r="Y48" s="122"/>
      <c r="Z48" s="122"/>
      <c r="AA48" s="122"/>
      <c r="AB48" s="122"/>
      <c r="AC48" s="122"/>
      <c r="AD48" s="122"/>
      <c r="AE48" s="122"/>
      <c r="AF48" s="122"/>
      <c r="AG48" s="122"/>
      <c r="AH48" s="122"/>
      <c r="AI48" s="122"/>
      <c r="AJ48" s="122"/>
      <c r="AK48" s="122"/>
      <c r="AL48" s="122"/>
      <c r="AM48" s="122"/>
      <c r="AN48" s="122"/>
      <c r="AO48" s="122"/>
      <c r="AP48" s="122"/>
      <c r="AQ48" s="122"/>
      <c r="AR48" s="122"/>
      <c r="AS48" s="122"/>
      <c r="AT48" s="122"/>
      <c r="AU48" s="122"/>
      <c r="AV48" s="122"/>
      <c r="AW48" s="122"/>
      <c r="AX48" s="122"/>
      <c r="AY48" s="122"/>
      <c r="AZ48" s="122"/>
      <c r="BA48" s="122"/>
      <c r="BB48" s="122"/>
    </row>
    <row r="49" spans="1:54" s="123" customFormat="1">
      <c r="A49" s="494">
        <v>16</v>
      </c>
      <c r="B49" s="119" t="s">
        <v>148</v>
      </c>
      <c r="C49" s="119" t="s">
        <v>148</v>
      </c>
      <c r="D49" s="119" t="s">
        <v>434</v>
      </c>
      <c r="E49" s="119" t="s">
        <v>45</v>
      </c>
      <c r="F49" s="120">
        <v>8</v>
      </c>
      <c r="G49" s="120"/>
      <c r="H49" s="120" t="s">
        <v>373</v>
      </c>
      <c r="I49" s="119"/>
      <c r="J49" s="119" t="s">
        <v>434</v>
      </c>
      <c r="K49" s="119"/>
      <c r="L49" s="119"/>
      <c r="M49" s="119"/>
      <c r="N49" s="590" t="s">
        <v>1173</v>
      </c>
      <c r="O49" s="119"/>
      <c r="P49" s="119"/>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row>
    <row r="50" spans="1:54" s="123" customFormat="1">
      <c r="A50" s="494">
        <v>17</v>
      </c>
      <c r="B50" s="119" t="s">
        <v>150</v>
      </c>
      <c r="C50" s="119" t="s">
        <v>150</v>
      </c>
      <c r="D50" s="119" t="s">
        <v>435</v>
      </c>
      <c r="E50" s="119" t="s">
        <v>45</v>
      </c>
      <c r="F50" s="120">
        <v>8</v>
      </c>
      <c r="G50" s="120"/>
      <c r="H50" s="120" t="s">
        <v>373</v>
      </c>
      <c r="I50" s="119"/>
      <c r="J50" s="119" t="s">
        <v>435</v>
      </c>
      <c r="K50" s="119"/>
      <c r="L50" s="119"/>
      <c r="M50" s="119"/>
      <c r="N50" s="590" t="s">
        <v>1173</v>
      </c>
      <c r="O50" s="119"/>
      <c r="P50" s="119"/>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row>
    <row r="51" spans="1:54" s="123" customFormat="1">
      <c r="A51" s="494">
        <v>18</v>
      </c>
      <c r="B51" s="119" t="s">
        <v>432</v>
      </c>
      <c r="C51" s="119" t="s">
        <v>432</v>
      </c>
      <c r="D51" s="119" t="s">
        <v>436</v>
      </c>
      <c r="E51" s="119" t="s">
        <v>45</v>
      </c>
      <c r="F51" s="120">
        <v>8</v>
      </c>
      <c r="G51" s="120"/>
      <c r="H51" s="120" t="s">
        <v>373</v>
      </c>
      <c r="I51" s="119"/>
      <c r="J51" s="119" t="s">
        <v>436</v>
      </c>
      <c r="K51" s="119"/>
      <c r="L51" s="119"/>
      <c r="M51" s="119"/>
      <c r="N51" s="590" t="s">
        <v>1173</v>
      </c>
      <c r="O51" s="119"/>
      <c r="P51" s="11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494">
        <v>19</v>
      </c>
      <c r="B52" s="119" t="s">
        <v>153</v>
      </c>
      <c r="C52" s="119" t="s">
        <v>153</v>
      </c>
      <c r="D52" s="119" t="s">
        <v>437</v>
      </c>
      <c r="E52" s="119" t="s">
        <v>45</v>
      </c>
      <c r="F52" s="120">
        <v>8</v>
      </c>
      <c r="G52" s="120"/>
      <c r="H52" s="120" t="s">
        <v>373</v>
      </c>
      <c r="I52" s="119"/>
      <c r="J52" s="119" t="s">
        <v>437</v>
      </c>
      <c r="K52" s="119"/>
      <c r="L52" s="119"/>
      <c r="M52" s="119"/>
      <c r="N52" s="590" t="s">
        <v>1173</v>
      </c>
      <c r="O52" s="119"/>
      <c r="P52" s="11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494">
        <v>20</v>
      </c>
      <c r="B53" s="119" t="s">
        <v>433</v>
      </c>
      <c r="C53" s="119" t="s">
        <v>433</v>
      </c>
      <c r="D53" s="119" t="s">
        <v>438</v>
      </c>
      <c r="E53" s="119" t="s">
        <v>45</v>
      </c>
      <c r="F53" s="120">
        <v>8</v>
      </c>
      <c r="G53" s="120"/>
      <c r="H53" s="120" t="s">
        <v>373</v>
      </c>
      <c r="I53" s="119"/>
      <c r="J53" s="119" t="s">
        <v>438</v>
      </c>
      <c r="K53" s="119"/>
      <c r="L53" s="119"/>
      <c r="M53" s="119"/>
      <c r="N53" s="590" t="s">
        <v>1173</v>
      </c>
      <c r="O53" s="119"/>
      <c r="P53" s="11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s="123" customFormat="1">
      <c r="A54" s="557"/>
      <c r="B54" s="558"/>
      <c r="C54" s="558"/>
      <c r="D54" s="122"/>
      <c r="E54" s="122"/>
      <c r="F54" s="559"/>
      <c r="G54" s="559"/>
      <c r="H54" s="559"/>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row>
    <row r="55" spans="1:54" ht="15.75" customHeight="1">
      <c r="A55" s="833" t="s">
        <v>26</v>
      </c>
      <c r="B55" s="814"/>
      <c r="C55" s="63" t="s">
        <v>397</v>
      </c>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row>
    <row r="56" spans="1:54" ht="15.75" customHeight="1">
      <c r="A56" s="833" t="s">
        <v>28</v>
      </c>
      <c r="B56" s="814"/>
      <c r="C56" s="63" t="s">
        <v>397</v>
      </c>
      <c r="D56" s="64"/>
      <c r="E56" s="64"/>
      <c r="F56" s="64"/>
      <c r="G56" s="64"/>
      <c r="H56" s="64"/>
      <c r="I56" s="64"/>
      <c r="J56" s="64"/>
      <c r="K56" s="64"/>
      <c r="L56" s="64"/>
      <c r="M56" s="64"/>
      <c r="N56" s="64"/>
      <c r="O56" s="64"/>
      <c r="P56" s="64"/>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row>
    <row r="57" spans="1:54" ht="15.75" customHeight="1">
      <c r="A57" s="834" t="s">
        <v>29</v>
      </c>
      <c r="B57" s="835"/>
      <c r="C57" s="835"/>
      <c r="D57" s="835"/>
      <c r="E57" s="835"/>
      <c r="F57" s="835"/>
      <c r="G57" s="835"/>
      <c r="H57" s="835"/>
      <c r="I57" s="835"/>
      <c r="J57" s="835"/>
      <c r="K57" s="835"/>
      <c r="L57" s="814"/>
      <c r="M57" s="824" t="s">
        <v>366</v>
      </c>
      <c r="N57" s="825"/>
      <c r="O57" s="825"/>
      <c r="P57" s="82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row>
    <row r="58" spans="1:54" ht="15.75" customHeight="1">
      <c r="A58" s="65" t="s">
        <v>31</v>
      </c>
      <c r="B58" s="66" t="s">
        <v>28</v>
      </c>
      <c r="C58" s="66" t="s">
        <v>32</v>
      </c>
      <c r="D58" s="66" t="s">
        <v>33</v>
      </c>
      <c r="E58" s="66" t="s">
        <v>34</v>
      </c>
      <c r="F58" s="66" t="s">
        <v>35</v>
      </c>
      <c r="G58" s="66" t="s">
        <v>36</v>
      </c>
      <c r="H58" s="66" t="s">
        <v>37</v>
      </c>
      <c r="I58" s="66" t="s">
        <v>38</v>
      </c>
      <c r="J58" s="66" t="s">
        <v>6</v>
      </c>
      <c r="K58" s="66" t="s">
        <v>39</v>
      </c>
      <c r="L58" s="66" t="s">
        <v>40</v>
      </c>
      <c r="M58" s="67" t="s">
        <v>32</v>
      </c>
      <c r="N58" s="67" t="s">
        <v>42</v>
      </c>
      <c r="O58" s="67" t="s">
        <v>33</v>
      </c>
      <c r="P58" s="67" t="s">
        <v>6</v>
      </c>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s="531" customFormat="1" ht="32.450000000000003" customHeight="1">
      <c r="A59" s="525">
        <v>1</v>
      </c>
      <c r="B59" s="526" t="s">
        <v>87</v>
      </c>
      <c r="C59" s="526" t="s">
        <v>87</v>
      </c>
      <c r="D59" s="527" t="s">
        <v>1055</v>
      </c>
      <c r="E59" s="528" t="s">
        <v>45</v>
      </c>
      <c r="F59" s="526"/>
      <c r="G59" s="526"/>
      <c r="H59" s="526"/>
      <c r="I59" s="526"/>
      <c r="J59" s="554" t="s">
        <v>1082</v>
      </c>
      <c r="K59" s="526"/>
      <c r="L59" s="526"/>
      <c r="M59" s="526"/>
      <c r="N59" s="596" t="s">
        <v>1386</v>
      </c>
      <c r="O59" s="526"/>
      <c r="P59" s="526"/>
      <c r="Q59" s="607"/>
      <c r="R59" s="607"/>
      <c r="S59" s="607"/>
      <c r="T59" s="607"/>
      <c r="U59" s="607"/>
      <c r="V59" s="607"/>
      <c r="W59" s="607"/>
      <c r="X59" s="607"/>
      <c r="Y59" s="607"/>
      <c r="Z59" s="607"/>
      <c r="AA59" s="607"/>
      <c r="AB59" s="607"/>
      <c r="AC59" s="607"/>
      <c r="AD59" s="607"/>
      <c r="AE59" s="607"/>
      <c r="AF59" s="607"/>
      <c r="AG59" s="607"/>
      <c r="AH59" s="607"/>
      <c r="AI59" s="607"/>
      <c r="AJ59" s="607"/>
      <c r="AK59" s="607"/>
      <c r="AL59" s="607"/>
      <c r="AM59" s="607"/>
      <c r="AN59" s="607"/>
      <c r="AO59" s="607"/>
      <c r="AP59" s="607"/>
      <c r="AQ59" s="607"/>
      <c r="AR59" s="607"/>
      <c r="AS59" s="607"/>
      <c r="AT59" s="607"/>
      <c r="AU59" s="607"/>
      <c r="AV59" s="607"/>
      <c r="AW59" s="607"/>
      <c r="AX59" s="607"/>
      <c r="AY59" s="607"/>
      <c r="AZ59" s="607"/>
      <c r="BA59" s="607"/>
      <c r="BB59" s="607"/>
    </row>
    <row r="60" spans="1:54" ht="15.75" customHeight="1">
      <c r="A60" s="464">
        <v>2</v>
      </c>
      <c r="B60" s="139" t="s">
        <v>186</v>
      </c>
      <c r="C60" s="139" t="s">
        <v>186</v>
      </c>
      <c r="D60" s="139" t="s">
        <v>187</v>
      </c>
      <c r="E60" s="139" t="s">
        <v>45</v>
      </c>
      <c r="F60" s="464">
        <v>4</v>
      </c>
      <c r="G60" s="139"/>
      <c r="H60" s="140" t="s">
        <v>47</v>
      </c>
      <c r="I60" s="139"/>
      <c r="J60" s="139" t="s">
        <v>188</v>
      </c>
      <c r="K60" s="139" t="s">
        <v>189</v>
      </c>
      <c r="L60" s="139"/>
      <c r="M60" s="493"/>
      <c r="N60" s="718" t="s">
        <v>1383</v>
      </c>
      <c r="O60" s="139"/>
      <c r="P60" s="493"/>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row>
    <row r="61" spans="1:54" ht="15.75" customHeight="1">
      <c r="A61" s="464">
        <v>3</v>
      </c>
      <c r="B61" s="139" t="s">
        <v>191</v>
      </c>
      <c r="C61" s="139" t="s">
        <v>191</v>
      </c>
      <c r="D61" s="139" t="s">
        <v>192</v>
      </c>
      <c r="E61" s="139" t="s">
        <v>74</v>
      </c>
      <c r="F61" s="464">
        <v>19.600000000000001</v>
      </c>
      <c r="G61" s="139"/>
      <c r="H61" s="140" t="s">
        <v>47</v>
      </c>
      <c r="I61" s="139"/>
      <c r="J61" s="139"/>
      <c r="K61" s="139"/>
      <c r="L61" s="139"/>
      <c r="M61" s="493"/>
      <c r="N61" s="715" t="s">
        <v>1384</v>
      </c>
      <c r="O61" s="139"/>
      <c r="P61" s="493"/>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ht="15.75" customHeight="1">
      <c r="A62" s="464">
        <v>4</v>
      </c>
      <c r="B62" s="139" t="s">
        <v>193</v>
      </c>
      <c r="C62" s="139" t="s">
        <v>193</v>
      </c>
      <c r="D62" s="139" t="s">
        <v>194</v>
      </c>
      <c r="E62" s="139" t="s">
        <v>74</v>
      </c>
      <c r="F62" s="464">
        <v>19.600000000000001</v>
      </c>
      <c r="G62" s="139"/>
      <c r="H62" s="140" t="s">
        <v>47</v>
      </c>
      <c r="I62" s="139"/>
      <c r="J62" s="139"/>
      <c r="K62" s="139"/>
      <c r="L62" s="139"/>
      <c r="M62" s="493"/>
      <c r="N62" s="715" t="s">
        <v>1239</v>
      </c>
      <c r="O62" s="139"/>
      <c r="P62" s="493"/>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row>
    <row r="63" spans="1:54" ht="15.75" customHeight="1">
      <c r="A63" s="71" t="s">
        <v>195</v>
      </c>
      <c r="B63" s="16"/>
      <c r="C63" s="16"/>
      <c r="D63" s="16"/>
      <c r="E63" s="16"/>
      <c r="F63" s="19"/>
      <c r="G63" s="19"/>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row>
    <row r="64" spans="1:54" ht="15.75" customHeight="1">
      <c r="A64" s="16"/>
      <c r="B64" s="16"/>
      <c r="C64" s="16"/>
      <c r="D64" s="16"/>
      <c r="E64" s="16"/>
      <c r="F64" s="19"/>
      <c r="G64" s="19"/>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16"/>
      <c r="B65" s="16"/>
      <c r="C65" s="16"/>
      <c r="D65" s="16"/>
      <c r="E65" s="16"/>
      <c r="F65" s="19"/>
      <c r="G65" s="19"/>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16"/>
      <c r="B66" s="16"/>
      <c r="C66" s="16"/>
      <c r="D66" s="16"/>
      <c r="E66" s="16"/>
      <c r="F66" s="19"/>
      <c r="G66" s="19"/>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16"/>
      <c r="B67" s="16"/>
      <c r="C67" s="16"/>
      <c r="D67" s="16"/>
      <c r="E67" s="16"/>
      <c r="F67" s="19"/>
      <c r="G67" s="19"/>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row r="68" spans="1:54" ht="15.75" customHeight="1">
      <c r="A68" s="16"/>
      <c r="B68" s="16"/>
      <c r="C68" s="16"/>
      <c r="D68" s="16"/>
      <c r="E68" s="16"/>
      <c r="F68" s="19"/>
      <c r="G68" s="19"/>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row>
    <row r="69" spans="1:54" ht="15.75" customHeight="1">
      <c r="A69" s="16"/>
      <c r="B69" s="16"/>
      <c r="C69" s="16"/>
      <c r="D69" s="16"/>
      <c r="E69" s="16"/>
      <c r="F69" s="19"/>
      <c r="G69" s="19"/>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row>
    <row r="70" spans="1:54" ht="15.75" customHeight="1">
      <c r="A70" s="16"/>
      <c r="B70" s="16"/>
      <c r="C70" s="16"/>
      <c r="D70" s="16"/>
      <c r="E70" s="16"/>
      <c r="F70" s="19"/>
      <c r="G70" s="19"/>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row>
    <row r="71" spans="1:54" ht="15.75" customHeight="1">
      <c r="A71" s="16"/>
      <c r="B71" s="16"/>
      <c r="C71" s="16"/>
      <c r="D71" s="16"/>
      <c r="E71" s="16"/>
      <c r="F71" s="19"/>
      <c r="G71" s="19"/>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row>
    <row r="72" spans="1:54" ht="15.75" customHeight="1">
      <c r="A72" s="16"/>
      <c r="B72" s="16"/>
      <c r="C72" s="16"/>
      <c r="D72" s="16"/>
      <c r="E72" s="16"/>
      <c r="F72" s="19"/>
      <c r="G72" s="19"/>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row>
    <row r="73" spans="1:54" ht="15.75" customHeight="1">
      <c r="A73" s="16"/>
      <c r="B73" s="16"/>
      <c r="C73" s="16"/>
      <c r="D73" s="16"/>
      <c r="E73" s="16"/>
      <c r="F73" s="19"/>
      <c r="G73" s="19"/>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row>
    <row r="74" spans="1:54" ht="15.75" customHeight="1">
      <c r="A74" s="16"/>
      <c r="B74" s="16"/>
      <c r="C74" s="16"/>
      <c r="D74" s="16"/>
      <c r="E74" s="16"/>
      <c r="F74" s="19"/>
      <c r="G74" s="19"/>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row>
    <row r="75" spans="1:54" ht="15.75" customHeight="1">
      <c r="A75" s="16"/>
      <c r="B75" s="16"/>
      <c r="C75" s="16"/>
      <c r="D75" s="16"/>
      <c r="E75" s="16"/>
      <c r="F75" s="19"/>
      <c r="G75" s="19"/>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row>
    <row r="76" spans="1:54" ht="15.75" customHeight="1">
      <c r="A76" s="16"/>
      <c r="B76" s="16"/>
      <c r="C76" s="16"/>
      <c r="D76" s="16"/>
      <c r="E76" s="16"/>
      <c r="F76" s="19"/>
      <c r="G76" s="19"/>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row>
    <row r="77" spans="1:54" ht="15.75" customHeight="1">
      <c r="A77" s="16"/>
      <c r="B77" s="16"/>
      <c r="C77" s="16"/>
      <c r="D77" s="16"/>
      <c r="E77" s="16"/>
      <c r="F77" s="19"/>
      <c r="G77" s="19"/>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row>
    <row r="78" spans="1:54" ht="15.75" customHeight="1">
      <c r="A78" s="16"/>
      <c r="B78" s="16"/>
      <c r="C78" s="16"/>
      <c r="D78" s="16"/>
      <c r="E78" s="16"/>
      <c r="F78" s="19"/>
      <c r="G78" s="19"/>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row>
    <row r="79" spans="1:54" ht="15.75" customHeight="1">
      <c r="A79" s="16"/>
      <c r="B79" s="21"/>
      <c r="C79" s="16"/>
      <c r="D79" s="16"/>
      <c r="E79" s="16"/>
      <c r="F79" s="19"/>
      <c r="G79" s="19"/>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row>
    <row r="80" spans="1:54" ht="15.75" customHeight="1">
      <c r="A80" s="16"/>
      <c r="B80" s="21"/>
      <c r="C80" s="16"/>
      <c r="D80" s="16"/>
      <c r="E80" s="16"/>
      <c r="F80" s="19"/>
      <c r="G80" s="19"/>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row>
    <row r="81" spans="1:54" ht="15.75" customHeight="1">
      <c r="A81" s="16"/>
      <c r="B81" s="21"/>
      <c r="C81" s="16"/>
      <c r="D81" s="16"/>
      <c r="E81" s="16"/>
      <c r="F81" s="19"/>
      <c r="G81" s="19"/>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row>
    <row r="82" spans="1:54" ht="15.75" customHeight="1">
      <c r="A82" s="16"/>
      <c r="B82" s="21"/>
      <c r="C82" s="16"/>
      <c r="D82" s="16"/>
      <c r="E82" s="16"/>
      <c r="F82" s="19"/>
      <c r="G82" s="19"/>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row>
    <row r="83" spans="1:54" ht="15.75" customHeight="1">
      <c r="A83" s="16"/>
      <c r="B83" s="21"/>
      <c r="C83" s="16"/>
      <c r="D83" s="16"/>
      <c r="E83" s="16"/>
      <c r="F83" s="19"/>
      <c r="G83" s="19"/>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row>
    <row r="84" spans="1:54" ht="15.75" customHeight="1">
      <c r="A84" s="16"/>
      <c r="B84" s="16"/>
      <c r="C84" s="16"/>
      <c r="D84" s="16"/>
      <c r="E84" s="16"/>
      <c r="F84" s="19"/>
      <c r="G84" s="19"/>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row>
    <row r="85" spans="1:54" ht="15.75" customHeight="1">
      <c r="A85" s="16"/>
      <c r="B85" s="16"/>
      <c r="C85" s="16"/>
      <c r="D85" s="16"/>
      <c r="E85" s="16"/>
      <c r="F85" s="19"/>
      <c r="G85" s="19"/>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row>
    <row r="86" spans="1:54" ht="15.75" customHeight="1">
      <c r="A86" s="16"/>
      <c r="B86" s="16"/>
      <c r="C86" s="16"/>
      <c r="D86" s="16"/>
      <c r="E86" s="16"/>
      <c r="F86" s="19"/>
      <c r="G86" s="19"/>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row>
    <row r="87" spans="1:54" ht="15.75" customHeight="1">
      <c r="A87" s="16"/>
      <c r="B87" s="16"/>
      <c r="C87" s="16"/>
      <c r="D87" s="16"/>
      <c r="E87" s="16"/>
      <c r="F87" s="19"/>
      <c r="G87" s="19"/>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row>
  </sheetData>
  <mergeCells count="14">
    <mergeCell ref="A55:B55"/>
    <mergeCell ref="A56:B56"/>
    <mergeCell ref="A57:L57"/>
    <mergeCell ref="M57:P57"/>
    <mergeCell ref="A30:B30"/>
    <mergeCell ref="A31:B31"/>
    <mergeCell ref="A32:L32"/>
    <mergeCell ref="M32:P32"/>
    <mergeCell ref="J35:J37"/>
    <mergeCell ref="A13:C13"/>
    <mergeCell ref="A14:B14"/>
    <mergeCell ref="A15:B15"/>
    <mergeCell ref="A16:L16"/>
    <mergeCell ref="M16:P16"/>
  </mergeCells>
  <phoneticPr fontId="47" type="noConversion"/>
  <pageMargins left="0.7" right="0.7" top="0.75" bottom="0.75" header="0" footer="0"/>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9DCB-4FF4-4B2C-AE7A-46643B8BB768}">
  <sheetPr>
    <tabColor theme="0" tint="-0.249977111117893"/>
  </sheetPr>
  <dimension ref="A1:BB79"/>
  <sheetViews>
    <sheetView showGridLines="0" topLeftCell="B21" zoomScaleNormal="100" workbookViewId="0">
      <selection activeCell="N36" sqref="N36"/>
    </sheetView>
  </sheetViews>
  <sheetFormatPr defaultColWidth="14.42578125" defaultRowHeight="15" customHeight="1"/>
  <cols>
    <col min="1" max="1" width="4.42578125" style="521" customWidth="1"/>
    <col min="2" max="2" width="21.7109375" customWidth="1"/>
    <col min="3" max="3" width="25.5703125" customWidth="1"/>
    <col min="4" max="4" width="30" customWidth="1"/>
    <col min="5" max="5" width="25.28515625" customWidth="1"/>
    <col min="6" max="6" width="7" customWidth="1"/>
    <col min="7" max="7" width="10.42578125" customWidth="1"/>
    <col min="8" max="8" width="10.7109375" style="521" customWidth="1"/>
    <col min="9" max="9" width="13.28515625" hidden="1" customWidth="1"/>
    <col min="10" max="10" width="34.42578125" customWidth="1"/>
    <col min="11" max="11" width="12.140625" hidden="1" customWidth="1"/>
    <col min="12" max="12" width="3" hidden="1" customWidth="1"/>
    <col min="13" max="13" width="11.28515625" customWidth="1"/>
    <col min="14" max="14" width="53.140625" bestFit="1" customWidth="1"/>
    <col min="15" max="15" width="26.7109375" customWidth="1"/>
    <col min="16" max="16" width="51.42578125" customWidth="1"/>
    <col min="17" max="54" width="8.7109375" customWidth="1"/>
  </cols>
  <sheetData>
    <row r="1" spans="1:54">
      <c r="A1" s="18" t="s">
        <v>12</v>
      </c>
      <c r="B1" s="16"/>
      <c r="C1" s="16" t="s">
        <v>361</v>
      </c>
      <c r="D1" s="16"/>
      <c r="E1" s="16"/>
      <c r="F1" s="19"/>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row>
    <row r="2" spans="1:54">
      <c r="A2" s="18" t="s">
        <v>13</v>
      </c>
      <c r="B2" s="16"/>
      <c r="C2" s="16" t="s">
        <v>359</v>
      </c>
      <c r="D2" s="16"/>
      <c r="E2" s="16"/>
      <c r="F2" s="19"/>
      <c r="G2" s="19"/>
      <c r="H2" s="16"/>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row>
    <row r="3" spans="1:54">
      <c r="A3" s="18" t="s">
        <v>14</v>
      </c>
      <c r="B3" s="16"/>
      <c r="C3" s="16" t="s">
        <v>998</v>
      </c>
      <c r="D3" s="16"/>
      <c r="E3" s="16"/>
      <c r="F3" s="19"/>
      <c r="G3" s="19"/>
      <c r="H3" s="16"/>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row>
    <row r="4" spans="1:54">
      <c r="A4" s="110" t="s">
        <v>363</v>
      </c>
      <c r="B4" s="111"/>
      <c r="C4" s="425" t="s">
        <v>1003</v>
      </c>
      <c r="D4" s="16"/>
      <c r="E4" s="16"/>
      <c r="F4" s="19"/>
      <c r="G4" s="19"/>
      <c r="H4" s="16"/>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row>
    <row r="5" spans="1:54">
      <c r="A5" s="18" t="s">
        <v>15</v>
      </c>
      <c r="B5" s="16"/>
      <c r="C5" s="21">
        <v>19</v>
      </c>
      <c r="D5" s="16"/>
      <c r="E5" s="16"/>
      <c r="F5" s="19"/>
      <c r="G5" s="19"/>
      <c r="H5" s="16"/>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row>
    <row r="6" spans="1:54">
      <c r="A6" s="18" t="s">
        <v>16</v>
      </c>
      <c r="B6" s="16"/>
      <c r="C6" s="16" t="s">
        <v>8</v>
      </c>
      <c r="D6" s="16"/>
      <c r="E6" s="16"/>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row>
    <row r="7" spans="1:54">
      <c r="A7" s="18" t="s">
        <v>17</v>
      </c>
      <c r="B7" s="16"/>
      <c r="C7" s="16" t="s">
        <v>18</v>
      </c>
      <c r="D7" s="16"/>
      <c r="E7" s="16"/>
      <c r="F7" s="19"/>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row>
    <row r="8" spans="1:54">
      <c r="A8" s="18" t="s">
        <v>19</v>
      </c>
      <c r="B8" s="16"/>
      <c r="C8" s="16" t="s">
        <v>11</v>
      </c>
      <c r="D8" s="16"/>
      <c r="E8" s="16"/>
      <c r="F8" s="19"/>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row>
    <row r="9" spans="1:54">
      <c r="A9" s="18" t="s">
        <v>20</v>
      </c>
      <c r="B9" s="16"/>
      <c r="C9" s="16" t="s">
        <v>21</v>
      </c>
      <c r="D9" s="16"/>
      <c r="E9" s="16"/>
      <c r="F9" s="19"/>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row>
    <row r="10" spans="1:54">
      <c r="A10" s="18" t="s">
        <v>22</v>
      </c>
      <c r="B10" s="16"/>
      <c r="C10" s="16" t="s">
        <v>23</v>
      </c>
      <c r="D10" s="16"/>
      <c r="E10" s="16"/>
      <c r="F10" s="19"/>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row>
    <row r="11" spans="1:54">
      <c r="A11" s="18" t="s">
        <v>24</v>
      </c>
      <c r="B11" s="16"/>
      <c r="C11" s="16" t="s">
        <v>21</v>
      </c>
      <c r="D11" s="16"/>
      <c r="E11" s="16"/>
      <c r="F11" s="19"/>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row>
    <row r="12" spans="1:54">
      <c r="A12" s="16"/>
      <c r="B12" s="16"/>
      <c r="C12" s="16"/>
      <c r="D12" s="16"/>
      <c r="E12" s="16"/>
      <c r="F12" s="19"/>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row>
    <row r="13" spans="1:54">
      <c r="A13" s="832" t="s">
        <v>25</v>
      </c>
      <c r="B13" s="843"/>
      <c r="C13" s="844"/>
      <c r="D13" s="16"/>
      <c r="E13" s="16"/>
      <c r="F13" s="19"/>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row>
    <row r="14" spans="1:54">
      <c r="A14" s="832" t="s">
        <v>26</v>
      </c>
      <c r="B14" s="844"/>
      <c r="C14" s="22" t="s">
        <v>997</v>
      </c>
      <c r="D14" s="16"/>
      <c r="E14" s="16"/>
      <c r="F14" s="19"/>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row>
    <row r="15" spans="1:54">
      <c r="A15" s="832" t="s">
        <v>28</v>
      </c>
      <c r="B15" s="844"/>
      <c r="C15" s="22" t="s">
        <v>997</v>
      </c>
      <c r="D15" s="16"/>
      <c r="E15" s="16"/>
      <c r="F15" s="19"/>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row>
    <row r="16" spans="1:54">
      <c r="A16" s="836" t="s">
        <v>29</v>
      </c>
      <c r="B16" s="825"/>
      <c r="C16" s="825"/>
      <c r="D16" s="825"/>
      <c r="E16" s="825"/>
      <c r="F16" s="825"/>
      <c r="G16" s="825"/>
      <c r="H16" s="825"/>
      <c r="I16" s="825"/>
      <c r="J16" s="825"/>
      <c r="K16" s="825"/>
      <c r="L16" s="826"/>
      <c r="M16" s="824" t="s">
        <v>366</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3" t="s">
        <v>35</v>
      </c>
      <c r="G17" s="23" t="s">
        <v>36</v>
      </c>
      <c r="H17" s="560"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ht="43.5">
      <c r="A18" s="26">
        <v>1</v>
      </c>
      <c r="B18" s="22" t="s">
        <v>872</v>
      </c>
      <c r="C18" s="22" t="s">
        <v>43</v>
      </c>
      <c r="D18" s="22" t="s">
        <v>44</v>
      </c>
      <c r="E18" s="22" t="s">
        <v>45</v>
      </c>
      <c r="F18" s="26">
        <v>1</v>
      </c>
      <c r="G18" s="26" t="s">
        <v>46</v>
      </c>
      <c r="H18" s="26" t="s">
        <v>373</v>
      </c>
      <c r="I18" s="22"/>
      <c r="J18" s="22" t="s">
        <v>999</v>
      </c>
      <c r="K18" s="22"/>
      <c r="L18" s="22"/>
      <c r="M18" s="143"/>
      <c r="N18" s="143" t="s">
        <v>1163</v>
      </c>
      <c r="O18" s="22"/>
      <c r="P18" s="109" t="s">
        <v>360</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c r="A19" s="27">
        <v>2</v>
      </c>
      <c r="B19" s="28" t="s">
        <v>49</v>
      </c>
      <c r="C19" s="28" t="s">
        <v>49</v>
      </c>
      <c r="D19" s="28" t="s">
        <v>50</v>
      </c>
      <c r="E19" s="28" t="s">
        <v>1</v>
      </c>
      <c r="F19" s="27">
        <v>10</v>
      </c>
      <c r="G19" s="27" t="s">
        <v>51</v>
      </c>
      <c r="H19" s="27" t="s">
        <v>373</v>
      </c>
      <c r="I19" s="28"/>
      <c r="J19" s="28" t="s">
        <v>365</v>
      </c>
      <c r="K19" s="28"/>
      <c r="L19" s="28"/>
      <c r="M19" s="142"/>
      <c r="N19" s="142" t="s">
        <v>1230</v>
      </c>
      <c r="O19" s="28"/>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19.5" customHeight="1">
      <c r="A20" s="30">
        <v>3</v>
      </c>
      <c r="B20" s="31" t="s">
        <v>56</v>
      </c>
      <c r="C20" s="31" t="s">
        <v>56</v>
      </c>
      <c r="D20" s="31" t="s">
        <v>57</v>
      </c>
      <c r="E20" s="31" t="s">
        <v>1</v>
      </c>
      <c r="F20" s="30">
        <v>10</v>
      </c>
      <c r="G20" s="30" t="s">
        <v>51</v>
      </c>
      <c r="H20" s="27" t="s">
        <v>373</v>
      </c>
      <c r="I20" s="31"/>
      <c r="J20" s="28" t="s">
        <v>57</v>
      </c>
      <c r="K20" s="31"/>
      <c r="L20" s="31"/>
      <c r="M20" s="142"/>
      <c r="N20" s="142" t="s">
        <v>1231</v>
      </c>
      <c r="O20" s="28"/>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15.75" customHeight="1">
      <c r="A21" s="26">
        <v>4</v>
      </c>
      <c r="B21" s="31" t="s">
        <v>59</v>
      </c>
      <c r="C21" s="31" t="s">
        <v>59</v>
      </c>
      <c r="D21" s="31" t="s">
        <v>60</v>
      </c>
      <c r="E21" s="31" t="s">
        <v>1</v>
      </c>
      <c r="F21" s="30">
        <v>10</v>
      </c>
      <c r="G21" s="30" t="s">
        <v>51</v>
      </c>
      <c r="H21" s="27" t="s">
        <v>373</v>
      </c>
      <c r="I21" s="31"/>
      <c r="J21" s="28" t="s">
        <v>365</v>
      </c>
      <c r="K21" s="31"/>
      <c r="L21" s="31"/>
      <c r="M21" s="142"/>
      <c r="N21" s="142" t="s">
        <v>1230</v>
      </c>
      <c r="O21" s="28"/>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c r="A22" s="27">
        <v>5</v>
      </c>
      <c r="B22" s="22" t="s">
        <v>64</v>
      </c>
      <c r="C22" s="22" t="s">
        <v>64</v>
      </c>
      <c r="D22" s="22" t="s">
        <v>65</v>
      </c>
      <c r="E22" s="22" t="s">
        <v>45</v>
      </c>
      <c r="F22" s="26">
        <v>15</v>
      </c>
      <c r="G22" s="26"/>
      <c r="H22" s="27" t="s">
        <v>373</v>
      </c>
      <c r="I22" s="22"/>
      <c r="J22" s="22" t="s">
        <v>882</v>
      </c>
      <c r="K22" s="22" t="s">
        <v>67</v>
      </c>
      <c r="L22" s="22" t="s">
        <v>64</v>
      </c>
      <c r="M22" s="14"/>
      <c r="N22" s="14" t="s">
        <v>1232</v>
      </c>
      <c r="O22" s="22"/>
      <c r="P22" s="22"/>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c r="A23" s="30">
        <v>6</v>
      </c>
      <c r="B23" s="22" t="s">
        <v>69</v>
      </c>
      <c r="C23" s="22" t="s">
        <v>69</v>
      </c>
      <c r="D23" s="22" t="s">
        <v>70</v>
      </c>
      <c r="E23" s="22" t="s">
        <v>45</v>
      </c>
      <c r="F23" s="26">
        <v>100</v>
      </c>
      <c r="G23" s="26"/>
      <c r="H23" s="27" t="s">
        <v>373</v>
      </c>
      <c r="I23" s="22"/>
      <c r="J23" s="22" t="s">
        <v>367</v>
      </c>
      <c r="K23" s="22"/>
      <c r="L23" s="22"/>
      <c r="M23" s="14"/>
      <c r="N23" s="14" t="s">
        <v>1232</v>
      </c>
      <c r="O23" s="2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c r="A24" s="27">
        <v>8</v>
      </c>
      <c r="B24" s="22" t="s">
        <v>370</v>
      </c>
      <c r="C24" s="22" t="s">
        <v>371</v>
      </c>
      <c r="D24" s="22" t="s">
        <v>372</v>
      </c>
      <c r="E24" s="22" t="s">
        <v>45</v>
      </c>
      <c r="F24" s="26">
        <v>100</v>
      </c>
      <c r="G24" s="26"/>
      <c r="H24" s="27" t="s">
        <v>374</v>
      </c>
      <c r="I24" s="22"/>
      <c r="J24" s="22" t="s">
        <v>368</v>
      </c>
      <c r="K24" s="22"/>
      <c r="L24" s="22"/>
      <c r="M24" s="14"/>
      <c r="N24" s="14" t="s">
        <v>1233</v>
      </c>
      <c r="O24" s="22"/>
      <c r="P24" s="22"/>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c r="A25" s="30">
        <v>9</v>
      </c>
      <c r="B25" s="22" t="s">
        <v>375</v>
      </c>
      <c r="C25" s="22" t="s">
        <v>375</v>
      </c>
      <c r="D25" s="22" t="s">
        <v>376</v>
      </c>
      <c r="E25" s="22" t="s">
        <v>45</v>
      </c>
      <c r="F25" s="26">
        <v>254</v>
      </c>
      <c r="G25" s="26"/>
      <c r="H25" s="27" t="s">
        <v>374</v>
      </c>
      <c r="I25" s="22"/>
      <c r="J25" s="22" t="s">
        <v>369</v>
      </c>
      <c r="K25" s="22"/>
      <c r="L25" s="22"/>
      <c r="M25" s="143"/>
      <c r="N25" s="143" t="s">
        <v>1234</v>
      </c>
      <c r="O25" s="2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30">
        <v>10</v>
      </c>
      <c r="B26" s="22" t="s">
        <v>357</v>
      </c>
      <c r="C26" s="22" t="s">
        <v>357</v>
      </c>
      <c r="D26" s="22" t="s">
        <v>6</v>
      </c>
      <c r="E26" s="22" t="s">
        <v>45</v>
      </c>
      <c r="F26" s="26">
        <v>254</v>
      </c>
      <c r="G26" s="26"/>
      <c r="H26" s="27" t="s">
        <v>374</v>
      </c>
      <c r="I26" s="22"/>
      <c r="J26" s="22" t="s">
        <v>6</v>
      </c>
      <c r="K26" s="22"/>
      <c r="L26" s="22"/>
      <c r="M26" s="141"/>
      <c r="N26" s="22" t="s">
        <v>1235</v>
      </c>
      <c r="O26" s="2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31.5">
      <c r="A27" s="135">
        <v>11</v>
      </c>
      <c r="B27" s="139" t="s">
        <v>87</v>
      </c>
      <c r="C27" s="139" t="s">
        <v>87</v>
      </c>
      <c r="D27" s="139" t="s">
        <v>372</v>
      </c>
      <c r="E27" s="483" t="s">
        <v>45</v>
      </c>
      <c r="F27" s="140">
        <v>10</v>
      </c>
      <c r="G27" s="140"/>
      <c r="H27" s="130"/>
      <c r="I27" s="139"/>
      <c r="J27" s="554" t="s">
        <v>1086</v>
      </c>
      <c r="K27" s="139"/>
      <c r="L27" s="139"/>
      <c r="M27" s="485"/>
      <c r="N27" s="596" t="s">
        <v>1387</v>
      </c>
      <c r="O27" s="139"/>
      <c r="P27" s="139"/>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c r="A28" s="135">
        <v>12</v>
      </c>
      <c r="B28" s="139" t="s">
        <v>1048</v>
      </c>
      <c r="C28" s="139" t="s">
        <v>1048</v>
      </c>
      <c r="D28" s="139" t="s">
        <v>1049</v>
      </c>
      <c r="E28" s="139" t="s">
        <v>45</v>
      </c>
      <c r="F28" s="140">
        <v>100</v>
      </c>
      <c r="G28" s="140"/>
      <c r="H28" s="130"/>
      <c r="I28" s="139"/>
      <c r="J28" s="139" t="s">
        <v>1049</v>
      </c>
      <c r="K28" s="139"/>
      <c r="L28" s="139"/>
      <c r="M28" s="485"/>
      <c r="N28" s="139" t="s">
        <v>11</v>
      </c>
      <c r="O28" s="139"/>
      <c r="P28" s="139"/>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ht="15.75" customHeight="1">
      <c r="A29" s="19"/>
      <c r="B29" s="16"/>
      <c r="C29" s="16"/>
      <c r="D29" s="16"/>
      <c r="E29" s="16"/>
      <c r="F29" s="19"/>
      <c r="G29" s="19"/>
      <c r="H29" s="19"/>
      <c r="I29" s="16"/>
      <c r="J29" s="16"/>
      <c r="K29" s="16"/>
      <c r="L29" s="16"/>
      <c r="M29" s="16"/>
      <c r="N29" s="115"/>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ht="15.75" customHeight="1">
      <c r="A30" s="19"/>
      <c r="B30" s="16"/>
      <c r="C30" s="16"/>
      <c r="D30" s="16"/>
      <c r="E30" s="16"/>
      <c r="F30" s="19"/>
      <c r="G30" s="19"/>
      <c r="H30" s="19"/>
      <c r="I30" s="16"/>
      <c r="J30" s="16"/>
      <c r="K30" s="16"/>
      <c r="L30" s="16"/>
      <c r="M30" s="16"/>
      <c r="N30" s="115"/>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832" t="s">
        <v>91</v>
      </c>
      <c r="B31" s="843"/>
      <c r="C31" s="844"/>
      <c r="D31" s="16"/>
      <c r="E31" s="16"/>
      <c r="F31" s="19"/>
      <c r="G31" s="19"/>
      <c r="H31" s="19"/>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2" t="s">
        <v>26</v>
      </c>
      <c r="B32" s="826"/>
      <c r="C32" s="41" t="s">
        <v>1389</v>
      </c>
      <c r="D32" s="16"/>
      <c r="E32" s="16"/>
      <c r="F32" s="19"/>
      <c r="G32" s="19"/>
      <c r="H32" s="19"/>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832" t="s">
        <v>28</v>
      </c>
      <c r="B33" s="826"/>
      <c r="C33" s="41" t="s">
        <v>1389</v>
      </c>
      <c r="D33" s="16"/>
      <c r="E33" s="16"/>
      <c r="F33" s="19"/>
      <c r="G33" s="19"/>
      <c r="H33" s="19"/>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c r="A34" s="836" t="s">
        <v>29</v>
      </c>
      <c r="B34" s="825"/>
      <c r="C34" s="825"/>
      <c r="D34" s="825"/>
      <c r="E34" s="825"/>
      <c r="F34" s="825"/>
      <c r="G34" s="825"/>
      <c r="H34" s="825"/>
      <c r="I34" s="825"/>
      <c r="J34" s="825"/>
      <c r="K34" s="825"/>
      <c r="L34" s="826"/>
      <c r="M34" s="824" t="s">
        <v>366</v>
      </c>
      <c r="N34" s="825"/>
      <c r="O34" s="825"/>
      <c r="P34" s="82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ht="15.75" customHeight="1">
      <c r="A35" s="23" t="s">
        <v>31</v>
      </c>
      <c r="B35" s="24" t="s">
        <v>28</v>
      </c>
      <c r="C35" s="24" t="s">
        <v>32</v>
      </c>
      <c r="D35" s="24" t="s">
        <v>33</v>
      </c>
      <c r="E35" s="24" t="s">
        <v>34</v>
      </c>
      <c r="F35" s="23" t="s">
        <v>35</v>
      </c>
      <c r="G35" s="23" t="s">
        <v>36</v>
      </c>
      <c r="H35" s="23" t="s">
        <v>37</v>
      </c>
      <c r="I35" s="24" t="s">
        <v>38</v>
      </c>
      <c r="J35" s="24" t="s">
        <v>6</v>
      </c>
      <c r="K35" s="24" t="s">
        <v>39</v>
      </c>
      <c r="L35" s="24" t="s">
        <v>40</v>
      </c>
      <c r="M35" s="25" t="s">
        <v>32</v>
      </c>
      <c r="N35" s="25" t="s">
        <v>42</v>
      </c>
      <c r="O35" s="25" t="s">
        <v>33</v>
      </c>
      <c r="P35" s="25" t="s">
        <v>6</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row>
    <row r="36" spans="1:54" s="124" customFormat="1" ht="36.6" customHeight="1">
      <c r="A36" s="494">
        <v>1</v>
      </c>
      <c r="B36" s="514" t="s">
        <v>87</v>
      </c>
      <c r="C36" s="514" t="s">
        <v>87</v>
      </c>
      <c r="D36" s="513" t="s">
        <v>1055</v>
      </c>
      <c r="E36" s="509" t="s">
        <v>45</v>
      </c>
      <c r="F36" s="499"/>
      <c r="G36" s="499"/>
      <c r="H36" s="499"/>
      <c r="I36" s="498"/>
      <c r="J36" s="554" t="s">
        <v>1086</v>
      </c>
      <c r="K36" s="498"/>
      <c r="L36" s="498"/>
      <c r="M36" s="498"/>
      <c r="N36" s="719" t="s">
        <v>1387</v>
      </c>
      <c r="O36" s="498"/>
      <c r="P36" s="498"/>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row>
    <row r="37" spans="1:54" s="124" customFormat="1" ht="36.6" customHeight="1">
      <c r="A37" s="494">
        <v>2</v>
      </c>
      <c r="B37" s="514" t="s">
        <v>1052</v>
      </c>
      <c r="C37" s="514" t="s">
        <v>1052</v>
      </c>
      <c r="D37" s="513" t="s">
        <v>1055</v>
      </c>
      <c r="E37" s="509" t="s">
        <v>45</v>
      </c>
      <c r="F37" s="499"/>
      <c r="G37" s="499"/>
      <c r="H37" s="499"/>
      <c r="I37" s="498"/>
      <c r="J37" s="839" t="s">
        <v>1385</v>
      </c>
      <c r="K37" s="498"/>
      <c r="L37" s="498"/>
      <c r="M37" s="498"/>
      <c r="N37" s="596" t="s">
        <v>1387</v>
      </c>
      <c r="O37" s="498"/>
      <c r="P37" s="498"/>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row>
    <row r="38" spans="1:54" s="124" customFormat="1" ht="36.6" customHeight="1">
      <c r="A38" s="494">
        <v>3</v>
      </c>
      <c r="B38" s="514" t="s">
        <v>1053</v>
      </c>
      <c r="C38" s="514" t="s">
        <v>1053</v>
      </c>
      <c r="D38" s="139" t="s">
        <v>94</v>
      </c>
      <c r="E38" s="139" t="s">
        <v>95</v>
      </c>
      <c r="F38" s="499"/>
      <c r="G38" s="499"/>
      <c r="H38" s="499"/>
      <c r="I38" s="498"/>
      <c r="J38" s="840"/>
      <c r="K38" s="498"/>
      <c r="L38" s="498"/>
      <c r="M38" s="498"/>
      <c r="N38" s="721">
        <v>0</v>
      </c>
      <c r="O38" s="498"/>
      <c r="P38" s="498"/>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row>
    <row r="39" spans="1:54" s="124" customFormat="1" ht="36.6" customHeight="1">
      <c r="A39" s="494">
        <v>4</v>
      </c>
      <c r="B39" s="514" t="s">
        <v>1054</v>
      </c>
      <c r="C39" s="514" t="s">
        <v>1054</v>
      </c>
      <c r="D39" s="513" t="s">
        <v>1056</v>
      </c>
      <c r="E39" s="498"/>
      <c r="F39" s="499"/>
      <c r="G39" s="499"/>
      <c r="H39" s="499"/>
      <c r="I39" s="498"/>
      <c r="J39" s="840"/>
      <c r="K39" s="498"/>
      <c r="L39" s="498"/>
      <c r="M39" s="498"/>
      <c r="N39" s="721">
        <v>18</v>
      </c>
      <c r="O39" s="498"/>
      <c r="P39" s="498"/>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row>
    <row r="40" spans="1:54" ht="15.75" customHeight="1">
      <c r="A40" s="494">
        <v>5</v>
      </c>
      <c r="B40" s="22" t="s">
        <v>93</v>
      </c>
      <c r="C40" s="22" t="s">
        <v>93</v>
      </c>
      <c r="D40" s="22" t="s">
        <v>94</v>
      </c>
      <c r="E40" s="22" t="s">
        <v>95</v>
      </c>
      <c r="F40" s="26">
        <v>10</v>
      </c>
      <c r="G40" s="26"/>
      <c r="H40" s="116" t="s">
        <v>373</v>
      </c>
      <c r="I40" s="22">
        <v>0</v>
      </c>
      <c r="J40" s="532" t="s">
        <v>96</v>
      </c>
      <c r="K40" s="22"/>
      <c r="L40" s="22"/>
      <c r="M40" s="22"/>
      <c r="N40" s="616">
        <v>0</v>
      </c>
      <c r="O40" s="42"/>
      <c r="P40" s="42"/>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row>
    <row r="41" spans="1:54" ht="15.75" customHeight="1">
      <c r="A41" s="494">
        <v>6</v>
      </c>
      <c r="B41" s="14" t="s">
        <v>99</v>
      </c>
      <c r="C41" s="14" t="s">
        <v>99</v>
      </c>
      <c r="D41" s="14" t="s">
        <v>100</v>
      </c>
      <c r="E41" s="14" t="s">
        <v>45</v>
      </c>
      <c r="F41" s="79">
        <v>50</v>
      </c>
      <c r="G41" s="79"/>
      <c r="H41" s="79" t="s">
        <v>373</v>
      </c>
      <c r="I41" s="14"/>
      <c r="J41" s="14" t="s">
        <v>100</v>
      </c>
      <c r="K41" s="14" t="s">
        <v>888</v>
      </c>
      <c r="L41" s="14"/>
      <c r="M41" s="14"/>
      <c r="N41" s="14" t="s">
        <v>1237</v>
      </c>
      <c r="O41" s="14"/>
      <c r="P41" s="14" t="s">
        <v>100</v>
      </c>
      <c r="Q41" s="14" t="s">
        <v>102</v>
      </c>
      <c r="R41" s="14"/>
      <c r="S41" s="14"/>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94">
        <v>7</v>
      </c>
      <c r="B42" s="22" t="s">
        <v>127</v>
      </c>
      <c r="C42" s="22" t="s">
        <v>127</v>
      </c>
      <c r="D42" s="22" t="s">
        <v>33</v>
      </c>
      <c r="E42" s="22" t="s">
        <v>45</v>
      </c>
      <c r="F42" s="26">
        <v>200</v>
      </c>
      <c r="G42" s="26"/>
      <c r="H42" s="116" t="s">
        <v>374</v>
      </c>
      <c r="I42" s="22"/>
      <c r="J42" s="112" t="s">
        <v>381</v>
      </c>
      <c r="K42" s="22"/>
      <c r="L42" s="22"/>
      <c r="M42" s="22"/>
      <c r="N42" s="714" t="s">
        <v>1235</v>
      </c>
      <c r="O42" s="22"/>
      <c r="P42" s="144"/>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494">
        <v>8</v>
      </c>
      <c r="B43" s="22" t="s">
        <v>1034</v>
      </c>
      <c r="C43" s="112" t="s">
        <v>1034</v>
      </c>
      <c r="D43" s="112" t="s">
        <v>379</v>
      </c>
      <c r="E43" s="112" t="s">
        <v>380</v>
      </c>
      <c r="F43" s="118">
        <v>256000</v>
      </c>
      <c r="G43" s="26"/>
      <c r="H43" s="26"/>
      <c r="I43" s="22"/>
      <c r="J43" s="112" t="s">
        <v>382</v>
      </c>
      <c r="K43" s="22"/>
      <c r="L43" s="22"/>
      <c r="M43" s="22"/>
      <c r="N43" s="714" t="s">
        <v>1379</v>
      </c>
      <c r="O43" s="22"/>
      <c r="P43" s="22"/>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75" customHeight="1">
      <c r="A44" s="494">
        <v>9</v>
      </c>
      <c r="B44" s="112" t="s">
        <v>383</v>
      </c>
      <c r="C44" s="112" t="s">
        <v>383</v>
      </c>
      <c r="D44" s="112" t="s">
        <v>384</v>
      </c>
      <c r="E44" s="112" t="s">
        <v>45</v>
      </c>
      <c r="F44" s="118">
        <v>10</v>
      </c>
      <c r="G44" s="26"/>
      <c r="H44" s="26"/>
      <c r="I44" s="22"/>
      <c r="J44" s="112" t="s">
        <v>384</v>
      </c>
      <c r="K44" s="22"/>
      <c r="L44" s="22"/>
      <c r="M44" s="141"/>
      <c r="N44" s="715" t="s">
        <v>1162</v>
      </c>
      <c r="O44" s="22"/>
      <c r="P44" s="22"/>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s="518" customFormat="1" ht="46.9" customHeight="1">
      <c r="A45" s="515">
        <v>10</v>
      </c>
      <c r="B45" s="82" t="s">
        <v>108</v>
      </c>
      <c r="C45" s="82" t="s">
        <v>1040</v>
      </c>
      <c r="D45" s="82" t="s">
        <v>1040</v>
      </c>
      <c r="E45" s="14" t="s">
        <v>74</v>
      </c>
      <c r="F45" s="79">
        <v>19</v>
      </c>
      <c r="G45" s="79"/>
      <c r="H45" s="516" t="s">
        <v>374</v>
      </c>
      <c r="I45" s="14"/>
      <c r="J45" s="82" t="s">
        <v>1057</v>
      </c>
      <c r="K45" s="14"/>
      <c r="L45" s="14"/>
      <c r="M45" s="14"/>
      <c r="N45" s="716" t="s">
        <v>1178</v>
      </c>
      <c r="O45" s="517"/>
      <c r="P45" s="14"/>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row>
    <row r="46" spans="1:54" ht="15.75" customHeight="1">
      <c r="A46" s="494">
        <v>11</v>
      </c>
      <c r="B46" s="109" t="s">
        <v>111</v>
      </c>
      <c r="C46" s="109" t="s">
        <v>111</v>
      </c>
      <c r="D46" s="109" t="s">
        <v>111</v>
      </c>
      <c r="E46" s="22" t="s">
        <v>74</v>
      </c>
      <c r="F46" s="26">
        <v>19</v>
      </c>
      <c r="G46" s="26"/>
      <c r="H46" s="27"/>
      <c r="I46" s="22"/>
      <c r="J46" s="109"/>
      <c r="K46" s="22"/>
      <c r="L46" s="22"/>
      <c r="M46" s="144"/>
      <c r="N46" s="717">
        <v>1</v>
      </c>
      <c r="O46" s="22"/>
      <c r="P46" s="48"/>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ht="15.75" customHeight="1">
      <c r="A47" s="494">
        <v>12</v>
      </c>
      <c r="B47" s="22" t="s">
        <v>104</v>
      </c>
      <c r="C47" s="22" t="s">
        <v>104</v>
      </c>
      <c r="D47" s="22" t="s">
        <v>1036</v>
      </c>
      <c r="E47" s="112"/>
      <c r="F47" s="118"/>
      <c r="G47" s="26"/>
      <c r="H47" s="26"/>
      <c r="I47" s="22"/>
      <c r="J47" s="112"/>
      <c r="K47" s="22"/>
      <c r="L47" s="22"/>
      <c r="M47" s="144"/>
      <c r="N47" s="715" t="s">
        <v>1381</v>
      </c>
      <c r="O47" s="22"/>
      <c r="P47" s="48"/>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row>
    <row r="48" spans="1:54" s="123" customFormat="1" ht="39" customHeight="1">
      <c r="A48" s="494">
        <v>13</v>
      </c>
      <c r="B48" s="22" t="s">
        <v>142</v>
      </c>
      <c r="C48" s="22" t="s">
        <v>142</v>
      </c>
      <c r="D48" s="22" t="s">
        <v>143</v>
      </c>
      <c r="E48" s="22" t="s">
        <v>45</v>
      </c>
      <c r="F48" s="26">
        <v>40</v>
      </c>
      <c r="G48" s="26"/>
      <c r="H48" s="113" t="s">
        <v>373</v>
      </c>
      <c r="I48" s="22"/>
      <c r="J48" s="112" t="s">
        <v>439</v>
      </c>
      <c r="K48" s="119"/>
      <c r="L48" s="119"/>
      <c r="M48" s="141"/>
      <c r="N48" s="715" t="s">
        <v>1380</v>
      </c>
      <c r="O48" s="121"/>
      <c r="P48" s="119"/>
      <c r="Q48" s="122"/>
      <c r="R48" s="122"/>
      <c r="S48" s="122"/>
      <c r="T48" s="122"/>
      <c r="U48" s="122"/>
      <c r="V48" s="122"/>
      <c r="W48" s="122"/>
      <c r="X48" s="122"/>
      <c r="Y48" s="122"/>
      <c r="Z48" s="122"/>
      <c r="AA48" s="122"/>
      <c r="AB48" s="122"/>
      <c r="AC48" s="122"/>
      <c r="AD48" s="122"/>
      <c r="AE48" s="122"/>
      <c r="AF48" s="122"/>
      <c r="AG48" s="122"/>
      <c r="AH48" s="122"/>
      <c r="AI48" s="122"/>
      <c r="AJ48" s="122"/>
      <c r="AK48" s="122"/>
      <c r="AL48" s="122"/>
      <c r="AM48" s="122"/>
      <c r="AN48" s="122"/>
      <c r="AO48" s="122"/>
      <c r="AP48" s="122"/>
      <c r="AQ48" s="122"/>
      <c r="AR48" s="122"/>
      <c r="AS48" s="122"/>
      <c r="AT48" s="122"/>
      <c r="AU48" s="122"/>
      <c r="AV48" s="122"/>
      <c r="AW48" s="122"/>
      <c r="AX48" s="122"/>
      <c r="AY48" s="122"/>
      <c r="AZ48" s="122"/>
      <c r="BA48" s="122"/>
      <c r="BB48" s="122"/>
    </row>
    <row r="49" spans="1:54" s="123" customFormat="1" ht="33">
      <c r="A49" s="494">
        <v>14</v>
      </c>
      <c r="B49" s="22" t="s">
        <v>421</v>
      </c>
      <c r="C49" s="22" t="s">
        <v>131</v>
      </c>
      <c r="D49" s="22" t="s">
        <v>132</v>
      </c>
      <c r="E49" s="22" t="s">
        <v>45</v>
      </c>
      <c r="F49" s="26">
        <v>4</v>
      </c>
      <c r="G49" s="47"/>
      <c r="H49" s="113" t="s">
        <v>373</v>
      </c>
      <c r="I49" s="22"/>
      <c r="J49" s="112" t="s">
        <v>440</v>
      </c>
      <c r="K49" s="119"/>
      <c r="L49" s="119"/>
      <c r="M49" s="119"/>
      <c r="N49" s="589" t="s">
        <v>1382</v>
      </c>
      <c r="O49" s="119"/>
      <c r="P49" s="119"/>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row>
    <row r="50" spans="1:54" s="123" customFormat="1" ht="33">
      <c r="A50" s="494">
        <v>15</v>
      </c>
      <c r="B50" s="119" t="s">
        <v>1041</v>
      </c>
      <c r="C50" s="119" t="s">
        <v>138</v>
      </c>
      <c r="D50" s="119" t="s">
        <v>139</v>
      </c>
      <c r="E50" s="119" t="s">
        <v>45</v>
      </c>
      <c r="F50" s="120">
        <v>3</v>
      </c>
      <c r="G50" s="120" t="s">
        <v>884</v>
      </c>
      <c r="H50" s="125" t="s">
        <v>373</v>
      </c>
      <c r="I50" s="119"/>
      <c r="J50" s="119" t="s">
        <v>139</v>
      </c>
      <c r="K50" s="119"/>
      <c r="L50" s="119"/>
      <c r="M50" s="119"/>
      <c r="N50" s="121" t="s">
        <v>1238</v>
      </c>
      <c r="O50" s="119"/>
      <c r="P50" s="119"/>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row>
    <row r="51" spans="1:54" s="123" customFormat="1">
      <c r="A51" s="494">
        <v>16</v>
      </c>
      <c r="B51" s="119" t="s">
        <v>148</v>
      </c>
      <c r="C51" s="119" t="s">
        <v>148</v>
      </c>
      <c r="D51" s="119" t="s">
        <v>434</v>
      </c>
      <c r="E51" s="119" t="s">
        <v>45</v>
      </c>
      <c r="F51" s="120">
        <v>8</v>
      </c>
      <c r="G51" s="120"/>
      <c r="H51" s="120" t="s">
        <v>373</v>
      </c>
      <c r="I51" s="119"/>
      <c r="J51" s="119" t="s">
        <v>434</v>
      </c>
      <c r="K51" s="119"/>
      <c r="L51" s="119"/>
      <c r="M51" s="119"/>
      <c r="N51" s="590" t="s">
        <v>1173</v>
      </c>
      <c r="O51" s="119"/>
      <c r="P51" s="11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494">
        <v>17</v>
      </c>
      <c r="B52" s="119" t="s">
        <v>150</v>
      </c>
      <c r="C52" s="119" t="s">
        <v>150</v>
      </c>
      <c r="D52" s="119" t="s">
        <v>435</v>
      </c>
      <c r="E52" s="119" t="s">
        <v>45</v>
      </c>
      <c r="F52" s="120">
        <v>8</v>
      </c>
      <c r="G52" s="120"/>
      <c r="H52" s="120" t="s">
        <v>373</v>
      </c>
      <c r="I52" s="119"/>
      <c r="J52" s="119" t="s">
        <v>435</v>
      </c>
      <c r="K52" s="119"/>
      <c r="L52" s="119"/>
      <c r="M52" s="119"/>
      <c r="N52" s="590" t="s">
        <v>1173</v>
      </c>
      <c r="O52" s="119"/>
      <c r="P52" s="11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494">
        <v>18</v>
      </c>
      <c r="B53" s="119" t="s">
        <v>432</v>
      </c>
      <c r="C53" s="119" t="s">
        <v>432</v>
      </c>
      <c r="D53" s="119" t="s">
        <v>436</v>
      </c>
      <c r="E53" s="119" t="s">
        <v>45</v>
      </c>
      <c r="F53" s="120">
        <v>8</v>
      </c>
      <c r="G53" s="120"/>
      <c r="H53" s="120" t="s">
        <v>373</v>
      </c>
      <c r="I53" s="119"/>
      <c r="J53" s="119" t="s">
        <v>436</v>
      </c>
      <c r="K53" s="119"/>
      <c r="L53" s="119"/>
      <c r="M53" s="119"/>
      <c r="N53" s="590" t="s">
        <v>1173</v>
      </c>
      <c r="O53" s="119"/>
      <c r="P53" s="11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s="123" customFormat="1">
      <c r="A54" s="494">
        <v>19</v>
      </c>
      <c r="B54" s="119" t="s">
        <v>153</v>
      </c>
      <c r="C54" s="119" t="s">
        <v>153</v>
      </c>
      <c r="D54" s="119" t="s">
        <v>437</v>
      </c>
      <c r="E54" s="119" t="s">
        <v>45</v>
      </c>
      <c r="F54" s="120">
        <v>8</v>
      </c>
      <c r="G54" s="120"/>
      <c r="H54" s="120" t="s">
        <v>373</v>
      </c>
      <c r="I54" s="119"/>
      <c r="J54" s="119" t="s">
        <v>437</v>
      </c>
      <c r="K54" s="119"/>
      <c r="L54" s="119"/>
      <c r="M54" s="119"/>
      <c r="N54" s="590" t="s">
        <v>1173</v>
      </c>
      <c r="O54" s="119"/>
      <c r="P54" s="119"/>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row>
    <row r="55" spans="1:54" s="124" customFormat="1">
      <c r="A55" s="494">
        <v>20</v>
      </c>
      <c r="B55" s="119" t="s">
        <v>433</v>
      </c>
      <c r="C55" s="119" t="s">
        <v>433</v>
      </c>
      <c r="D55" s="119" t="s">
        <v>438</v>
      </c>
      <c r="E55" s="119" t="s">
        <v>45</v>
      </c>
      <c r="F55" s="120">
        <v>8</v>
      </c>
      <c r="G55" s="120"/>
      <c r="H55" s="120" t="s">
        <v>373</v>
      </c>
      <c r="I55" s="119"/>
      <c r="J55" s="119" t="s">
        <v>438</v>
      </c>
      <c r="K55" s="111"/>
      <c r="L55" s="111"/>
      <c r="M55" s="119"/>
      <c r="N55" s="590" t="s">
        <v>1173</v>
      </c>
      <c r="O55" s="119"/>
      <c r="P55" s="119"/>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row>
    <row r="56" spans="1:54" ht="15.75" customHeight="1">
      <c r="B56" s="16"/>
      <c r="C56" s="16"/>
      <c r="D56" s="16"/>
      <c r="E56" s="16"/>
      <c r="F56" s="19"/>
      <c r="G56" s="19"/>
      <c r="H56" s="19"/>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row>
    <row r="57" spans="1:54" ht="15.75" customHeight="1">
      <c r="A57" s="837" t="s">
        <v>183</v>
      </c>
      <c r="B57" s="825"/>
      <c r="C57" s="826"/>
      <c r="D57" s="16"/>
      <c r="E57" s="16"/>
      <c r="F57" s="16"/>
      <c r="G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row>
    <row r="58" spans="1:54" ht="15.75" customHeight="1">
      <c r="A58" s="833" t="s">
        <v>26</v>
      </c>
      <c r="B58" s="814"/>
      <c r="C58" s="41" t="s">
        <v>890</v>
      </c>
      <c r="D58" s="16"/>
      <c r="E58" s="16"/>
      <c r="F58" s="16"/>
      <c r="G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ht="15.75" customHeight="1">
      <c r="A59" s="833" t="s">
        <v>28</v>
      </c>
      <c r="B59" s="814"/>
      <c r="C59" s="63" t="s">
        <v>1103</v>
      </c>
      <c r="D59" s="64"/>
      <c r="E59" s="64"/>
      <c r="F59" s="64"/>
      <c r="G59" s="64"/>
      <c r="H59" s="522"/>
      <c r="I59" s="64"/>
      <c r="J59" s="64"/>
      <c r="K59" s="64"/>
      <c r="L59" s="64"/>
      <c r="M59" s="64"/>
      <c r="N59" s="64"/>
      <c r="O59" s="64"/>
      <c r="P59" s="64"/>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0" spans="1:54" ht="15.75" customHeight="1">
      <c r="A60" s="834" t="s">
        <v>29</v>
      </c>
      <c r="B60" s="835"/>
      <c r="C60" s="835"/>
      <c r="D60" s="835"/>
      <c r="E60" s="835"/>
      <c r="F60" s="835"/>
      <c r="G60" s="835"/>
      <c r="H60" s="835"/>
      <c r="I60" s="835"/>
      <c r="J60" s="835"/>
      <c r="K60" s="835"/>
      <c r="L60" s="814"/>
      <c r="M60" s="824" t="s">
        <v>366</v>
      </c>
      <c r="N60" s="825"/>
      <c r="O60" s="825"/>
      <c r="P60" s="82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row>
    <row r="61" spans="1:54" ht="15.75" customHeight="1">
      <c r="A61" s="65" t="s">
        <v>31</v>
      </c>
      <c r="B61" s="66" t="s">
        <v>28</v>
      </c>
      <c r="C61" s="66" t="s">
        <v>32</v>
      </c>
      <c r="D61" s="66" t="s">
        <v>33</v>
      </c>
      <c r="E61" s="66" t="s">
        <v>34</v>
      </c>
      <c r="F61" s="66" t="s">
        <v>35</v>
      </c>
      <c r="G61" s="66" t="s">
        <v>36</v>
      </c>
      <c r="H61" s="523" t="s">
        <v>37</v>
      </c>
      <c r="I61" s="66" t="s">
        <v>38</v>
      </c>
      <c r="J61" s="66" t="s">
        <v>6</v>
      </c>
      <c r="K61" s="66" t="s">
        <v>39</v>
      </c>
      <c r="L61" s="66" t="s">
        <v>40</v>
      </c>
      <c r="M61" s="67" t="s">
        <v>32</v>
      </c>
      <c r="N61" s="67" t="s">
        <v>42</v>
      </c>
      <c r="O61" s="67" t="s">
        <v>33</v>
      </c>
      <c r="P61" s="67" t="s">
        <v>6</v>
      </c>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s="531" customFormat="1" ht="32.450000000000003" customHeight="1">
      <c r="A62" s="525">
        <v>1</v>
      </c>
      <c r="B62" s="526" t="s">
        <v>87</v>
      </c>
      <c r="C62" s="526" t="s">
        <v>87</v>
      </c>
      <c r="D62" s="527" t="s">
        <v>1055</v>
      </c>
      <c r="E62" s="528" t="s">
        <v>45</v>
      </c>
      <c r="F62" s="529"/>
      <c r="G62" s="529"/>
      <c r="H62" s="529"/>
      <c r="I62" s="529"/>
      <c r="J62" s="554" t="s">
        <v>1082</v>
      </c>
      <c r="K62" s="529"/>
      <c r="L62" s="529"/>
      <c r="M62" s="529"/>
      <c r="N62" s="719" t="s">
        <v>1387</v>
      </c>
      <c r="O62" s="529"/>
      <c r="P62" s="529"/>
      <c r="Q62" s="530"/>
      <c r="R62" s="530"/>
      <c r="S62" s="530"/>
      <c r="T62" s="530"/>
      <c r="U62" s="530"/>
      <c r="V62" s="530"/>
      <c r="W62" s="530"/>
      <c r="X62" s="530"/>
      <c r="Y62" s="530"/>
      <c r="Z62" s="530"/>
      <c r="AA62" s="530"/>
      <c r="AB62" s="530"/>
      <c r="AC62" s="530"/>
      <c r="AD62" s="530"/>
      <c r="AE62" s="530"/>
      <c r="AF62" s="530"/>
      <c r="AG62" s="530"/>
      <c r="AH62" s="530"/>
      <c r="AI62" s="530"/>
      <c r="AJ62" s="530"/>
      <c r="AK62" s="530"/>
      <c r="AL62" s="530"/>
      <c r="AM62" s="530"/>
      <c r="AN62" s="530"/>
      <c r="AO62" s="530"/>
      <c r="AP62" s="530"/>
      <c r="AQ62" s="530"/>
      <c r="AR62" s="530"/>
      <c r="AS62" s="530"/>
      <c r="AT62" s="530"/>
      <c r="AU62" s="530"/>
      <c r="AV62" s="530"/>
      <c r="AW62" s="530"/>
      <c r="AX62" s="530"/>
      <c r="AY62" s="530"/>
      <c r="AZ62" s="530"/>
      <c r="BA62" s="530"/>
      <c r="BB62" s="530"/>
    </row>
    <row r="63" spans="1:54" ht="15.75" customHeight="1">
      <c r="A63" s="464">
        <v>2</v>
      </c>
      <c r="B63" s="139" t="s">
        <v>186</v>
      </c>
      <c r="C63" s="139" t="s">
        <v>186</v>
      </c>
      <c r="D63" s="139" t="s">
        <v>187</v>
      </c>
      <c r="E63" s="139" t="s">
        <v>45</v>
      </c>
      <c r="F63" s="464">
        <v>4</v>
      </c>
      <c r="G63" s="139"/>
      <c r="H63" s="140" t="s">
        <v>47</v>
      </c>
      <c r="I63" s="139"/>
      <c r="J63" s="139" t="s">
        <v>188</v>
      </c>
      <c r="K63" s="139" t="s">
        <v>189</v>
      </c>
      <c r="L63" s="139"/>
      <c r="M63" s="493"/>
      <c r="N63" s="718" t="s">
        <v>1383</v>
      </c>
      <c r="O63" s="139"/>
      <c r="P63" s="493"/>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row>
    <row r="64" spans="1:54" ht="15.75" customHeight="1">
      <c r="A64" s="464">
        <v>3</v>
      </c>
      <c r="B64" s="139" t="s">
        <v>191</v>
      </c>
      <c r="C64" s="139" t="s">
        <v>191</v>
      </c>
      <c r="D64" s="139" t="s">
        <v>192</v>
      </c>
      <c r="E64" s="139" t="s">
        <v>74</v>
      </c>
      <c r="F64" s="464">
        <v>19.600000000000001</v>
      </c>
      <c r="G64" s="139"/>
      <c r="H64" s="140" t="s">
        <v>47</v>
      </c>
      <c r="I64" s="139"/>
      <c r="J64" s="139"/>
      <c r="K64" s="139"/>
      <c r="L64" s="139"/>
      <c r="M64" s="493"/>
      <c r="N64" s="715" t="s">
        <v>1384</v>
      </c>
      <c r="O64" s="139"/>
      <c r="P64" s="493"/>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464">
        <v>4</v>
      </c>
      <c r="B65" s="139" t="s">
        <v>193</v>
      </c>
      <c r="C65" s="139" t="s">
        <v>193</v>
      </c>
      <c r="D65" s="139" t="s">
        <v>194</v>
      </c>
      <c r="E65" s="139" t="s">
        <v>74</v>
      </c>
      <c r="F65" s="464">
        <v>19.600000000000001</v>
      </c>
      <c r="G65" s="139"/>
      <c r="H65" s="140" t="s">
        <v>47</v>
      </c>
      <c r="I65" s="139"/>
      <c r="J65" s="139"/>
      <c r="K65" s="139"/>
      <c r="L65" s="139"/>
      <c r="M65" s="493"/>
      <c r="N65" s="715" t="s">
        <v>1239</v>
      </c>
      <c r="O65" s="139"/>
      <c r="P65" s="493"/>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561"/>
      <c r="B66" s="16"/>
      <c r="C66" s="16"/>
      <c r="D66" s="16"/>
      <c r="E66" s="16"/>
      <c r="F66" s="19"/>
      <c r="G66" s="19"/>
      <c r="H66" s="19"/>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s="124" customFormat="1" ht="15.75" customHeight="1">
      <c r="A67" s="615"/>
      <c r="B67" s="425"/>
      <c r="C67" s="425"/>
      <c r="D67" s="425"/>
      <c r="E67" s="425"/>
      <c r="F67" s="615"/>
      <c r="G67" s="615"/>
      <c r="H67" s="615"/>
      <c r="I67" s="425"/>
      <c r="J67" s="425"/>
      <c r="K67" s="425"/>
      <c r="L67" s="425"/>
      <c r="M67" s="425"/>
      <c r="N67" s="425"/>
      <c r="O67" s="425"/>
      <c r="P67" s="425"/>
      <c r="Q67" s="425"/>
      <c r="R67" s="425"/>
      <c r="S67" s="425"/>
      <c r="T67" s="425"/>
      <c r="U67" s="425"/>
      <c r="V67" s="425"/>
      <c r="W67" s="425"/>
      <c r="X67" s="425"/>
      <c r="Y67" s="425"/>
      <c r="Z67" s="425"/>
      <c r="AA67" s="425"/>
      <c r="AB67" s="425"/>
      <c r="AC67" s="425"/>
      <c r="AD67" s="425"/>
      <c r="AE67" s="425"/>
      <c r="AF67" s="425"/>
      <c r="AG67" s="425"/>
      <c r="AH67" s="425"/>
      <c r="AI67" s="425"/>
      <c r="AJ67" s="425"/>
      <c r="AK67" s="425"/>
      <c r="AL67" s="425"/>
      <c r="AM67" s="425"/>
      <c r="AN67" s="425"/>
      <c r="AO67" s="425"/>
      <c r="AP67" s="425"/>
      <c r="AQ67" s="425"/>
      <c r="AR67" s="425"/>
      <c r="AS67" s="425"/>
      <c r="AT67" s="425"/>
      <c r="AU67" s="425"/>
      <c r="AV67" s="425"/>
      <c r="AW67" s="425"/>
      <c r="AX67" s="425"/>
      <c r="AY67" s="425"/>
      <c r="AZ67" s="425"/>
      <c r="BA67" s="425"/>
      <c r="BB67" s="425"/>
    </row>
    <row r="68" spans="1:54" s="124" customFormat="1" ht="15" customHeight="1">
      <c r="A68" s="621"/>
      <c r="H68" s="621"/>
    </row>
    <row r="69" spans="1:54" s="124" customFormat="1" ht="15" customHeight="1">
      <c r="A69" s="621"/>
      <c r="H69" s="621"/>
    </row>
    <row r="70" spans="1:54" s="124" customFormat="1" ht="15" customHeight="1">
      <c r="A70" s="621"/>
      <c r="H70" s="621"/>
    </row>
    <row r="71" spans="1:54" s="124" customFormat="1" ht="15" customHeight="1">
      <c r="A71" s="621"/>
      <c r="H71" s="621"/>
    </row>
    <row r="72" spans="1:54" s="124" customFormat="1" ht="15" customHeight="1">
      <c r="A72" s="621"/>
      <c r="H72" s="621"/>
    </row>
    <row r="73" spans="1:54" s="124" customFormat="1" ht="15" customHeight="1">
      <c r="A73" s="621"/>
      <c r="H73" s="621"/>
    </row>
    <row r="74" spans="1:54" s="124" customFormat="1" ht="15" customHeight="1">
      <c r="A74" s="621"/>
      <c r="H74" s="621"/>
    </row>
    <row r="75" spans="1:54" s="124" customFormat="1" ht="15" customHeight="1">
      <c r="A75" s="621"/>
      <c r="H75" s="621"/>
    </row>
    <row r="76" spans="1:54" s="124" customFormat="1" ht="15" customHeight="1">
      <c r="A76" s="621"/>
      <c r="H76" s="621"/>
    </row>
    <row r="77" spans="1:54" s="124" customFormat="1" ht="15" customHeight="1">
      <c r="A77" s="621"/>
      <c r="H77" s="621"/>
    </row>
    <row r="78" spans="1:54" s="124" customFormat="1" ht="15" customHeight="1">
      <c r="A78" s="621"/>
      <c r="H78" s="621"/>
    </row>
    <row r="79" spans="1:54" s="124" customFormat="1" ht="15" customHeight="1">
      <c r="A79" s="621"/>
      <c r="H79" s="621"/>
    </row>
  </sheetData>
  <mergeCells count="16">
    <mergeCell ref="A13:C13"/>
    <mergeCell ref="A14:B14"/>
    <mergeCell ref="A15:B15"/>
    <mergeCell ref="A16:L16"/>
    <mergeCell ref="M16:P16"/>
    <mergeCell ref="A31:C31"/>
    <mergeCell ref="A59:B59"/>
    <mergeCell ref="A60:L60"/>
    <mergeCell ref="M60:P60"/>
    <mergeCell ref="A32:B32"/>
    <mergeCell ref="A33:B33"/>
    <mergeCell ref="A34:L34"/>
    <mergeCell ref="M34:P34"/>
    <mergeCell ref="A57:C57"/>
    <mergeCell ref="A58:B58"/>
    <mergeCell ref="J37:J39"/>
  </mergeCells>
  <phoneticPr fontId="47" type="noConversion"/>
  <pageMargins left="0.7" right="0.7" top="0.75" bottom="0.75" header="0" footer="0"/>
  <pageSetup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A852F-5054-490A-A38D-3E6CD853F755}">
  <sheetPr>
    <tabColor theme="9" tint="-0.249977111117893"/>
  </sheetPr>
  <dimension ref="A1:BB68"/>
  <sheetViews>
    <sheetView showGridLines="0" zoomScaleNormal="100" workbookViewId="0">
      <selection activeCell="E8" sqref="E8"/>
    </sheetView>
  </sheetViews>
  <sheetFormatPr defaultColWidth="14.42578125" defaultRowHeight="15" customHeight="1"/>
  <cols>
    <col min="1" max="1" width="4.42578125" customWidth="1"/>
    <col min="2" max="2" width="17.28515625" customWidth="1"/>
    <col min="3" max="3" width="19.140625" customWidth="1"/>
    <col min="4" max="4" width="30" customWidth="1"/>
    <col min="5" max="5" width="13.5703125" customWidth="1"/>
    <col min="6" max="6" width="7" customWidth="1"/>
    <col min="7" max="7" width="10.42578125" customWidth="1"/>
    <col min="8" max="8" width="10.7109375" customWidth="1"/>
    <col min="9" max="9" width="13.28515625" hidden="1" customWidth="1"/>
    <col min="10" max="10" width="32.140625" customWidth="1"/>
    <col min="11" max="11" width="12.140625" hidden="1" customWidth="1"/>
    <col min="12" max="12" width="17.85546875" hidden="1" customWidth="1"/>
    <col min="13" max="13" width="20.5703125" bestFit="1" customWidth="1"/>
    <col min="14" max="14" width="41" customWidth="1"/>
    <col min="15" max="15" width="17.5703125" customWidth="1"/>
    <col min="16" max="16" width="51.42578125" customWidth="1"/>
    <col min="17" max="54" width="8.7109375" customWidth="1"/>
  </cols>
  <sheetData>
    <row r="1" spans="1:54">
      <c r="A1" s="18" t="s">
        <v>12</v>
      </c>
      <c r="B1" s="16"/>
      <c r="C1" s="16" t="s">
        <v>361</v>
      </c>
      <c r="D1" s="16"/>
      <c r="E1" s="16"/>
      <c r="F1" s="19"/>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4">
      <c r="A2" s="18" t="s">
        <v>13</v>
      </c>
      <c r="B2" s="16"/>
      <c r="C2" s="16" t="s">
        <v>359</v>
      </c>
      <c r="D2" s="16"/>
      <c r="E2" s="16"/>
      <c r="F2" s="19"/>
      <c r="G2" s="19"/>
      <c r="H2" s="16"/>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18" t="s">
        <v>14</v>
      </c>
      <c r="B3" s="16"/>
      <c r="C3" s="16" t="s">
        <v>385</v>
      </c>
      <c r="D3" s="16"/>
      <c r="E3" s="16"/>
      <c r="F3" s="19"/>
      <c r="G3" s="19"/>
      <c r="H3" s="16"/>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110" t="s">
        <v>363</v>
      </c>
      <c r="B4" s="111"/>
      <c r="C4" s="425" t="s">
        <v>876</v>
      </c>
      <c r="D4" s="16"/>
      <c r="E4" s="16"/>
      <c r="F4" s="19"/>
      <c r="G4" s="19"/>
      <c r="H4" s="16"/>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18" t="s">
        <v>15</v>
      </c>
      <c r="B5" s="16"/>
      <c r="C5" s="21">
        <v>18</v>
      </c>
      <c r="D5" s="16"/>
      <c r="E5" s="16"/>
      <c r="F5" s="19"/>
      <c r="G5" s="19"/>
      <c r="H5" s="16"/>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18" t="s">
        <v>16</v>
      </c>
      <c r="B6" s="16"/>
      <c r="C6" s="16" t="s">
        <v>8</v>
      </c>
      <c r="D6" s="16"/>
      <c r="E6" s="16"/>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18" t="s">
        <v>17</v>
      </c>
      <c r="B7" s="16"/>
      <c r="C7" s="16" t="s">
        <v>1667</v>
      </c>
      <c r="D7" s="16"/>
      <c r="E7" s="16"/>
      <c r="F7" s="19"/>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18" t="s">
        <v>19</v>
      </c>
      <c r="B8" s="16"/>
      <c r="C8" s="16" t="s">
        <v>21</v>
      </c>
      <c r="D8" s="16"/>
      <c r="E8" s="16"/>
      <c r="F8" s="19"/>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18" t="s">
        <v>20</v>
      </c>
      <c r="B9" s="16"/>
      <c r="C9" s="1016" t="s">
        <v>1668</v>
      </c>
      <c r="D9" s="16"/>
      <c r="E9" s="16"/>
      <c r="F9" s="19"/>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18" t="s">
        <v>22</v>
      </c>
      <c r="B10" s="16"/>
      <c r="C10" s="16" t="s">
        <v>23</v>
      </c>
      <c r="D10" s="16"/>
      <c r="E10" s="16"/>
      <c r="F10" s="19"/>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18" t="s">
        <v>24</v>
      </c>
      <c r="B11" s="16"/>
      <c r="C11" s="16" t="s">
        <v>21</v>
      </c>
      <c r="D11" s="16"/>
      <c r="E11" s="16"/>
      <c r="F11" s="19"/>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16"/>
      <c r="B12" s="16"/>
      <c r="C12" s="16"/>
      <c r="D12" s="16"/>
      <c r="E12" s="16"/>
      <c r="F12" s="19"/>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832" t="s">
        <v>25</v>
      </c>
      <c r="B13" s="825"/>
      <c r="C13" s="826"/>
      <c r="D13" s="16"/>
      <c r="E13" s="16"/>
      <c r="F13" s="19"/>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832" t="s">
        <v>26</v>
      </c>
      <c r="B14" s="826"/>
      <c r="C14" s="22" t="s">
        <v>395</v>
      </c>
      <c r="D14" s="16"/>
      <c r="E14" s="16"/>
      <c r="F14" s="19"/>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841" t="s">
        <v>28</v>
      </c>
      <c r="B15" s="842"/>
      <c r="C15" s="22" t="s">
        <v>395</v>
      </c>
      <c r="D15" s="16"/>
      <c r="E15" s="16"/>
      <c r="F15" s="19"/>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836" t="s">
        <v>29</v>
      </c>
      <c r="B16" s="825"/>
      <c r="C16" s="825"/>
      <c r="D16" s="825"/>
      <c r="E16" s="825"/>
      <c r="F16" s="825"/>
      <c r="G16" s="825"/>
      <c r="H16" s="825"/>
      <c r="I16" s="825"/>
      <c r="J16" s="825"/>
      <c r="K16" s="825"/>
      <c r="L16" s="826"/>
      <c r="M16" s="824" t="s">
        <v>366</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3" t="s">
        <v>35</v>
      </c>
      <c r="G17" s="23" t="s">
        <v>36</v>
      </c>
      <c r="H17" s="117"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c r="A18" s="26">
        <v>1</v>
      </c>
      <c r="B18" s="22" t="s">
        <v>43</v>
      </c>
      <c r="C18" s="22" t="s">
        <v>43</v>
      </c>
      <c r="D18" s="22" t="s">
        <v>44</v>
      </c>
      <c r="E18" s="22" t="s">
        <v>45</v>
      </c>
      <c r="F18" s="26">
        <v>1</v>
      </c>
      <c r="G18" s="26" t="s">
        <v>364</v>
      </c>
      <c r="H18" s="26" t="s">
        <v>373</v>
      </c>
      <c r="I18" s="22"/>
      <c r="J18" s="22" t="s">
        <v>386</v>
      </c>
      <c r="K18" s="22"/>
      <c r="L18" s="22"/>
      <c r="M18" s="144"/>
      <c r="N18" s="720" t="s">
        <v>1151</v>
      </c>
      <c r="O18" s="22"/>
      <c r="P18" s="109"/>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c r="A19" s="27">
        <v>2</v>
      </c>
      <c r="B19" s="28" t="s">
        <v>49</v>
      </c>
      <c r="C19" s="28" t="s">
        <v>49</v>
      </c>
      <c r="D19" s="28" t="s">
        <v>50</v>
      </c>
      <c r="E19" s="28" t="s">
        <v>1</v>
      </c>
      <c r="F19" s="27">
        <v>10</v>
      </c>
      <c r="G19" s="27" t="s">
        <v>51</v>
      </c>
      <c r="H19" s="27" t="s">
        <v>373</v>
      </c>
      <c r="I19" s="28"/>
      <c r="J19" s="28" t="s">
        <v>393</v>
      </c>
      <c r="K19" s="28"/>
      <c r="L19" s="28"/>
      <c r="M19" s="28"/>
      <c r="N19" s="142" t="s">
        <v>1230</v>
      </c>
      <c r="O19" s="28"/>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19.5" customHeight="1">
      <c r="A20" s="30">
        <v>3</v>
      </c>
      <c r="B20" s="31" t="s">
        <v>56</v>
      </c>
      <c r="C20" s="31" t="s">
        <v>56</v>
      </c>
      <c r="D20" s="31" t="s">
        <v>57</v>
      </c>
      <c r="E20" s="31" t="s">
        <v>1</v>
      </c>
      <c r="F20" s="30">
        <v>10</v>
      </c>
      <c r="G20" s="30" t="s">
        <v>51</v>
      </c>
      <c r="H20" s="27" t="s">
        <v>373</v>
      </c>
      <c r="I20" s="31"/>
      <c r="J20" s="31" t="s">
        <v>394</v>
      </c>
      <c r="K20" s="31"/>
      <c r="L20" s="31"/>
      <c r="M20" s="31"/>
      <c r="N20" s="142" t="s">
        <v>1231</v>
      </c>
      <c r="O20" s="28"/>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15.75" customHeight="1">
      <c r="A21" s="26">
        <v>4</v>
      </c>
      <c r="B21" s="31" t="s">
        <v>59</v>
      </c>
      <c r="C21" s="31" t="s">
        <v>59</v>
      </c>
      <c r="D21" s="31" t="s">
        <v>60</v>
      </c>
      <c r="E21" s="31" t="s">
        <v>1</v>
      </c>
      <c r="F21" s="30">
        <v>10</v>
      </c>
      <c r="G21" s="30" t="s">
        <v>51</v>
      </c>
      <c r="H21" s="27" t="s">
        <v>373</v>
      </c>
      <c r="I21" s="31"/>
      <c r="J21" s="31" t="s">
        <v>392</v>
      </c>
      <c r="K21" s="31"/>
      <c r="L21" s="31"/>
      <c r="M21" s="31"/>
      <c r="N21" s="142" t="s">
        <v>1230</v>
      </c>
      <c r="O21" s="28"/>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c r="A22" s="27">
        <v>5</v>
      </c>
      <c r="B22" s="22" t="s">
        <v>64</v>
      </c>
      <c r="C22" s="22" t="s">
        <v>64</v>
      </c>
      <c r="D22" s="22" t="s">
        <v>65</v>
      </c>
      <c r="E22" s="22" t="s">
        <v>45</v>
      </c>
      <c r="F22" s="26">
        <v>15</v>
      </c>
      <c r="G22" s="26"/>
      <c r="H22" s="27" t="s">
        <v>373</v>
      </c>
      <c r="I22" s="22"/>
      <c r="J22" s="22" t="s">
        <v>389</v>
      </c>
      <c r="K22" s="22" t="s">
        <v>67</v>
      </c>
      <c r="L22" s="22" t="s">
        <v>64</v>
      </c>
      <c r="M22" s="22"/>
      <c r="N22" s="14" t="s">
        <v>1232</v>
      </c>
      <c r="O22" s="22"/>
      <c r="P22" s="22"/>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c r="A23" s="30">
        <v>6</v>
      </c>
      <c r="B23" s="22" t="s">
        <v>69</v>
      </c>
      <c r="C23" s="22" t="s">
        <v>69</v>
      </c>
      <c r="D23" s="22" t="s">
        <v>70</v>
      </c>
      <c r="E23" s="22" t="s">
        <v>45</v>
      </c>
      <c r="F23" s="26">
        <v>100</v>
      </c>
      <c r="G23" s="26"/>
      <c r="H23" s="27" t="s">
        <v>373</v>
      </c>
      <c r="I23" s="22"/>
      <c r="J23" s="22" t="s">
        <v>390</v>
      </c>
      <c r="K23" s="22"/>
      <c r="L23" s="22"/>
      <c r="M23" s="22"/>
      <c r="N23" s="14" t="s">
        <v>1232</v>
      </c>
      <c r="O23" s="2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c r="A24" s="26">
        <v>7</v>
      </c>
      <c r="B24" s="22" t="s">
        <v>370</v>
      </c>
      <c r="C24" s="22" t="s">
        <v>371</v>
      </c>
      <c r="D24" s="22" t="s">
        <v>372</v>
      </c>
      <c r="E24" s="22" t="s">
        <v>45</v>
      </c>
      <c r="F24" s="26">
        <v>100</v>
      </c>
      <c r="G24" s="26"/>
      <c r="H24" s="27" t="s">
        <v>374</v>
      </c>
      <c r="I24" s="22"/>
      <c r="J24" s="22" t="s">
        <v>398</v>
      </c>
      <c r="K24" s="22"/>
      <c r="L24" s="22"/>
      <c r="M24" s="22"/>
      <c r="N24" s="14" t="s">
        <v>1233</v>
      </c>
      <c r="O24" s="22"/>
      <c r="P24" s="22"/>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c r="A25" s="27">
        <v>8</v>
      </c>
      <c r="B25" s="22" t="s">
        <v>375</v>
      </c>
      <c r="C25" s="22" t="s">
        <v>375</v>
      </c>
      <c r="D25" s="22" t="s">
        <v>376</v>
      </c>
      <c r="E25" s="22" t="s">
        <v>45</v>
      </c>
      <c r="F25" s="26">
        <v>254</v>
      </c>
      <c r="G25" s="26"/>
      <c r="H25" s="27" t="s">
        <v>374</v>
      </c>
      <c r="I25" s="22"/>
      <c r="J25" s="22" t="s">
        <v>391</v>
      </c>
      <c r="K25" s="22"/>
      <c r="L25" s="22"/>
      <c r="M25" s="144"/>
      <c r="N25" s="143" t="s">
        <v>1234</v>
      </c>
      <c r="O25" s="2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30">
        <v>9</v>
      </c>
      <c r="B26" s="22" t="s">
        <v>357</v>
      </c>
      <c r="C26" s="22" t="s">
        <v>357</v>
      </c>
      <c r="D26" s="22" t="s">
        <v>6</v>
      </c>
      <c r="E26" s="22" t="s">
        <v>45</v>
      </c>
      <c r="F26" s="26">
        <v>254</v>
      </c>
      <c r="G26" s="26"/>
      <c r="H26" s="27" t="s">
        <v>374</v>
      </c>
      <c r="I26" s="22"/>
      <c r="J26" s="22" t="s">
        <v>6</v>
      </c>
      <c r="K26" s="22"/>
      <c r="L26" s="22"/>
      <c r="M26" s="144"/>
      <c r="N26" s="22" t="s">
        <v>1235</v>
      </c>
      <c r="O26" s="2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s="518" customFormat="1" ht="31.15" customHeight="1">
      <c r="A27" s="556">
        <v>11</v>
      </c>
      <c r="B27" s="450" t="s">
        <v>87</v>
      </c>
      <c r="C27" s="450" t="s">
        <v>87</v>
      </c>
      <c r="D27" s="450" t="s">
        <v>372</v>
      </c>
      <c r="E27" s="460" t="s">
        <v>45</v>
      </c>
      <c r="F27" s="451">
        <v>10</v>
      </c>
      <c r="G27" s="451"/>
      <c r="H27" s="516" t="s">
        <v>373</v>
      </c>
      <c r="I27" s="450"/>
      <c r="J27" s="554" t="s">
        <v>1086</v>
      </c>
      <c r="K27" s="450"/>
      <c r="L27" s="450"/>
      <c r="M27" s="485"/>
      <c r="N27" s="596" t="s">
        <v>1386</v>
      </c>
      <c r="O27" s="450"/>
      <c r="P27" s="450"/>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row>
    <row r="28" spans="1:54">
      <c r="A28" s="135">
        <v>12</v>
      </c>
      <c r="B28" s="139" t="s">
        <v>1048</v>
      </c>
      <c r="C28" s="139" t="s">
        <v>1048</v>
      </c>
      <c r="D28" s="139" t="s">
        <v>1049</v>
      </c>
      <c r="E28" s="139" t="s">
        <v>45</v>
      </c>
      <c r="F28" s="140">
        <v>100</v>
      </c>
      <c r="G28" s="140"/>
      <c r="H28" s="27" t="s">
        <v>373</v>
      </c>
      <c r="I28" s="139"/>
      <c r="J28" s="139" t="s">
        <v>1049</v>
      </c>
      <c r="K28" s="139"/>
      <c r="L28" s="139"/>
      <c r="M28" s="485"/>
      <c r="N28" s="139" t="s">
        <v>11</v>
      </c>
      <c r="O28" s="139"/>
      <c r="P28" s="139"/>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ht="15.75" customHeight="1">
      <c r="A29" s="16"/>
      <c r="B29" s="16"/>
      <c r="C29" s="16"/>
      <c r="D29" s="16"/>
      <c r="E29" s="16"/>
      <c r="F29" s="19"/>
      <c r="G29" s="19"/>
      <c r="H29" s="16"/>
      <c r="I29" s="16"/>
      <c r="J29" s="16"/>
      <c r="K29" s="16"/>
      <c r="L29" s="16"/>
      <c r="M29" s="16"/>
      <c r="N29" s="115"/>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ht="15.75" customHeight="1">
      <c r="A30" s="832" t="s">
        <v>91</v>
      </c>
      <c r="B30" s="825"/>
      <c r="C30" s="826"/>
      <c r="D30" s="16"/>
      <c r="E30" s="16"/>
      <c r="F30" s="19"/>
      <c r="G30" s="19"/>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832" t="s">
        <v>26</v>
      </c>
      <c r="B31" s="826"/>
      <c r="C31" s="41" t="s">
        <v>396</v>
      </c>
      <c r="D31" s="16"/>
      <c r="E31" s="16"/>
      <c r="F31" s="19"/>
      <c r="G31" s="19"/>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2" t="s">
        <v>28</v>
      </c>
      <c r="B32" s="826"/>
      <c r="C32" s="41" t="s">
        <v>396</v>
      </c>
      <c r="D32" s="16"/>
      <c r="E32" s="16"/>
      <c r="F32" s="19"/>
      <c r="G32" s="19"/>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836" t="s">
        <v>29</v>
      </c>
      <c r="B33" s="825"/>
      <c r="C33" s="825"/>
      <c r="D33" s="825"/>
      <c r="E33" s="825"/>
      <c r="F33" s="825"/>
      <c r="G33" s="825"/>
      <c r="H33" s="825"/>
      <c r="I33" s="825"/>
      <c r="J33" s="825"/>
      <c r="K33" s="825"/>
      <c r="L33" s="826"/>
      <c r="M33" s="824" t="s">
        <v>366</v>
      </c>
      <c r="N33" s="825"/>
      <c r="O33" s="825"/>
      <c r="P33" s="82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c r="A34" s="23" t="s">
        <v>31</v>
      </c>
      <c r="B34" s="24" t="s">
        <v>28</v>
      </c>
      <c r="C34" s="24" t="s">
        <v>32</v>
      </c>
      <c r="D34" s="24" t="s">
        <v>33</v>
      </c>
      <c r="E34" s="24" t="s">
        <v>34</v>
      </c>
      <c r="F34" s="23" t="s">
        <v>35</v>
      </c>
      <c r="G34" s="23" t="s">
        <v>36</v>
      </c>
      <c r="H34" s="24" t="s">
        <v>37</v>
      </c>
      <c r="I34" s="24" t="s">
        <v>38</v>
      </c>
      <c r="J34" s="24" t="s">
        <v>6</v>
      </c>
      <c r="K34" s="24" t="s">
        <v>39</v>
      </c>
      <c r="L34" s="24" t="s">
        <v>40</v>
      </c>
      <c r="M34" s="465" t="s">
        <v>32</v>
      </c>
      <c r="N34" s="25" t="s">
        <v>42</v>
      </c>
      <c r="O34" s="25" t="s">
        <v>33</v>
      </c>
      <c r="P34" s="25" t="s">
        <v>6</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s="553" customFormat="1" ht="48" customHeight="1">
      <c r="A35" s="515">
        <v>1</v>
      </c>
      <c r="B35" s="535" t="s">
        <v>87</v>
      </c>
      <c r="C35" s="535" t="s">
        <v>87</v>
      </c>
      <c r="D35" s="551" t="s">
        <v>1055</v>
      </c>
      <c r="E35" s="501" t="s">
        <v>45</v>
      </c>
      <c r="F35" s="603"/>
      <c r="G35" s="603"/>
      <c r="H35" s="603"/>
      <c r="I35" s="535"/>
      <c r="J35" s="554" t="s">
        <v>1086</v>
      </c>
      <c r="K35" s="535"/>
      <c r="L35" s="535"/>
      <c r="M35" s="535"/>
      <c r="N35" s="596" t="s">
        <v>1386</v>
      </c>
      <c r="O35" s="535"/>
      <c r="P35" s="535"/>
      <c r="Q35" s="604"/>
      <c r="R35" s="604"/>
      <c r="S35" s="604"/>
      <c r="T35" s="604"/>
      <c r="U35" s="604"/>
      <c r="V35" s="604"/>
      <c r="W35" s="604"/>
      <c r="X35" s="604"/>
      <c r="Y35" s="604"/>
      <c r="Z35" s="604"/>
      <c r="AA35" s="604"/>
      <c r="AB35" s="604"/>
      <c r="AC35" s="604"/>
      <c r="AD35" s="604"/>
      <c r="AE35" s="604"/>
      <c r="AF35" s="604"/>
      <c r="AG35" s="604"/>
      <c r="AH35" s="604"/>
      <c r="AI35" s="604"/>
      <c r="AJ35" s="604"/>
      <c r="AK35" s="604"/>
      <c r="AL35" s="604"/>
      <c r="AM35" s="604"/>
      <c r="AN35" s="604"/>
      <c r="AO35" s="604"/>
      <c r="AP35" s="604"/>
      <c r="AQ35" s="604"/>
      <c r="AR35" s="604"/>
      <c r="AS35" s="604"/>
      <c r="AT35" s="604"/>
      <c r="AU35" s="604"/>
      <c r="AV35" s="604"/>
      <c r="AW35" s="604"/>
      <c r="AX35" s="604"/>
      <c r="AY35" s="604"/>
      <c r="AZ35" s="604"/>
      <c r="BA35" s="604"/>
      <c r="BB35" s="604"/>
    </row>
    <row r="36" spans="1:54" s="124" customFormat="1" ht="20.45" customHeight="1">
      <c r="A36" s="494">
        <v>2</v>
      </c>
      <c r="B36" s="514" t="s">
        <v>1052</v>
      </c>
      <c r="C36" s="514" t="s">
        <v>1052</v>
      </c>
      <c r="D36" s="513" t="s">
        <v>1055</v>
      </c>
      <c r="E36" s="509" t="s">
        <v>45</v>
      </c>
      <c r="F36" s="605"/>
      <c r="G36" s="605"/>
      <c r="H36" s="605"/>
      <c r="I36" s="514"/>
      <c r="J36" s="839" t="s">
        <v>1088</v>
      </c>
      <c r="K36" s="514"/>
      <c r="L36" s="514"/>
      <c r="M36" s="514"/>
      <c r="N36" s="514" t="s">
        <v>1162</v>
      </c>
      <c r="O36" s="514"/>
      <c r="P36" s="514"/>
      <c r="Q36" s="425"/>
      <c r="R36" s="425"/>
      <c r="S36" s="425"/>
      <c r="T36" s="425"/>
      <c r="U36" s="425"/>
      <c r="V36" s="425"/>
      <c r="W36" s="425"/>
      <c r="X36" s="425"/>
      <c r="Y36" s="425"/>
      <c r="Z36" s="425"/>
      <c r="AA36" s="425"/>
      <c r="AB36" s="425"/>
      <c r="AC36" s="425"/>
      <c r="AD36" s="425"/>
      <c r="AE36" s="425"/>
      <c r="AF36" s="425"/>
      <c r="AG36" s="425"/>
      <c r="AH36" s="425"/>
      <c r="AI36" s="425"/>
      <c r="AJ36" s="425"/>
      <c r="AK36" s="425"/>
      <c r="AL36" s="425"/>
      <c r="AM36" s="425"/>
      <c r="AN36" s="425"/>
      <c r="AO36" s="425"/>
      <c r="AP36" s="425"/>
      <c r="AQ36" s="425"/>
      <c r="AR36" s="425"/>
      <c r="AS36" s="425"/>
      <c r="AT36" s="425"/>
      <c r="AU36" s="425"/>
      <c r="AV36" s="425"/>
      <c r="AW36" s="425"/>
      <c r="AX36" s="425"/>
      <c r="AY36" s="425"/>
      <c r="AZ36" s="425"/>
      <c r="BA36" s="425"/>
      <c r="BB36" s="425"/>
    </row>
    <row r="37" spans="1:54" s="124" customFormat="1" ht="20.45" customHeight="1">
      <c r="A37" s="494">
        <v>3</v>
      </c>
      <c r="B37" s="514" t="s">
        <v>1053</v>
      </c>
      <c r="C37" s="514" t="s">
        <v>1053</v>
      </c>
      <c r="D37" s="139" t="s">
        <v>94</v>
      </c>
      <c r="E37" s="139" t="s">
        <v>95</v>
      </c>
      <c r="F37" s="605"/>
      <c r="G37" s="605"/>
      <c r="H37" s="605"/>
      <c r="I37" s="514"/>
      <c r="J37" s="869"/>
      <c r="K37" s="514"/>
      <c r="L37" s="514"/>
      <c r="M37" s="514"/>
      <c r="N37" s="514" t="s">
        <v>1162</v>
      </c>
      <c r="O37" s="514"/>
      <c r="P37" s="514"/>
      <c r="Q37" s="425"/>
      <c r="R37" s="425"/>
      <c r="S37" s="425"/>
      <c r="T37" s="425"/>
      <c r="U37" s="425"/>
      <c r="V37" s="425"/>
      <c r="W37" s="425"/>
      <c r="X37" s="425"/>
      <c r="Y37" s="425"/>
      <c r="Z37" s="425"/>
      <c r="AA37" s="425"/>
      <c r="AB37" s="425"/>
      <c r="AC37" s="425"/>
      <c r="AD37" s="425"/>
      <c r="AE37" s="425"/>
      <c r="AF37" s="425"/>
      <c r="AG37" s="425"/>
      <c r="AH37" s="425"/>
      <c r="AI37" s="425"/>
      <c r="AJ37" s="425"/>
      <c r="AK37" s="425"/>
      <c r="AL37" s="425"/>
      <c r="AM37" s="425"/>
      <c r="AN37" s="425"/>
      <c r="AO37" s="425"/>
      <c r="AP37" s="425"/>
      <c r="AQ37" s="425"/>
      <c r="AR37" s="425"/>
      <c r="AS37" s="425"/>
      <c r="AT37" s="425"/>
      <c r="AU37" s="425"/>
      <c r="AV37" s="425"/>
      <c r="AW37" s="425"/>
      <c r="AX37" s="425"/>
      <c r="AY37" s="425"/>
      <c r="AZ37" s="425"/>
      <c r="BA37" s="425"/>
      <c r="BB37" s="425"/>
    </row>
    <row r="38" spans="1:54" s="124" customFormat="1" ht="20.45" customHeight="1">
      <c r="A38" s="494">
        <v>4</v>
      </c>
      <c r="B38" s="514" t="s">
        <v>1054</v>
      </c>
      <c r="C38" s="514" t="s">
        <v>1054</v>
      </c>
      <c r="D38" s="513" t="s">
        <v>1056</v>
      </c>
      <c r="E38" s="514"/>
      <c r="F38" s="605"/>
      <c r="G38" s="605"/>
      <c r="H38" s="605"/>
      <c r="I38" s="514"/>
      <c r="J38" s="869"/>
      <c r="K38" s="514"/>
      <c r="L38" s="514"/>
      <c r="M38" s="514"/>
      <c r="N38" s="514" t="s">
        <v>1162</v>
      </c>
      <c r="O38" s="514"/>
      <c r="P38" s="514"/>
      <c r="Q38" s="425"/>
      <c r="R38" s="425"/>
      <c r="S38" s="425"/>
      <c r="T38" s="425"/>
      <c r="U38" s="425"/>
      <c r="V38" s="425"/>
      <c r="W38" s="425"/>
      <c r="X38" s="425"/>
      <c r="Y38" s="425"/>
      <c r="Z38" s="425"/>
      <c r="AA38" s="425"/>
      <c r="AB38" s="425"/>
      <c r="AC38" s="425"/>
      <c r="AD38" s="425"/>
      <c r="AE38" s="425"/>
      <c r="AF38" s="425"/>
      <c r="AG38" s="425"/>
      <c r="AH38" s="425"/>
      <c r="AI38" s="425"/>
      <c r="AJ38" s="425"/>
      <c r="AK38" s="425"/>
      <c r="AL38" s="425"/>
      <c r="AM38" s="425"/>
      <c r="AN38" s="425"/>
      <c r="AO38" s="425"/>
      <c r="AP38" s="425"/>
      <c r="AQ38" s="425"/>
      <c r="AR38" s="425"/>
      <c r="AS38" s="425"/>
      <c r="AT38" s="425"/>
      <c r="AU38" s="425"/>
      <c r="AV38" s="425"/>
      <c r="AW38" s="425"/>
      <c r="AX38" s="425"/>
      <c r="AY38" s="425"/>
      <c r="AZ38" s="425"/>
      <c r="BA38" s="425"/>
      <c r="BB38" s="425"/>
    </row>
    <row r="39" spans="1:54" ht="15.75" customHeight="1">
      <c r="A39" s="494">
        <v>5</v>
      </c>
      <c r="B39" s="139" t="s">
        <v>93</v>
      </c>
      <c r="C39" s="139" t="s">
        <v>93</v>
      </c>
      <c r="D39" s="139" t="s">
        <v>94</v>
      </c>
      <c r="E39" s="139" t="s">
        <v>95</v>
      </c>
      <c r="F39" s="140">
        <v>10</v>
      </c>
      <c r="G39" s="140"/>
      <c r="H39" s="130" t="s">
        <v>373</v>
      </c>
      <c r="I39" s="139">
        <v>0</v>
      </c>
      <c r="J39" s="139" t="s">
        <v>96</v>
      </c>
      <c r="K39" s="139"/>
      <c r="L39" s="139"/>
      <c r="M39" s="139"/>
      <c r="N39" s="616">
        <v>0</v>
      </c>
      <c r="O39" s="487"/>
      <c r="P39" s="487"/>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row>
    <row r="40" spans="1:54" ht="15.75" customHeight="1">
      <c r="A40" s="494">
        <v>6</v>
      </c>
      <c r="B40" s="139" t="s">
        <v>127</v>
      </c>
      <c r="C40" s="139" t="s">
        <v>127</v>
      </c>
      <c r="D40" s="139" t="s">
        <v>33</v>
      </c>
      <c r="E40" s="139" t="s">
        <v>45</v>
      </c>
      <c r="F40" s="140">
        <v>200</v>
      </c>
      <c r="G40" s="140"/>
      <c r="H40" s="130" t="s">
        <v>374</v>
      </c>
      <c r="I40" s="139"/>
      <c r="J40" s="139" t="s">
        <v>381</v>
      </c>
      <c r="K40" s="139"/>
      <c r="L40" s="139"/>
      <c r="M40" s="139"/>
      <c r="N40" s="714" t="s">
        <v>1235</v>
      </c>
      <c r="O40" s="139"/>
      <c r="P40" s="493"/>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row>
    <row r="41" spans="1:54" ht="15.75" customHeight="1">
      <c r="A41" s="494">
        <v>7</v>
      </c>
      <c r="B41" s="139" t="s">
        <v>1034</v>
      </c>
      <c r="C41" s="139" t="s">
        <v>1034</v>
      </c>
      <c r="D41" s="139" t="s">
        <v>379</v>
      </c>
      <c r="E41" s="139" t="s">
        <v>380</v>
      </c>
      <c r="F41" s="500">
        <v>256000</v>
      </c>
      <c r="G41" s="140"/>
      <c r="H41" s="140"/>
      <c r="I41" s="139"/>
      <c r="J41" s="139" t="s">
        <v>382</v>
      </c>
      <c r="K41" s="139"/>
      <c r="L41" s="139"/>
      <c r="M41" s="139"/>
      <c r="N41" s="714" t="s">
        <v>1379</v>
      </c>
      <c r="O41" s="139"/>
      <c r="P41" s="139"/>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95">
        <v>8</v>
      </c>
      <c r="B42" s="139" t="s">
        <v>383</v>
      </c>
      <c r="C42" s="139" t="s">
        <v>383</v>
      </c>
      <c r="D42" s="139" t="s">
        <v>384</v>
      </c>
      <c r="E42" s="139" t="s">
        <v>74</v>
      </c>
      <c r="F42" s="500">
        <v>10</v>
      </c>
      <c r="G42" s="140"/>
      <c r="H42" s="140"/>
      <c r="I42" s="139"/>
      <c r="J42" s="139" t="s">
        <v>384</v>
      </c>
      <c r="K42" s="139"/>
      <c r="L42" s="139"/>
      <c r="M42" s="485"/>
      <c r="N42" s="715" t="s">
        <v>1162</v>
      </c>
      <c r="O42" s="139"/>
      <c r="P42" s="139"/>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495">
        <v>9</v>
      </c>
      <c r="B43" s="502" t="s">
        <v>104</v>
      </c>
      <c r="C43" s="502" t="s">
        <v>104</v>
      </c>
      <c r="D43" s="502" t="s">
        <v>1036</v>
      </c>
      <c r="E43" s="502" t="s">
        <v>104</v>
      </c>
      <c r="F43" s="503"/>
      <c r="G43" s="504"/>
      <c r="H43" s="504"/>
      <c r="I43" s="502"/>
      <c r="J43" s="502" t="s">
        <v>1035</v>
      </c>
      <c r="K43" s="502"/>
      <c r="L43" s="502"/>
      <c r="M43" s="505"/>
      <c r="N43" s="715" t="s">
        <v>1381</v>
      </c>
      <c r="O43" s="502"/>
      <c r="P43" s="502"/>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6" customHeight="1">
      <c r="A44" s="495">
        <v>10</v>
      </c>
      <c r="B44" s="139" t="s">
        <v>142</v>
      </c>
      <c r="C44" s="139" t="s">
        <v>142</v>
      </c>
      <c r="D44" s="139" t="s">
        <v>143</v>
      </c>
      <c r="E44" s="139" t="s">
        <v>45</v>
      </c>
      <c r="F44" s="140">
        <v>40</v>
      </c>
      <c r="G44" s="140"/>
      <c r="H44" s="140" t="s">
        <v>373</v>
      </c>
      <c r="I44" s="139"/>
      <c r="J44" s="139" t="s">
        <v>439</v>
      </c>
      <c r="K44" s="139"/>
      <c r="L44" s="139"/>
      <c r="M44" s="493"/>
      <c r="N44" s="715" t="s">
        <v>1380</v>
      </c>
      <c r="O44" s="139"/>
      <c r="P44" s="507"/>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s="518" customFormat="1" ht="46.9" customHeight="1">
      <c r="A45" s="515">
        <v>10</v>
      </c>
      <c r="B45" s="82" t="s">
        <v>108</v>
      </c>
      <c r="C45" s="82" t="s">
        <v>1040</v>
      </c>
      <c r="D45" s="82" t="s">
        <v>1040</v>
      </c>
      <c r="E45" s="14" t="s">
        <v>74</v>
      </c>
      <c r="F45" s="79">
        <v>19</v>
      </c>
      <c r="G45" s="79"/>
      <c r="H45" s="516" t="s">
        <v>374</v>
      </c>
      <c r="I45" s="14"/>
      <c r="J45" s="82" t="s">
        <v>1057</v>
      </c>
      <c r="K45" s="14"/>
      <c r="L45" s="14"/>
      <c r="M45" s="14"/>
      <c r="N45" s="716" t="s">
        <v>1178</v>
      </c>
      <c r="O45" s="14"/>
      <c r="P45" s="14"/>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row>
    <row r="46" spans="1:54" ht="42.75" customHeight="1">
      <c r="A46" s="495">
        <v>12</v>
      </c>
      <c r="B46" s="139" t="s">
        <v>131</v>
      </c>
      <c r="C46" s="139" t="s">
        <v>131</v>
      </c>
      <c r="D46" s="139" t="s">
        <v>132</v>
      </c>
      <c r="E46" s="139" t="s">
        <v>45</v>
      </c>
      <c r="F46" s="140">
        <v>4</v>
      </c>
      <c r="G46" s="606"/>
      <c r="H46" s="140" t="s">
        <v>373</v>
      </c>
      <c r="I46" s="139"/>
      <c r="J46" s="139" t="s">
        <v>440</v>
      </c>
      <c r="K46" s="139"/>
      <c r="L46" s="139"/>
      <c r="M46" s="493"/>
      <c r="N46" s="602" t="s">
        <v>1382</v>
      </c>
      <c r="O46" s="139"/>
      <c r="P46" s="507"/>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s="123" customFormat="1" ht="42.75" customHeight="1">
      <c r="A47" s="495">
        <v>13</v>
      </c>
      <c r="B47" s="509" t="s">
        <v>1087</v>
      </c>
      <c r="C47" s="509" t="s">
        <v>1087</v>
      </c>
      <c r="D47" s="509" t="s">
        <v>139</v>
      </c>
      <c r="E47" s="509" t="s">
        <v>45</v>
      </c>
      <c r="F47" s="510">
        <v>3</v>
      </c>
      <c r="G47" s="510" t="s">
        <v>884</v>
      </c>
      <c r="H47" s="510" t="s">
        <v>373</v>
      </c>
      <c r="I47" s="509"/>
      <c r="J47" s="509" t="s">
        <v>139</v>
      </c>
      <c r="K47" s="509"/>
      <c r="L47" s="509"/>
      <c r="M47" s="485"/>
      <c r="N47" s="597" t="s">
        <v>1238</v>
      </c>
      <c r="O47" s="512"/>
      <c r="P47" s="509"/>
      <c r="Q47" s="122"/>
      <c r="R47" s="122"/>
      <c r="S47" s="122"/>
      <c r="T47" s="122"/>
      <c r="U47" s="122"/>
      <c r="V47" s="122"/>
      <c r="W47" s="122"/>
      <c r="X47" s="122"/>
      <c r="Y47" s="122"/>
      <c r="Z47" s="122"/>
      <c r="AA47" s="122"/>
      <c r="AB47" s="122"/>
      <c r="AC47" s="122"/>
      <c r="AD47" s="122"/>
      <c r="AE47" s="122"/>
      <c r="AF47" s="122"/>
      <c r="AG47" s="122"/>
      <c r="AH47" s="122"/>
      <c r="AI47" s="122"/>
      <c r="AJ47" s="122"/>
      <c r="AK47" s="122"/>
      <c r="AL47" s="122"/>
      <c r="AM47" s="122"/>
      <c r="AN47" s="122"/>
      <c r="AO47" s="122"/>
      <c r="AP47" s="122"/>
      <c r="AQ47" s="122"/>
      <c r="AR47" s="122"/>
      <c r="AS47" s="122"/>
      <c r="AT47" s="122"/>
      <c r="AU47" s="122"/>
      <c r="AV47" s="122"/>
      <c r="AW47" s="122"/>
      <c r="AX47" s="122"/>
      <c r="AY47" s="122"/>
      <c r="AZ47" s="122"/>
      <c r="BA47" s="122"/>
      <c r="BB47" s="122"/>
    </row>
    <row r="48" spans="1:54" s="123" customFormat="1" ht="25.5">
      <c r="A48" s="486">
        <v>14</v>
      </c>
      <c r="B48" s="509" t="s">
        <v>1051</v>
      </c>
      <c r="C48" s="509" t="s">
        <v>1276</v>
      </c>
      <c r="D48" s="509" t="s">
        <v>358</v>
      </c>
      <c r="E48" s="509" t="s">
        <v>45</v>
      </c>
      <c r="F48" s="510">
        <v>100</v>
      </c>
      <c r="G48" s="510"/>
      <c r="H48" s="510" t="s">
        <v>373</v>
      </c>
      <c r="I48" s="509"/>
      <c r="J48" s="509" t="s">
        <v>387</v>
      </c>
      <c r="K48" s="509"/>
      <c r="L48" s="509"/>
      <c r="M48" s="509"/>
      <c r="N48" s="734" t="s">
        <v>1396</v>
      </c>
      <c r="O48" s="509"/>
      <c r="P48" s="509"/>
      <c r="Q48" s="122"/>
      <c r="R48" s="122"/>
      <c r="S48" s="122"/>
      <c r="T48" s="122"/>
      <c r="U48" s="122"/>
      <c r="V48" s="122"/>
      <c r="W48" s="122"/>
      <c r="X48" s="122"/>
      <c r="Y48" s="122"/>
      <c r="Z48" s="122"/>
      <c r="AA48" s="122"/>
      <c r="AB48" s="122"/>
      <c r="AC48" s="122"/>
      <c r="AD48" s="122"/>
      <c r="AE48" s="122"/>
      <c r="AF48" s="122"/>
      <c r="AG48" s="122"/>
      <c r="AH48" s="122"/>
      <c r="AI48" s="122"/>
      <c r="AJ48" s="122"/>
      <c r="AK48" s="122"/>
      <c r="AL48" s="122"/>
      <c r="AM48" s="122"/>
      <c r="AN48" s="122"/>
      <c r="AO48" s="122"/>
      <c r="AP48" s="122"/>
      <c r="AQ48" s="122"/>
      <c r="AR48" s="122"/>
      <c r="AS48" s="122"/>
      <c r="AT48" s="122"/>
      <c r="AU48" s="122"/>
      <c r="AV48" s="122"/>
      <c r="AW48" s="122"/>
      <c r="AX48" s="122"/>
      <c r="AY48" s="122"/>
      <c r="AZ48" s="122"/>
      <c r="BA48" s="122"/>
      <c r="BB48" s="122"/>
    </row>
    <row r="49" spans="1:54" s="123" customFormat="1">
      <c r="A49" s="486">
        <v>15</v>
      </c>
      <c r="B49" s="509" t="s">
        <v>148</v>
      </c>
      <c r="C49" s="509" t="s">
        <v>148</v>
      </c>
      <c r="D49" s="509" t="s">
        <v>434</v>
      </c>
      <c r="E49" s="509" t="s">
        <v>45</v>
      </c>
      <c r="F49" s="510">
        <v>8</v>
      </c>
      <c r="G49" s="510"/>
      <c r="H49" s="510" t="s">
        <v>373</v>
      </c>
      <c r="I49" s="509"/>
      <c r="J49" s="509" t="s">
        <v>434</v>
      </c>
      <c r="K49" s="509"/>
      <c r="L49" s="509"/>
      <c r="M49" s="509"/>
      <c r="N49" s="590" t="s">
        <v>1173</v>
      </c>
      <c r="O49" s="509"/>
      <c r="P49" s="509"/>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row>
    <row r="50" spans="1:54" s="123" customFormat="1">
      <c r="A50" s="494">
        <v>16</v>
      </c>
      <c r="B50" s="509" t="s">
        <v>150</v>
      </c>
      <c r="C50" s="509" t="s">
        <v>150</v>
      </c>
      <c r="D50" s="509" t="s">
        <v>435</v>
      </c>
      <c r="E50" s="509" t="s">
        <v>45</v>
      </c>
      <c r="F50" s="510">
        <v>8</v>
      </c>
      <c r="G50" s="510"/>
      <c r="H50" s="510" t="s">
        <v>373</v>
      </c>
      <c r="I50" s="509"/>
      <c r="J50" s="509" t="s">
        <v>435</v>
      </c>
      <c r="K50" s="509"/>
      <c r="L50" s="509"/>
      <c r="M50" s="509"/>
      <c r="N50" s="590" t="s">
        <v>1173</v>
      </c>
      <c r="O50" s="509"/>
      <c r="P50" s="509"/>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row>
    <row r="51" spans="1:54" s="123" customFormat="1">
      <c r="A51" s="494">
        <v>17</v>
      </c>
      <c r="B51" s="509" t="s">
        <v>432</v>
      </c>
      <c r="C51" s="509" t="s">
        <v>432</v>
      </c>
      <c r="D51" s="509" t="s">
        <v>436</v>
      </c>
      <c r="E51" s="509" t="s">
        <v>45</v>
      </c>
      <c r="F51" s="510">
        <v>8</v>
      </c>
      <c r="G51" s="510"/>
      <c r="H51" s="510" t="s">
        <v>373</v>
      </c>
      <c r="I51" s="509"/>
      <c r="J51" s="509" t="s">
        <v>436</v>
      </c>
      <c r="K51" s="509"/>
      <c r="L51" s="509"/>
      <c r="M51" s="509"/>
      <c r="N51" s="590" t="s">
        <v>1173</v>
      </c>
      <c r="O51" s="509"/>
      <c r="P51" s="50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494">
        <v>18</v>
      </c>
      <c r="B52" s="509" t="s">
        <v>153</v>
      </c>
      <c r="C52" s="509" t="s">
        <v>153</v>
      </c>
      <c r="D52" s="509" t="s">
        <v>437</v>
      </c>
      <c r="E52" s="509" t="s">
        <v>45</v>
      </c>
      <c r="F52" s="510">
        <v>8</v>
      </c>
      <c r="G52" s="510"/>
      <c r="H52" s="510" t="s">
        <v>373</v>
      </c>
      <c r="I52" s="509"/>
      <c r="J52" s="509" t="s">
        <v>437</v>
      </c>
      <c r="K52" s="509"/>
      <c r="L52" s="509"/>
      <c r="M52" s="509"/>
      <c r="N52" s="590" t="s">
        <v>1173</v>
      </c>
      <c r="O52" s="509"/>
      <c r="P52" s="50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494">
        <v>19</v>
      </c>
      <c r="B53" s="509" t="s">
        <v>433</v>
      </c>
      <c r="C53" s="509" t="s">
        <v>433</v>
      </c>
      <c r="D53" s="509" t="s">
        <v>438</v>
      </c>
      <c r="E53" s="509" t="s">
        <v>45</v>
      </c>
      <c r="F53" s="510">
        <v>8</v>
      </c>
      <c r="G53" s="510"/>
      <c r="H53" s="510" t="s">
        <v>373</v>
      </c>
      <c r="I53" s="509"/>
      <c r="J53" s="509" t="s">
        <v>438</v>
      </c>
      <c r="K53" s="509"/>
      <c r="L53" s="509"/>
      <c r="M53" s="509"/>
      <c r="N53" s="590" t="s">
        <v>1173</v>
      </c>
      <c r="O53" s="509"/>
      <c r="P53" s="50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ht="15.75" customHeight="1">
      <c r="B54" s="16"/>
      <c r="C54" s="16"/>
      <c r="D54" s="16"/>
      <c r="E54" s="16"/>
      <c r="F54" s="19"/>
      <c r="G54" s="19"/>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row>
    <row r="55" spans="1:54" ht="15.75" customHeight="1">
      <c r="A55" s="837" t="s">
        <v>183</v>
      </c>
      <c r="B55" s="825"/>
      <c r="C55" s="82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row>
    <row r="56" spans="1:54" ht="15.75" customHeight="1">
      <c r="A56" s="833" t="s">
        <v>26</v>
      </c>
      <c r="B56" s="814"/>
      <c r="C56" s="63" t="s">
        <v>397</v>
      </c>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row>
    <row r="57" spans="1:54" ht="15.75" customHeight="1">
      <c r="A57" s="833" t="s">
        <v>28</v>
      </c>
      <c r="B57" s="814"/>
      <c r="C57" s="63" t="s">
        <v>397</v>
      </c>
      <c r="D57" s="64"/>
      <c r="E57" s="64"/>
      <c r="F57" s="64"/>
      <c r="G57" s="64"/>
      <c r="H57" s="64"/>
      <c r="I57" s="64"/>
      <c r="J57" s="64"/>
      <c r="K57" s="64"/>
      <c r="L57" s="64"/>
      <c r="M57" s="64"/>
      <c r="N57" s="64"/>
      <c r="O57" s="64"/>
      <c r="P57" s="64"/>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row>
    <row r="58" spans="1:54" ht="15.75" customHeight="1">
      <c r="A58" s="834" t="s">
        <v>29</v>
      </c>
      <c r="B58" s="835"/>
      <c r="C58" s="835"/>
      <c r="D58" s="835"/>
      <c r="E58" s="835"/>
      <c r="F58" s="835"/>
      <c r="G58" s="835"/>
      <c r="H58" s="835"/>
      <c r="I58" s="835"/>
      <c r="J58" s="835"/>
      <c r="K58" s="835"/>
      <c r="L58" s="814"/>
      <c r="M58" s="824" t="s">
        <v>366</v>
      </c>
      <c r="N58" s="825"/>
      <c r="O58" s="825"/>
      <c r="P58" s="82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ht="15.75" customHeight="1">
      <c r="A59" s="65" t="s">
        <v>31</v>
      </c>
      <c r="B59" s="66" t="s">
        <v>28</v>
      </c>
      <c r="C59" s="66" t="s">
        <v>32</v>
      </c>
      <c r="D59" s="66" t="s">
        <v>33</v>
      </c>
      <c r="E59" s="66" t="s">
        <v>34</v>
      </c>
      <c r="F59" s="66" t="s">
        <v>35</v>
      </c>
      <c r="G59" s="66" t="s">
        <v>36</v>
      </c>
      <c r="H59" s="66" t="s">
        <v>37</v>
      </c>
      <c r="I59" s="66" t="s">
        <v>38</v>
      </c>
      <c r="J59" s="66" t="s">
        <v>6</v>
      </c>
      <c r="K59" s="66" t="s">
        <v>39</v>
      </c>
      <c r="L59" s="66" t="s">
        <v>40</v>
      </c>
      <c r="M59" s="67" t="s">
        <v>32</v>
      </c>
      <c r="N59" s="67" t="s">
        <v>42</v>
      </c>
      <c r="O59" s="67" t="s">
        <v>33</v>
      </c>
      <c r="P59" s="67" t="s">
        <v>6</v>
      </c>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0" spans="1:54" s="531" customFormat="1" ht="32.450000000000003" customHeight="1">
      <c r="A60" s="525">
        <v>1</v>
      </c>
      <c r="B60" s="526" t="s">
        <v>87</v>
      </c>
      <c r="C60" s="526" t="s">
        <v>87</v>
      </c>
      <c r="D60" s="527" t="s">
        <v>1055</v>
      </c>
      <c r="E60" s="528" t="s">
        <v>45</v>
      </c>
      <c r="F60" s="526"/>
      <c r="G60" s="526"/>
      <c r="H60" s="526"/>
      <c r="I60" s="526"/>
      <c r="J60" s="554" t="s">
        <v>1082</v>
      </c>
      <c r="K60" s="526"/>
      <c r="L60" s="526"/>
      <c r="M60" s="526"/>
      <c r="N60" s="596" t="s">
        <v>1386</v>
      </c>
      <c r="O60" s="526"/>
      <c r="P60" s="526"/>
      <c r="Q60" s="607"/>
      <c r="R60" s="607"/>
      <c r="S60" s="607"/>
      <c r="T60" s="607"/>
      <c r="U60" s="607"/>
      <c r="V60" s="607"/>
      <c r="W60" s="607"/>
      <c r="X60" s="607"/>
      <c r="Y60" s="607"/>
      <c r="Z60" s="607"/>
      <c r="AA60" s="607"/>
      <c r="AB60" s="607"/>
      <c r="AC60" s="607"/>
      <c r="AD60" s="607"/>
      <c r="AE60" s="607"/>
      <c r="AF60" s="607"/>
      <c r="AG60" s="607"/>
      <c r="AH60" s="607"/>
      <c r="AI60" s="607"/>
      <c r="AJ60" s="607"/>
      <c r="AK60" s="607"/>
      <c r="AL60" s="607"/>
      <c r="AM60" s="607"/>
      <c r="AN60" s="607"/>
      <c r="AO60" s="607"/>
      <c r="AP60" s="607"/>
      <c r="AQ60" s="607"/>
      <c r="AR60" s="607"/>
      <c r="AS60" s="607"/>
      <c r="AT60" s="607"/>
      <c r="AU60" s="607"/>
      <c r="AV60" s="607"/>
      <c r="AW60" s="607"/>
      <c r="AX60" s="607"/>
      <c r="AY60" s="607"/>
      <c r="AZ60" s="607"/>
      <c r="BA60" s="607"/>
      <c r="BB60" s="607"/>
    </row>
    <row r="61" spans="1:54" ht="15.75" customHeight="1">
      <c r="A61" s="464">
        <v>2</v>
      </c>
      <c r="B61" s="139" t="s">
        <v>186</v>
      </c>
      <c r="C61" s="139" t="s">
        <v>186</v>
      </c>
      <c r="D61" s="139" t="s">
        <v>187</v>
      </c>
      <c r="E61" s="139" t="s">
        <v>45</v>
      </c>
      <c r="F61" s="464">
        <v>4</v>
      </c>
      <c r="G61" s="139"/>
      <c r="H61" s="140" t="s">
        <v>47</v>
      </c>
      <c r="I61" s="139"/>
      <c r="J61" s="139" t="s">
        <v>188</v>
      </c>
      <c r="K61" s="139" t="s">
        <v>189</v>
      </c>
      <c r="L61" s="139"/>
      <c r="M61" s="493"/>
      <c r="N61" s="718" t="s">
        <v>1383</v>
      </c>
      <c r="O61" s="139"/>
      <c r="P61" s="493"/>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ht="15.75" customHeight="1">
      <c r="A62" s="464">
        <v>3</v>
      </c>
      <c r="B62" s="139" t="s">
        <v>191</v>
      </c>
      <c r="C62" s="139" t="s">
        <v>191</v>
      </c>
      <c r="D62" s="139" t="s">
        <v>192</v>
      </c>
      <c r="E62" s="139" t="s">
        <v>74</v>
      </c>
      <c r="F62" s="464">
        <v>19.600000000000001</v>
      </c>
      <c r="G62" s="139"/>
      <c r="H62" s="140" t="s">
        <v>47</v>
      </c>
      <c r="I62" s="139"/>
      <c r="J62" s="139"/>
      <c r="K62" s="139"/>
      <c r="L62" s="139"/>
      <c r="M62" s="493"/>
      <c r="N62" s="715" t="s">
        <v>1384</v>
      </c>
      <c r="O62" s="139"/>
      <c r="P62" s="493"/>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row>
    <row r="63" spans="1:54" ht="15.75" customHeight="1">
      <c r="A63" s="464">
        <v>4</v>
      </c>
      <c r="B63" s="139" t="s">
        <v>193</v>
      </c>
      <c r="C63" s="139" t="s">
        <v>193</v>
      </c>
      <c r="D63" s="139" t="s">
        <v>194</v>
      </c>
      <c r="E63" s="139" t="s">
        <v>74</v>
      </c>
      <c r="F63" s="464">
        <v>19.600000000000001</v>
      </c>
      <c r="G63" s="139"/>
      <c r="H63" s="140" t="s">
        <v>47</v>
      </c>
      <c r="I63" s="139"/>
      <c r="J63" s="139"/>
      <c r="K63" s="139"/>
      <c r="L63" s="139"/>
      <c r="M63" s="493"/>
      <c r="N63" s="715" t="s">
        <v>1239</v>
      </c>
      <c r="O63" s="139"/>
      <c r="P63" s="493"/>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row>
    <row r="64" spans="1:54" ht="15.75" customHeight="1">
      <c r="A64" s="71" t="s">
        <v>195</v>
      </c>
      <c r="B64" s="16"/>
      <c r="C64" s="16"/>
      <c r="D64" s="16"/>
      <c r="E64" s="16"/>
      <c r="F64" s="19"/>
      <c r="G64" s="19"/>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16"/>
      <c r="B65" s="16"/>
      <c r="C65" s="16"/>
      <c r="D65" s="16"/>
      <c r="E65" s="16"/>
      <c r="F65" s="19"/>
      <c r="G65" s="19"/>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16"/>
      <c r="B66" s="16"/>
      <c r="C66" s="16"/>
      <c r="D66" s="16"/>
      <c r="E66" s="16"/>
      <c r="F66" s="19"/>
      <c r="G66" s="19"/>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16"/>
      <c r="B67" s="16"/>
      <c r="C67" s="16"/>
      <c r="D67" s="16"/>
      <c r="E67" s="16"/>
      <c r="F67" s="19"/>
      <c r="G67" s="19"/>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row r="68" spans="1:54" ht="15.75" customHeight="1">
      <c r="A68" s="16"/>
      <c r="B68" s="16"/>
      <c r="C68" s="16"/>
      <c r="D68" s="16"/>
      <c r="E68" s="16"/>
      <c r="F68" s="19"/>
      <c r="G68" s="19"/>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row>
  </sheetData>
  <mergeCells count="16">
    <mergeCell ref="A30:C30"/>
    <mergeCell ref="A57:B57"/>
    <mergeCell ref="A58:L58"/>
    <mergeCell ref="M58:P58"/>
    <mergeCell ref="A31:B31"/>
    <mergeCell ref="A32:B32"/>
    <mergeCell ref="A33:L33"/>
    <mergeCell ref="M33:P33"/>
    <mergeCell ref="A55:C55"/>
    <mergeCell ref="A56:B56"/>
    <mergeCell ref="J36:J38"/>
    <mergeCell ref="A13:C13"/>
    <mergeCell ref="A14:B14"/>
    <mergeCell ref="A15:B15"/>
    <mergeCell ref="A16:L16"/>
    <mergeCell ref="M16:P16"/>
  </mergeCells>
  <phoneticPr fontId="47" type="noConversion"/>
  <pageMargins left="0.7" right="0.7" top="0.75" bottom="0.75" header="0" footer="0"/>
  <pageSetup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E62B-978A-4B29-871C-85F19C16D92E}">
  <sheetPr>
    <tabColor theme="9" tint="-0.249977111117893"/>
  </sheetPr>
  <dimension ref="A1:BB68"/>
  <sheetViews>
    <sheetView showGridLines="0" zoomScale="115" zoomScaleNormal="115" workbookViewId="0">
      <selection activeCell="C9" sqref="C9"/>
    </sheetView>
  </sheetViews>
  <sheetFormatPr defaultColWidth="14.42578125" defaultRowHeight="15" customHeight="1"/>
  <cols>
    <col min="1" max="1" width="4.42578125" customWidth="1"/>
    <col min="2" max="2" width="17.28515625" customWidth="1"/>
    <col min="3" max="3" width="19.140625" customWidth="1"/>
    <col min="4" max="4" width="30" customWidth="1"/>
    <col min="5" max="5" width="13.5703125" customWidth="1"/>
    <col min="6" max="6" width="7" customWidth="1"/>
    <col min="7" max="7" width="10.42578125" customWidth="1"/>
    <col min="8" max="8" width="10.7109375" customWidth="1"/>
    <col min="9" max="9" width="13.28515625" hidden="1" customWidth="1"/>
    <col min="10" max="10" width="32.140625" customWidth="1"/>
    <col min="11" max="11" width="12.140625" hidden="1" customWidth="1"/>
    <col min="12" max="12" width="17.85546875" hidden="1" customWidth="1"/>
    <col min="13" max="13" width="20.5703125" bestFit="1" customWidth="1"/>
    <col min="14" max="14" width="41" customWidth="1"/>
    <col min="15" max="15" width="17.5703125" customWidth="1"/>
    <col min="16" max="16" width="51.42578125" customWidth="1"/>
    <col min="17" max="43" width="8.7109375" customWidth="1"/>
  </cols>
  <sheetData>
    <row r="1" spans="1:43">
      <c r="A1" s="18" t="s">
        <v>12</v>
      </c>
      <c r="B1" s="16"/>
      <c r="C1" s="16" t="s">
        <v>361</v>
      </c>
      <c r="D1" s="16"/>
      <c r="E1" s="16"/>
      <c r="F1" s="19"/>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row>
    <row r="2" spans="1:43">
      <c r="A2" s="18" t="s">
        <v>13</v>
      </c>
      <c r="B2" s="16"/>
      <c r="C2" s="16" t="s">
        <v>359</v>
      </c>
      <c r="D2" s="16"/>
      <c r="E2" s="16"/>
      <c r="F2" s="19"/>
      <c r="G2" s="19"/>
      <c r="H2" s="16"/>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row>
    <row r="3" spans="1:43">
      <c r="A3" s="18" t="s">
        <v>14</v>
      </c>
      <c r="B3" s="16"/>
      <c r="C3" s="16" t="s">
        <v>998</v>
      </c>
      <c r="D3" s="16"/>
      <c r="E3" s="16"/>
      <c r="F3" s="19"/>
      <c r="G3" s="19"/>
      <c r="H3" s="16"/>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row>
    <row r="4" spans="1:43">
      <c r="A4" s="110" t="s">
        <v>363</v>
      </c>
      <c r="B4" s="111"/>
      <c r="C4" s="425" t="s">
        <v>1003</v>
      </c>
      <c r="D4" s="16"/>
      <c r="E4" s="16"/>
      <c r="F4" s="19"/>
      <c r="G4" s="19"/>
      <c r="H4" s="16"/>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row>
    <row r="5" spans="1:43">
      <c r="A5" s="18" t="s">
        <v>15</v>
      </c>
      <c r="B5" s="16"/>
      <c r="C5" s="21">
        <v>19</v>
      </c>
      <c r="D5" s="16"/>
      <c r="E5" s="16"/>
      <c r="F5" s="19"/>
      <c r="G5" s="19"/>
      <c r="H5" s="16"/>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row>
    <row r="6" spans="1:43">
      <c r="A6" s="18" t="s">
        <v>16</v>
      </c>
      <c r="B6" s="16"/>
      <c r="C6" s="16" t="s">
        <v>8</v>
      </c>
      <c r="D6" s="16"/>
      <c r="E6" s="16"/>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row>
    <row r="7" spans="1:43">
      <c r="A7" s="18" t="s">
        <v>17</v>
      </c>
      <c r="B7" s="16"/>
      <c r="C7" s="16" t="s">
        <v>1667</v>
      </c>
      <c r="D7" s="16"/>
      <c r="E7" s="16"/>
      <c r="F7" s="19"/>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row>
    <row r="8" spans="1:43">
      <c r="A8" s="18" t="s">
        <v>19</v>
      </c>
      <c r="B8" s="16"/>
      <c r="C8" s="16" t="s">
        <v>21</v>
      </c>
      <c r="D8" s="16"/>
      <c r="E8" s="16"/>
      <c r="F8" s="19"/>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row>
    <row r="9" spans="1:43">
      <c r="A9" s="18" t="s">
        <v>20</v>
      </c>
      <c r="B9" s="16"/>
      <c r="C9" s="1016" t="s">
        <v>1669</v>
      </c>
      <c r="D9" s="16"/>
      <c r="E9" s="16"/>
      <c r="F9" s="19"/>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row>
    <row r="10" spans="1:43">
      <c r="A10" s="18" t="s">
        <v>22</v>
      </c>
      <c r="B10" s="16"/>
      <c r="C10" s="16" t="s">
        <v>23</v>
      </c>
      <c r="D10" s="16"/>
      <c r="E10" s="16"/>
      <c r="F10" s="19"/>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row>
    <row r="11" spans="1:43">
      <c r="A11" s="18" t="s">
        <v>24</v>
      </c>
      <c r="B11" s="16"/>
      <c r="C11" s="16" t="s">
        <v>21</v>
      </c>
      <c r="D11" s="16"/>
      <c r="E11" s="16"/>
      <c r="F11" s="19"/>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row>
    <row r="12" spans="1:43">
      <c r="A12" s="16"/>
      <c r="B12" s="16"/>
      <c r="C12" s="16"/>
      <c r="D12" s="16"/>
      <c r="E12" s="16"/>
      <c r="F12" s="19"/>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row>
    <row r="13" spans="1:43">
      <c r="A13" s="832" t="s">
        <v>25</v>
      </c>
      <c r="B13" s="843"/>
      <c r="C13" s="844"/>
      <c r="D13" s="16"/>
      <c r="E13" s="16"/>
      <c r="F13" s="19"/>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row>
    <row r="14" spans="1:43">
      <c r="A14" s="832" t="s">
        <v>26</v>
      </c>
      <c r="B14" s="844"/>
      <c r="C14" s="22" t="s">
        <v>997</v>
      </c>
      <c r="D14" s="16"/>
      <c r="E14" s="16"/>
      <c r="F14" s="19"/>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row>
    <row r="15" spans="1:43">
      <c r="A15" s="832" t="s">
        <v>28</v>
      </c>
      <c r="B15" s="844"/>
      <c r="C15" s="22" t="s">
        <v>997</v>
      </c>
      <c r="D15" s="16"/>
      <c r="E15" s="16"/>
      <c r="F15" s="19"/>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row>
    <row r="16" spans="1:43">
      <c r="A16" s="836" t="s">
        <v>29</v>
      </c>
      <c r="B16" s="870"/>
      <c r="C16" s="870"/>
      <c r="D16" s="870"/>
      <c r="E16" s="870"/>
      <c r="F16" s="870"/>
      <c r="G16" s="870"/>
      <c r="H16" s="870"/>
      <c r="I16" s="870"/>
      <c r="J16" s="870"/>
      <c r="K16" s="870"/>
      <c r="L16" s="871"/>
      <c r="M16" s="824" t="s">
        <v>366</v>
      </c>
      <c r="N16" s="849"/>
      <c r="O16" s="849"/>
      <c r="P16" s="850"/>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row>
    <row r="17" spans="1:54">
      <c r="A17" s="23" t="s">
        <v>31</v>
      </c>
      <c r="B17" s="24" t="s">
        <v>28</v>
      </c>
      <c r="C17" s="24" t="s">
        <v>32</v>
      </c>
      <c r="D17" s="24" t="s">
        <v>33</v>
      </c>
      <c r="E17" s="24" t="s">
        <v>34</v>
      </c>
      <c r="F17" s="23" t="s">
        <v>35</v>
      </c>
      <c r="G17" s="23" t="s">
        <v>36</v>
      </c>
      <c r="H17" s="117"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row>
    <row r="18" spans="1:54" ht="43.5">
      <c r="A18" s="26">
        <v>1</v>
      </c>
      <c r="B18" s="22" t="s">
        <v>872</v>
      </c>
      <c r="C18" s="22" t="s">
        <v>43</v>
      </c>
      <c r="D18" s="22" t="s">
        <v>44</v>
      </c>
      <c r="E18" s="22" t="s">
        <v>45</v>
      </c>
      <c r="F18" s="26">
        <v>1</v>
      </c>
      <c r="G18" s="26" t="s">
        <v>364</v>
      </c>
      <c r="H18" s="26" t="s">
        <v>373</v>
      </c>
      <c r="I18" s="22"/>
      <c r="J18" s="22" t="s">
        <v>873</v>
      </c>
      <c r="K18" s="22"/>
      <c r="L18" s="22"/>
      <c r="M18" s="143"/>
      <c r="N18" s="719" t="s">
        <v>1151</v>
      </c>
      <c r="O18" s="22"/>
      <c r="P18" s="109" t="s">
        <v>360</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c r="A19" s="27">
        <v>2</v>
      </c>
      <c r="B19" s="28" t="s">
        <v>49</v>
      </c>
      <c r="C19" s="28" t="s">
        <v>49</v>
      </c>
      <c r="D19" s="28" t="s">
        <v>50</v>
      </c>
      <c r="E19" s="28" t="s">
        <v>1</v>
      </c>
      <c r="F19" s="27">
        <v>10</v>
      </c>
      <c r="G19" s="27" t="s">
        <v>51</v>
      </c>
      <c r="H19" s="27" t="s">
        <v>373</v>
      </c>
      <c r="I19" s="28"/>
      <c r="J19" s="28" t="s">
        <v>365</v>
      </c>
      <c r="K19" s="28"/>
      <c r="L19" s="28"/>
      <c r="M19" s="142"/>
      <c r="N19" s="142" t="s">
        <v>1230</v>
      </c>
      <c r="O19" s="28"/>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19.5" customHeight="1">
      <c r="A20" s="30">
        <v>3</v>
      </c>
      <c r="B20" s="31" t="s">
        <v>56</v>
      </c>
      <c r="C20" s="31" t="s">
        <v>56</v>
      </c>
      <c r="D20" s="31" t="s">
        <v>57</v>
      </c>
      <c r="E20" s="31" t="s">
        <v>1</v>
      </c>
      <c r="F20" s="30">
        <v>10</v>
      </c>
      <c r="G20" s="30" t="s">
        <v>51</v>
      </c>
      <c r="H20" s="27" t="s">
        <v>373</v>
      </c>
      <c r="I20" s="31"/>
      <c r="J20" s="28" t="s">
        <v>57</v>
      </c>
      <c r="K20" s="31"/>
      <c r="L20" s="31"/>
      <c r="M20" s="142"/>
      <c r="N20" s="142" t="s">
        <v>1231</v>
      </c>
      <c r="O20" s="28"/>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15.75" customHeight="1">
      <c r="A21" s="26">
        <v>4</v>
      </c>
      <c r="B21" s="31" t="s">
        <v>59</v>
      </c>
      <c r="C21" s="31" t="s">
        <v>59</v>
      </c>
      <c r="D21" s="31" t="s">
        <v>60</v>
      </c>
      <c r="E21" s="31" t="s">
        <v>1</v>
      </c>
      <c r="F21" s="30">
        <v>10</v>
      </c>
      <c r="G21" s="30" t="s">
        <v>51</v>
      </c>
      <c r="H21" s="27" t="s">
        <v>373</v>
      </c>
      <c r="I21" s="31"/>
      <c r="J21" s="28" t="s">
        <v>365</v>
      </c>
      <c r="K21" s="31"/>
      <c r="L21" s="31"/>
      <c r="M21" s="142"/>
      <c r="N21" s="142" t="s">
        <v>1230</v>
      </c>
      <c r="O21" s="28"/>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c r="A22" s="27">
        <v>5</v>
      </c>
      <c r="B22" s="22" t="s">
        <v>64</v>
      </c>
      <c r="C22" s="22" t="s">
        <v>64</v>
      </c>
      <c r="D22" s="22" t="s">
        <v>65</v>
      </c>
      <c r="E22" s="22" t="s">
        <v>45</v>
      </c>
      <c r="F22" s="26">
        <v>15</v>
      </c>
      <c r="G22" s="26"/>
      <c r="H22" s="27" t="s">
        <v>373</v>
      </c>
      <c r="I22" s="22"/>
      <c r="J22" s="22" t="s">
        <v>882</v>
      </c>
      <c r="K22" s="22" t="s">
        <v>67</v>
      </c>
      <c r="L22" s="22" t="s">
        <v>64</v>
      </c>
      <c r="M22" s="14"/>
      <c r="N22" s="14" t="s">
        <v>1232</v>
      </c>
      <c r="O22" s="22"/>
      <c r="P22" s="22"/>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c r="A23" s="30">
        <v>6</v>
      </c>
      <c r="B23" s="22" t="s">
        <v>69</v>
      </c>
      <c r="C23" s="22" t="s">
        <v>69</v>
      </c>
      <c r="D23" s="22" t="s">
        <v>70</v>
      </c>
      <c r="E23" s="22" t="s">
        <v>45</v>
      </c>
      <c r="F23" s="26">
        <v>100</v>
      </c>
      <c r="G23" s="26"/>
      <c r="H23" s="27" t="s">
        <v>373</v>
      </c>
      <c r="I23" s="22"/>
      <c r="J23" s="22" t="s">
        <v>367</v>
      </c>
      <c r="K23" s="22"/>
      <c r="L23" s="22"/>
      <c r="M23" s="14"/>
      <c r="N23" s="14" t="s">
        <v>1232</v>
      </c>
      <c r="O23" s="2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c r="A24" s="26">
        <v>7</v>
      </c>
      <c r="B24" s="22" t="s">
        <v>370</v>
      </c>
      <c r="C24" s="22" t="s">
        <v>371</v>
      </c>
      <c r="D24" s="22" t="s">
        <v>372</v>
      </c>
      <c r="E24" s="22" t="s">
        <v>45</v>
      </c>
      <c r="F24" s="26">
        <v>100</v>
      </c>
      <c r="G24" s="26"/>
      <c r="H24" s="27" t="s">
        <v>374</v>
      </c>
      <c r="I24" s="22"/>
      <c r="J24" s="22" t="s">
        <v>368</v>
      </c>
      <c r="K24" s="22"/>
      <c r="L24" s="22"/>
      <c r="M24" s="14"/>
      <c r="N24" s="14" t="s">
        <v>1233</v>
      </c>
      <c r="O24" s="22"/>
      <c r="P24" s="22"/>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c r="A25" s="27">
        <v>8</v>
      </c>
      <c r="B25" s="22" t="s">
        <v>375</v>
      </c>
      <c r="C25" s="22" t="s">
        <v>375</v>
      </c>
      <c r="D25" s="22" t="s">
        <v>376</v>
      </c>
      <c r="E25" s="22" t="s">
        <v>45</v>
      </c>
      <c r="F25" s="26">
        <v>254</v>
      </c>
      <c r="G25" s="26"/>
      <c r="H25" s="27" t="s">
        <v>374</v>
      </c>
      <c r="I25" s="22"/>
      <c r="J25" s="22" t="s">
        <v>369</v>
      </c>
      <c r="K25" s="22"/>
      <c r="L25" s="22"/>
      <c r="M25" s="143"/>
      <c r="N25" s="143" t="s">
        <v>1234</v>
      </c>
      <c r="O25" s="2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30">
        <v>9</v>
      </c>
      <c r="B26" s="22" t="s">
        <v>357</v>
      </c>
      <c r="C26" s="22" t="s">
        <v>357</v>
      </c>
      <c r="D26" s="22" t="s">
        <v>6</v>
      </c>
      <c r="E26" s="22" t="s">
        <v>45</v>
      </c>
      <c r="F26" s="26">
        <v>254</v>
      </c>
      <c r="G26" s="26"/>
      <c r="H26" s="27" t="s">
        <v>374</v>
      </c>
      <c r="I26" s="22"/>
      <c r="J26" s="22" t="s">
        <v>6</v>
      </c>
      <c r="K26" s="22"/>
      <c r="L26" s="22"/>
      <c r="M26" s="141"/>
      <c r="N26" s="14" t="s">
        <v>1235</v>
      </c>
      <c r="O26" s="2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31.5">
      <c r="A27" s="135">
        <v>11</v>
      </c>
      <c r="B27" s="139" t="s">
        <v>87</v>
      </c>
      <c r="C27" s="139" t="s">
        <v>87</v>
      </c>
      <c r="D27" s="139" t="s">
        <v>372</v>
      </c>
      <c r="E27" s="483" t="s">
        <v>45</v>
      </c>
      <c r="F27" s="140">
        <v>10</v>
      </c>
      <c r="G27" s="140"/>
      <c r="H27" s="130"/>
      <c r="I27" s="139"/>
      <c r="J27" s="554" t="s">
        <v>1086</v>
      </c>
      <c r="K27" s="139"/>
      <c r="L27" s="139"/>
      <c r="M27" s="485"/>
      <c r="N27" s="719" t="s">
        <v>1387</v>
      </c>
      <c r="O27" s="139"/>
      <c r="P27" s="139"/>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c r="A28" s="135">
        <v>12</v>
      </c>
      <c r="B28" s="139" t="s">
        <v>1048</v>
      </c>
      <c r="C28" s="139" t="s">
        <v>1048</v>
      </c>
      <c r="D28" s="139" t="s">
        <v>1049</v>
      </c>
      <c r="E28" s="139" t="s">
        <v>45</v>
      </c>
      <c r="F28" s="140">
        <v>100</v>
      </c>
      <c r="G28" s="140"/>
      <c r="H28" s="130"/>
      <c r="I28" s="139"/>
      <c r="J28" s="139" t="s">
        <v>1049</v>
      </c>
      <c r="K28" s="139"/>
      <c r="L28" s="139"/>
      <c r="M28" s="485"/>
      <c r="N28" s="139" t="s">
        <v>11</v>
      </c>
      <c r="O28" s="139"/>
      <c r="P28" s="139"/>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ht="13.9" customHeight="1">
      <c r="A29" s="127"/>
      <c r="B29" s="16"/>
      <c r="D29" s="16"/>
      <c r="E29" s="16"/>
      <c r="F29" s="19"/>
      <c r="G29" s="19"/>
      <c r="H29" s="128"/>
      <c r="I29" s="16"/>
      <c r="J29" s="16"/>
      <c r="K29" s="16"/>
      <c r="L29" s="16"/>
      <c r="M29" s="489"/>
      <c r="N29" s="16"/>
      <c r="O29" s="115"/>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row>
    <row r="30" spans="1:54">
      <c r="A30" s="127"/>
      <c r="B30" s="16"/>
      <c r="D30" s="16"/>
      <c r="E30" s="16"/>
      <c r="F30" s="19"/>
      <c r="G30" s="19"/>
      <c r="H30" s="128"/>
      <c r="I30" s="16"/>
      <c r="J30" s="16"/>
      <c r="K30" s="16"/>
      <c r="L30" s="16"/>
      <c r="M30" s="489"/>
      <c r="N30" s="16"/>
      <c r="O30" s="115"/>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row>
    <row r="31" spans="1:54" ht="15.75" customHeight="1">
      <c r="A31" s="16"/>
      <c r="B31" s="16"/>
      <c r="D31" s="16"/>
      <c r="E31" s="16"/>
      <c r="F31" s="19"/>
      <c r="G31" s="19"/>
      <c r="H31" s="16"/>
      <c r="I31" s="16"/>
      <c r="J31" s="16"/>
      <c r="K31" s="16"/>
      <c r="L31" s="16"/>
      <c r="M31" s="16"/>
      <c r="N31" s="115"/>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row>
    <row r="32" spans="1:54" ht="15.75" customHeight="1">
      <c r="A32" s="832" t="s">
        <v>91</v>
      </c>
      <c r="B32" s="843"/>
      <c r="C32" s="844"/>
      <c r="D32" s="16"/>
      <c r="E32" s="16"/>
      <c r="F32" s="19"/>
      <c r="G32" s="19"/>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row>
    <row r="33" spans="1:54" ht="15.75" customHeight="1">
      <c r="A33" s="832" t="s">
        <v>26</v>
      </c>
      <c r="B33" s="844"/>
      <c r="C33" s="41" t="s">
        <v>1388</v>
      </c>
      <c r="D33" s="16"/>
      <c r="E33" s="16"/>
      <c r="F33" s="19"/>
      <c r="G33" s="19"/>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row>
    <row r="34" spans="1:54" ht="15.75" customHeight="1">
      <c r="A34" s="832" t="s">
        <v>28</v>
      </c>
      <c r="B34" s="826"/>
      <c r="C34" s="41" t="s">
        <v>889</v>
      </c>
      <c r="D34" s="16"/>
      <c r="E34" s="16"/>
      <c r="F34" s="19"/>
      <c r="G34" s="19"/>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row>
    <row r="35" spans="1:54" ht="15.75" customHeight="1">
      <c r="A35" s="836" t="s">
        <v>29</v>
      </c>
      <c r="B35" s="825"/>
      <c r="C35" s="825"/>
      <c r="D35" s="825"/>
      <c r="E35" s="825"/>
      <c r="F35" s="825"/>
      <c r="G35" s="825"/>
      <c r="H35" s="825"/>
      <c r="I35" s="825"/>
      <c r="J35" s="825"/>
      <c r="K35" s="825"/>
      <c r="L35" s="826"/>
      <c r="M35" s="824" t="s">
        <v>366</v>
      </c>
      <c r="N35" s="825"/>
      <c r="O35" s="825"/>
      <c r="P35" s="82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row>
    <row r="36" spans="1:54" ht="15.75" customHeight="1">
      <c r="A36" s="23" t="s">
        <v>31</v>
      </c>
      <c r="B36" s="24" t="s">
        <v>28</v>
      </c>
      <c r="C36" s="24" t="s">
        <v>32</v>
      </c>
      <c r="D36" s="24" t="s">
        <v>33</v>
      </c>
      <c r="E36" s="24" t="s">
        <v>34</v>
      </c>
      <c r="F36" s="23" t="s">
        <v>35</v>
      </c>
      <c r="G36" s="23" t="s">
        <v>36</v>
      </c>
      <c r="H36" s="24" t="s">
        <v>37</v>
      </c>
      <c r="I36" s="24" t="s">
        <v>38</v>
      </c>
      <c r="J36" s="24" t="s">
        <v>6</v>
      </c>
      <c r="K36" s="24" t="s">
        <v>39</v>
      </c>
      <c r="L36" s="24" t="s">
        <v>40</v>
      </c>
      <c r="M36" s="465" t="s">
        <v>32</v>
      </c>
      <c r="N36" s="25" t="s">
        <v>42</v>
      </c>
      <c r="O36" s="25" t="s">
        <v>33</v>
      </c>
      <c r="P36" s="25" t="s">
        <v>6</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row>
    <row r="37" spans="1:54" s="124" customFormat="1" ht="36.6" customHeight="1">
      <c r="A37" s="494">
        <v>1</v>
      </c>
      <c r="B37" s="514" t="s">
        <v>87</v>
      </c>
      <c r="C37" s="514" t="s">
        <v>87</v>
      </c>
      <c r="D37" s="513" t="s">
        <v>1055</v>
      </c>
      <c r="E37" s="509" t="s">
        <v>45</v>
      </c>
      <c r="F37" s="499"/>
      <c r="G37" s="499"/>
      <c r="H37" s="499"/>
      <c r="I37" s="498"/>
      <c r="J37" s="554" t="s">
        <v>1082</v>
      </c>
      <c r="K37" s="498"/>
      <c r="L37" s="498"/>
      <c r="M37" s="498"/>
      <c r="N37" s="719" t="s">
        <v>1387</v>
      </c>
      <c r="O37" s="498"/>
      <c r="P37" s="498"/>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row>
    <row r="38" spans="1:54" s="124" customFormat="1" ht="36.6" customHeight="1">
      <c r="A38" s="494">
        <v>2</v>
      </c>
      <c r="B38" s="514" t="s">
        <v>1052</v>
      </c>
      <c r="C38" s="514" t="s">
        <v>1052</v>
      </c>
      <c r="D38" s="513" t="s">
        <v>1055</v>
      </c>
      <c r="E38" s="509" t="s">
        <v>45</v>
      </c>
      <c r="F38" s="499"/>
      <c r="G38" s="499"/>
      <c r="H38" s="499"/>
      <c r="I38" s="498"/>
      <c r="J38" s="536" t="s">
        <v>1105</v>
      </c>
      <c r="K38" s="498"/>
      <c r="L38" s="498"/>
      <c r="M38" s="498"/>
      <c r="N38" s="719" t="s">
        <v>1387</v>
      </c>
      <c r="O38" s="498"/>
      <c r="P38" s="498"/>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row>
    <row r="39" spans="1:54" s="124" customFormat="1" ht="36.6" customHeight="1">
      <c r="A39" s="494">
        <v>3</v>
      </c>
      <c r="B39" s="514" t="s">
        <v>1053</v>
      </c>
      <c r="C39" s="514" t="s">
        <v>1053</v>
      </c>
      <c r="D39" s="139" t="s">
        <v>94</v>
      </c>
      <c r="E39" s="139" t="s">
        <v>95</v>
      </c>
      <c r="F39" s="499"/>
      <c r="G39" s="499"/>
      <c r="H39" s="499"/>
      <c r="I39" s="498"/>
      <c r="J39" s="533" t="s">
        <v>1104</v>
      </c>
      <c r="K39" s="498"/>
      <c r="L39" s="498"/>
      <c r="M39" s="498"/>
      <c r="N39" s="722">
        <v>0</v>
      </c>
      <c r="O39" s="498"/>
      <c r="P39" s="498"/>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row>
    <row r="40" spans="1:54" s="124" customFormat="1" ht="36.6" customHeight="1">
      <c r="A40" s="494">
        <v>4</v>
      </c>
      <c r="B40" s="514" t="s">
        <v>1054</v>
      </c>
      <c r="C40" s="514" t="s">
        <v>1054</v>
      </c>
      <c r="D40" s="513" t="s">
        <v>1056</v>
      </c>
      <c r="E40" s="498"/>
      <c r="F40" s="499"/>
      <c r="G40" s="499"/>
      <c r="H40" s="499"/>
      <c r="I40" s="498"/>
      <c r="J40" s="533" t="s">
        <v>1106</v>
      </c>
      <c r="K40" s="498"/>
      <c r="L40" s="498"/>
      <c r="M40" s="498"/>
      <c r="N40" s="722">
        <v>18</v>
      </c>
      <c r="O40" s="498"/>
      <c r="P40" s="498"/>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row>
    <row r="41" spans="1:54" ht="15.75" customHeight="1">
      <c r="A41" s="494">
        <v>5</v>
      </c>
      <c r="B41" s="22" t="s">
        <v>93</v>
      </c>
      <c r="C41" s="22" t="s">
        <v>93</v>
      </c>
      <c r="D41" s="22" t="s">
        <v>94</v>
      </c>
      <c r="E41" s="22" t="s">
        <v>95</v>
      </c>
      <c r="F41" s="26">
        <v>10</v>
      </c>
      <c r="G41" s="26"/>
      <c r="H41" s="116" t="s">
        <v>373</v>
      </c>
      <c r="I41" s="22">
        <v>0</v>
      </c>
      <c r="J41" s="22" t="s">
        <v>96</v>
      </c>
      <c r="K41" s="22"/>
      <c r="L41" s="22"/>
      <c r="M41" s="22"/>
      <c r="N41" s="616">
        <v>0</v>
      </c>
      <c r="O41" s="42"/>
      <c r="P41" s="42"/>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94">
        <v>6</v>
      </c>
      <c r="B42" s="22" t="s">
        <v>127</v>
      </c>
      <c r="C42" s="22" t="s">
        <v>127</v>
      </c>
      <c r="D42" s="22" t="s">
        <v>33</v>
      </c>
      <c r="E42" s="22" t="s">
        <v>45</v>
      </c>
      <c r="F42" s="26">
        <v>200</v>
      </c>
      <c r="G42" s="26"/>
      <c r="H42" s="116" t="s">
        <v>374</v>
      </c>
      <c r="I42" s="22"/>
      <c r="J42" s="112" t="s">
        <v>381</v>
      </c>
      <c r="K42" s="22"/>
      <c r="L42" s="22"/>
      <c r="M42" s="22"/>
      <c r="N42" s="714" t="s">
        <v>1235</v>
      </c>
      <c r="O42" s="22"/>
      <c r="P42" s="144"/>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494">
        <v>7</v>
      </c>
      <c r="B43" s="112" t="s">
        <v>377</v>
      </c>
      <c r="C43" s="112" t="s">
        <v>378</v>
      </c>
      <c r="D43" s="112" t="s">
        <v>379</v>
      </c>
      <c r="E43" s="112" t="s">
        <v>380</v>
      </c>
      <c r="F43" s="118">
        <v>256000</v>
      </c>
      <c r="G43" s="26"/>
      <c r="H43" s="26"/>
      <c r="I43" s="22"/>
      <c r="J43" s="112" t="s">
        <v>382</v>
      </c>
      <c r="K43" s="22"/>
      <c r="L43" s="22"/>
      <c r="M43" s="22"/>
      <c r="N43" s="714" t="s">
        <v>1379</v>
      </c>
      <c r="O43" s="22"/>
      <c r="P43" s="22"/>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75" customHeight="1">
      <c r="A44" s="494">
        <v>8</v>
      </c>
      <c r="B44" s="112" t="s">
        <v>383</v>
      </c>
      <c r="C44" s="112" t="s">
        <v>384</v>
      </c>
      <c r="D44" s="112" t="s">
        <v>384</v>
      </c>
      <c r="E44" s="112" t="s">
        <v>45</v>
      </c>
      <c r="F44" s="118">
        <v>10</v>
      </c>
      <c r="G44" s="26"/>
      <c r="H44" s="26"/>
      <c r="I44" s="22"/>
      <c r="J44" s="112" t="s">
        <v>384</v>
      </c>
      <c r="K44" s="22"/>
      <c r="L44" s="22"/>
      <c r="M44" s="141"/>
      <c r="N44" s="715" t="s">
        <v>1162</v>
      </c>
      <c r="O44" s="22"/>
      <c r="P44" s="22"/>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ht="15.75" customHeight="1">
      <c r="A45" s="494">
        <v>9</v>
      </c>
      <c r="B45" s="502" t="s">
        <v>104</v>
      </c>
      <c r="C45" s="502" t="s">
        <v>104</v>
      </c>
      <c r="D45" s="502" t="s">
        <v>1036</v>
      </c>
      <c r="E45" s="502" t="s">
        <v>104</v>
      </c>
      <c r="F45" s="503"/>
      <c r="G45" s="504"/>
      <c r="H45" s="504"/>
      <c r="I45" s="502"/>
      <c r="J45" s="502" t="s">
        <v>1035</v>
      </c>
      <c r="K45" s="502"/>
      <c r="L45" s="502"/>
      <c r="M45" s="505"/>
      <c r="N45" s="715" t="s">
        <v>1381</v>
      </c>
      <c r="O45" s="502"/>
      <c r="P45" s="502"/>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row>
    <row r="46" spans="1:54" ht="15.75" customHeight="1">
      <c r="A46" s="494">
        <v>10</v>
      </c>
      <c r="B46" s="22" t="s">
        <v>142</v>
      </c>
      <c r="C46" s="22" t="s">
        <v>142</v>
      </c>
      <c r="D46" s="22" t="s">
        <v>143</v>
      </c>
      <c r="E46" s="22" t="s">
        <v>45</v>
      </c>
      <c r="F46" s="26">
        <v>40</v>
      </c>
      <c r="G46" s="26"/>
      <c r="H46" s="113" t="s">
        <v>373</v>
      </c>
      <c r="I46" s="22"/>
      <c r="J46" s="112" t="s">
        <v>439</v>
      </c>
      <c r="K46" s="22"/>
      <c r="L46" s="22"/>
      <c r="M46" s="144"/>
      <c r="N46" s="715" t="s">
        <v>1380</v>
      </c>
      <c r="O46" s="22"/>
      <c r="P46" s="48"/>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s="518" customFormat="1" ht="46.9" customHeight="1">
      <c r="A47" s="494">
        <v>11</v>
      </c>
      <c r="B47" s="82" t="s">
        <v>108</v>
      </c>
      <c r="C47" s="82" t="s">
        <v>1040</v>
      </c>
      <c r="D47" s="82" t="s">
        <v>1040</v>
      </c>
      <c r="E47" s="14" t="s">
        <v>74</v>
      </c>
      <c r="F47" s="79">
        <v>19</v>
      </c>
      <c r="G47" s="79"/>
      <c r="H47" s="516" t="s">
        <v>374</v>
      </c>
      <c r="I47" s="14"/>
      <c r="J47" s="82" t="s">
        <v>1057</v>
      </c>
      <c r="K47" s="14"/>
      <c r="L47" s="14"/>
      <c r="M47" s="14"/>
      <c r="N47" s="716" t="s">
        <v>1178</v>
      </c>
      <c r="O47" s="14"/>
      <c r="P47" s="14"/>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row>
    <row r="48" spans="1:54" ht="43.9" customHeight="1">
      <c r="A48" s="494">
        <v>12</v>
      </c>
      <c r="B48" s="22" t="s">
        <v>131</v>
      </c>
      <c r="C48" s="22" t="s">
        <v>131</v>
      </c>
      <c r="D48" s="22" t="s">
        <v>132</v>
      </c>
      <c r="E48" s="22" t="s">
        <v>45</v>
      </c>
      <c r="F48" s="26">
        <v>4</v>
      </c>
      <c r="G48" s="47"/>
      <c r="H48" s="113" t="s">
        <v>373</v>
      </c>
      <c r="I48" s="22"/>
      <c r="J48" s="112" t="s">
        <v>440</v>
      </c>
      <c r="K48" s="22"/>
      <c r="L48" s="22"/>
      <c r="M48" s="144"/>
      <c r="N48" s="602" t="s">
        <v>1382</v>
      </c>
      <c r="O48" s="22"/>
      <c r="P48" s="48"/>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row>
    <row r="49" spans="1:54" s="123" customFormat="1" ht="36.75" customHeight="1">
      <c r="A49" s="494">
        <v>13</v>
      </c>
      <c r="B49" s="119" t="s">
        <v>138</v>
      </c>
      <c r="C49" s="119" t="s">
        <v>138</v>
      </c>
      <c r="D49" s="119" t="s">
        <v>139</v>
      </c>
      <c r="E49" s="119" t="s">
        <v>45</v>
      </c>
      <c r="F49" s="120">
        <v>3</v>
      </c>
      <c r="G49" s="120" t="s">
        <v>884</v>
      </c>
      <c r="H49" s="125" t="s">
        <v>373</v>
      </c>
      <c r="I49" s="119"/>
      <c r="J49" s="119" t="s">
        <v>139</v>
      </c>
      <c r="K49" s="119"/>
      <c r="L49" s="119"/>
      <c r="M49" s="141"/>
      <c r="N49" s="597" t="s">
        <v>1238</v>
      </c>
      <c r="O49" s="121"/>
      <c r="P49" s="119"/>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row>
    <row r="50" spans="1:54" s="123" customFormat="1">
      <c r="A50" s="494">
        <v>14</v>
      </c>
      <c r="B50" s="119" t="s">
        <v>388</v>
      </c>
      <c r="C50" s="119" t="s">
        <v>388</v>
      </c>
      <c r="D50" s="119" t="s">
        <v>358</v>
      </c>
      <c r="E50" s="119" t="s">
        <v>45</v>
      </c>
      <c r="F50" s="120">
        <v>100</v>
      </c>
      <c r="G50" s="120"/>
      <c r="H50" s="120" t="s">
        <v>373</v>
      </c>
      <c r="I50" s="119"/>
      <c r="J50" s="119" t="s">
        <v>387</v>
      </c>
      <c r="K50" s="119"/>
      <c r="L50" s="119"/>
      <c r="M50" s="119"/>
      <c r="N50" s="590" t="s">
        <v>1173</v>
      </c>
      <c r="O50" s="119"/>
      <c r="P50" s="119"/>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row>
    <row r="51" spans="1:54" s="123" customFormat="1">
      <c r="A51" s="494">
        <v>15</v>
      </c>
      <c r="B51" s="119" t="s">
        <v>148</v>
      </c>
      <c r="C51" s="119" t="s">
        <v>148</v>
      </c>
      <c r="D51" s="119" t="s">
        <v>434</v>
      </c>
      <c r="E51" s="119" t="s">
        <v>45</v>
      </c>
      <c r="F51" s="120">
        <v>8</v>
      </c>
      <c r="G51" s="120"/>
      <c r="H51" s="120" t="s">
        <v>373</v>
      </c>
      <c r="I51" s="119"/>
      <c r="J51" s="119" t="s">
        <v>434</v>
      </c>
      <c r="K51" s="119"/>
      <c r="L51" s="119"/>
      <c r="M51" s="119"/>
      <c r="N51" s="590" t="s">
        <v>1173</v>
      </c>
      <c r="O51" s="119"/>
      <c r="P51" s="11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494">
        <v>16</v>
      </c>
      <c r="B52" s="119" t="s">
        <v>150</v>
      </c>
      <c r="C52" s="119" t="s">
        <v>150</v>
      </c>
      <c r="D52" s="119" t="s">
        <v>435</v>
      </c>
      <c r="E52" s="119" t="s">
        <v>45</v>
      </c>
      <c r="F52" s="120">
        <v>8</v>
      </c>
      <c r="G52" s="120"/>
      <c r="H52" s="120" t="s">
        <v>373</v>
      </c>
      <c r="I52" s="119"/>
      <c r="J52" s="119" t="s">
        <v>435</v>
      </c>
      <c r="K52" s="119"/>
      <c r="L52" s="119"/>
      <c r="M52" s="119"/>
      <c r="N52" s="590" t="s">
        <v>1173</v>
      </c>
      <c r="O52" s="119"/>
      <c r="P52" s="11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494">
        <v>17</v>
      </c>
      <c r="B53" s="119" t="s">
        <v>432</v>
      </c>
      <c r="C53" s="119" t="s">
        <v>432</v>
      </c>
      <c r="D53" s="119" t="s">
        <v>436</v>
      </c>
      <c r="E53" s="119" t="s">
        <v>45</v>
      </c>
      <c r="F53" s="120">
        <v>8</v>
      </c>
      <c r="G53" s="120"/>
      <c r="H53" s="120" t="s">
        <v>373</v>
      </c>
      <c r="I53" s="119"/>
      <c r="J53" s="119" t="s">
        <v>436</v>
      </c>
      <c r="K53" s="119"/>
      <c r="L53" s="119"/>
      <c r="M53" s="119"/>
      <c r="N53" s="590" t="s">
        <v>1173</v>
      </c>
      <c r="O53" s="119"/>
      <c r="P53" s="11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s="123" customFormat="1">
      <c r="A54" s="494">
        <v>18</v>
      </c>
      <c r="B54" s="119" t="s">
        <v>153</v>
      </c>
      <c r="C54" s="119" t="s">
        <v>153</v>
      </c>
      <c r="D54" s="119" t="s">
        <v>437</v>
      </c>
      <c r="E54" s="119" t="s">
        <v>45</v>
      </c>
      <c r="F54" s="120">
        <v>8</v>
      </c>
      <c r="G54" s="120"/>
      <c r="H54" s="120" t="s">
        <v>373</v>
      </c>
      <c r="I54" s="119"/>
      <c r="J54" s="119" t="s">
        <v>437</v>
      </c>
      <c r="K54" s="119"/>
      <c r="L54" s="119"/>
      <c r="M54" s="119"/>
      <c r="N54" s="590" t="s">
        <v>1173</v>
      </c>
      <c r="O54" s="119"/>
      <c r="P54" s="119"/>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row>
    <row r="55" spans="1:54" s="123" customFormat="1">
      <c r="A55" s="494">
        <v>19</v>
      </c>
      <c r="B55" s="119" t="s">
        <v>433</v>
      </c>
      <c r="C55" s="119" t="s">
        <v>433</v>
      </c>
      <c r="D55" s="119" t="s">
        <v>438</v>
      </c>
      <c r="E55" s="119" t="s">
        <v>45</v>
      </c>
      <c r="F55" s="120">
        <v>8</v>
      </c>
      <c r="G55" s="120"/>
      <c r="H55" s="120" t="s">
        <v>373</v>
      </c>
      <c r="I55" s="119"/>
      <c r="J55" s="119" t="s">
        <v>438</v>
      </c>
      <c r="K55" s="119"/>
      <c r="L55" s="119"/>
      <c r="M55" s="119"/>
      <c r="N55" s="590" t="s">
        <v>1173</v>
      </c>
      <c r="O55" s="119"/>
      <c r="P55" s="119"/>
      <c r="Q55" s="122"/>
      <c r="R55" s="122"/>
      <c r="S55" s="122"/>
      <c r="T55" s="122"/>
      <c r="U55" s="122"/>
      <c r="V55" s="122"/>
      <c r="W55" s="122"/>
      <c r="X55" s="122"/>
      <c r="Y55" s="122"/>
      <c r="Z55" s="122"/>
      <c r="AA55" s="122"/>
      <c r="AB55" s="122"/>
      <c r="AC55" s="122"/>
      <c r="AD55" s="122"/>
      <c r="AE55" s="122"/>
      <c r="AF55" s="122"/>
      <c r="AG55" s="122"/>
      <c r="AH55" s="122"/>
      <c r="AI55" s="122"/>
      <c r="AJ55" s="122"/>
      <c r="AK55" s="122"/>
      <c r="AL55" s="122"/>
      <c r="AM55" s="122"/>
      <c r="AN55" s="122"/>
      <c r="AO55" s="122"/>
      <c r="AP55" s="122"/>
      <c r="AQ55" s="122"/>
      <c r="AR55" s="122"/>
      <c r="AS55" s="122"/>
      <c r="AT55" s="122"/>
      <c r="AU55" s="122"/>
      <c r="AV55" s="122"/>
      <c r="AW55" s="122"/>
      <c r="AX55" s="122"/>
      <c r="AY55" s="122"/>
      <c r="AZ55" s="122"/>
      <c r="BA55" s="122"/>
      <c r="BB55" s="122"/>
    </row>
    <row r="56" spans="1:54" ht="15.75" customHeight="1">
      <c r="B56" s="16"/>
      <c r="C56" s="16"/>
      <c r="D56" s="16"/>
      <c r="E56" s="16"/>
      <c r="F56" s="19"/>
      <c r="G56" s="19"/>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row>
    <row r="57" spans="1:54" ht="15.75" customHeight="1">
      <c r="B57" s="16"/>
      <c r="C57" s="16"/>
      <c r="D57" s="16"/>
      <c r="E57" s="16"/>
      <c r="F57" s="19"/>
      <c r="G57" s="19"/>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row>
    <row r="58" spans="1:54" ht="15.75" customHeight="1">
      <c r="A58" s="837" t="s">
        <v>183</v>
      </c>
      <c r="B58" s="825"/>
      <c r="C58" s="82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row>
    <row r="59" spans="1:54" ht="15.75" customHeight="1">
      <c r="A59" s="833" t="s">
        <v>26</v>
      </c>
      <c r="B59" s="814"/>
      <c r="C59" s="63" t="s">
        <v>890</v>
      </c>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row>
    <row r="60" spans="1:54" ht="15.75" customHeight="1">
      <c r="A60" s="833" t="s">
        <v>28</v>
      </c>
      <c r="B60" s="814"/>
      <c r="C60" s="63" t="s">
        <v>890</v>
      </c>
      <c r="D60" s="64"/>
      <c r="E60" s="64"/>
      <c r="F60" s="64"/>
      <c r="G60" s="64"/>
      <c r="H60" s="64"/>
      <c r="I60" s="64"/>
      <c r="J60" s="64"/>
      <c r="K60" s="64"/>
      <c r="L60" s="64"/>
      <c r="M60" s="64"/>
      <c r="N60" s="64"/>
      <c r="O60" s="64"/>
      <c r="P60" s="64"/>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row>
    <row r="61" spans="1:54" ht="15.75" customHeight="1">
      <c r="A61" s="834" t="s">
        <v>29</v>
      </c>
      <c r="B61" s="835"/>
      <c r="C61" s="835"/>
      <c r="D61" s="835"/>
      <c r="E61" s="835"/>
      <c r="F61" s="835"/>
      <c r="G61" s="835"/>
      <c r="H61" s="835"/>
      <c r="I61" s="835"/>
      <c r="J61" s="835"/>
      <c r="K61" s="835"/>
      <c r="L61" s="814"/>
      <c r="M61" s="824" t="s">
        <v>366</v>
      </c>
      <c r="N61" s="825"/>
      <c r="O61" s="825"/>
      <c r="P61" s="82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row>
    <row r="62" spans="1:54" ht="15.75" customHeight="1">
      <c r="A62" s="65" t="s">
        <v>31</v>
      </c>
      <c r="B62" s="66" t="s">
        <v>28</v>
      </c>
      <c r="C62" s="66" t="s">
        <v>32</v>
      </c>
      <c r="D62" s="66" t="s">
        <v>33</v>
      </c>
      <c r="E62" s="66" t="s">
        <v>34</v>
      </c>
      <c r="F62" s="66" t="s">
        <v>35</v>
      </c>
      <c r="G62" s="66" t="s">
        <v>36</v>
      </c>
      <c r="H62" s="66" t="s">
        <v>37</v>
      </c>
      <c r="I62" s="66" t="s">
        <v>38</v>
      </c>
      <c r="J62" s="66" t="s">
        <v>6</v>
      </c>
      <c r="K62" s="66" t="s">
        <v>39</v>
      </c>
      <c r="L62" s="66" t="s">
        <v>40</v>
      </c>
      <c r="M62" s="67" t="s">
        <v>32</v>
      </c>
      <c r="N62" s="67" t="s">
        <v>42</v>
      </c>
      <c r="O62" s="67" t="s">
        <v>33</v>
      </c>
      <c r="P62" s="67" t="s">
        <v>6</v>
      </c>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row>
    <row r="63" spans="1:54" s="531" customFormat="1" ht="32.450000000000003" customHeight="1">
      <c r="A63" s="525">
        <v>1</v>
      </c>
      <c r="B63" s="526" t="s">
        <v>87</v>
      </c>
      <c r="C63" s="526" t="s">
        <v>87</v>
      </c>
      <c r="D63" s="527" t="s">
        <v>1055</v>
      </c>
      <c r="E63" s="528" t="s">
        <v>45</v>
      </c>
      <c r="F63" s="526"/>
      <c r="G63" s="526"/>
      <c r="H63" s="526"/>
      <c r="I63" s="526"/>
      <c r="J63" s="554" t="s">
        <v>1082</v>
      </c>
      <c r="K63" s="526"/>
      <c r="L63" s="526"/>
      <c r="M63" s="526"/>
      <c r="N63" s="719" t="s">
        <v>1387</v>
      </c>
      <c r="O63" s="526"/>
      <c r="P63" s="526"/>
      <c r="Q63" s="607"/>
      <c r="R63" s="607"/>
      <c r="S63" s="607"/>
      <c r="T63" s="607"/>
      <c r="U63" s="607"/>
      <c r="V63" s="607"/>
      <c r="W63" s="607"/>
      <c r="X63" s="607"/>
      <c r="Y63" s="607"/>
      <c r="Z63" s="607"/>
      <c r="AA63" s="607"/>
      <c r="AB63" s="607"/>
      <c r="AC63" s="607"/>
      <c r="AD63" s="607"/>
      <c r="AE63" s="607"/>
      <c r="AF63" s="607"/>
      <c r="AG63" s="607"/>
      <c r="AH63" s="607"/>
      <c r="AI63" s="607"/>
      <c r="AJ63" s="607"/>
      <c r="AK63" s="607"/>
      <c r="AL63" s="607"/>
      <c r="AM63" s="607"/>
      <c r="AN63" s="607"/>
      <c r="AO63" s="607"/>
      <c r="AP63" s="607"/>
      <c r="AQ63" s="607"/>
      <c r="AR63" s="607"/>
      <c r="AS63" s="607"/>
      <c r="AT63" s="607"/>
      <c r="AU63" s="607"/>
      <c r="AV63" s="607"/>
      <c r="AW63" s="607"/>
      <c r="AX63" s="607"/>
      <c r="AY63" s="607"/>
      <c r="AZ63" s="607"/>
      <c r="BA63" s="607"/>
      <c r="BB63" s="607"/>
    </row>
    <row r="64" spans="1:54" ht="15.75" customHeight="1">
      <c r="A64" s="464">
        <v>2</v>
      </c>
      <c r="B64" s="139" t="s">
        <v>186</v>
      </c>
      <c r="C64" s="139" t="s">
        <v>186</v>
      </c>
      <c r="D64" s="139" t="s">
        <v>187</v>
      </c>
      <c r="E64" s="139" t="s">
        <v>45</v>
      </c>
      <c r="F64" s="464">
        <v>4</v>
      </c>
      <c r="G64" s="139"/>
      <c r="H64" s="140" t="s">
        <v>47</v>
      </c>
      <c r="I64" s="139"/>
      <c r="J64" s="139" t="s">
        <v>188</v>
      </c>
      <c r="K64" s="139" t="s">
        <v>189</v>
      </c>
      <c r="L64" s="139"/>
      <c r="M64" s="493"/>
      <c r="N64" s="718" t="s">
        <v>1383</v>
      </c>
      <c r="O64" s="139"/>
      <c r="P64" s="493"/>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464">
        <v>3</v>
      </c>
      <c r="B65" s="139" t="s">
        <v>191</v>
      </c>
      <c r="C65" s="139" t="s">
        <v>191</v>
      </c>
      <c r="D65" s="139" t="s">
        <v>192</v>
      </c>
      <c r="E65" s="139" t="s">
        <v>74</v>
      </c>
      <c r="F65" s="464">
        <v>19.600000000000001</v>
      </c>
      <c r="G65" s="139"/>
      <c r="H65" s="140" t="s">
        <v>47</v>
      </c>
      <c r="I65" s="139"/>
      <c r="J65" s="139"/>
      <c r="K65" s="139"/>
      <c r="L65" s="139"/>
      <c r="M65" s="493"/>
      <c r="N65" s="715" t="s">
        <v>1384</v>
      </c>
      <c r="O65" s="139"/>
      <c r="P65" s="493"/>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464">
        <v>4</v>
      </c>
      <c r="B66" s="139" t="s">
        <v>193</v>
      </c>
      <c r="C66" s="139" t="s">
        <v>193</v>
      </c>
      <c r="D66" s="139" t="s">
        <v>194</v>
      </c>
      <c r="E66" s="139" t="s">
        <v>74</v>
      </c>
      <c r="F66" s="464">
        <v>19.600000000000001</v>
      </c>
      <c r="G66" s="139"/>
      <c r="H66" s="140" t="s">
        <v>47</v>
      </c>
      <c r="I66" s="139"/>
      <c r="J66" s="139"/>
      <c r="K66" s="139"/>
      <c r="L66" s="139"/>
      <c r="M66" s="493"/>
      <c r="N66" s="715" t="s">
        <v>1239</v>
      </c>
      <c r="O66" s="139"/>
      <c r="P66" s="493"/>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16"/>
      <c r="B67" s="16"/>
      <c r="C67" s="16"/>
      <c r="D67" s="16"/>
      <c r="E67" s="16"/>
      <c r="F67" s="19"/>
      <c r="G67" s="19"/>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row>
    <row r="68" spans="1:54" ht="15.75" customHeight="1">
      <c r="A68" s="16"/>
      <c r="B68" s="16"/>
      <c r="C68" s="16"/>
      <c r="D68" s="16"/>
      <c r="E68" s="16"/>
      <c r="F68" s="19"/>
      <c r="G68" s="19"/>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row>
  </sheetData>
  <mergeCells count="15">
    <mergeCell ref="A13:C13"/>
    <mergeCell ref="A14:B14"/>
    <mergeCell ref="A15:B15"/>
    <mergeCell ref="A16:L16"/>
    <mergeCell ref="M16:P16"/>
    <mergeCell ref="A32:C32"/>
    <mergeCell ref="A60:B60"/>
    <mergeCell ref="A61:L61"/>
    <mergeCell ref="M61:P61"/>
    <mergeCell ref="A33:B33"/>
    <mergeCell ref="A34:B34"/>
    <mergeCell ref="A35:L35"/>
    <mergeCell ref="M35:P35"/>
    <mergeCell ref="A58:C58"/>
    <mergeCell ref="A59:B59"/>
  </mergeCells>
  <phoneticPr fontId="47" type="noConversion"/>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D44B4-CD12-4AFC-8867-B7AC7656AB98}">
  <sheetPr>
    <tabColor theme="9" tint="-0.249977111117893"/>
  </sheetPr>
  <dimension ref="A1:AA159"/>
  <sheetViews>
    <sheetView showGridLines="0" zoomScaleNormal="100" workbookViewId="0">
      <selection activeCell="C10" sqref="C10"/>
    </sheetView>
  </sheetViews>
  <sheetFormatPr defaultColWidth="14.42578125" defaultRowHeight="15" customHeight="1"/>
  <cols>
    <col min="1" max="1" width="7.28515625" customWidth="1"/>
    <col min="2" max="2" width="29.28515625" style="138" customWidth="1"/>
    <col min="3" max="3" width="31.7109375" customWidth="1"/>
    <col min="4" max="4" width="28.28515625" customWidth="1"/>
    <col min="5" max="5" width="22.85546875" customWidth="1"/>
    <col min="6" max="6" width="7" style="521" bestFit="1" customWidth="1"/>
    <col min="7" max="7" width="28.85546875" customWidth="1"/>
    <col min="8" max="8" width="10.7109375" bestFit="1" customWidth="1"/>
    <col min="9" max="9" width="38.42578125" customWidth="1"/>
    <col min="10" max="10" width="9.7109375" hidden="1" customWidth="1"/>
    <col min="11" max="11" width="7.7109375" bestFit="1" customWidth="1"/>
    <col min="12" max="12" width="33.42578125" style="138" bestFit="1" customWidth="1"/>
    <col min="13" max="13" width="10.42578125" customWidth="1"/>
    <col min="14" max="14" width="45.7109375" bestFit="1" customWidth="1"/>
    <col min="15" max="27" width="8.7109375" customWidth="1"/>
  </cols>
  <sheetData>
    <row r="1" spans="1:27">
      <c r="A1" s="18" t="s">
        <v>12</v>
      </c>
      <c r="B1" s="115"/>
      <c r="C1" s="16" t="s">
        <v>361</v>
      </c>
      <c r="D1" s="16"/>
      <c r="E1" s="16"/>
      <c r="F1" s="19"/>
      <c r="G1" s="19"/>
      <c r="H1" s="16"/>
      <c r="I1" s="16"/>
      <c r="J1" s="18"/>
      <c r="K1" s="18"/>
      <c r="L1" s="115"/>
      <c r="M1" s="16"/>
      <c r="N1" s="16"/>
      <c r="O1" s="16"/>
      <c r="P1" s="16"/>
      <c r="Q1" s="16"/>
      <c r="R1" s="16"/>
      <c r="S1" s="16"/>
      <c r="T1" s="16"/>
      <c r="U1" s="16"/>
      <c r="V1" s="16"/>
      <c r="W1" s="16"/>
      <c r="X1" s="16"/>
      <c r="Y1" s="16"/>
      <c r="Z1" s="16"/>
      <c r="AA1" s="16"/>
    </row>
    <row r="2" spans="1:27">
      <c r="A2" s="18" t="s">
        <v>13</v>
      </c>
      <c r="B2" s="115"/>
      <c r="C2" s="16" t="s">
        <v>359</v>
      </c>
      <c r="D2" s="16"/>
      <c r="E2" s="16"/>
      <c r="F2" s="19"/>
      <c r="G2" s="19"/>
      <c r="H2" s="16"/>
      <c r="I2" s="16"/>
      <c r="J2" s="18"/>
      <c r="K2" s="18"/>
      <c r="L2" s="137"/>
      <c r="M2" s="16"/>
      <c r="N2" s="16"/>
      <c r="O2" s="16"/>
      <c r="P2" s="16"/>
      <c r="Q2" s="16"/>
      <c r="R2" s="16"/>
      <c r="S2" s="16"/>
      <c r="T2" s="16"/>
      <c r="U2" s="16"/>
      <c r="V2" s="16"/>
      <c r="W2" s="16"/>
      <c r="X2" s="16"/>
      <c r="Y2" s="16"/>
      <c r="Z2" s="16"/>
      <c r="AA2" s="16"/>
    </row>
    <row r="3" spans="1:27">
      <c r="A3" s="18" t="s">
        <v>14</v>
      </c>
      <c r="B3" s="115"/>
      <c r="C3" s="115" t="s">
        <v>399</v>
      </c>
      <c r="D3" s="16"/>
      <c r="E3" s="16"/>
      <c r="F3" s="19"/>
      <c r="G3" s="19"/>
      <c r="H3" s="16"/>
      <c r="I3" s="16"/>
      <c r="J3" s="18"/>
      <c r="K3" s="18"/>
      <c r="L3" s="137"/>
      <c r="M3" s="16"/>
      <c r="N3" s="16"/>
      <c r="O3" s="16"/>
      <c r="P3" s="16"/>
      <c r="Q3" s="16"/>
      <c r="R3" s="16"/>
      <c r="S3" s="16"/>
      <c r="T3" s="16"/>
      <c r="U3" s="16"/>
      <c r="V3" s="16"/>
      <c r="W3" s="16"/>
      <c r="X3" s="16"/>
      <c r="Y3" s="16"/>
      <c r="Z3" s="16"/>
      <c r="AA3" s="16"/>
    </row>
    <row r="4" spans="1:27">
      <c r="A4" s="110" t="s">
        <v>363</v>
      </c>
      <c r="B4" s="111"/>
      <c r="C4" s="111" t="s">
        <v>400</v>
      </c>
      <c r="D4" s="16"/>
      <c r="E4" s="16"/>
      <c r="F4" s="19"/>
      <c r="G4" s="19"/>
      <c r="H4" s="16"/>
      <c r="I4" s="16"/>
      <c r="J4" s="18"/>
      <c r="K4" s="18"/>
      <c r="L4" s="137"/>
      <c r="M4" s="16"/>
      <c r="N4" s="16"/>
      <c r="O4" s="16"/>
      <c r="P4" s="16"/>
      <c r="Q4" s="16"/>
      <c r="R4" s="16"/>
      <c r="S4" s="16"/>
      <c r="T4" s="16"/>
      <c r="U4" s="16"/>
      <c r="V4" s="16"/>
      <c r="W4" s="16"/>
      <c r="X4" s="16"/>
      <c r="Y4" s="16"/>
      <c r="Z4" s="16"/>
      <c r="AA4" s="16"/>
    </row>
    <row r="5" spans="1:27">
      <c r="A5" s="18" t="s">
        <v>15</v>
      </c>
      <c r="B5" s="115"/>
      <c r="C5" s="21">
        <v>2</v>
      </c>
      <c r="D5" s="16"/>
      <c r="E5" s="16"/>
      <c r="F5" s="19"/>
      <c r="G5" s="19"/>
      <c r="H5" s="16"/>
      <c r="I5" s="16"/>
      <c r="J5" s="18"/>
      <c r="K5" s="18"/>
      <c r="L5" s="115"/>
      <c r="M5" s="16"/>
      <c r="N5" s="16"/>
      <c r="O5" s="16"/>
      <c r="P5" s="16"/>
      <c r="Q5" s="16"/>
      <c r="R5" s="16"/>
      <c r="S5" s="16"/>
      <c r="T5" s="16"/>
      <c r="U5" s="16"/>
      <c r="V5" s="16"/>
      <c r="W5" s="16"/>
      <c r="X5" s="16"/>
      <c r="Y5" s="16"/>
      <c r="Z5" s="16"/>
      <c r="AA5" s="16"/>
    </row>
    <row r="6" spans="1:27">
      <c r="A6" s="18" t="s">
        <v>16</v>
      </c>
      <c r="B6" s="115"/>
      <c r="C6" s="16" t="s">
        <v>8</v>
      </c>
      <c r="D6" s="16"/>
      <c r="E6" s="16"/>
      <c r="F6" s="19"/>
      <c r="G6" s="19"/>
      <c r="H6" s="16"/>
      <c r="I6" s="16"/>
      <c r="J6" s="16"/>
      <c r="K6" s="16"/>
      <c r="L6" s="115"/>
      <c r="M6" s="16"/>
      <c r="N6" s="16"/>
      <c r="O6" s="16"/>
      <c r="P6" s="16"/>
      <c r="Q6" s="16"/>
      <c r="R6" s="16"/>
      <c r="S6" s="16"/>
      <c r="T6" s="16"/>
      <c r="U6" s="16"/>
      <c r="V6" s="16"/>
      <c r="W6" s="16"/>
      <c r="X6" s="16"/>
      <c r="Y6" s="16"/>
      <c r="Z6" s="16"/>
      <c r="AA6" s="16"/>
    </row>
    <row r="7" spans="1:27">
      <c r="A7" s="18" t="s">
        <v>17</v>
      </c>
      <c r="B7" s="115"/>
      <c r="C7" s="16" t="s">
        <v>1667</v>
      </c>
      <c r="D7" s="16"/>
      <c r="E7" s="16"/>
      <c r="F7" s="19"/>
      <c r="G7" s="19"/>
      <c r="H7" s="16"/>
      <c r="I7" s="16"/>
      <c r="J7" s="16"/>
      <c r="K7" s="16"/>
      <c r="L7" s="115"/>
      <c r="M7" s="16"/>
      <c r="N7" s="16"/>
      <c r="O7" s="16"/>
      <c r="P7" s="16"/>
      <c r="Q7" s="16"/>
      <c r="R7" s="16"/>
      <c r="S7" s="16"/>
      <c r="T7" s="16"/>
      <c r="U7" s="16"/>
      <c r="V7" s="16"/>
      <c r="W7" s="16"/>
      <c r="X7" s="16"/>
      <c r="Y7" s="16"/>
      <c r="Z7" s="16"/>
      <c r="AA7" s="16"/>
    </row>
    <row r="8" spans="1:27">
      <c r="A8" s="18" t="s">
        <v>19</v>
      </c>
      <c r="B8" s="115"/>
      <c r="C8" s="16" t="s">
        <v>1670</v>
      </c>
      <c r="D8" s="16"/>
      <c r="E8" s="16"/>
      <c r="F8" s="19"/>
      <c r="G8" s="19"/>
      <c r="H8" s="16"/>
      <c r="I8" s="16"/>
      <c r="J8" s="16"/>
      <c r="K8" s="16"/>
      <c r="L8" s="115"/>
      <c r="M8" s="16"/>
      <c r="N8" s="16"/>
      <c r="O8" s="16"/>
      <c r="P8" s="16"/>
      <c r="Q8" s="16"/>
      <c r="R8" s="16"/>
      <c r="S8" s="16"/>
      <c r="T8" s="16"/>
      <c r="U8" s="16"/>
      <c r="V8" s="16"/>
      <c r="W8" s="16"/>
      <c r="X8" s="16"/>
      <c r="Y8" s="16"/>
      <c r="Z8" s="16"/>
      <c r="AA8" s="16"/>
    </row>
    <row r="9" spans="1:27">
      <c r="A9" s="18" t="s">
        <v>20</v>
      </c>
      <c r="B9" s="115"/>
      <c r="C9" s="1017" t="s">
        <v>1671</v>
      </c>
      <c r="D9" s="16"/>
      <c r="E9" s="16"/>
      <c r="F9" s="19"/>
      <c r="G9" s="19"/>
      <c r="H9" s="16"/>
      <c r="I9" s="16"/>
      <c r="J9" s="16"/>
      <c r="K9" s="16"/>
      <c r="L9" s="115"/>
      <c r="M9" s="16"/>
      <c r="N9" s="16"/>
      <c r="O9" s="16"/>
      <c r="P9" s="16"/>
      <c r="Q9" s="16"/>
      <c r="R9" s="16"/>
      <c r="S9" s="16"/>
      <c r="T9" s="16"/>
      <c r="U9" s="16"/>
      <c r="V9" s="16"/>
      <c r="W9" s="16"/>
      <c r="X9" s="16"/>
      <c r="Y9" s="16"/>
      <c r="Z9" s="16"/>
      <c r="AA9" s="16"/>
    </row>
    <row r="10" spans="1:27" ht="15.75" customHeight="1">
      <c r="A10" s="18" t="s">
        <v>22</v>
      </c>
      <c r="B10" s="115"/>
      <c r="C10" s="16" t="s">
        <v>1672</v>
      </c>
      <c r="D10" s="16"/>
      <c r="E10" s="16"/>
      <c r="F10" s="19"/>
      <c r="G10" s="19"/>
      <c r="H10" s="16"/>
      <c r="I10" s="16"/>
      <c r="J10" s="16"/>
      <c r="K10" s="16"/>
      <c r="L10" s="115"/>
      <c r="M10" s="16"/>
      <c r="N10" s="16"/>
      <c r="O10" s="16"/>
      <c r="P10" s="16"/>
      <c r="Q10" s="16"/>
      <c r="R10" s="16"/>
      <c r="S10" s="16"/>
      <c r="T10" s="16"/>
      <c r="U10" s="16"/>
      <c r="V10" s="16"/>
      <c r="W10" s="16"/>
      <c r="X10" s="16"/>
      <c r="Y10" s="16"/>
      <c r="Z10" s="16"/>
      <c r="AA10" s="16"/>
    </row>
    <row r="11" spans="1:27">
      <c r="A11" s="18" t="s">
        <v>24</v>
      </c>
      <c r="B11" s="115"/>
      <c r="C11" s="16" t="s">
        <v>21</v>
      </c>
      <c r="D11" s="16"/>
      <c r="E11" s="16"/>
      <c r="F11" s="19"/>
      <c r="G11" s="19"/>
      <c r="H11" s="16"/>
      <c r="I11" s="16"/>
      <c r="J11" s="16"/>
      <c r="K11" s="16"/>
      <c r="L11" s="115"/>
      <c r="M11" s="16"/>
      <c r="N11" s="16"/>
      <c r="O11" s="16"/>
      <c r="P11" s="16"/>
      <c r="Q11" s="16"/>
      <c r="R11" s="16"/>
      <c r="S11" s="16"/>
      <c r="T11" s="16"/>
      <c r="U11" s="16"/>
      <c r="V11" s="16"/>
      <c r="W11" s="16"/>
      <c r="X11" s="16"/>
      <c r="Y11" s="16"/>
      <c r="Z11" s="16"/>
      <c r="AA11" s="16"/>
    </row>
    <row r="12" spans="1:27">
      <c r="A12" s="16"/>
      <c r="B12" s="115"/>
      <c r="C12" s="16"/>
      <c r="D12" s="16"/>
      <c r="E12" s="16"/>
      <c r="F12" s="19"/>
      <c r="G12" s="19"/>
      <c r="H12" s="16"/>
      <c r="I12" s="16"/>
      <c r="J12" s="16"/>
      <c r="K12" s="16"/>
      <c r="L12" s="115"/>
      <c r="M12" s="16"/>
      <c r="N12" s="16"/>
      <c r="O12" s="16"/>
      <c r="P12" s="16"/>
      <c r="Q12" s="16"/>
      <c r="R12" s="16"/>
      <c r="S12" s="16"/>
      <c r="T12" s="16"/>
      <c r="U12" s="16"/>
      <c r="V12" s="16"/>
      <c r="W12" s="16"/>
      <c r="X12" s="16"/>
      <c r="Y12" s="16"/>
      <c r="Z12" s="16"/>
      <c r="AA12" s="16"/>
    </row>
    <row r="13" spans="1:27">
      <c r="A13" s="887" t="s">
        <v>25</v>
      </c>
      <c r="B13" s="885"/>
      <c r="C13" s="886"/>
      <c r="D13" s="764"/>
      <c r="E13" s="764"/>
      <c r="F13" s="765"/>
      <c r="G13" s="765"/>
      <c r="H13" s="764"/>
      <c r="I13" s="764"/>
      <c r="J13" s="764"/>
      <c r="K13" s="764"/>
      <c r="L13" s="764"/>
      <c r="M13" s="764"/>
      <c r="N13" s="764"/>
      <c r="O13" s="16"/>
      <c r="P13" s="16"/>
      <c r="Q13" s="16"/>
      <c r="R13" s="16"/>
      <c r="S13" s="16"/>
      <c r="T13" s="16"/>
      <c r="U13" s="16"/>
      <c r="V13" s="16"/>
      <c r="W13" s="16"/>
      <c r="X13" s="16"/>
      <c r="Y13" s="16"/>
      <c r="Z13" s="16"/>
      <c r="AA13" s="16"/>
    </row>
    <row r="14" spans="1:27">
      <c r="A14" s="887" t="s">
        <v>26</v>
      </c>
      <c r="B14" s="886"/>
      <c r="C14" s="766" t="s">
        <v>67</v>
      </c>
      <c r="D14" s="764"/>
      <c r="E14" s="764"/>
      <c r="F14" s="765"/>
      <c r="G14" s="765"/>
      <c r="H14" s="764"/>
      <c r="I14" s="764"/>
      <c r="J14" s="764"/>
      <c r="K14" s="764"/>
      <c r="L14" s="764"/>
      <c r="M14" s="764"/>
      <c r="N14" s="764"/>
      <c r="O14" s="16"/>
      <c r="P14" s="16"/>
      <c r="Q14" s="16"/>
      <c r="R14" s="16"/>
      <c r="S14" s="16"/>
      <c r="T14" s="16"/>
      <c r="U14" s="16"/>
      <c r="V14" s="16"/>
      <c r="W14" s="16"/>
      <c r="X14" s="16"/>
      <c r="Y14" s="16"/>
      <c r="Z14" s="16"/>
      <c r="AA14" s="16"/>
    </row>
    <row r="15" spans="1:27">
      <c r="A15" s="888" t="s">
        <v>28</v>
      </c>
      <c r="B15" s="889"/>
      <c r="C15" s="766" t="s">
        <v>67</v>
      </c>
      <c r="D15" s="764"/>
      <c r="E15" s="764"/>
      <c r="F15" s="765"/>
      <c r="G15" s="765"/>
      <c r="H15" s="764"/>
      <c r="I15" s="764"/>
      <c r="J15" s="764"/>
      <c r="K15" s="764"/>
      <c r="L15" s="764"/>
      <c r="M15" s="764"/>
      <c r="N15" s="764"/>
      <c r="O15" s="16"/>
      <c r="P15" s="16"/>
      <c r="Q15" s="16"/>
      <c r="R15" s="16"/>
      <c r="S15" s="16"/>
      <c r="T15" s="16"/>
      <c r="U15" s="16"/>
      <c r="V15" s="16"/>
      <c r="W15" s="16"/>
      <c r="X15" s="16"/>
      <c r="Y15" s="16"/>
      <c r="Z15" s="16"/>
      <c r="AA15" s="16"/>
    </row>
    <row r="16" spans="1:27">
      <c r="A16" s="890" t="s">
        <v>29</v>
      </c>
      <c r="B16" s="885"/>
      <c r="C16" s="885"/>
      <c r="D16" s="885"/>
      <c r="E16" s="885"/>
      <c r="F16" s="885"/>
      <c r="G16" s="885"/>
      <c r="H16" s="885"/>
      <c r="I16" s="885"/>
      <c r="J16" s="885"/>
      <c r="K16" s="884" t="s">
        <v>366</v>
      </c>
      <c r="L16" s="885"/>
      <c r="M16" s="885"/>
      <c r="N16" s="886"/>
      <c r="O16" s="16"/>
      <c r="P16" s="16"/>
      <c r="Q16" s="16"/>
      <c r="R16" s="16"/>
      <c r="S16" s="16"/>
      <c r="T16" s="16"/>
      <c r="U16" s="16"/>
      <c r="V16" s="16"/>
      <c r="W16" s="16"/>
      <c r="X16" s="16"/>
      <c r="Y16" s="16"/>
      <c r="Z16" s="16"/>
      <c r="AA16" s="16"/>
    </row>
    <row r="17" spans="1:27">
      <c r="A17" s="767" t="s">
        <v>31</v>
      </c>
      <c r="B17" s="768" t="s">
        <v>28</v>
      </c>
      <c r="C17" s="768" t="s">
        <v>32</v>
      </c>
      <c r="D17" s="808" t="s">
        <v>33</v>
      </c>
      <c r="E17" s="768" t="s">
        <v>34</v>
      </c>
      <c r="F17" s="767" t="s">
        <v>35</v>
      </c>
      <c r="G17" s="767" t="s">
        <v>36</v>
      </c>
      <c r="H17" s="768" t="s">
        <v>37</v>
      </c>
      <c r="I17" s="768" t="s">
        <v>6</v>
      </c>
      <c r="J17" s="768" t="s">
        <v>39</v>
      </c>
      <c r="K17" s="769" t="s">
        <v>41</v>
      </c>
      <c r="L17" s="769" t="s">
        <v>42</v>
      </c>
      <c r="M17" s="769" t="s">
        <v>33</v>
      </c>
      <c r="N17" s="769" t="s">
        <v>6</v>
      </c>
      <c r="O17" s="16"/>
      <c r="P17" s="16"/>
      <c r="Q17" s="16"/>
      <c r="R17" s="16"/>
      <c r="S17" s="16"/>
      <c r="T17" s="16"/>
      <c r="U17" s="16"/>
      <c r="V17" s="16"/>
      <c r="W17" s="16"/>
      <c r="X17" s="16"/>
      <c r="Y17" s="16"/>
      <c r="Z17" s="16"/>
      <c r="AA17" s="16"/>
    </row>
    <row r="18" spans="1:27" s="518" customFormat="1">
      <c r="A18" s="772">
        <v>1</v>
      </c>
      <c r="B18" s="763" t="s">
        <v>64</v>
      </c>
      <c r="C18" s="763" t="s">
        <v>64</v>
      </c>
      <c r="D18" s="763" t="s">
        <v>64</v>
      </c>
      <c r="E18" s="763" t="s">
        <v>45</v>
      </c>
      <c r="F18" s="772">
        <v>10</v>
      </c>
      <c r="G18" s="772"/>
      <c r="H18" s="784" t="s">
        <v>373</v>
      </c>
      <c r="I18" s="763"/>
      <c r="J18" s="763"/>
      <c r="K18" s="763"/>
      <c r="L18" s="773" t="s">
        <v>221</v>
      </c>
      <c r="M18" s="763"/>
      <c r="N18" s="785"/>
      <c r="O18" s="17"/>
      <c r="P18" s="17"/>
      <c r="Q18" s="17"/>
      <c r="R18" s="17"/>
      <c r="S18" s="17"/>
      <c r="T18" s="17"/>
      <c r="U18" s="17"/>
      <c r="V18" s="17"/>
      <c r="W18" s="17"/>
      <c r="X18" s="17"/>
      <c r="Y18" s="17"/>
      <c r="Z18" s="17"/>
      <c r="AA18" s="17"/>
    </row>
    <row r="19" spans="1:27" s="518" customFormat="1">
      <c r="A19" s="770">
        <v>2</v>
      </c>
      <c r="B19" s="773" t="s">
        <v>69</v>
      </c>
      <c r="C19" s="773" t="s">
        <v>69</v>
      </c>
      <c r="D19" s="773" t="s">
        <v>69</v>
      </c>
      <c r="E19" s="763" t="s">
        <v>45</v>
      </c>
      <c r="F19" s="770">
        <v>100</v>
      </c>
      <c r="G19" s="770"/>
      <c r="H19" s="784" t="s">
        <v>373</v>
      </c>
      <c r="I19" s="773"/>
      <c r="J19" s="773"/>
      <c r="K19" s="773"/>
      <c r="L19" s="773" t="s">
        <v>223</v>
      </c>
      <c r="M19" s="773"/>
      <c r="N19" s="773"/>
      <c r="O19" s="1"/>
      <c r="P19" s="1"/>
      <c r="Q19" s="1"/>
      <c r="R19" s="1"/>
      <c r="S19" s="1"/>
      <c r="T19" s="1"/>
      <c r="U19" s="1"/>
      <c r="V19" s="1"/>
      <c r="W19" s="1"/>
      <c r="X19" s="1"/>
      <c r="Y19" s="1"/>
      <c r="Z19" s="1"/>
      <c r="AA19" s="1"/>
    </row>
    <row r="20" spans="1:27" s="518" customFormat="1" ht="19.5" customHeight="1">
      <c r="A20" s="772">
        <v>3</v>
      </c>
      <c r="B20" s="774" t="s">
        <v>401</v>
      </c>
      <c r="C20" s="774" t="s">
        <v>401</v>
      </c>
      <c r="D20" s="773" t="s">
        <v>418</v>
      </c>
      <c r="E20" s="763" t="s">
        <v>45</v>
      </c>
      <c r="F20" s="771">
        <v>100</v>
      </c>
      <c r="G20" s="771"/>
      <c r="H20" s="784" t="s">
        <v>373</v>
      </c>
      <c r="I20" s="773"/>
      <c r="J20" s="774"/>
      <c r="K20" s="773"/>
      <c r="L20" s="773" t="s">
        <v>446</v>
      </c>
      <c r="M20" s="773"/>
      <c r="N20" s="773"/>
      <c r="O20" s="84"/>
      <c r="P20" s="84"/>
      <c r="Q20" s="84"/>
      <c r="R20" s="84"/>
      <c r="S20" s="84"/>
      <c r="T20" s="84"/>
      <c r="U20" s="84"/>
      <c r="V20" s="84"/>
      <c r="W20" s="84"/>
      <c r="X20" s="84"/>
      <c r="Y20" s="84"/>
      <c r="Z20" s="84"/>
      <c r="AA20" s="84"/>
    </row>
    <row r="21" spans="1:27" s="518" customFormat="1" ht="19.5" customHeight="1">
      <c r="A21" s="772">
        <v>4</v>
      </c>
      <c r="B21" s="773" t="s">
        <v>69</v>
      </c>
      <c r="C21" s="773" t="s">
        <v>69</v>
      </c>
      <c r="D21" s="773" t="s">
        <v>69</v>
      </c>
      <c r="E21" s="763" t="s">
        <v>45</v>
      </c>
      <c r="F21" s="771">
        <v>100</v>
      </c>
      <c r="G21" s="771"/>
      <c r="H21" s="772" t="s">
        <v>1090</v>
      </c>
      <c r="I21" s="773"/>
      <c r="J21" s="774"/>
      <c r="K21" s="773"/>
      <c r="L21" s="773" t="s">
        <v>473</v>
      </c>
      <c r="M21" s="773"/>
      <c r="N21" s="773"/>
      <c r="O21" s="84"/>
      <c r="P21" s="84"/>
      <c r="Q21" s="84"/>
      <c r="R21" s="84"/>
      <c r="S21" s="84"/>
      <c r="T21" s="84"/>
      <c r="U21" s="84"/>
      <c r="V21" s="84"/>
      <c r="W21" s="84"/>
      <c r="X21" s="84"/>
      <c r="Y21" s="84"/>
      <c r="Z21" s="84"/>
      <c r="AA21" s="84"/>
    </row>
    <row r="22" spans="1:27" s="518" customFormat="1" ht="19.5" customHeight="1">
      <c r="A22" s="772">
        <v>5</v>
      </c>
      <c r="B22" s="773" t="s">
        <v>1530</v>
      </c>
      <c r="C22" s="773" t="s">
        <v>1530</v>
      </c>
      <c r="D22" s="773"/>
      <c r="E22" s="763"/>
      <c r="F22" s="771"/>
      <c r="G22" s="771"/>
      <c r="H22" s="772"/>
      <c r="I22" s="773"/>
      <c r="J22" s="774"/>
      <c r="K22" s="773"/>
      <c r="L22" s="782" t="s">
        <v>1531</v>
      </c>
      <c r="M22" s="773"/>
      <c r="N22" s="773"/>
      <c r="O22" s="84"/>
      <c r="P22" s="84"/>
      <c r="Q22" s="84"/>
      <c r="R22" s="84"/>
      <c r="S22" s="84"/>
      <c r="T22" s="84"/>
      <c r="U22" s="84"/>
      <c r="V22" s="84"/>
      <c r="W22" s="84"/>
      <c r="X22" s="84"/>
      <c r="Y22" s="84"/>
      <c r="Z22" s="84"/>
      <c r="AA22" s="84"/>
    </row>
    <row r="23" spans="1:27" s="518" customFormat="1" ht="19.5" customHeight="1">
      <c r="A23" s="772">
        <v>6</v>
      </c>
      <c r="B23" s="774" t="s">
        <v>1575</v>
      </c>
      <c r="C23" s="774" t="s">
        <v>455</v>
      </c>
      <c r="D23" s="773" t="s">
        <v>1398</v>
      </c>
      <c r="E23" s="763" t="s">
        <v>45</v>
      </c>
      <c r="F23" s="771">
        <v>100</v>
      </c>
      <c r="G23" s="771"/>
      <c r="H23" s="772" t="s">
        <v>1090</v>
      </c>
      <c r="I23" s="773"/>
      <c r="J23" s="774"/>
      <c r="K23" s="773"/>
      <c r="L23" s="773" t="s">
        <v>1398</v>
      </c>
      <c r="M23" s="773"/>
      <c r="N23" s="773"/>
      <c r="O23" s="84"/>
      <c r="P23" s="84"/>
      <c r="Q23" s="84"/>
      <c r="R23" s="84"/>
      <c r="S23" s="84"/>
      <c r="T23" s="84"/>
      <c r="U23" s="84"/>
      <c r="V23" s="84"/>
      <c r="W23" s="84"/>
      <c r="X23" s="84"/>
      <c r="Y23" s="84"/>
      <c r="Z23" s="84"/>
      <c r="AA23" s="84"/>
    </row>
    <row r="24" spans="1:27" s="518" customFormat="1" ht="15.75" customHeight="1">
      <c r="A24" s="770">
        <v>7</v>
      </c>
      <c r="B24" s="774" t="s">
        <v>1576</v>
      </c>
      <c r="C24" s="774" t="s">
        <v>448</v>
      </c>
      <c r="D24" s="773" t="s">
        <v>442</v>
      </c>
      <c r="E24" s="763" t="s">
        <v>45</v>
      </c>
      <c r="F24" s="771">
        <v>100</v>
      </c>
      <c r="G24" s="771"/>
      <c r="H24" s="784" t="s">
        <v>373</v>
      </c>
      <c r="I24" s="763" t="s">
        <v>1529</v>
      </c>
      <c r="J24" s="774"/>
      <c r="K24" s="773"/>
      <c r="L24" s="773" t="s">
        <v>442</v>
      </c>
      <c r="M24" s="763"/>
      <c r="N24" s="773" t="s">
        <v>1528</v>
      </c>
      <c r="O24" s="84"/>
      <c r="P24" s="84"/>
      <c r="Q24" s="84"/>
      <c r="R24" s="84"/>
      <c r="S24" s="84"/>
      <c r="T24" s="84"/>
      <c r="U24" s="84"/>
      <c r="V24" s="84"/>
      <c r="W24" s="84"/>
      <c r="X24" s="84"/>
      <c r="Y24" s="84"/>
      <c r="Z24" s="84"/>
      <c r="AA24" s="84"/>
    </row>
    <row r="25" spans="1:27" s="518" customFormat="1" ht="15.75" customHeight="1">
      <c r="A25" s="772">
        <v>8</v>
      </c>
      <c r="B25" s="774" t="s">
        <v>1577</v>
      </c>
      <c r="C25" s="774" t="s">
        <v>1566</v>
      </c>
      <c r="D25" s="773" t="s">
        <v>456</v>
      </c>
      <c r="E25" s="763" t="s">
        <v>45</v>
      </c>
      <c r="F25" s="771">
        <v>15</v>
      </c>
      <c r="G25" s="771"/>
      <c r="H25" s="772" t="s">
        <v>1090</v>
      </c>
      <c r="I25" s="773"/>
      <c r="J25" s="774"/>
      <c r="K25" s="773"/>
      <c r="L25" s="773" t="s">
        <v>456</v>
      </c>
      <c r="M25" s="773"/>
      <c r="N25" s="774"/>
      <c r="O25" s="84"/>
      <c r="P25" s="84"/>
      <c r="Q25" s="84"/>
      <c r="R25" s="84"/>
      <c r="S25" s="84"/>
      <c r="T25" s="84"/>
      <c r="U25" s="84"/>
      <c r="V25" s="84"/>
      <c r="W25" s="84"/>
      <c r="X25" s="84"/>
      <c r="Y25" s="84"/>
      <c r="Z25" s="84"/>
      <c r="AA25" s="84"/>
    </row>
    <row r="26" spans="1:27" s="518" customFormat="1" ht="16.149999999999999" customHeight="1">
      <c r="A26" s="772">
        <v>9</v>
      </c>
      <c r="B26" s="774" t="s">
        <v>404</v>
      </c>
      <c r="C26" s="774" t="s">
        <v>1567</v>
      </c>
      <c r="D26" s="782" t="s">
        <v>1399</v>
      </c>
      <c r="E26" s="763" t="s">
        <v>45</v>
      </c>
      <c r="F26" s="771">
        <v>20</v>
      </c>
      <c r="G26" s="771"/>
      <c r="H26" s="784" t="s">
        <v>373</v>
      </c>
      <c r="I26" s="773"/>
      <c r="J26" s="774"/>
      <c r="K26" s="773"/>
      <c r="L26" s="782" t="s">
        <v>1399</v>
      </c>
      <c r="M26" s="773"/>
      <c r="N26" s="773" t="s">
        <v>1401</v>
      </c>
      <c r="O26" s="84"/>
      <c r="P26" s="84"/>
      <c r="Q26" s="84"/>
      <c r="R26" s="84"/>
      <c r="S26" s="84"/>
      <c r="T26" s="84"/>
      <c r="U26" s="84"/>
      <c r="V26" s="84"/>
      <c r="W26" s="84"/>
      <c r="X26" s="84"/>
      <c r="Y26" s="84"/>
      <c r="Z26" s="84"/>
      <c r="AA26" s="84"/>
    </row>
    <row r="27" spans="1:27" s="518" customFormat="1" ht="15.75" customHeight="1">
      <c r="A27" s="772">
        <v>10</v>
      </c>
      <c r="B27" s="774" t="s">
        <v>1516</v>
      </c>
      <c r="C27" s="774" t="s">
        <v>1516</v>
      </c>
      <c r="D27" s="805" t="s">
        <v>1421</v>
      </c>
      <c r="E27" s="763" t="s">
        <v>45</v>
      </c>
      <c r="F27" s="780">
        <v>20</v>
      </c>
      <c r="G27" s="771"/>
      <c r="H27" s="784"/>
      <c r="I27" s="773"/>
      <c r="J27" s="774"/>
      <c r="K27" s="773"/>
      <c r="L27" s="777" t="s">
        <v>1421</v>
      </c>
      <c r="M27" s="773"/>
      <c r="N27" s="773" t="s">
        <v>1422</v>
      </c>
      <c r="O27" s="84"/>
      <c r="P27" s="84"/>
      <c r="Q27" s="84"/>
      <c r="R27" s="84"/>
      <c r="S27" s="84"/>
      <c r="T27" s="84"/>
      <c r="U27" s="84"/>
      <c r="V27" s="84"/>
      <c r="W27" s="84"/>
      <c r="X27" s="84"/>
      <c r="Y27" s="84"/>
      <c r="Z27" s="84"/>
      <c r="AA27" s="84"/>
    </row>
    <row r="28" spans="1:27" s="518" customFormat="1" ht="16.149999999999999" customHeight="1">
      <c r="A28" s="772">
        <v>11</v>
      </c>
      <c r="B28" s="774" t="s">
        <v>1534</v>
      </c>
      <c r="C28" s="774" t="s">
        <v>1534</v>
      </c>
      <c r="D28" s="773" t="s">
        <v>1535</v>
      </c>
      <c r="E28" s="763" t="s">
        <v>45</v>
      </c>
      <c r="F28" s="771">
        <v>100</v>
      </c>
      <c r="G28" s="771" t="s">
        <v>1536</v>
      </c>
      <c r="H28" s="772" t="s">
        <v>1090</v>
      </c>
      <c r="I28" s="773"/>
      <c r="J28" s="774"/>
      <c r="K28" s="773"/>
      <c r="L28" s="773" t="s">
        <v>1400</v>
      </c>
      <c r="M28" s="773"/>
      <c r="N28" s="773" t="s">
        <v>1401</v>
      </c>
      <c r="O28" s="84"/>
      <c r="P28" s="84"/>
      <c r="Q28" s="84"/>
      <c r="R28" s="84"/>
      <c r="S28" s="84"/>
      <c r="T28" s="84"/>
      <c r="U28" s="84"/>
      <c r="V28" s="84"/>
      <c r="W28" s="84"/>
      <c r="X28" s="84"/>
      <c r="Y28" s="84"/>
      <c r="Z28" s="84"/>
      <c r="AA28" s="84"/>
    </row>
    <row r="29" spans="1:27" s="518" customFormat="1" ht="15.75" customHeight="1">
      <c r="A29" s="770">
        <v>12</v>
      </c>
      <c r="B29" s="774" t="s">
        <v>464</v>
      </c>
      <c r="C29" s="774" t="s">
        <v>464</v>
      </c>
      <c r="D29" s="773" t="s">
        <v>464</v>
      </c>
      <c r="E29" s="763" t="s">
        <v>45</v>
      </c>
      <c r="F29" s="771"/>
      <c r="G29" s="771"/>
      <c r="H29" s="772" t="s">
        <v>1090</v>
      </c>
      <c r="I29" s="773"/>
      <c r="J29" s="774"/>
      <c r="K29" s="773"/>
      <c r="L29" s="773" t="s">
        <v>458</v>
      </c>
      <c r="M29" s="773"/>
      <c r="N29" s="773" t="s">
        <v>1402</v>
      </c>
      <c r="O29" s="84"/>
      <c r="P29" s="84"/>
      <c r="Q29" s="84"/>
      <c r="R29" s="84"/>
      <c r="S29" s="84"/>
      <c r="T29" s="84"/>
      <c r="U29" s="84"/>
      <c r="V29" s="84"/>
      <c r="W29" s="84"/>
      <c r="X29" s="84"/>
      <c r="Y29" s="84"/>
      <c r="Z29" s="84"/>
      <c r="AA29" s="84"/>
    </row>
    <row r="30" spans="1:27" s="518" customFormat="1" ht="24.6" customHeight="1">
      <c r="A30" s="772">
        <v>13</v>
      </c>
      <c r="B30" s="774" t="s">
        <v>444</v>
      </c>
      <c r="C30" s="774" t="s">
        <v>444</v>
      </c>
      <c r="D30" s="773" t="s">
        <v>458</v>
      </c>
      <c r="E30" s="763" t="s">
        <v>45</v>
      </c>
      <c r="F30" s="771"/>
      <c r="G30" s="771"/>
      <c r="H30" s="772" t="s">
        <v>1090</v>
      </c>
      <c r="I30" s="779" t="s">
        <v>1537</v>
      </c>
      <c r="J30" s="774"/>
      <c r="K30" s="773"/>
      <c r="L30" s="773" t="s">
        <v>445</v>
      </c>
      <c r="M30" s="779"/>
      <c r="N30" s="773" t="s">
        <v>1402</v>
      </c>
      <c r="O30" s="84"/>
      <c r="P30" s="84"/>
      <c r="Q30" s="84"/>
      <c r="R30" s="84"/>
      <c r="S30" s="84"/>
      <c r="T30" s="84"/>
      <c r="U30" s="84"/>
      <c r="V30" s="84"/>
      <c r="W30" s="84"/>
      <c r="X30" s="84"/>
      <c r="Y30" s="84"/>
      <c r="Z30" s="84"/>
      <c r="AA30" s="84"/>
    </row>
    <row r="31" spans="1:27" s="518" customFormat="1" ht="15.75" customHeight="1">
      <c r="A31" s="772">
        <v>14</v>
      </c>
      <c r="B31" s="774" t="s">
        <v>460</v>
      </c>
      <c r="C31" s="774" t="s">
        <v>460</v>
      </c>
      <c r="D31" s="773" t="s">
        <v>445</v>
      </c>
      <c r="E31" s="786" t="s">
        <v>1093</v>
      </c>
      <c r="F31" s="771">
        <v>8</v>
      </c>
      <c r="G31" s="787" t="s">
        <v>1093</v>
      </c>
      <c r="H31" s="772" t="s">
        <v>1090</v>
      </c>
      <c r="I31" s="773"/>
      <c r="J31" s="774"/>
      <c r="K31" s="773"/>
      <c r="L31" s="773" t="s">
        <v>459</v>
      </c>
      <c r="M31" s="773"/>
      <c r="N31" s="774"/>
      <c r="O31" s="84"/>
      <c r="P31" s="84"/>
      <c r="Q31" s="84"/>
      <c r="R31" s="84"/>
      <c r="S31" s="84"/>
      <c r="T31" s="84"/>
      <c r="U31" s="84"/>
      <c r="V31" s="84"/>
      <c r="W31" s="84"/>
      <c r="X31" s="84"/>
      <c r="Y31" s="84"/>
      <c r="Z31" s="84"/>
      <c r="AA31" s="84"/>
    </row>
    <row r="32" spans="1:27" s="518" customFormat="1" ht="15.75" customHeight="1">
      <c r="A32" s="772">
        <v>15</v>
      </c>
      <c r="B32" s="774" t="s">
        <v>461</v>
      </c>
      <c r="C32" s="774" t="s">
        <v>461</v>
      </c>
      <c r="D32" s="773" t="s">
        <v>459</v>
      </c>
      <c r="E32" s="763" t="s">
        <v>45</v>
      </c>
      <c r="F32" s="771">
        <v>10</v>
      </c>
      <c r="G32" s="771"/>
      <c r="H32" s="772" t="s">
        <v>1090</v>
      </c>
      <c r="I32" s="773"/>
      <c r="J32" s="774"/>
      <c r="K32" s="773"/>
      <c r="L32" s="773" t="s">
        <v>1403</v>
      </c>
      <c r="M32" s="773"/>
      <c r="N32" s="774"/>
      <c r="O32" s="84"/>
      <c r="P32" s="84"/>
      <c r="Q32" s="84"/>
      <c r="R32" s="84"/>
      <c r="S32" s="84"/>
      <c r="T32" s="84"/>
      <c r="U32" s="84"/>
      <c r="V32" s="84"/>
      <c r="W32" s="84"/>
      <c r="X32" s="84"/>
      <c r="Y32" s="84"/>
      <c r="Z32" s="84"/>
      <c r="AA32" s="84"/>
    </row>
    <row r="33" spans="1:27" s="518" customFormat="1" ht="15.75" customHeight="1">
      <c r="A33" s="772">
        <v>16</v>
      </c>
      <c r="B33" s="774" t="s">
        <v>463</v>
      </c>
      <c r="C33" s="774" t="s">
        <v>463</v>
      </c>
      <c r="D33" s="773" t="s">
        <v>1403</v>
      </c>
      <c r="E33" s="763" t="s">
        <v>45</v>
      </c>
      <c r="F33" s="771">
        <v>100</v>
      </c>
      <c r="G33" s="771"/>
      <c r="H33" s="772" t="s">
        <v>1090</v>
      </c>
      <c r="I33" s="773"/>
      <c r="J33" s="774"/>
      <c r="K33" s="773"/>
      <c r="L33" s="773" t="s">
        <v>1404</v>
      </c>
      <c r="M33" s="773"/>
      <c r="N33" s="774"/>
      <c r="O33" s="84"/>
      <c r="P33" s="84"/>
      <c r="Q33" s="84"/>
      <c r="R33" s="84"/>
      <c r="S33" s="84"/>
      <c r="T33" s="84"/>
      <c r="U33" s="84"/>
      <c r="V33" s="84"/>
      <c r="W33" s="84"/>
      <c r="X33" s="84"/>
      <c r="Y33" s="84"/>
      <c r="Z33" s="84"/>
      <c r="AA33" s="84"/>
    </row>
    <row r="34" spans="1:27" s="518" customFormat="1" ht="15.75" customHeight="1">
      <c r="A34" s="770">
        <v>17</v>
      </c>
      <c r="B34" s="774" t="s">
        <v>1631</v>
      </c>
      <c r="C34" s="774" t="s">
        <v>1627</v>
      </c>
      <c r="D34" s="773" t="s">
        <v>1423</v>
      </c>
      <c r="E34" s="763" t="s">
        <v>45</v>
      </c>
      <c r="F34" s="780">
        <v>10</v>
      </c>
      <c r="G34" s="771"/>
      <c r="H34" s="772" t="s">
        <v>1090</v>
      </c>
      <c r="I34" s="773"/>
      <c r="J34" s="774"/>
      <c r="K34" s="773"/>
      <c r="L34" s="788" t="s">
        <v>1423</v>
      </c>
      <c r="M34" s="773"/>
      <c r="N34" s="774" t="s">
        <v>1424</v>
      </c>
      <c r="O34" s="84"/>
      <c r="P34" s="84"/>
      <c r="Q34" s="84"/>
      <c r="R34" s="84"/>
      <c r="S34" s="84"/>
      <c r="T34" s="84"/>
      <c r="U34" s="84"/>
      <c r="V34" s="84"/>
      <c r="W34" s="84"/>
      <c r="X34" s="84"/>
      <c r="Y34" s="84"/>
      <c r="Z34" s="84"/>
      <c r="AA34" s="84"/>
    </row>
    <row r="35" spans="1:27" s="518" customFormat="1" ht="15.75" customHeight="1">
      <c r="A35" s="772">
        <v>18</v>
      </c>
      <c r="B35" s="774" t="s">
        <v>1632</v>
      </c>
      <c r="C35" s="774" t="s">
        <v>1628</v>
      </c>
      <c r="D35" s="773" t="s">
        <v>1425</v>
      </c>
      <c r="E35" s="763" t="s">
        <v>45</v>
      </c>
      <c r="F35" s="780">
        <v>10</v>
      </c>
      <c r="G35" s="771"/>
      <c r="H35" s="772" t="s">
        <v>1090</v>
      </c>
      <c r="I35" s="773"/>
      <c r="J35" s="774"/>
      <c r="K35" s="773"/>
      <c r="L35" s="788" t="s">
        <v>1425</v>
      </c>
      <c r="M35" s="773"/>
      <c r="N35" s="773" t="s">
        <v>1401</v>
      </c>
      <c r="O35" s="84"/>
      <c r="P35" s="84"/>
      <c r="Q35" s="84"/>
      <c r="R35" s="84"/>
      <c r="S35" s="84"/>
      <c r="T35" s="84"/>
      <c r="U35" s="84"/>
      <c r="V35" s="84"/>
      <c r="W35" s="84"/>
      <c r="X35" s="84"/>
      <c r="Y35" s="84"/>
      <c r="Z35" s="84"/>
      <c r="AA35" s="84"/>
    </row>
    <row r="36" spans="1:27" s="518" customFormat="1" ht="15.75" customHeight="1">
      <c r="A36" s="772">
        <v>19</v>
      </c>
      <c r="B36" s="774" t="s">
        <v>1633</v>
      </c>
      <c r="C36" s="774" t="s">
        <v>1629</v>
      </c>
      <c r="D36" s="773" t="s">
        <v>1426</v>
      </c>
      <c r="E36" s="763" t="s">
        <v>45</v>
      </c>
      <c r="F36" s="780">
        <v>10</v>
      </c>
      <c r="G36" s="771"/>
      <c r="H36" s="772" t="s">
        <v>1090</v>
      </c>
      <c r="I36" s="773"/>
      <c r="J36" s="774"/>
      <c r="K36" s="773"/>
      <c r="L36" s="788" t="s">
        <v>1426</v>
      </c>
      <c r="M36" s="773"/>
      <c r="N36" s="773"/>
      <c r="O36" s="84"/>
      <c r="P36" s="84"/>
      <c r="Q36" s="84"/>
      <c r="R36" s="84"/>
      <c r="S36" s="84"/>
      <c r="T36" s="84"/>
      <c r="U36" s="84"/>
      <c r="V36" s="84"/>
      <c r="W36" s="84"/>
      <c r="X36" s="84"/>
      <c r="Y36" s="84"/>
      <c r="Z36" s="84"/>
      <c r="AA36" s="84"/>
    </row>
    <row r="37" spans="1:27" s="518" customFormat="1" ht="15.75" customHeight="1">
      <c r="A37" s="772">
        <v>20</v>
      </c>
      <c r="B37" s="774" t="s">
        <v>1634</v>
      </c>
      <c r="C37" s="774" t="s">
        <v>1630</v>
      </c>
      <c r="D37" s="773" t="s">
        <v>1427</v>
      </c>
      <c r="E37" s="763" t="s">
        <v>45</v>
      </c>
      <c r="F37" s="780">
        <v>10</v>
      </c>
      <c r="G37" s="771"/>
      <c r="H37" s="772" t="s">
        <v>1090</v>
      </c>
      <c r="I37" s="773"/>
      <c r="J37" s="774"/>
      <c r="K37" s="773"/>
      <c r="L37" s="788" t="s">
        <v>1427</v>
      </c>
      <c r="M37" s="773"/>
      <c r="N37" s="773"/>
      <c r="O37" s="84"/>
      <c r="P37" s="84"/>
      <c r="Q37" s="84"/>
      <c r="R37" s="84"/>
      <c r="S37" s="84"/>
      <c r="T37" s="84"/>
      <c r="U37" s="84"/>
      <c r="V37" s="84"/>
      <c r="W37" s="84"/>
      <c r="X37" s="84"/>
      <c r="Y37" s="84"/>
      <c r="Z37" s="84"/>
      <c r="AA37" s="84"/>
    </row>
    <row r="38" spans="1:27" s="518" customFormat="1" ht="15.75" customHeight="1">
      <c r="A38" s="772">
        <v>21</v>
      </c>
      <c r="B38" s="774" t="s">
        <v>411</v>
      </c>
      <c r="C38" s="774" t="s">
        <v>1538</v>
      </c>
      <c r="D38" s="773" t="s">
        <v>1517</v>
      </c>
      <c r="E38" s="763" t="s">
        <v>45</v>
      </c>
      <c r="F38" s="780">
        <v>10</v>
      </c>
      <c r="G38" s="789" t="s">
        <v>1544</v>
      </c>
      <c r="H38" s="772" t="s">
        <v>1090</v>
      </c>
      <c r="I38" s="773"/>
      <c r="J38" s="774"/>
      <c r="K38" s="773"/>
      <c r="L38" s="788" t="s">
        <v>1428</v>
      </c>
      <c r="M38" s="773"/>
      <c r="N38" s="773"/>
      <c r="O38" s="84"/>
      <c r="P38" s="84"/>
      <c r="Q38" s="84"/>
      <c r="R38" s="84"/>
      <c r="S38" s="84"/>
      <c r="T38" s="84"/>
      <c r="U38" s="84"/>
      <c r="V38" s="84"/>
      <c r="W38" s="84"/>
      <c r="X38" s="84"/>
      <c r="Y38" s="84"/>
      <c r="Z38" s="84"/>
      <c r="AA38" s="84"/>
    </row>
    <row r="39" spans="1:27" s="518" customFormat="1" ht="31.15" customHeight="1">
      <c r="A39" s="770">
        <v>22</v>
      </c>
      <c r="B39" s="774" t="s">
        <v>1578</v>
      </c>
      <c r="C39" s="774" t="s">
        <v>462</v>
      </c>
      <c r="D39" s="773" t="s">
        <v>462</v>
      </c>
      <c r="E39" s="774" t="s">
        <v>74</v>
      </c>
      <c r="F39" s="771">
        <v>10</v>
      </c>
      <c r="G39" s="771"/>
      <c r="H39" s="772" t="s">
        <v>1090</v>
      </c>
      <c r="I39" s="773"/>
      <c r="J39" s="774"/>
      <c r="K39" s="773"/>
      <c r="L39" s="790" t="s">
        <v>1573</v>
      </c>
      <c r="M39" s="773"/>
      <c r="N39" s="791"/>
      <c r="O39" s="84"/>
      <c r="P39" s="84"/>
      <c r="Q39" s="84"/>
      <c r="R39" s="84"/>
      <c r="S39" s="84"/>
      <c r="T39" s="84"/>
      <c r="U39" s="84"/>
      <c r="V39" s="84"/>
      <c r="W39" s="84"/>
      <c r="X39" s="84"/>
      <c r="Y39" s="84"/>
      <c r="Z39" s="84"/>
      <c r="AA39" s="84"/>
    </row>
    <row r="40" spans="1:27" s="518" customFormat="1" ht="15.75" customHeight="1">
      <c r="A40" s="772">
        <v>23</v>
      </c>
      <c r="B40" s="774" t="s">
        <v>1579</v>
      </c>
      <c r="C40" s="774" t="s">
        <v>1518</v>
      </c>
      <c r="D40" s="773" t="s">
        <v>1518</v>
      </c>
      <c r="E40" s="763" t="s">
        <v>45</v>
      </c>
      <c r="F40" s="780">
        <v>10</v>
      </c>
      <c r="G40" s="771"/>
      <c r="H40" s="772" t="s">
        <v>1090</v>
      </c>
      <c r="I40" s="773"/>
      <c r="J40" s="774"/>
      <c r="K40" s="773"/>
      <c r="L40" s="788" t="s">
        <v>1432</v>
      </c>
      <c r="M40" s="773"/>
      <c r="N40" s="773"/>
      <c r="O40" s="84"/>
      <c r="P40" s="84"/>
      <c r="Q40" s="84"/>
      <c r="R40" s="84"/>
      <c r="S40" s="84"/>
      <c r="T40" s="84"/>
      <c r="U40" s="84"/>
      <c r="V40" s="84"/>
      <c r="W40" s="84"/>
      <c r="X40" s="84"/>
      <c r="Y40" s="84"/>
      <c r="Z40" s="84"/>
      <c r="AA40" s="84"/>
    </row>
    <row r="41" spans="1:27" s="518" customFormat="1" ht="15.75" customHeight="1">
      <c r="A41" s="772">
        <v>24</v>
      </c>
      <c r="B41" s="774" t="s">
        <v>1637</v>
      </c>
      <c r="C41" s="774" t="s">
        <v>1636</v>
      </c>
      <c r="D41" s="773"/>
      <c r="E41" s="763" t="s">
        <v>45</v>
      </c>
      <c r="F41" s="780">
        <v>10</v>
      </c>
      <c r="G41" s="771"/>
      <c r="H41" s="772" t="s">
        <v>1090</v>
      </c>
      <c r="I41" s="773"/>
      <c r="J41" s="774"/>
      <c r="K41" s="773"/>
      <c r="L41" s="788" t="s">
        <v>1433</v>
      </c>
      <c r="M41" s="773"/>
      <c r="N41" s="773"/>
      <c r="O41" s="84"/>
      <c r="P41" s="84"/>
      <c r="Q41" s="84"/>
      <c r="R41" s="84"/>
      <c r="S41" s="84"/>
      <c r="T41" s="84"/>
      <c r="U41" s="84"/>
      <c r="V41" s="84"/>
      <c r="W41" s="84"/>
      <c r="X41" s="84"/>
      <c r="Y41" s="84"/>
      <c r="Z41" s="84"/>
      <c r="AA41" s="84"/>
    </row>
    <row r="42" spans="1:27" s="518" customFormat="1" ht="15.75" customHeight="1">
      <c r="A42" s="772">
        <v>25</v>
      </c>
      <c r="B42" s="774" t="s">
        <v>1639</v>
      </c>
      <c r="C42" s="774" t="s">
        <v>1638</v>
      </c>
      <c r="D42" s="773"/>
      <c r="E42" s="763" t="s">
        <v>45</v>
      </c>
      <c r="F42" s="780">
        <v>10</v>
      </c>
      <c r="G42" s="771"/>
      <c r="H42" s="772" t="s">
        <v>1090</v>
      </c>
      <c r="I42" s="773"/>
      <c r="J42" s="774"/>
      <c r="K42" s="773"/>
      <c r="L42" s="788" t="s">
        <v>1434</v>
      </c>
      <c r="M42" s="773"/>
      <c r="N42" s="773" t="s">
        <v>1436</v>
      </c>
      <c r="O42" s="84"/>
      <c r="P42" s="84"/>
      <c r="Q42" s="84"/>
      <c r="R42" s="84"/>
      <c r="S42" s="84"/>
      <c r="T42" s="84"/>
      <c r="U42" s="84"/>
      <c r="V42" s="84"/>
      <c r="W42" s="84"/>
      <c r="X42" s="84"/>
      <c r="Y42" s="84"/>
      <c r="Z42" s="84"/>
      <c r="AA42" s="84"/>
    </row>
    <row r="43" spans="1:27" s="518" customFormat="1" ht="15.75" customHeight="1">
      <c r="A43" s="772">
        <v>26</v>
      </c>
      <c r="B43" s="774" t="s">
        <v>1641</v>
      </c>
      <c r="C43" s="774" t="s">
        <v>1640</v>
      </c>
      <c r="D43" s="773"/>
      <c r="E43" s="763" t="s">
        <v>45</v>
      </c>
      <c r="F43" s="780">
        <v>10</v>
      </c>
      <c r="G43" s="771"/>
      <c r="H43" s="772" t="s">
        <v>1090</v>
      </c>
      <c r="I43" s="773"/>
      <c r="J43" s="774"/>
      <c r="K43" s="773"/>
      <c r="L43" s="788" t="s">
        <v>1435</v>
      </c>
      <c r="M43" s="773"/>
      <c r="N43" s="773" t="s">
        <v>1437</v>
      </c>
      <c r="O43" s="84"/>
      <c r="P43" s="84"/>
      <c r="Q43" s="84"/>
      <c r="R43" s="84"/>
      <c r="S43" s="84"/>
      <c r="T43" s="84"/>
      <c r="U43" s="84"/>
      <c r="V43" s="84"/>
      <c r="W43" s="84"/>
      <c r="X43" s="84"/>
      <c r="Y43" s="84"/>
      <c r="Z43" s="84"/>
      <c r="AA43" s="84"/>
    </row>
    <row r="44" spans="1:27" s="518" customFormat="1" ht="15.75" customHeight="1">
      <c r="A44" s="770">
        <v>27</v>
      </c>
      <c r="B44" s="774" t="s">
        <v>1580</v>
      </c>
      <c r="C44" s="774" t="s">
        <v>451</v>
      </c>
      <c r="D44" s="773" t="s">
        <v>451</v>
      </c>
      <c r="E44" s="763" t="s">
        <v>45</v>
      </c>
      <c r="F44" s="771">
        <v>10</v>
      </c>
      <c r="G44" s="771"/>
      <c r="H44" s="772" t="s">
        <v>1090</v>
      </c>
      <c r="I44" s="773"/>
      <c r="J44" s="774"/>
      <c r="K44" s="773"/>
      <c r="L44" s="773" t="s">
        <v>450</v>
      </c>
      <c r="M44" s="773"/>
      <c r="N44" s="774"/>
      <c r="O44" s="84"/>
      <c r="P44" s="84"/>
      <c r="Q44" s="84"/>
      <c r="R44" s="84"/>
      <c r="S44" s="84"/>
      <c r="T44" s="84"/>
      <c r="U44" s="84"/>
      <c r="V44" s="84"/>
      <c r="W44" s="84"/>
      <c r="X44" s="84"/>
      <c r="Y44" s="84"/>
      <c r="Z44" s="84"/>
      <c r="AA44" s="84"/>
    </row>
    <row r="45" spans="1:27" s="518" customFormat="1" ht="15.75" customHeight="1">
      <c r="A45" s="772">
        <v>28</v>
      </c>
      <c r="B45" s="774" t="s">
        <v>1581</v>
      </c>
      <c r="C45" s="774" t="s">
        <v>447</v>
      </c>
      <c r="D45" s="773" t="s">
        <v>447</v>
      </c>
      <c r="E45" s="763" t="s">
        <v>45</v>
      </c>
      <c r="F45" s="771">
        <v>100</v>
      </c>
      <c r="G45" s="771"/>
      <c r="H45" s="772" t="s">
        <v>1090</v>
      </c>
      <c r="I45" s="773"/>
      <c r="J45" s="774"/>
      <c r="K45" s="773"/>
      <c r="L45" s="773" t="s">
        <v>449</v>
      </c>
      <c r="M45" s="773"/>
      <c r="N45" s="774"/>
      <c r="O45" s="84"/>
      <c r="P45" s="84"/>
      <c r="Q45" s="84"/>
      <c r="R45" s="84"/>
      <c r="S45" s="84"/>
      <c r="T45" s="84"/>
      <c r="U45" s="84"/>
      <c r="V45" s="84"/>
      <c r="W45" s="84"/>
      <c r="X45" s="84"/>
      <c r="Y45" s="84"/>
      <c r="Z45" s="84"/>
      <c r="AA45" s="84"/>
    </row>
    <row r="46" spans="1:27" s="518" customFormat="1" ht="15.75" customHeight="1">
      <c r="A46" s="772">
        <v>29</v>
      </c>
      <c r="B46" s="811" t="s">
        <v>1644</v>
      </c>
      <c r="C46" s="774" t="s">
        <v>1642</v>
      </c>
      <c r="D46" s="773"/>
      <c r="E46" s="763"/>
      <c r="F46" s="771"/>
      <c r="G46" s="771"/>
      <c r="H46" s="772" t="s">
        <v>1090</v>
      </c>
      <c r="I46" s="773"/>
      <c r="J46" s="774"/>
      <c r="K46" s="773"/>
      <c r="L46" s="777" t="s">
        <v>1405</v>
      </c>
      <c r="M46" s="773"/>
      <c r="N46" s="774"/>
      <c r="O46" s="84"/>
      <c r="P46" s="84"/>
      <c r="Q46" s="84"/>
      <c r="R46" s="84"/>
      <c r="S46" s="84"/>
      <c r="T46" s="84"/>
      <c r="U46" s="84"/>
      <c r="V46" s="84"/>
      <c r="W46" s="84"/>
      <c r="X46" s="84"/>
      <c r="Y46" s="84"/>
      <c r="Z46" s="84"/>
      <c r="AA46" s="84"/>
    </row>
    <row r="47" spans="1:27" s="518" customFormat="1" ht="15.6" customHeight="1">
      <c r="A47" s="772">
        <v>30</v>
      </c>
      <c r="B47" s="811" t="s">
        <v>1645</v>
      </c>
      <c r="C47" s="774" t="s">
        <v>1643</v>
      </c>
      <c r="D47" s="773"/>
      <c r="E47" s="763"/>
      <c r="F47" s="771"/>
      <c r="G47" s="771"/>
      <c r="H47" s="772" t="s">
        <v>1090</v>
      </c>
      <c r="I47" s="773"/>
      <c r="J47" s="774"/>
      <c r="K47" s="773"/>
      <c r="L47" s="777" t="s">
        <v>1406</v>
      </c>
      <c r="M47" s="773"/>
      <c r="N47" s="774"/>
      <c r="O47" s="84"/>
      <c r="P47" s="84"/>
      <c r="Q47" s="84"/>
      <c r="R47" s="84"/>
      <c r="S47" s="84"/>
      <c r="T47" s="84"/>
      <c r="U47" s="84"/>
      <c r="V47" s="84"/>
      <c r="W47" s="84"/>
      <c r="X47" s="84"/>
      <c r="Y47" s="84"/>
      <c r="Z47" s="84"/>
      <c r="AA47" s="84"/>
    </row>
    <row r="48" spans="1:27" s="518" customFormat="1">
      <c r="A48" s="772">
        <v>31</v>
      </c>
      <c r="B48" s="774" t="s">
        <v>1646</v>
      </c>
      <c r="C48" s="774" t="s">
        <v>1647</v>
      </c>
      <c r="D48" s="773"/>
      <c r="E48" s="763"/>
      <c r="F48" s="771">
        <v>10</v>
      </c>
      <c r="G48" s="771"/>
      <c r="H48" s="772" t="s">
        <v>1090</v>
      </c>
      <c r="I48" s="773"/>
      <c r="J48" s="774"/>
      <c r="K48" s="773"/>
      <c r="L48" s="777" t="s">
        <v>1429</v>
      </c>
      <c r="M48" s="773"/>
      <c r="N48" s="774"/>
      <c r="O48" s="84"/>
      <c r="P48" s="84"/>
      <c r="Q48" s="84"/>
      <c r="R48" s="84"/>
      <c r="S48" s="84"/>
      <c r="T48" s="84"/>
      <c r="U48" s="84"/>
      <c r="V48" s="84"/>
      <c r="W48" s="84"/>
      <c r="X48" s="84"/>
      <c r="Y48" s="84"/>
      <c r="Z48" s="84"/>
      <c r="AA48" s="84"/>
    </row>
    <row r="49" spans="1:27" s="518" customFormat="1" ht="15.75" customHeight="1">
      <c r="A49" s="770">
        <v>32</v>
      </c>
      <c r="B49" s="774" t="s">
        <v>1582</v>
      </c>
      <c r="C49" s="774" t="s">
        <v>457</v>
      </c>
      <c r="D49" s="773" t="s">
        <v>457</v>
      </c>
      <c r="E49" s="763" t="s">
        <v>45</v>
      </c>
      <c r="F49" s="771">
        <v>16</v>
      </c>
      <c r="G49" s="771"/>
      <c r="H49" s="772" t="s">
        <v>1090</v>
      </c>
      <c r="I49" s="773"/>
      <c r="J49" s="774"/>
      <c r="K49" s="773"/>
      <c r="L49" s="773" t="s">
        <v>1407</v>
      </c>
      <c r="M49" s="773"/>
      <c r="N49" s="774" t="s">
        <v>1408</v>
      </c>
      <c r="O49" s="84"/>
      <c r="P49" s="84"/>
      <c r="Q49" s="84"/>
      <c r="R49" s="84"/>
      <c r="S49" s="84"/>
      <c r="T49" s="84"/>
      <c r="U49" s="84"/>
      <c r="V49" s="84"/>
      <c r="W49" s="84"/>
      <c r="X49" s="84"/>
      <c r="Y49" s="84"/>
      <c r="Z49" s="84"/>
      <c r="AA49" s="84"/>
    </row>
    <row r="50" spans="1:27" s="518" customFormat="1" ht="53.45" customHeight="1">
      <c r="A50" s="772">
        <v>33</v>
      </c>
      <c r="B50" s="763" t="s">
        <v>1583</v>
      </c>
      <c r="C50" s="763" t="s">
        <v>465</v>
      </c>
      <c r="D50" s="763" t="s">
        <v>465</v>
      </c>
      <c r="E50" s="763" t="s">
        <v>45</v>
      </c>
      <c r="F50" s="771">
        <v>1</v>
      </c>
      <c r="G50" s="771"/>
      <c r="H50" s="772" t="s">
        <v>1090</v>
      </c>
      <c r="I50" s="773"/>
      <c r="J50" s="774"/>
      <c r="K50" s="773"/>
      <c r="L50" s="775" t="s">
        <v>1409</v>
      </c>
      <c r="M50" s="773"/>
      <c r="N50" s="776" t="s">
        <v>1410</v>
      </c>
      <c r="O50" s="84"/>
      <c r="P50" s="84"/>
      <c r="Q50" s="84"/>
      <c r="R50" s="84"/>
      <c r="S50" s="84"/>
      <c r="T50" s="84"/>
      <c r="U50" s="84"/>
      <c r="V50" s="84"/>
      <c r="W50" s="84"/>
      <c r="X50" s="84"/>
      <c r="Y50" s="84"/>
      <c r="Z50" s="84"/>
      <c r="AA50" s="84"/>
    </row>
    <row r="51" spans="1:27" s="518" customFormat="1" ht="15" customHeight="1">
      <c r="A51" s="772">
        <v>34</v>
      </c>
      <c r="B51" s="763" t="s">
        <v>1584</v>
      </c>
      <c r="C51" s="763" t="s">
        <v>1519</v>
      </c>
      <c r="D51" s="805" t="s">
        <v>1439</v>
      </c>
      <c r="E51" s="763"/>
      <c r="F51" s="780">
        <v>10</v>
      </c>
      <c r="G51" s="771"/>
      <c r="H51" s="772"/>
      <c r="I51" s="773"/>
      <c r="J51" s="774"/>
      <c r="K51" s="773"/>
      <c r="L51" s="777" t="s">
        <v>1439</v>
      </c>
      <c r="M51" s="773"/>
      <c r="N51" s="773"/>
      <c r="O51" s="84"/>
      <c r="P51" s="84"/>
      <c r="Q51" s="84"/>
      <c r="R51" s="84"/>
      <c r="S51" s="84"/>
      <c r="T51" s="84"/>
      <c r="U51" s="84"/>
      <c r="V51" s="84"/>
      <c r="W51" s="84"/>
      <c r="X51" s="84"/>
      <c r="Y51" s="84"/>
      <c r="Z51" s="84"/>
      <c r="AA51" s="84"/>
    </row>
    <row r="52" spans="1:27" s="518" customFormat="1" ht="15" customHeight="1">
      <c r="A52" s="772">
        <v>35</v>
      </c>
      <c r="B52" s="763" t="s">
        <v>1585</v>
      </c>
      <c r="C52" s="763" t="s">
        <v>1520</v>
      </c>
      <c r="D52" s="805" t="s">
        <v>1440</v>
      </c>
      <c r="E52" s="763"/>
      <c r="F52" s="780">
        <v>50</v>
      </c>
      <c r="G52" s="771"/>
      <c r="H52" s="772"/>
      <c r="I52" s="773"/>
      <c r="J52" s="774"/>
      <c r="K52" s="773"/>
      <c r="L52" s="777" t="s">
        <v>1440</v>
      </c>
      <c r="M52" s="773"/>
      <c r="N52" s="773"/>
      <c r="O52" s="84"/>
      <c r="P52" s="84"/>
      <c r="Q52" s="84"/>
      <c r="R52" s="84"/>
      <c r="S52" s="84"/>
      <c r="T52" s="84"/>
      <c r="U52" s="84"/>
      <c r="V52" s="84"/>
      <c r="W52" s="84"/>
      <c r="X52" s="84"/>
      <c r="Y52" s="84"/>
      <c r="Z52" s="84"/>
      <c r="AA52" s="84"/>
    </row>
    <row r="53" spans="1:27" s="518" customFormat="1" ht="15" customHeight="1">
      <c r="A53" s="772">
        <v>36</v>
      </c>
      <c r="B53" s="763" t="s">
        <v>1586</v>
      </c>
      <c r="C53" s="763" t="s">
        <v>1521</v>
      </c>
      <c r="D53" s="805" t="s">
        <v>1441</v>
      </c>
      <c r="E53" s="763"/>
      <c r="F53" s="780">
        <v>10</v>
      </c>
      <c r="G53" s="771"/>
      <c r="H53" s="772"/>
      <c r="I53" s="773"/>
      <c r="J53" s="774"/>
      <c r="K53" s="773"/>
      <c r="L53" s="777" t="s">
        <v>1441</v>
      </c>
      <c r="M53" s="773"/>
      <c r="N53" s="773"/>
      <c r="O53" s="84"/>
      <c r="P53" s="84"/>
      <c r="Q53" s="84"/>
      <c r="R53" s="84"/>
      <c r="S53" s="84"/>
      <c r="T53" s="84"/>
      <c r="U53" s="84"/>
      <c r="V53" s="84"/>
      <c r="W53" s="84"/>
      <c r="X53" s="84"/>
      <c r="Y53" s="84"/>
      <c r="Z53" s="84"/>
      <c r="AA53" s="84"/>
    </row>
    <row r="54" spans="1:27" s="518" customFormat="1" ht="15" customHeight="1">
      <c r="A54" s="770">
        <v>37</v>
      </c>
      <c r="B54" s="763" t="s">
        <v>1587</v>
      </c>
      <c r="C54" s="763" t="s">
        <v>1522</v>
      </c>
      <c r="D54" s="805" t="s">
        <v>1442</v>
      </c>
      <c r="E54" s="763"/>
      <c r="F54" s="780">
        <v>50</v>
      </c>
      <c r="G54" s="771"/>
      <c r="H54" s="772"/>
      <c r="I54" s="773"/>
      <c r="J54" s="774"/>
      <c r="K54" s="773"/>
      <c r="L54" s="777" t="s">
        <v>1442</v>
      </c>
      <c r="M54" s="773"/>
      <c r="N54" s="773"/>
      <c r="O54" s="84"/>
      <c r="P54" s="84"/>
      <c r="Q54" s="84"/>
      <c r="R54" s="84"/>
      <c r="S54" s="84"/>
      <c r="T54" s="84"/>
      <c r="U54" s="84"/>
      <c r="V54" s="84"/>
      <c r="W54" s="84"/>
      <c r="X54" s="84"/>
      <c r="Y54" s="84"/>
      <c r="Z54" s="84"/>
      <c r="AA54" s="84"/>
    </row>
    <row r="55" spans="1:27" s="518" customFormat="1" ht="15" customHeight="1">
      <c r="A55" s="772">
        <v>38</v>
      </c>
      <c r="B55" s="763" t="s">
        <v>1588</v>
      </c>
      <c r="C55" s="763" t="s">
        <v>1523</v>
      </c>
      <c r="D55" s="805" t="s">
        <v>1443</v>
      </c>
      <c r="E55" s="763"/>
      <c r="F55" s="780">
        <v>20</v>
      </c>
      <c r="G55" s="771"/>
      <c r="H55" s="772"/>
      <c r="I55" s="773"/>
      <c r="J55" s="774"/>
      <c r="K55" s="773"/>
      <c r="L55" s="777" t="s">
        <v>1443</v>
      </c>
      <c r="M55" s="773"/>
      <c r="N55" s="773" t="s">
        <v>1444</v>
      </c>
      <c r="O55" s="84"/>
      <c r="P55" s="84"/>
      <c r="Q55" s="84"/>
      <c r="R55" s="84"/>
      <c r="S55" s="84"/>
      <c r="T55" s="84"/>
      <c r="U55" s="84"/>
      <c r="V55" s="84"/>
      <c r="W55" s="84"/>
      <c r="X55" s="84"/>
      <c r="Y55" s="84"/>
      <c r="Z55" s="84"/>
      <c r="AA55" s="84"/>
    </row>
    <row r="56" spans="1:27" s="518" customFormat="1" ht="15" customHeight="1">
      <c r="A56" s="772">
        <v>39</v>
      </c>
      <c r="B56" s="763" t="s">
        <v>1589</v>
      </c>
      <c r="C56" s="763" t="s">
        <v>1524</v>
      </c>
      <c r="D56" s="805" t="s">
        <v>1445</v>
      </c>
      <c r="E56" s="763"/>
      <c r="F56" s="780">
        <v>2</v>
      </c>
      <c r="G56" s="771"/>
      <c r="H56" s="772"/>
      <c r="I56" s="773"/>
      <c r="J56" s="774"/>
      <c r="K56" s="773"/>
      <c r="L56" s="777" t="s">
        <v>1445</v>
      </c>
      <c r="M56" s="773"/>
      <c r="N56" s="778" t="s">
        <v>1446</v>
      </c>
      <c r="O56" s="84"/>
      <c r="P56" s="84"/>
      <c r="Q56" s="84"/>
      <c r="R56" s="84"/>
      <c r="S56" s="84"/>
      <c r="T56" s="84"/>
      <c r="U56" s="84"/>
      <c r="V56" s="84"/>
      <c r="W56" s="84"/>
      <c r="X56" s="84"/>
      <c r="Y56" s="84"/>
      <c r="Z56" s="84"/>
      <c r="AA56" s="84"/>
    </row>
    <row r="57" spans="1:27" s="518" customFormat="1" ht="15" customHeight="1">
      <c r="A57" s="772">
        <v>40</v>
      </c>
      <c r="B57" s="763" t="s">
        <v>1590</v>
      </c>
      <c r="C57" s="763" t="s">
        <v>1525</v>
      </c>
      <c r="D57" s="805" t="s">
        <v>1447</v>
      </c>
      <c r="E57" s="763"/>
      <c r="F57" s="780">
        <v>10</v>
      </c>
      <c r="G57" s="771"/>
      <c r="H57" s="772"/>
      <c r="I57" s="773"/>
      <c r="J57" s="774"/>
      <c r="K57" s="773"/>
      <c r="L57" s="777" t="s">
        <v>1447</v>
      </c>
      <c r="M57" s="773"/>
      <c r="N57" s="773"/>
      <c r="O57" s="84"/>
      <c r="P57" s="84"/>
      <c r="Q57" s="84"/>
      <c r="R57" s="84"/>
      <c r="S57" s="84"/>
      <c r="T57" s="84"/>
      <c r="U57" s="84"/>
      <c r="V57" s="84"/>
      <c r="W57" s="84"/>
      <c r="X57" s="84"/>
      <c r="Y57" s="84"/>
      <c r="Z57" s="84"/>
      <c r="AA57" s="84"/>
    </row>
    <row r="58" spans="1:27" s="518" customFormat="1" ht="15" customHeight="1">
      <c r="A58" s="772">
        <v>41</v>
      </c>
      <c r="B58" s="763" t="s">
        <v>1591</v>
      </c>
      <c r="C58" s="763" t="s">
        <v>1545</v>
      </c>
      <c r="D58" s="805" t="s">
        <v>1448</v>
      </c>
      <c r="E58" s="763"/>
      <c r="F58" s="780">
        <v>20</v>
      </c>
      <c r="G58" s="771"/>
      <c r="H58" s="772"/>
      <c r="I58" s="773"/>
      <c r="J58" s="774"/>
      <c r="K58" s="773"/>
      <c r="L58" s="777" t="s">
        <v>1448</v>
      </c>
      <c r="M58" s="773"/>
      <c r="N58" s="773"/>
      <c r="O58" s="84"/>
      <c r="P58" s="84"/>
      <c r="Q58" s="84"/>
      <c r="R58" s="84"/>
      <c r="S58" s="84"/>
      <c r="T58" s="84"/>
      <c r="U58" s="84"/>
      <c r="V58" s="84"/>
      <c r="W58" s="84"/>
      <c r="X58" s="84"/>
      <c r="Y58" s="84"/>
      <c r="Z58" s="84"/>
      <c r="AA58" s="84"/>
    </row>
    <row r="59" spans="1:27" s="518" customFormat="1" ht="15" customHeight="1">
      <c r="A59" s="770">
        <v>42</v>
      </c>
      <c r="B59" s="872" t="s">
        <v>1648</v>
      </c>
      <c r="C59" s="873"/>
      <c r="D59" s="873"/>
      <c r="E59" s="874"/>
      <c r="F59" s="780">
        <v>20</v>
      </c>
      <c r="G59" s="771"/>
      <c r="H59" s="772"/>
      <c r="I59" s="773"/>
      <c r="J59" s="774"/>
      <c r="K59" s="773"/>
      <c r="L59" s="777" t="s">
        <v>1449</v>
      </c>
      <c r="M59" s="773"/>
      <c r="N59" s="773"/>
      <c r="O59" s="84"/>
      <c r="P59" s="84"/>
      <c r="Q59" s="84"/>
      <c r="R59" s="84"/>
      <c r="S59" s="84"/>
      <c r="T59" s="84"/>
      <c r="U59" s="84"/>
      <c r="V59" s="84"/>
      <c r="W59" s="84"/>
      <c r="X59" s="84"/>
      <c r="Y59" s="84"/>
      <c r="Z59" s="84"/>
      <c r="AA59" s="84"/>
    </row>
    <row r="60" spans="1:27" s="518" customFormat="1" ht="15" customHeight="1">
      <c r="A60" s="772">
        <v>43</v>
      </c>
      <c r="B60" s="763" t="s">
        <v>1592</v>
      </c>
      <c r="C60" s="763" t="s">
        <v>1546</v>
      </c>
      <c r="D60" s="805" t="s">
        <v>1451</v>
      </c>
      <c r="E60" s="763"/>
      <c r="F60" s="780">
        <v>20</v>
      </c>
      <c r="G60" s="771"/>
      <c r="H60" s="772"/>
      <c r="I60" s="773"/>
      <c r="J60" s="774"/>
      <c r="K60" s="773"/>
      <c r="L60" s="777" t="s">
        <v>1451</v>
      </c>
      <c r="M60" s="773"/>
      <c r="N60" s="773" t="s">
        <v>1452</v>
      </c>
      <c r="O60" s="84"/>
      <c r="P60" s="84"/>
      <c r="Q60" s="84"/>
      <c r="R60" s="84"/>
      <c r="S60" s="84"/>
      <c r="T60" s="84"/>
      <c r="U60" s="84"/>
      <c r="V60" s="84"/>
      <c r="W60" s="84"/>
      <c r="X60" s="84"/>
      <c r="Y60" s="84"/>
      <c r="Z60" s="84"/>
      <c r="AA60" s="84"/>
    </row>
    <row r="61" spans="1:27" s="518" customFormat="1" ht="15" customHeight="1">
      <c r="A61" s="772">
        <v>44</v>
      </c>
      <c r="B61" s="763" t="s">
        <v>1593</v>
      </c>
      <c r="C61" s="763" t="s">
        <v>1547</v>
      </c>
      <c r="D61" s="805" t="s">
        <v>1450</v>
      </c>
      <c r="E61" s="763"/>
      <c r="F61" s="780">
        <v>5</v>
      </c>
      <c r="G61" s="771"/>
      <c r="H61" s="772"/>
      <c r="I61" s="773"/>
      <c r="J61" s="774"/>
      <c r="K61" s="773"/>
      <c r="L61" s="777" t="s">
        <v>1450</v>
      </c>
      <c r="M61" s="773"/>
      <c r="N61" s="773" t="s">
        <v>1453</v>
      </c>
      <c r="O61" s="84"/>
      <c r="P61" s="84"/>
      <c r="Q61" s="84"/>
      <c r="R61" s="84"/>
      <c r="S61" s="84"/>
      <c r="T61" s="84"/>
      <c r="U61" s="84"/>
      <c r="V61" s="84"/>
      <c r="W61" s="84"/>
      <c r="X61" s="84"/>
      <c r="Y61" s="84"/>
      <c r="Z61" s="84"/>
      <c r="AA61" s="84"/>
    </row>
    <row r="62" spans="1:27" s="518" customFormat="1" ht="60" customHeight="1">
      <c r="A62" s="772">
        <v>45</v>
      </c>
      <c r="B62" s="763" t="s">
        <v>1594</v>
      </c>
      <c r="C62" s="763" t="s">
        <v>1548</v>
      </c>
      <c r="D62" s="805" t="s">
        <v>1455</v>
      </c>
      <c r="E62" s="763"/>
      <c r="F62" s="780">
        <v>20</v>
      </c>
      <c r="G62" s="779" t="s">
        <v>1574</v>
      </c>
      <c r="H62" s="772"/>
      <c r="I62" s="773"/>
      <c r="J62" s="774"/>
      <c r="K62" s="773"/>
      <c r="L62" s="777" t="s">
        <v>1455</v>
      </c>
      <c r="M62" s="763"/>
      <c r="N62" s="773" t="s">
        <v>1454</v>
      </c>
      <c r="O62" s="84"/>
      <c r="P62" s="84"/>
      <c r="Q62" s="84"/>
      <c r="R62" s="84"/>
      <c r="S62" s="84"/>
      <c r="T62" s="84"/>
      <c r="U62" s="84"/>
      <c r="V62" s="84"/>
      <c r="W62" s="84"/>
      <c r="X62" s="84"/>
      <c r="Y62" s="84"/>
      <c r="Z62" s="84"/>
      <c r="AA62" s="84"/>
    </row>
    <row r="63" spans="1:27" s="518" customFormat="1" ht="42.6" customHeight="1">
      <c r="A63" s="772">
        <v>46</v>
      </c>
      <c r="B63" s="774" t="s">
        <v>1595</v>
      </c>
      <c r="C63" s="774" t="s">
        <v>1549</v>
      </c>
      <c r="D63" s="773" t="s">
        <v>1456</v>
      </c>
      <c r="E63" s="763"/>
      <c r="F63" s="780">
        <v>20</v>
      </c>
      <c r="G63" s="763"/>
      <c r="H63" s="772"/>
      <c r="I63" s="779" t="s">
        <v>1537</v>
      </c>
      <c r="J63" s="774"/>
      <c r="K63" s="763"/>
      <c r="L63" s="773" t="s">
        <v>1456</v>
      </c>
      <c r="N63" s="774"/>
      <c r="O63" s="84"/>
      <c r="P63" s="84"/>
      <c r="Q63" s="84"/>
      <c r="R63" s="84"/>
      <c r="S63" s="84"/>
      <c r="T63" s="84"/>
      <c r="U63" s="84"/>
      <c r="V63" s="84"/>
      <c r="W63" s="84"/>
      <c r="X63" s="84"/>
      <c r="Y63" s="84"/>
      <c r="Z63" s="84"/>
      <c r="AA63" s="84"/>
    </row>
    <row r="64" spans="1:27" s="518" customFormat="1" ht="15.6" customHeight="1">
      <c r="A64" s="770">
        <v>47</v>
      </c>
      <c r="B64" s="774" t="s">
        <v>1596</v>
      </c>
      <c r="C64" s="774" t="s">
        <v>466</v>
      </c>
      <c r="D64" s="773" t="s">
        <v>1411</v>
      </c>
      <c r="E64" s="763"/>
      <c r="F64" s="771">
        <v>8</v>
      </c>
      <c r="G64" s="787" t="s">
        <v>1093</v>
      </c>
      <c r="H64" s="772" t="s">
        <v>1090</v>
      </c>
      <c r="I64" s="773"/>
      <c r="J64" s="774"/>
      <c r="K64" s="763"/>
      <c r="L64" s="773" t="s">
        <v>1411</v>
      </c>
      <c r="M64" s="773"/>
      <c r="N64" s="774"/>
      <c r="O64" s="84"/>
      <c r="P64" s="84"/>
      <c r="Q64" s="84"/>
      <c r="R64" s="84"/>
      <c r="S64" s="84"/>
      <c r="T64" s="84"/>
      <c r="U64" s="84"/>
      <c r="V64" s="84"/>
      <c r="W64" s="84"/>
      <c r="X64" s="84"/>
      <c r="Y64" s="84"/>
      <c r="Z64" s="84"/>
      <c r="AA64" s="84"/>
    </row>
    <row r="65" spans="1:27" s="518" customFormat="1" ht="15.6" customHeight="1">
      <c r="A65" s="772">
        <v>48</v>
      </c>
      <c r="B65" s="774" t="s">
        <v>1597</v>
      </c>
      <c r="C65" s="774" t="s">
        <v>1550</v>
      </c>
      <c r="D65" s="805" t="s">
        <v>1457</v>
      </c>
      <c r="E65" s="763"/>
      <c r="F65" s="771">
        <v>20</v>
      </c>
      <c r="G65" s="771"/>
      <c r="H65" s="772"/>
      <c r="I65" s="773"/>
      <c r="J65" s="774"/>
      <c r="K65" s="763"/>
      <c r="L65" s="777" t="s">
        <v>1457</v>
      </c>
      <c r="M65" s="773"/>
      <c r="N65" s="774"/>
      <c r="O65" s="84"/>
      <c r="P65" s="84"/>
      <c r="Q65" s="84"/>
      <c r="R65" s="84"/>
      <c r="S65" s="84"/>
      <c r="T65" s="84"/>
      <c r="U65" s="84"/>
      <c r="V65" s="84"/>
      <c r="W65" s="84"/>
      <c r="X65" s="84"/>
      <c r="Y65" s="84"/>
      <c r="Z65" s="84"/>
      <c r="AA65" s="84"/>
    </row>
    <row r="66" spans="1:27" s="518" customFormat="1" ht="15.6" customHeight="1">
      <c r="A66" s="772">
        <v>49</v>
      </c>
      <c r="B66" s="774" t="s">
        <v>1598</v>
      </c>
      <c r="C66" s="774" t="s">
        <v>1551</v>
      </c>
      <c r="D66" s="805" t="s">
        <v>1458</v>
      </c>
      <c r="E66" s="763"/>
      <c r="F66" s="771">
        <v>20</v>
      </c>
      <c r="G66" s="771"/>
      <c r="H66" s="772"/>
      <c r="I66" s="773"/>
      <c r="J66" s="774"/>
      <c r="K66" s="763"/>
      <c r="L66" s="777" t="s">
        <v>1458</v>
      </c>
      <c r="M66" s="773"/>
      <c r="N66" s="774"/>
      <c r="O66" s="84"/>
      <c r="P66" s="84"/>
      <c r="Q66" s="84"/>
      <c r="R66" s="84"/>
      <c r="S66" s="84"/>
      <c r="T66" s="84"/>
      <c r="U66" s="84"/>
      <c r="V66" s="84"/>
      <c r="W66" s="84"/>
      <c r="X66" s="84"/>
      <c r="Y66" s="84"/>
      <c r="Z66" s="84"/>
      <c r="AA66" s="84"/>
    </row>
    <row r="67" spans="1:27" s="518" customFormat="1" ht="15.6" customHeight="1">
      <c r="A67" s="772">
        <v>50</v>
      </c>
      <c r="B67" s="774" t="s">
        <v>1599</v>
      </c>
      <c r="C67" s="774" t="s">
        <v>1552</v>
      </c>
      <c r="D67" s="805" t="s">
        <v>1459</v>
      </c>
      <c r="E67" s="763"/>
      <c r="F67" s="787">
        <v>200</v>
      </c>
      <c r="G67" s="771"/>
      <c r="H67" s="772"/>
      <c r="I67" s="773"/>
      <c r="J67" s="774"/>
      <c r="K67" s="763"/>
      <c r="L67" s="777" t="s">
        <v>1459</v>
      </c>
      <c r="M67" s="773"/>
      <c r="N67" s="774"/>
      <c r="O67" s="84"/>
      <c r="P67" s="84"/>
      <c r="Q67" s="84"/>
      <c r="R67" s="84"/>
      <c r="S67" s="84"/>
      <c r="T67" s="84"/>
      <c r="U67" s="84"/>
      <c r="V67" s="84"/>
      <c r="W67" s="84"/>
      <c r="X67" s="84"/>
      <c r="Y67" s="84"/>
      <c r="Z67" s="84"/>
      <c r="AA67" s="84"/>
    </row>
    <row r="68" spans="1:27" s="518" customFormat="1" ht="15.6" customHeight="1">
      <c r="A68" s="772">
        <v>51</v>
      </c>
      <c r="B68" s="774" t="s">
        <v>1600</v>
      </c>
      <c r="C68" s="774" t="s">
        <v>1553</v>
      </c>
      <c r="D68" s="805" t="s">
        <v>1460</v>
      </c>
      <c r="E68" s="763"/>
      <c r="F68" s="787">
        <v>200</v>
      </c>
      <c r="G68" s="771"/>
      <c r="H68" s="772"/>
      <c r="I68" s="773"/>
      <c r="J68" s="774"/>
      <c r="K68" s="763"/>
      <c r="L68" s="777" t="s">
        <v>1460</v>
      </c>
      <c r="M68" s="773"/>
      <c r="N68" s="774"/>
      <c r="O68" s="84"/>
      <c r="P68" s="84"/>
      <c r="Q68" s="84"/>
      <c r="R68" s="84"/>
      <c r="S68" s="84"/>
      <c r="T68" s="84"/>
      <c r="U68" s="84"/>
      <c r="V68" s="84"/>
      <c r="W68" s="84"/>
      <c r="X68" s="84"/>
      <c r="Y68" s="84"/>
      <c r="Z68" s="84"/>
      <c r="AA68" s="84"/>
    </row>
    <row r="69" spans="1:27" s="518" customFormat="1" ht="15.75" customHeight="1">
      <c r="A69" s="770">
        <v>52</v>
      </c>
      <c r="B69" s="763" t="s">
        <v>1601</v>
      </c>
      <c r="C69" s="763" t="s">
        <v>467</v>
      </c>
      <c r="D69" s="763" t="s">
        <v>467</v>
      </c>
      <c r="E69" s="763" t="s">
        <v>45</v>
      </c>
      <c r="F69" s="787">
        <v>200</v>
      </c>
      <c r="G69" s="771"/>
      <c r="H69" s="772" t="s">
        <v>1090</v>
      </c>
      <c r="I69" s="773"/>
      <c r="J69" s="774"/>
      <c r="K69" s="773"/>
      <c r="L69" s="777" t="s">
        <v>468</v>
      </c>
      <c r="M69" s="773"/>
      <c r="N69" s="774" t="s">
        <v>1412</v>
      </c>
      <c r="O69" s="84"/>
      <c r="P69" s="84"/>
      <c r="Q69" s="84"/>
      <c r="R69" s="84"/>
      <c r="S69" s="84"/>
      <c r="T69" s="84"/>
      <c r="U69" s="84"/>
      <c r="V69" s="84"/>
      <c r="W69" s="84"/>
      <c r="X69" s="84"/>
      <c r="Y69" s="84"/>
      <c r="Z69" s="84"/>
      <c r="AA69" s="84"/>
    </row>
    <row r="70" spans="1:27" s="518" customFormat="1" ht="15.75" customHeight="1">
      <c r="A70" s="772">
        <v>53</v>
      </c>
      <c r="B70" s="763" t="s">
        <v>1602</v>
      </c>
      <c r="C70" s="763" t="s">
        <v>1554</v>
      </c>
      <c r="D70" s="805" t="s">
        <v>1462</v>
      </c>
      <c r="E70" s="763"/>
      <c r="F70" s="771">
        <v>20</v>
      </c>
      <c r="G70" s="771"/>
      <c r="H70" s="772"/>
      <c r="I70" s="773"/>
      <c r="J70" s="774"/>
      <c r="K70" s="773"/>
      <c r="L70" s="777" t="s">
        <v>1462</v>
      </c>
      <c r="M70" s="773"/>
      <c r="N70" s="774" t="s">
        <v>1463</v>
      </c>
      <c r="O70" s="84"/>
      <c r="P70" s="84"/>
      <c r="Q70" s="84"/>
      <c r="R70" s="84"/>
      <c r="S70" s="84"/>
      <c r="T70" s="84"/>
      <c r="U70" s="84"/>
      <c r="V70" s="84"/>
      <c r="W70" s="84"/>
      <c r="X70" s="84"/>
      <c r="Y70" s="84"/>
      <c r="Z70" s="84"/>
      <c r="AA70" s="84"/>
    </row>
    <row r="71" spans="1:27" s="518" customFormat="1" ht="15.6" hidden="1" customHeight="1">
      <c r="A71" s="772">
        <v>54</v>
      </c>
      <c r="B71" s="774" t="s">
        <v>1603</v>
      </c>
      <c r="C71" s="774" t="s">
        <v>469</v>
      </c>
      <c r="D71" s="806" t="s">
        <v>470</v>
      </c>
      <c r="E71" s="763" t="s">
        <v>45</v>
      </c>
      <c r="F71" s="771">
        <v>1</v>
      </c>
      <c r="G71" s="771"/>
      <c r="H71" s="772" t="s">
        <v>1090</v>
      </c>
      <c r="I71" s="773"/>
      <c r="J71" s="774"/>
      <c r="K71" s="773"/>
      <c r="L71" s="792" t="s">
        <v>470</v>
      </c>
      <c r="M71" s="773"/>
      <c r="N71" s="774" t="s">
        <v>1413</v>
      </c>
      <c r="O71" s="84"/>
      <c r="P71" s="84"/>
      <c r="Q71" s="84"/>
      <c r="R71" s="84"/>
      <c r="S71" s="84"/>
      <c r="T71" s="84"/>
      <c r="U71" s="84"/>
      <c r="V71" s="84"/>
      <c r="W71" s="84"/>
      <c r="X71" s="84"/>
      <c r="Y71" s="84"/>
      <c r="Z71" s="84"/>
      <c r="AA71" s="84"/>
    </row>
    <row r="72" spans="1:27" s="518" customFormat="1" ht="15.75" customHeight="1">
      <c r="A72" s="772">
        <v>55</v>
      </c>
      <c r="B72" s="774" t="s">
        <v>412</v>
      </c>
      <c r="C72" s="774" t="s">
        <v>471</v>
      </c>
      <c r="D72" s="773" t="s">
        <v>472</v>
      </c>
      <c r="E72" s="774" t="s">
        <v>74</v>
      </c>
      <c r="F72" s="771">
        <v>32</v>
      </c>
      <c r="G72" s="771"/>
      <c r="H72" s="772" t="s">
        <v>1090</v>
      </c>
      <c r="I72" s="773"/>
      <c r="J72" s="774"/>
      <c r="K72" s="773"/>
      <c r="L72" s="773" t="s">
        <v>472</v>
      </c>
      <c r="M72" s="773"/>
      <c r="N72" s="774"/>
      <c r="O72" s="84"/>
      <c r="P72" s="84"/>
      <c r="Q72" s="84"/>
      <c r="R72" s="84"/>
      <c r="S72" s="84"/>
      <c r="T72" s="84"/>
      <c r="U72" s="84"/>
      <c r="V72" s="84"/>
      <c r="W72" s="84"/>
      <c r="X72" s="84"/>
      <c r="Y72" s="84"/>
      <c r="Z72" s="84"/>
      <c r="AA72" s="84"/>
    </row>
    <row r="73" spans="1:27" s="518" customFormat="1" ht="15.75" customHeight="1">
      <c r="A73" s="772">
        <v>56</v>
      </c>
      <c r="B73" s="774" t="s">
        <v>1604</v>
      </c>
      <c r="C73" s="774" t="s">
        <v>492</v>
      </c>
      <c r="D73" s="773" t="s">
        <v>474</v>
      </c>
      <c r="E73" s="763" t="s">
        <v>45</v>
      </c>
      <c r="F73" s="771">
        <v>100</v>
      </c>
      <c r="G73" s="771"/>
      <c r="H73" s="772" t="s">
        <v>1090</v>
      </c>
      <c r="I73" s="773"/>
      <c r="J73" s="774"/>
      <c r="K73" s="773"/>
      <c r="L73" s="773" t="s">
        <v>474</v>
      </c>
      <c r="M73" s="773"/>
      <c r="N73" s="774" t="s">
        <v>1461</v>
      </c>
      <c r="O73" s="84"/>
      <c r="P73" s="84"/>
      <c r="Q73" s="84"/>
      <c r="R73" s="84"/>
      <c r="S73" s="84"/>
      <c r="T73" s="84"/>
      <c r="U73" s="84"/>
      <c r="V73" s="84"/>
      <c r="W73" s="84"/>
      <c r="X73" s="84"/>
      <c r="Y73" s="84"/>
      <c r="Z73" s="84"/>
      <c r="AA73" s="84"/>
    </row>
    <row r="74" spans="1:27" s="518" customFormat="1" ht="15.6" customHeight="1">
      <c r="A74" s="770">
        <v>57</v>
      </c>
      <c r="B74" s="774" t="s">
        <v>1605</v>
      </c>
      <c r="C74" s="774" t="s">
        <v>500</v>
      </c>
      <c r="D74" s="773" t="s">
        <v>498</v>
      </c>
      <c r="E74" s="763" t="s">
        <v>45</v>
      </c>
      <c r="F74" s="771">
        <v>100</v>
      </c>
      <c r="G74" s="771"/>
      <c r="H74" s="772" t="s">
        <v>1090</v>
      </c>
      <c r="I74" s="773"/>
      <c r="J74" s="774"/>
      <c r="K74" s="773"/>
      <c r="L74" s="773" t="s">
        <v>498</v>
      </c>
      <c r="M74" s="773"/>
      <c r="N74" s="774" t="s">
        <v>1414</v>
      </c>
      <c r="O74" s="84"/>
      <c r="P74" s="84"/>
      <c r="Q74" s="84"/>
      <c r="R74" s="84"/>
      <c r="S74" s="84"/>
      <c r="T74" s="84"/>
      <c r="U74" s="84"/>
      <c r="V74" s="84"/>
      <c r="W74" s="84"/>
      <c r="X74" s="84"/>
      <c r="Y74" s="84"/>
      <c r="Z74" s="84"/>
      <c r="AA74" s="84"/>
    </row>
    <row r="75" spans="1:27" s="518" customFormat="1" ht="15.75" customHeight="1">
      <c r="A75" s="772">
        <v>58</v>
      </c>
      <c r="B75" s="774" t="s">
        <v>1606</v>
      </c>
      <c r="C75" s="774" t="s">
        <v>501</v>
      </c>
      <c r="D75" s="773" t="s">
        <v>499</v>
      </c>
      <c r="E75" s="763" t="s">
        <v>45</v>
      </c>
      <c r="F75" s="771">
        <v>100</v>
      </c>
      <c r="G75" s="771"/>
      <c r="H75" s="772" t="s">
        <v>1090</v>
      </c>
      <c r="I75" s="773"/>
      <c r="J75" s="774"/>
      <c r="K75" s="773"/>
      <c r="L75" s="773" t="s">
        <v>499</v>
      </c>
      <c r="M75" s="773"/>
      <c r="N75" s="774" t="s">
        <v>1414</v>
      </c>
      <c r="O75" s="84"/>
      <c r="P75" s="84"/>
      <c r="Q75" s="84"/>
      <c r="R75" s="84"/>
      <c r="S75" s="84"/>
      <c r="T75" s="84"/>
      <c r="U75" s="84"/>
      <c r="V75" s="84"/>
      <c r="W75" s="84"/>
      <c r="X75" s="84"/>
      <c r="Y75" s="84"/>
      <c r="Z75" s="84"/>
      <c r="AA75" s="84"/>
    </row>
    <row r="76" spans="1:27" s="518" customFormat="1" ht="15.6" customHeight="1">
      <c r="A76" s="772">
        <v>59</v>
      </c>
      <c r="B76" s="774" t="s">
        <v>1607</v>
      </c>
      <c r="C76" s="774" t="s">
        <v>493</v>
      </c>
      <c r="D76" s="773" t="s">
        <v>475</v>
      </c>
      <c r="E76" s="763" t="s">
        <v>45</v>
      </c>
      <c r="F76" s="771">
        <v>100</v>
      </c>
      <c r="G76" s="771"/>
      <c r="H76" s="772" t="s">
        <v>1090</v>
      </c>
      <c r="I76" s="773"/>
      <c r="J76" s="774"/>
      <c r="K76" s="773"/>
      <c r="L76" s="773" t="s">
        <v>475</v>
      </c>
      <c r="M76" s="773"/>
      <c r="N76" s="774" t="s">
        <v>1414</v>
      </c>
      <c r="O76" s="84"/>
      <c r="P76" s="84"/>
      <c r="Q76" s="84"/>
      <c r="R76" s="84"/>
      <c r="S76" s="84"/>
      <c r="T76" s="84"/>
      <c r="U76" s="84"/>
      <c r="V76" s="84"/>
      <c r="W76" s="84"/>
      <c r="X76" s="84"/>
      <c r="Y76" s="84"/>
      <c r="Z76" s="84"/>
      <c r="AA76" s="84"/>
    </row>
    <row r="77" spans="1:27" s="518" customFormat="1" ht="15" customHeight="1">
      <c r="A77" s="772">
        <v>60</v>
      </c>
      <c r="B77" s="763" t="s">
        <v>1608</v>
      </c>
      <c r="C77" s="763" t="s">
        <v>494</v>
      </c>
      <c r="D77" s="763" t="s">
        <v>476</v>
      </c>
      <c r="E77" s="763" t="s">
        <v>45</v>
      </c>
      <c r="F77" s="772">
        <v>100</v>
      </c>
      <c r="G77" s="772"/>
      <c r="H77" s="772" t="s">
        <v>1090</v>
      </c>
      <c r="I77" s="763"/>
      <c r="J77" s="763"/>
      <c r="K77" s="763"/>
      <c r="L77" s="763" t="s">
        <v>476</v>
      </c>
      <c r="M77" s="763"/>
      <c r="N77" s="774" t="s">
        <v>1414</v>
      </c>
    </row>
    <row r="78" spans="1:27" s="518" customFormat="1" ht="15" customHeight="1">
      <c r="A78" s="772">
        <v>61</v>
      </c>
      <c r="B78" s="763" t="s">
        <v>1609</v>
      </c>
      <c r="C78" s="763" t="s">
        <v>495</v>
      </c>
      <c r="D78" s="763" t="s">
        <v>477</v>
      </c>
      <c r="E78" s="763" t="s">
        <v>45</v>
      </c>
      <c r="F78" s="771">
        <v>100</v>
      </c>
      <c r="G78" s="763"/>
      <c r="H78" s="772" t="s">
        <v>1090</v>
      </c>
      <c r="I78" s="763"/>
      <c r="J78" s="763"/>
      <c r="K78" s="763"/>
      <c r="L78" s="763" t="s">
        <v>477</v>
      </c>
      <c r="M78" s="763"/>
      <c r="N78" s="774" t="s">
        <v>1414</v>
      </c>
    </row>
    <row r="79" spans="1:27" s="518" customFormat="1" ht="15" customHeight="1">
      <c r="A79" s="770">
        <v>62</v>
      </c>
      <c r="B79" s="763" t="s">
        <v>1610</v>
      </c>
      <c r="C79" s="763" t="s">
        <v>1558</v>
      </c>
      <c r="D79" s="763" t="s">
        <v>1464</v>
      </c>
      <c r="E79" s="763"/>
      <c r="F79" s="780">
        <v>100</v>
      </c>
      <c r="G79" s="763"/>
      <c r="H79" s="772"/>
      <c r="I79" s="763"/>
      <c r="J79" s="763"/>
      <c r="K79" s="763"/>
      <c r="L79" s="793" t="s">
        <v>1464</v>
      </c>
      <c r="M79" s="763"/>
      <c r="N79" s="774" t="s">
        <v>1414</v>
      </c>
    </row>
    <row r="80" spans="1:27" s="518" customFormat="1" ht="15" customHeight="1">
      <c r="A80" s="772">
        <v>63</v>
      </c>
      <c r="B80" s="763" t="s">
        <v>1611</v>
      </c>
      <c r="C80" s="763" t="s">
        <v>1559</v>
      </c>
      <c r="D80" s="763" t="s">
        <v>1466</v>
      </c>
      <c r="E80" s="763"/>
      <c r="F80" s="780">
        <v>5</v>
      </c>
      <c r="G80" s="763"/>
      <c r="H80" s="772"/>
      <c r="I80" s="763"/>
      <c r="J80" s="763"/>
      <c r="K80" s="763"/>
      <c r="L80" s="793" t="s">
        <v>1466</v>
      </c>
      <c r="M80" s="763"/>
      <c r="N80" s="774" t="s">
        <v>1465</v>
      </c>
    </row>
    <row r="81" spans="1:27" s="518" customFormat="1" ht="15" customHeight="1">
      <c r="A81" s="772">
        <v>64</v>
      </c>
      <c r="B81" s="763" t="s">
        <v>1612</v>
      </c>
      <c r="C81" s="763" t="s">
        <v>1560</v>
      </c>
      <c r="D81" s="763" t="s">
        <v>1467</v>
      </c>
      <c r="E81" s="763"/>
      <c r="F81" s="780">
        <v>5</v>
      </c>
      <c r="G81" s="763"/>
      <c r="H81" s="772"/>
      <c r="I81" s="763"/>
      <c r="J81" s="763"/>
      <c r="K81" s="763"/>
      <c r="L81" s="793" t="s">
        <v>1467</v>
      </c>
      <c r="M81" s="763"/>
      <c r="N81" s="774" t="s">
        <v>1465</v>
      </c>
    </row>
    <row r="82" spans="1:27" s="518" customFormat="1" ht="15.75" customHeight="1">
      <c r="A82" s="772">
        <v>65</v>
      </c>
      <c r="B82" s="782" t="s">
        <v>1059</v>
      </c>
      <c r="C82" s="782" t="s">
        <v>1094</v>
      </c>
      <c r="D82" s="805" t="s">
        <v>57</v>
      </c>
      <c r="E82" s="781" t="s">
        <v>1095</v>
      </c>
      <c r="F82" s="794">
        <v>2</v>
      </c>
      <c r="G82" s="794"/>
      <c r="H82" s="795" t="s">
        <v>1090</v>
      </c>
      <c r="I82" s="781"/>
      <c r="J82" s="781"/>
      <c r="K82" s="781"/>
      <c r="L82" s="781" t="s">
        <v>57</v>
      </c>
      <c r="M82" s="773"/>
      <c r="N82" s="774" t="s">
        <v>1096</v>
      </c>
      <c r="O82" s="84"/>
      <c r="P82" s="84"/>
      <c r="Q82" s="84"/>
      <c r="R82" s="84"/>
      <c r="S82" s="84"/>
      <c r="T82" s="84"/>
      <c r="U82" s="84"/>
      <c r="V82" s="84"/>
      <c r="W82" s="84"/>
      <c r="X82" s="84"/>
      <c r="Y82" s="84"/>
      <c r="Z82" s="84"/>
      <c r="AA82" s="84"/>
    </row>
    <row r="83" spans="1:27" s="518" customFormat="1" ht="15.75" customHeight="1">
      <c r="A83" s="772">
        <v>66</v>
      </c>
      <c r="B83" s="782" t="s">
        <v>1613</v>
      </c>
      <c r="C83" s="782" t="s">
        <v>1568</v>
      </c>
      <c r="D83" s="806" t="s">
        <v>478</v>
      </c>
      <c r="E83" s="781" t="s">
        <v>1095</v>
      </c>
      <c r="F83" s="795">
        <v>2</v>
      </c>
      <c r="G83" s="795"/>
      <c r="H83" s="795" t="s">
        <v>1090</v>
      </c>
      <c r="I83" s="781"/>
      <c r="J83" s="781"/>
      <c r="K83" s="781"/>
      <c r="L83" s="792" t="s">
        <v>478</v>
      </c>
      <c r="M83" s="773"/>
      <c r="N83" s="774" t="s">
        <v>1415</v>
      </c>
      <c r="O83" s="84"/>
      <c r="P83" s="84"/>
      <c r="Q83" s="84"/>
      <c r="R83" s="84"/>
      <c r="S83" s="84"/>
      <c r="T83" s="84"/>
      <c r="U83" s="84"/>
      <c r="V83" s="84"/>
      <c r="W83" s="84"/>
      <c r="X83" s="84"/>
      <c r="Y83" s="84"/>
      <c r="Z83" s="84"/>
      <c r="AA83" s="84"/>
    </row>
    <row r="84" spans="1:27" s="518" customFormat="1" ht="15.75" customHeight="1">
      <c r="A84" s="770">
        <v>67</v>
      </c>
      <c r="B84" s="782" t="s">
        <v>1614</v>
      </c>
      <c r="C84" s="782" t="s">
        <v>1569</v>
      </c>
      <c r="D84" s="805" t="s">
        <v>479</v>
      </c>
      <c r="E84" s="781" t="s">
        <v>45</v>
      </c>
      <c r="F84" s="795">
        <v>50</v>
      </c>
      <c r="G84" s="795"/>
      <c r="H84" s="795" t="s">
        <v>1090</v>
      </c>
      <c r="I84" s="781"/>
      <c r="J84" s="781"/>
      <c r="K84" s="781"/>
      <c r="L84" s="781" t="s">
        <v>479</v>
      </c>
      <c r="M84" s="773"/>
      <c r="N84" s="796" t="s">
        <v>1097</v>
      </c>
      <c r="O84" s="84"/>
      <c r="P84" s="84"/>
      <c r="Q84" s="84"/>
      <c r="R84" s="84"/>
      <c r="S84" s="84"/>
      <c r="T84" s="84"/>
      <c r="U84" s="84"/>
      <c r="V84" s="84"/>
      <c r="W84" s="84"/>
      <c r="X84" s="84"/>
      <c r="Y84" s="84"/>
      <c r="Z84" s="84"/>
      <c r="AA84" s="84"/>
    </row>
    <row r="85" spans="1:27" s="518" customFormat="1" ht="15.75" customHeight="1">
      <c r="A85" s="772">
        <v>68</v>
      </c>
      <c r="B85" s="782" t="s">
        <v>1615</v>
      </c>
      <c r="C85" s="782" t="s">
        <v>1570</v>
      </c>
      <c r="D85" s="805" t="s">
        <v>1416</v>
      </c>
      <c r="E85" s="781"/>
      <c r="F85" s="780">
        <v>100</v>
      </c>
      <c r="G85" s="795"/>
      <c r="H85" s="795" t="s">
        <v>1090</v>
      </c>
      <c r="I85" s="781"/>
      <c r="J85" s="781"/>
      <c r="K85" s="781"/>
      <c r="L85" s="777" t="s">
        <v>1416</v>
      </c>
      <c r="M85" s="773"/>
      <c r="N85" s="796" t="s">
        <v>1097</v>
      </c>
      <c r="O85" s="84"/>
      <c r="P85" s="84"/>
      <c r="Q85" s="84"/>
      <c r="R85" s="84"/>
      <c r="S85" s="84"/>
      <c r="T85" s="84"/>
      <c r="U85" s="84"/>
      <c r="V85" s="84"/>
      <c r="W85" s="84"/>
      <c r="X85" s="84"/>
      <c r="Y85" s="84"/>
      <c r="Z85" s="84"/>
      <c r="AA85" s="84"/>
    </row>
    <row r="86" spans="1:27" s="518" customFormat="1" ht="43.9" customHeight="1">
      <c r="A86" s="772">
        <v>69</v>
      </c>
      <c r="B86" s="774" t="s">
        <v>409</v>
      </c>
      <c r="C86" s="774" t="s">
        <v>496</v>
      </c>
      <c r="D86" s="773" t="s">
        <v>496</v>
      </c>
      <c r="E86" s="763" t="s">
        <v>45</v>
      </c>
      <c r="F86" s="787">
        <v>20</v>
      </c>
      <c r="G86" s="771"/>
      <c r="H86" s="772" t="s">
        <v>1090</v>
      </c>
      <c r="I86" s="773"/>
      <c r="J86" s="774"/>
      <c r="K86" s="773"/>
      <c r="L86" s="773" t="s">
        <v>1417</v>
      </c>
      <c r="M86" s="773"/>
      <c r="N86" s="797" t="s">
        <v>1418</v>
      </c>
      <c r="O86" s="84"/>
      <c r="P86" s="84"/>
      <c r="Q86" s="84"/>
      <c r="R86" s="84"/>
      <c r="S86" s="84"/>
      <c r="T86" s="84"/>
      <c r="U86" s="84"/>
      <c r="V86" s="84"/>
      <c r="W86" s="84"/>
      <c r="X86" s="84"/>
      <c r="Y86" s="84"/>
      <c r="Z86" s="84"/>
      <c r="AA86" s="84"/>
    </row>
    <row r="87" spans="1:27" s="518" customFormat="1" ht="39" customHeight="1">
      <c r="A87" s="772">
        <v>70</v>
      </c>
      <c r="B87" s="774" t="s">
        <v>1618</v>
      </c>
      <c r="C87" s="774" t="s">
        <v>1571</v>
      </c>
      <c r="D87" s="773" t="s">
        <v>480</v>
      </c>
      <c r="E87" s="763" t="s">
        <v>45</v>
      </c>
      <c r="F87" s="771">
        <v>6</v>
      </c>
      <c r="G87" s="771"/>
      <c r="H87" s="772" t="s">
        <v>1090</v>
      </c>
      <c r="I87" s="773"/>
      <c r="J87" s="774"/>
      <c r="K87" s="773"/>
      <c r="L87" s="773" t="s">
        <v>480</v>
      </c>
      <c r="M87" s="773"/>
      <c r="N87" s="797" t="s">
        <v>1419</v>
      </c>
      <c r="O87" s="84"/>
      <c r="P87" s="84"/>
      <c r="Q87" s="84"/>
      <c r="R87" s="84"/>
      <c r="S87" s="84"/>
      <c r="T87" s="84"/>
      <c r="U87" s="84"/>
      <c r="V87" s="84"/>
      <c r="W87" s="84"/>
      <c r="X87" s="84"/>
      <c r="Y87" s="84"/>
      <c r="Z87" s="84"/>
      <c r="AA87" s="84"/>
    </row>
    <row r="88" spans="1:27" s="518" customFormat="1" ht="15.75" customHeight="1">
      <c r="A88" s="772">
        <v>71</v>
      </c>
      <c r="B88" s="774" t="s">
        <v>1617</v>
      </c>
      <c r="C88" s="774" t="s">
        <v>497</v>
      </c>
      <c r="D88" s="773" t="s">
        <v>497</v>
      </c>
      <c r="E88" s="774" t="s">
        <v>74</v>
      </c>
      <c r="F88" s="771">
        <v>50</v>
      </c>
      <c r="G88" s="771"/>
      <c r="H88" s="772" t="s">
        <v>1090</v>
      </c>
      <c r="I88" s="773"/>
      <c r="J88" s="774"/>
      <c r="K88" s="773"/>
      <c r="L88" s="773" t="s">
        <v>481</v>
      </c>
      <c r="M88" s="773"/>
      <c r="N88" s="774"/>
      <c r="O88" s="84"/>
      <c r="P88" s="84"/>
      <c r="Q88" s="84"/>
      <c r="R88" s="84"/>
      <c r="S88" s="84"/>
      <c r="T88" s="84"/>
      <c r="U88" s="84"/>
      <c r="V88" s="84"/>
      <c r="W88" s="84"/>
      <c r="X88" s="84"/>
      <c r="Y88" s="84"/>
      <c r="Z88" s="84"/>
      <c r="AA88" s="84"/>
    </row>
    <row r="89" spans="1:27" s="518" customFormat="1" ht="34.15" customHeight="1">
      <c r="A89" s="770">
        <v>72</v>
      </c>
      <c r="B89" s="798" t="s">
        <v>1616</v>
      </c>
      <c r="C89" s="798" t="s">
        <v>887</v>
      </c>
      <c r="D89" s="807" t="s">
        <v>887</v>
      </c>
      <c r="E89" s="763" t="s">
        <v>45</v>
      </c>
      <c r="F89" s="771">
        <v>50</v>
      </c>
      <c r="G89" s="771"/>
      <c r="H89" s="772" t="s">
        <v>1090</v>
      </c>
      <c r="I89" s="773"/>
      <c r="J89" s="774"/>
      <c r="K89" s="773"/>
      <c r="L89" s="773" t="s">
        <v>482</v>
      </c>
      <c r="M89" s="773"/>
      <c r="N89" s="774"/>
      <c r="O89" s="84"/>
      <c r="P89" s="84"/>
      <c r="Q89" s="84"/>
      <c r="R89" s="84"/>
      <c r="S89" s="84"/>
      <c r="T89" s="84"/>
      <c r="U89" s="84"/>
      <c r="V89" s="84"/>
      <c r="W89" s="84"/>
      <c r="X89" s="84"/>
      <c r="Y89" s="84"/>
      <c r="Z89" s="84"/>
      <c r="AA89" s="84"/>
    </row>
    <row r="90" spans="1:27" s="518" customFormat="1" ht="15.75" customHeight="1">
      <c r="A90" s="772">
        <v>73</v>
      </c>
      <c r="B90" s="782" t="s">
        <v>1619</v>
      </c>
      <c r="C90" s="782" t="s">
        <v>1572</v>
      </c>
      <c r="D90" s="773" t="s">
        <v>483</v>
      </c>
      <c r="E90" s="782" t="s">
        <v>45</v>
      </c>
      <c r="F90" s="787">
        <v>100</v>
      </c>
      <c r="G90" s="799"/>
      <c r="H90" s="800" t="s">
        <v>1090</v>
      </c>
      <c r="I90" s="788"/>
      <c r="J90" s="788"/>
      <c r="K90" s="788"/>
      <c r="L90" s="788" t="s">
        <v>483</v>
      </c>
      <c r="M90" s="773"/>
      <c r="N90" s="773"/>
      <c r="O90" s="1"/>
      <c r="P90" s="1"/>
      <c r="Q90" s="1"/>
      <c r="R90" s="1"/>
      <c r="S90" s="1"/>
      <c r="T90" s="1"/>
      <c r="U90" s="1"/>
      <c r="V90" s="1"/>
      <c r="W90" s="1"/>
      <c r="X90" s="1"/>
      <c r="Y90" s="1"/>
      <c r="Z90" s="1"/>
      <c r="AA90" s="1"/>
    </row>
    <row r="91" spans="1:27" s="518" customFormat="1" ht="15.6" customHeight="1">
      <c r="A91" s="772">
        <v>74</v>
      </c>
      <c r="B91" s="782" t="s">
        <v>1620</v>
      </c>
      <c r="C91" s="782" t="s">
        <v>1098</v>
      </c>
      <c r="D91" s="773" t="s">
        <v>484</v>
      </c>
      <c r="E91" s="782" t="s">
        <v>45</v>
      </c>
      <c r="F91" s="780">
        <v>200</v>
      </c>
      <c r="G91" s="793"/>
      <c r="H91" s="800" t="s">
        <v>1090</v>
      </c>
      <c r="I91" s="788"/>
      <c r="J91" s="788"/>
      <c r="K91" s="793"/>
      <c r="L91" s="788" t="s">
        <v>484</v>
      </c>
      <c r="M91" s="773"/>
      <c r="N91" s="773"/>
      <c r="O91" s="1"/>
      <c r="P91" s="1"/>
      <c r="Q91" s="1"/>
      <c r="R91" s="1"/>
      <c r="S91" s="1"/>
      <c r="T91" s="1"/>
      <c r="U91" s="1"/>
      <c r="V91" s="1"/>
      <c r="W91" s="1"/>
      <c r="X91" s="1"/>
      <c r="Y91" s="1"/>
      <c r="Z91" s="1"/>
      <c r="AA91" s="1"/>
    </row>
    <row r="92" spans="1:27" s="518" customFormat="1" ht="15.75" customHeight="1">
      <c r="A92" s="772">
        <v>75</v>
      </c>
      <c r="B92" s="774" t="s">
        <v>503</v>
      </c>
      <c r="C92" s="774" t="s">
        <v>503</v>
      </c>
      <c r="D92" s="806" t="s">
        <v>485</v>
      </c>
      <c r="E92" s="763" t="s">
        <v>45</v>
      </c>
      <c r="F92" s="771">
        <v>50</v>
      </c>
      <c r="G92" s="771"/>
      <c r="H92" s="772" t="s">
        <v>373</v>
      </c>
      <c r="I92" s="773"/>
      <c r="J92" s="774"/>
      <c r="K92" s="773"/>
      <c r="L92" s="792" t="s">
        <v>485</v>
      </c>
      <c r="M92" s="774"/>
      <c r="N92" s="774"/>
      <c r="O92" s="84"/>
      <c r="P92" s="84"/>
      <c r="Q92" s="84"/>
      <c r="R92" s="84"/>
      <c r="S92" s="84"/>
      <c r="T92" s="84"/>
      <c r="U92" s="84"/>
      <c r="V92" s="84"/>
      <c r="W92" s="84"/>
      <c r="X92" s="84"/>
      <c r="Y92" s="84"/>
      <c r="Z92" s="84"/>
      <c r="AA92" s="84"/>
    </row>
    <row r="93" spans="1:27" s="518" customFormat="1" ht="15.75" customHeight="1">
      <c r="A93" s="772">
        <v>76</v>
      </c>
      <c r="B93" s="774" t="s">
        <v>504</v>
      </c>
      <c r="C93" s="774" t="s">
        <v>504</v>
      </c>
      <c r="D93" s="806" t="s">
        <v>486</v>
      </c>
      <c r="E93" s="763" t="s">
        <v>45</v>
      </c>
      <c r="F93" s="771">
        <v>100</v>
      </c>
      <c r="G93" s="771"/>
      <c r="H93" s="772" t="s">
        <v>373</v>
      </c>
      <c r="I93" s="773"/>
      <c r="J93" s="774"/>
      <c r="K93" s="773"/>
      <c r="L93" s="792" t="s">
        <v>486</v>
      </c>
      <c r="M93" s="774"/>
      <c r="N93" s="774"/>
      <c r="O93" s="84"/>
      <c r="P93" s="84"/>
      <c r="Q93" s="84"/>
      <c r="R93" s="84"/>
      <c r="S93" s="84"/>
      <c r="T93" s="84"/>
      <c r="U93" s="84"/>
      <c r="V93" s="84"/>
      <c r="W93" s="84"/>
      <c r="X93" s="84"/>
      <c r="Y93" s="84"/>
      <c r="Z93" s="84"/>
      <c r="AA93" s="84"/>
    </row>
    <row r="94" spans="1:27" s="518" customFormat="1" ht="15.75" customHeight="1">
      <c r="A94" s="770">
        <v>77</v>
      </c>
      <c r="B94" s="801" t="s">
        <v>505</v>
      </c>
      <c r="C94" s="801" t="s">
        <v>505</v>
      </c>
      <c r="D94" s="806" t="s">
        <v>487</v>
      </c>
      <c r="E94" s="801" t="s">
        <v>74</v>
      </c>
      <c r="F94" s="802">
        <v>20</v>
      </c>
      <c r="G94" s="802"/>
      <c r="H94" s="803" t="s">
        <v>373</v>
      </c>
      <c r="I94" s="804"/>
      <c r="J94" s="801"/>
      <c r="K94" s="804"/>
      <c r="L94" s="792" t="s">
        <v>487</v>
      </c>
      <c r="M94" s="774"/>
      <c r="N94" s="774"/>
      <c r="O94" s="84"/>
      <c r="P94" s="84"/>
      <c r="Q94" s="84"/>
      <c r="R94" s="84"/>
      <c r="S94" s="84"/>
      <c r="T94" s="84"/>
      <c r="U94" s="84"/>
      <c r="V94" s="84"/>
      <c r="W94" s="84"/>
      <c r="X94" s="84"/>
      <c r="Y94" s="84"/>
      <c r="Z94" s="84"/>
      <c r="AA94" s="84"/>
    </row>
    <row r="95" spans="1:27" s="518" customFormat="1" ht="15.75" customHeight="1">
      <c r="A95" s="772">
        <v>78</v>
      </c>
      <c r="B95" s="801" t="s">
        <v>510</v>
      </c>
      <c r="C95" s="801" t="s">
        <v>510</v>
      </c>
      <c r="D95" s="806" t="s">
        <v>488</v>
      </c>
      <c r="E95" s="801" t="s">
        <v>74</v>
      </c>
      <c r="F95" s="802">
        <v>20</v>
      </c>
      <c r="G95" s="802"/>
      <c r="H95" s="803" t="s">
        <v>373</v>
      </c>
      <c r="I95" s="804"/>
      <c r="J95" s="801"/>
      <c r="K95" s="804"/>
      <c r="L95" s="792" t="s">
        <v>488</v>
      </c>
      <c r="M95" s="774"/>
      <c r="N95" s="774"/>
      <c r="O95" s="84"/>
      <c r="P95" s="84"/>
      <c r="Q95" s="84"/>
      <c r="R95" s="84"/>
      <c r="S95" s="84"/>
      <c r="T95" s="84"/>
      <c r="U95" s="84"/>
      <c r="V95" s="84"/>
      <c r="W95" s="84"/>
      <c r="X95" s="84"/>
      <c r="Y95" s="84"/>
      <c r="Z95" s="84"/>
      <c r="AA95" s="84"/>
    </row>
    <row r="96" spans="1:27" s="518" customFormat="1" ht="15" customHeight="1">
      <c r="A96" s="772">
        <v>79</v>
      </c>
      <c r="B96" s="783" t="s">
        <v>509</v>
      </c>
      <c r="C96" s="783" t="s">
        <v>509</v>
      </c>
      <c r="D96" s="806" t="s">
        <v>489</v>
      </c>
      <c r="E96" s="783" t="s">
        <v>45</v>
      </c>
      <c r="F96" s="803">
        <v>100</v>
      </c>
      <c r="G96" s="783"/>
      <c r="H96" s="803" t="s">
        <v>373</v>
      </c>
      <c r="I96" s="783"/>
      <c r="J96" s="783"/>
      <c r="K96" s="783"/>
      <c r="L96" s="792" t="s">
        <v>489</v>
      </c>
      <c r="M96" s="763"/>
      <c r="N96" s="763"/>
    </row>
    <row r="97" spans="1:27" s="518" customFormat="1" ht="15.75" customHeight="1">
      <c r="A97" s="772">
        <v>80</v>
      </c>
      <c r="B97" s="801" t="s">
        <v>506</v>
      </c>
      <c r="C97" s="801" t="s">
        <v>506</v>
      </c>
      <c r="D97" s="806" t="s">
        <v>490</v>
      </c>
      <c r="E97" s="801" t="s">
        <v>74</v>
      </c>
      <c r="F97" s="802">
        <v>20</v>
      </c>
      <c r="G97" s="802"/>
      <c r="H97" s="803" t="s">
        <v>373</v>
      </c>
      <c r="I97" s="804"/>
      <c r="J97" s="801"/>
      <c r="K97" s="804"/>
      <c r="L97" s="792" t="s">
        <v>490</v>
      </c>
      <c r="M97" s="774"/>
      <c r="N97" s="774"/>
      <c r="O97" s="84"/>
      <c r="P97" s="84"/>
      <c r="Q97" s="84"/>
      <c r="R97" s="84"/>
      <c r="S97" s="84"/>
      <c r="T97" s="84"/>
      <c r="U97" s="84"/>
      <c r="V97" s="84"/>
      <c r="W97" s="84"/>
      <c r="X97" s="84"/>
      <c r="Y97" s="84"/>
      <c r="Z97" s="84"/>
      <c r="AA97" s="84"/>
    </row>
    <row r="98" spans="1:27" s="518" customFormat="1" ht="15.75" customHeight="1">
      <c r="A98" s="772">
        <v>81</v>
      </c>
      <c r="B98" s="763" t="s">
        <v>1621</v>
      </c>
      <c r="C98" s="763" t="s">
        <v>1561</v>
      </c>
      <c r="D98" s="763" t="s">
        <v>1468</v>
      </c>
      <c r="E98" s="763"/>
      <c r="F98" s="771">
        <v>20</v>
      </c>
      <c r="G98" s="771"/>
      <c r="H98" s="772"/>
      <c r="I98" s="773"/>
      <c r="J98" s="774"/>
      <c r="K98" s="773"/>
      <c r="L98" s="793" t="s">
        <v>1468</v>
      </c>
      <c r="M98" s="774"/>
      <c r="N98" s="774"/>
      <c r="O98" s="84"/>
      <c r="P98" s="84"/>
      <c r="Q98" s="84"/>
      <c r="R98" s="84"/>
      <c r="S98" s="84"/>
      <c r="T98" s="84"/>
      <c r="U98" s="84"/>
      <c r="V98" s="84"/>
      <c r="W98" s="84"/>
      <c r="X98" s="84"/>
      <c r="Y98" s="84"/>
      <c r="Z98" s="84"/>
      <c r="AA98" s="84"/>
    </row>
    <row r="99" spans="1:27" s="518" customFormat="1" ht="15.75" customHeight="1">
      <c r="A99" s="770">
        <v>82</v>
      </c>
      <c r="B99" s="774" t="s">
        <v>1601</v>
      </c>
      <c r="C99" s="774" t="s">
        <v>1555</v>
      </c>
      <c r="D99" s="763" t="s">
        <v>1469</v>
      </c>
      <c r="E99" s="763"/>
      <c r="F99" s="771">
        <v>20</v>
      </c>
      <c r="G99" s="771"/>
      <c r="H99" s="772"/>
      <c r="I99" s="773"/>
      <c r="J99" s="774"/>
      <c r="K99" s="773"/>
      <c r="L99" s="793" t="s">
        <v>1469</v>
      </c>
      <c r="M99" s="774"/>
      <c r="N99" s="774"/>
      <c r="O99" s="84"/>
      <c r="P99" s="84"/>
      <c r="Q99" s="84"/>
      <c r="R99" s="84"/>
      <c r="S99" s="84"/>
      <c r="T99" s="84"/>
      <c r="U99" s="84"/>
      <c r="V99" s="84"/>
      <c r="W99" s="84"/>
      <c r="X99" s="84"/>
      <c r="Y99" s="84"/>
      <c r="Z99" s="84"/>
      <c r="AA99" s="84"/>
    </row>
    <row r="100" spans="1:27" s="518" customFormat="1" ht="15.75" customHeight="1">
      <c r="A100" s="772">
        <v>83</v>
      </c>
      <c r="B100" s="774" t="s">
        <v>1622</v>
      </c>
      <c r="C100" s="774" t="s">
        <v>1562</v>
      </c>
      <c r="D100" s="763" t="s">
        <v>1470</v>
      </c>
      <c r="E100" s="763"/>
      <c r="F100" s="771">
        <v>8</v>
      </c>
      <c r="G100" s="771" t="s">
        <v>1438</v>
      </c>
      <c r="H100" s="772"/>
      <c r="I100" s="773"/>
      <c r="J100" s="774"/>
      <c r="K100" s="773"/>
      <c r="L100" s="793" t="s">
        <v>1470</v>
      </c>
      <c r="M100" s="774"/>
      <c r="N100" s="774"/>
      <c r="O100" s="84"/>
      <c r="P100" s="84"/>
      <c r="Q100" s="84"/>
      <c r="R100" s="84"/>
      <c r="S100" s="84"/>
      <c r="T100" s="84"/>
      <c r="U100" s="84"/>
      <c r="V100" s="84"/>
      <c r="W100" s="84"/>
      <c r="X100" s="84"/>
      <c r="Y100" s="84"/>
      <c r="Z100" s="84"/>
      <c r="AA100" s="84"/>
    </row>
    <row r="101" spans="1:27" s="518" customFormat="1" ht="15.75" customHeight="1">
      <c r="A101" s="772">
        <v>84</v>
      </c>
      <c r="B101" s="774" t="s">
        <v>1623</v>
      </c>
      <c r="C101" s="774" t="s">
        <v>1563</v>
      </c>
      <c r="D101" s="763" t="s">
        <v>1471</v>
      </c>
      <c r="E101" s="763"/>
      <c r="F101" s="780">
        <v>50</v>
      </c>
      <c r="G101" s="771"/>
      <c r="H101" s="772"/>
      <c r="I101" s="773"/>
      <c r="J101" s="774"/>
      <c r="K101" s="773"/>
      <c r="L101" s="793" t="s">
        <v>1471</v>
      </c>
      <c r="M101" s="774"/>
      <c r="N101" s="774" t="s">
        <v>1474</v>
      </c>
      <c r="O101" s="84"/>
      <c r="P101" s="84"/>
      <c r="Q101" s="84"/>
      <c r="R101" s="84"/>
      <c r="S101" s="84"/>
      <c r="T101" s="84"/>
      <c r="U101" s="84"/>
      <c r="V101" s="84"/>
      <c r="W101" s="84"/>
      <c r="X101" s="84"/>
      <c r="Y101" s="84"/>
      <c r="Z101" s="84"/>
      <c r="AA101" s="84"/>
    </row>
    <row r="102" spans="1:27" s="518" customFormat="1" ht="15.75" customHeight="1">
      <c r="A102" s="772">
        <v>85</v>
      </c>
      <c r="B102" s="774" t="s">
        <v>1624</v>
      </c>
      <c r="C102" s="774" t="s">
        <v>1564</v>
      </c>
      <c r="D102" s="763" t="s">
        <v>1472</v>
      </c>
      <c r="E102" s="763"/>
      <c r="F102" s="780">
        <v>50</v>
      </c>
      <c r="G102" s="771"/>
      <c r="H102" s="772"/>
      <c r="I102" s="773"/>
      <c r="J102" s="774"/>
      <c r="K102" s="773"/>
      <c r="L102" s="793" t="s">
        <v>1472</v>
      </c>
      <c r="M102" s="774"/>
      <c r="N102" s="774" t="s">
        <v>1474</v>
      </c>
      <c r="O102" s="84"/>
      <c r="P102" s="84"/>
      <c r="Q102" s="84"/>
      <c r="R102" s="84"/>
      <c r="S102" s="84"/>
      <c r="T102" s="84"/>
      <c r="U102" s="84"/>
      <c r="V102" s="84"/>
      <c r="W102" s="84"/>
      <c r="X102" s="84"/>
      <c r="Y102" s="84"/>
      <c r="Z102" s="84"/>
      <c r="AA102" s="84"/>
    </row>
    <row r="103" spans="1:27" s="518" customFormat="1" ht="15.75" customHeight="1">
      <c r="A103" s="772">
        <v>86</v>
      </c>
      <c r="B103" s="774" t="s">
        <v>1625</v>
      </c>
      <c r="C103" s="774" t="s">
        <v>1565</v>
      </c>
      <c r="D103" s="763" t="s">
        <v>1473</v>
      </c>
      <c r="E103" s="763"/>
      <c r="F103" s="780">
        <v>20</v>
      </c>
      <c r="G103" s="771"/>
      <c r="H103" s="772"/>
      <c r="I103" s="773"/>
      <c r="J103" s="774"/>
      <c r="K103" s="773"/>
      <c r="L103" s="793" t="s">
        <v>1473</v>
      </c>
      <c r="M103" s="774"/>
      <c r="N103" s="774" t="s">
        <v>1414</v>
      </c>
      <c r="O103" s="84"/>
      <c r="P103" s="84"/>
      <c r="Q103" s="84"/>
      <c r="R103" s="84"/>
      <c r="S103" s="84"/>
      <c r="T103" s="84"/>
      <c r="U103" s="84"/>
      <c r="V103" s="84"/>
      <c r="W103" s="84"/>
      <c r="X103" s="84"/>
      <c r="Y103" s="84"/>
      <c r="Z103" s="84"/>
      <c r="AA103" s="84"/>
    </row>
    <row r="104" spans="1:27" s="518" customFormat="1" ht="15.75" customHeight="1">
      <c r="A104" s="770">
        <v>87</v>
      </c>
      <c r="B104" s="774" t="s">
        <v>1626</v>
      </c>
      <c r="C104" s="774" t="s">
        <v>511</v>
      </c>
      <c r="D104" s="763" t="s">
        <v>491</v>
      </c>
      <c r="E104" s="763" t="s">
        <v>45</v>
      </c>
      <c r="F104" s="771">
        <v>20</v>
      </c>
      <c r="G104" s="771"/>
      <c r="H104" s="772" t="s">
        <v>373</v>
      </c>
      <c r="I104" s="773"/>
      <c r="J104" s="774"/>
      <c r="K104" s="773"/>
      <c r="L104" s="763" t="s">
        <v>491</v>
      </c>
      <c r="M104" s="774"/>
      <c r="N104" s="774" t="s">
        <v>1474</v>
      </c>
      <c r="O104" s="84"/>
      <c r="P104" s="84"/>
      <c r="Q104" s="84"/>
      <c r="R104" s="84"/>
      <c r="S104" s="84"/>
      <c r="T104" s="84"/>
      <c r="U104" s="84"/>
      <c r="V104" s="84"/>
      <c r="W104" s="84"/>
      <c r="X104" s="84"/>
      <c r="Y104" s="84"/>
      <c r="Z104" s="84"/>
      <c r="AA104" s="84"/>
    </row>
    <row r="108" spans="1:27" ht="15.75" customHeight="1">
      <c r="A108" s="16"/>
      <c r="B108" s="115"/>
      <c r="C108" s="16"/>
      <c r="D108" s="16"/>
      <c r="E108" s="16"/>
      <c r="F108" s="19"/>
      <c r="G108" s="19"/>
      <c r="H108" s="16"/>
      <c r="I108" s="16"/>
      <c r="J108" s="16"/>
      <c r="K108" s="16"/>
      <c r="L108" s="115"/>
      <c r="M108" s="16"/>
      <c r="N108" s="16"/>
      <c r="O108" s="16"/>
      <c r="P108" s="16"/>
      <c r="Q108" s="16"/>
      <c r="R108" s="16"/>
      <c r="S108" s="16"/>
      <c r="T108" s="16"/>
      <c r="U108" s="16"/>
      <c r="V108" s="16"/>
      <c r="W108" s="16"/>
      <c r="X108" s="16"/>
      <c r="Y108" s="16"/>
      <c r="Z108" s="16"/>
      <c r="AA108" s="16"/>
    </row>
    <row r="109" spans="1:27" ht="15.6" customHeight="1">
      <c r="A109" s="832" t="s">
        <v>1089</v>
      </c>
      <c r="B109" s="825"/>
      <c r="C109" s="826"/>
      <c r="D109" s="16"/>
      <c r="E109" s="16"/>
      <c r="F109" s="19"/>
      <c r="G109" s="19"/>
      <c r="H109" s="16"/>
      <c r="I109" s="16"/>
      <c r="J109" s="16"/>
      <c r="K109" s="16"/>
      <c r="L109" s="16"/>
      <c r="M109" s="16"/>
      <c r="N109" s="16"/>
      <c r="O109" s="16"/>
      <c r="P109" s="16"/>
      <c r="Q109" s="16"/>
      <c r="R109" s="16"/>
      <c r="S109" s="16"/>
      <c r="T109" s="16"/>
      <c r="U109" s="16"/>
      <c r="V109" s="16"/>
      <c r="W109" s="16"/>
      <c r="X109" s="16"/>
      <c r="Y109" s="16"/>
      <c r="Z109" s="16"/>
      <c r="AA109" s="16"/>
    </row>
    <row r="110" spans="1:27" ht="15.75" customHeight="1">
      <c r="A110" s="832" t="s">
        <v>26</v>
      </c>
      <c r="B110" s="826"/>
      <c r="C110" s="41" t="s">
        <v>427</v>
      </c>
      <c r="D110" s="16"/>
      <c r="E110" s="16"/>
      <c r="F110" s="19"/>
      <c r="G110" s="19"/>
      <c r="H110" s="16"/>
      <c r="I110" s="16"/>
      <c r="J110" s="16"/>
      <c r="K110" s="16"/>
      <c r="L110" s="16"/>
      <c r="M110" s="16"/>
      <c r="N110" s="16"/>
      <c r="O110" s="16"/>
      <c r="P110" s="16"/>
      <c r="Q110" s="16"/>
      <c r="R110" s="16"/>
      <c r="S110" s="16"/>
      <c r="T110" s="16"/>
      <c r="U110" s="16"/>
      <c r="V110" s="16"/>
      <c r="W110" s="16"/>
      <c r="X110" s="16"/>
      <c r="Y110" s="16"/>
      <c r="Z110" s="16"/>
      <c r="AA110" s="16"/>
    </row>
    <row r="111" spans="1:27" ht="15.75" customHeight="1">
      <c r="A111" s="832" t="s">
        <v>28</v>
      </c>
      <c r="B111" s="826"/>
      <c r="C111" s="41" t="s">
        <v>427</v>
      </c>
      <c r="D111" s="16"/>
      <c r="E111" s="16"/>
      <c r="F111" s="19"/>
      <c r="G111" s="19"/>
      <c r="H111" s="16"/>
      <c r="I111" s="16"/>
      <c r="J111" s="16"/>
      <c r="K111" s="16"/>
      <c r="L111" s="16"/>
      <c r="M111" s="16"/>
      <c r="N111" s="16"/>
      <c r="O111" s="16"/>
      <c r="P111" s="16"/>
      <c r="Q111" s="16"/>
      <c r="R111" s="16"/>
      <c r="S111" s="16"/>
      <c r="T111" s="16"/>
      <c r="U111" s="16"/>
      <c r="V111" s="16"/>
      <c r="W111" s="16"/>
      <c r="X111" s="16"/>
      <c r="Y111" s="16"/>
      <c r="Z111" s="16"/>
      <c r="AA111" s="16"/>
    </row>
    <row r="112" spans="1:27" ht="15.75" customHeight="1">
      <c r="A112" s="836" t="s">
        <v>29</v>
      </c>
      <c r="B112" s="825"/>
      <c r="C112" s="825"/>
      <c r="D112" s="825"/>
      <c r="E112" s="825"/>
      <c r="F112" s="825"/>
      <c r="G112" s="825"/>
      <c r="H112" s="825"/>
      <c r="I112" s="825"/>
      <c r="J112" s="825"/>
      <c r="K112" s="880" t="s">
        <v>366</v>
      </c>
      <c r="L112" s="825"/>
      <c r="M112" s="825"/>
      <c r="N112" s="826"/>
      <c r="O112" s="16"/>
      <c r="P112" s="16"/>
      <c r="Q112" s="16"/>
      <c r="R112" s="16"/>
      <c r="S112" s="16"/>
      <c r="T112" s="16"/>
      <c r="U112" s="16"/>
      <c r="V112" s="16"/>
      <c r="W112" s="16"/>
      <c r="X112" s="16"/>
      <c r="Y112" s="16"/>
      <c r="Z112" s="16"/>
      <c r="AA112" s="16"/>
    </row>
    <row r="113" spans="1:27" ht="15.75" customHeight="1">
      <c r="A113" s="23" t="s">
        <v>31</v>
      </c>
      <c r="B113" s="24" t="s">
        <v>28</v>
      </c>
      <c r="C113" s="24" t="s">
        <v>32</v>
      </c>
      <c r="D113" s="809" t="s">
        <v>33</v>
      </c>
      <c r="E113" s="24" t="s">
        <v>34</v>
      </c>
      <c r="F113" s="23" t="s">
        <v>35</v>
      </c>
      <c r="G113" s="23" t="s">
        <v>36</v>
      </c>
      <c r="H113" s="24" t="s">
        <v>37</v>
      </c>
      <c r="I113" s="24" t="s">
        <v>6</v>
      </c>
      <c r="J113" s="24" t="s">
        <v>39</v>
      </c>
      <c r="K113" s="25" t="s">
        <v>32</v>
      </c>
      <c r="L113" s="25" t="s">
        <v>42</v>
      </c>
      <c r="M113" s="25" t="s">
        <v>33</v>
      </c>
      <c r="N113" s="25" t="s">
        <v>6</v>
      </c>
      <c r="O113" s="16"/>
      <c r="P113" s="16"/>
      <c r="Q113" s="16"/>
      <c r="R113" s="16"/>
      <c r="S113" s="16"/>
      <c r="T113" s="16"/>
      <c r="U113" s="16"/>
      <c r="V113" s="16"/>
      <c r="W113" s="16"/>
      <c r="X113" s="16"/>
      <c r="Y113" s="16"/>
      <c r="Z113" s="16"/>
      <c r="AA113" s="16"/>
    </row>
    <row r="114" spans="1:27" ht="19.149999999999999" customHeight="1">
      <c r="A114" s="26">
        <v>1</v>
      </c>
      <c r="B114" s="28" t="s">
        <v>1513</v>
      </c>
      <c r="C114" s="28" t="s">
        <v>1513</v>
      </c>
      <c r="D114" s="28" t="s">
        <v>1246</v>
      </c>
      <c r="E114" s="28" t="s">
        <v>45</v>
      </c>
      <c r="F114" s="27">
        <v>50</v>
      </c>
      <c r="G114" s="27"/>
      <c r="H114" s="27" t="s">
        <v>512</v>
      </c>
      <c r="I114" s="28"/>
      <c r="J114" s="28"/>
      <c r="K114" s="28"/>
      <c r="L114" s="28" t="s">
        <v>1246</v>
      </c>
      <c r="M114" s="28"/>
      <c r="N114" s="28" t="s">
        <v>1475</v>
      </c>
      <c r="O114" s="29"/>
      <c r="P114" s="29"/>
      <c r="Q114" s="29"/>
      <c r="R114" s="29"/>
      <c r="S114" s="29"/>
      <c r="T114" s="29"/>
      <c r="U114" s="29"/>
      <c r="V114" s="29"/>
      <c r="W114" s="29"/>
      <c r="X114" s="29"/>
      <c r="Y114" s="29"/>
      <c r="Z114" s="29"/>
      <c r="AA114" s="29"/>
    </row>
    <row r="115" spans="1:27" ht="19.5" customHeight="1">
      <c r="A115" s="26">
        <v>2</v>
      </c>
      <c r="B115" s="28" t="s">
        <v>507</v>
      </c>
      <c r="C115" s="28" t="s">
        <v>507</v>
      </c>
      <c r="D115" s="28" t="s">
        <v>1247</v>
      </c>
      <c r="E115" s="28" t="s">
        <v>45</v>
      </c>
      <c r="F115" s="27">
        <v>50</v>
      </c>
      <c r="G115" s="27"/>
      <c r="H115" s="27" t="s">
        <v>1483</v>
      </c>
      <c r="I115" s="28"/>
      <c r="J115" s="28"/>
      <c r="K115" s="28"/>
      <c r="L115" s="28" t="s">
        <v>1247</v>
      </c>
      <c r="M115" s="28"/>
      <c r="N115" s="28"/>
      <c r="O115" s="29"/>
      <c r="P115" s="29"/>
      <c r="Q115" s="29"/>
      <c r="R115" s="29"/>
      <c r="S115" s="29"/>
      <c r="T115" s="29"/>
      <c r="U115" s="29"/>
      <c r="V115" s="29"/>
      <c r="W115" s="29"/>
      <c r="X115" s="29"/>
      <c r="Y115" s="29"/>
      <c r="Z115" s="29"/>
      <c r="AA115" s="29"/>
    </row>
    <row r="116" spans="1:27" ht="19.5" customHeight="1">
      <c r="A116" s="26">
        <v>3</v>
      </c>
      <c r="B116" s="28" t="s">
        <v>1649</v>
      </c>
      <c r="C116" s="28" t="s">
        <v>1649</v>
      </c>
      <c r="D116" s="28" t="s">
        <v>1476</v>
      </c>
      <c r="E116" s="28" t="s">
        <v>45</v>
      </c>
      <c r="F116" s="27">
        <v>50</v>
      </c>
      <c r="G116" s="27"/>
      <c r="H116" s="27" t="s">
        <v>1483</v>
      </c>
      <c r="I116" s="28"/>
      <c r="J116" s="28"/>
      <c r="K116" s="28"/>
      <c r="L116" s="566" t="s">
        <v>1476</v>
      </c>
      <c r="M116" s="28"/>
      <c r="N116" s="28"/>
      <c r="O116" s="29"/>
      <c r="P116" s="29"/>
      <c r="Q116" s="29"/>
      <c r="R116" s="29"/>
      <c r="S116" s="29"/>
      <c r="T116" s="29"/>
      <c r="U116" s="29"/>
      <c r="V116" s="29"/>
      <c r="W116" s="29"/>
      <c r="X116" s="29"/>
      <c r="Y116" s="29"/>
      <c r="Z116" s="29"/>
      <c r="AA116" s="29"/>
    </row>
    <row r="117" spans="1:27" ht="19.149999999999999" customHeight="1">
      <c r="A117" s="26">
        <v>4</v>
      </c>
      <c r="B117" s="28" t="s">
        <v>508</v>
      </c>
      <c r="C117" s="28" t="s">
        <v>508</v>
      </c>
      <c r="D117" s="28" t="s">
        <v>1248</v>
      </c>
      <c r="E117" s="28" t="s">
        <v>45</v>
      </c>
      <c r="F117" s="27">
        <v>100</v>
      </c>
      <c r="G117" s="27"/>
      <c r="H117" s="27" t="s">
        <v>512</v>
      </c>
      <c r="I117" s="28"/>
      <c r="J117" s="28"/>
      <c r="K117" s="28"/>
      <c r="L117" s="28" t="s">
        <v>1248</v>
      </c>
      <c r="M117" s="28"/>
      <c r="N117" s="28"/>
      <c r="O117" s="29"/>
      <c r="P117" s="29"/>
      <c r="Q117" s="29"/>
      <c r="R117" s="29"/>
      <c r="S117" s="29"/>
      <c r="T117" s="29"/>
      <c r="U117" s="29"/>
      <c r="V117" s="29"/>
      <c r="W117" s="29"/>
      <c r="X117" s="29"/>
      <c r="Y117" s="29"/>
      <c r="Z117" s="29"/>
      <c r="AA117" s="29"/>
    </row>
    <row r="118" spans="1:27" ht="19.149999999999999" customHeight="1">
      <c r="A118" s="26">
        <v>5</v>
      </c>
      <c r="B118" s="28" t="s">
        <v>1515</v>
      </c>
      <c r="C118" s="28" t="s">
        <v>1515</v>
      </c>
      <c r="D118" s="28" t="s">
        <v>1477</v>
      </c>
      <c r="E118" s="28" t="s">
        <v>45</v>
      </c>
      <c r="F118" s="27">
        <v>100</v>
      </c>
      <c r="G118" s="27"/>
      <c r="H118" s="27" t="s">
        <v>512</v>
      </c>
      <c r="I118" s="28"/>
      <c r="J118" s="28"/>
      <c r="K118" s="28"/>
      <c r="L118" s="28" t="s">
        <v>1477</v>
      </c>
      <c r="M118" s="28"/>
      <c r="N118" s="28"/>
      <c r="O118" s="29"/>
      <c r="P118" s="29"/>
      <c r="Q118" s="29"/>
      <c r="R118" s="29"/>
      <c r="S118" s="29"/>
      <c r="T118" s="29"/>
      <c r="U118" s="29"/>
      <c r="V118" s="29"/>
      <c r="W118" s="29"/>
      <c r="X118" s="29"/>
      <c r="Y118" s="29"/>
      <c r="Z118" s="29"/>
      <c r="AA118" s="29"/>
    </row>
    <row r="119" spans="1:27" ht="19.149999999999999" customHeight="1">
      <c r="A119" s="27">
        <v>5</v>
      </c>
      <c r="B119" s="875" t="s">
        <v>1658</v>
      </c>
      <c r="C119" s="876"/>
      <c r="D119" s="876"/>
      <c r="E119" s="876"/>
      <c r="F119" s="876"/>
      <c r="G119" s="876"/>
      <c r="H119" s="876"/>
      <c r="I119" s="877"/>
      <c r="J119" s="28"/>
      <c r="K119" s="28"/>
      <c r="L119" s="28" t="s">
        <v>1657</v>
      </c>
      <c r="M119" s="28"/>
      <c r="N119" s="28"/>
      <c r="O119" s="29"/>
      <c r="P119" s="29"/>
      <c r="Q119" s="29"/>
      <c r="R119" s="29"/>
      <c r="S119" s="29"/>
      <c r="T119" s="29"/>
      <c r="U119" s="29"/>
      <c r="V119" s="29"/>
      <c r="W119" s="29"/>
      <c r="X119" s="29"/>
      <c r="Y119" s="29"/>
      <c r="Z119" s="29"/>
      <c r="AA119" s="29"/>
    </row>
    <row r="120" spans="1:27" ht="19.149999999999999" customHeight="1">
      <c r="A120" s="26">
        <v>6</v>
      </c>
      <c r="B120" s="28" t="s">
        <v>1650</v>
      </c>
      <c r="C120" s="28" t="s">
        <v>1650</v>
      </c>
      <c r="D120" s="28" t="s">
        <v>1478</v>
      </c>
      <c r="E120" s="28"/>
      <c r="F120" s="27">
        <v>100</v>
      </c>
      <c r="G120" s="27"/>
      <c r="H120" s="27" t="s">
        <v>1483</v>
      </c>
      <c r="I120" s="28"/>
      <c r="J120" s="28"/>
      <c r="K120" s="28"/>
      <c r="L120" s="566" t="s">
        <v>1478</v>
      </c>
      <c r="M120" s="28"/>
      <c r="N120" s="28" t="s">
        <v>1479</v>
      </c>
      <c r="O120" s="29"/>
      <c r="P120" s="29"/>
      <c r="Q120" s="29"/>
      <c r="R120" s="29"/>
      <c r="S120" s="29"/>
      <c r="T120" s="29"/>
      <c r="U120" s="29"/>
      <c r="V120" s="29"/>
      <c r="W120" s="29"/>
      <c r="X120" s="29"/>
      <c r="Y120" s="29"/>
      <c r="Z120" s="29"/>
      <c r="AA120" s="29"/>
    </row>
    <row r="121" spans="1:27" ht="19.149999999999999" customHeight="1">
      <c r="A121" s="26">
        <v>7</v>
      </c>
      <c r="B121" s="136" t="s">
        <v>505</v>
      </c>
      <c r="C121" s="136" t="s">
        <v>1390</v>
      </c>
      <c r="D121" s="28" t="s">
        <v>1480</v>
      </c>
      <c r="E121" s="573" t="s">
        <v>74</v>
      </c>
      <c r="F121" s="130">
        <v>20</v>
      </c>
      <c r="G121" s="27"/>
      <c r="H121" s="27" t="s">
        <v>512</v>
      </c>
      <c r="I121" s="28"/>
      <c r="J121" s="28"/>
      <c r="K121" s="28"/>
      <c r="L121" s="28" t="s">
        <v>1480</v>
      </c>
      <c r="M121" s="28"/>
      <c r="N121" s="28"/>
      <c r="O121" s="29"/>
      <c r="P121" s="29"/>
      <c r="Q121" s="29"/>
      <c r="R121" s="29"/>
      <c r="S121" s="29"/>
      <c r="T121" s="29"/>
      <c r="U121" s="29"/>
      <c r="V121" s="29"/>
      <c r="W121" s="29"/>
      <c r="X121" s="29"/>
      <c r="Y121" s="29"/>
      <c r="Z121" s="29"/>
      <c r="AA121" s="29"/>
    </row>
    <row r="122" spans="1:27" s="29" customFormat="1" ht="15.75" customHeight="1">
      <c r="A122" s="26">
        <v>8</v>
      </c>
      <c r="B122" s="136" t="s">
        <v>1527</v>
      </c>
      <c r="C122" s="136" t="s">
        <v>1391</v>
      </c>
      <c r="D122" s="136" t="s">
        <v>1249</v>
      </c>
      <c r="E122" s="573" t="s">
        <v>74</v>
      </c>
      <c r="F122" s="130">
        <v>20</v>
      </c>
      <c r="G122" s="130"/>
      <c r="H122" s="27" t="s">
        <v>512</v>
      </c>
      <c r="I122" s="136"/>
      <c r="J122" s="136"/>
      <c r="K122" s="136"/>
      <c r="L122" s="136" t="s">
        <v>1249</v>
      </c>
      <c r="M122" s="136"/>
      <c r="N122" s="136"/>
    </row>
    <row r="123" spans="1:27" s="29" customFormat="1" ht="15.75" customHeight="1">
      <c r="A123" s="26">
        <v>9</v>
      </c>
      <c r="B123" s="136" t="s">
        <v>1652</v>
      </c>
      <c r="C123" s="136" t="s">
        <v>1653</v>
      </c>
      <c r="D123" s="139" t="s">
        <v>1651</v>
      </c>
      <c r="E123" s="573"/>
      <c r="F123" s="130">
        <v>20</v>
      </c>
      <c r="G123" s="130"/>
      <c r="H123" s="26" t="s">
        <v>1635</v>
      </c>
      <c r="I123" s="136"/>
      <c r="J123" s="136"/>
      <c r="K123" s="136"/>
      <c r="L123" s="735" t="s">
        <v>1651</v>
      </c>
      <c r="M123" s="136"/>
      <c r="N123" s="136"/>
    </row>
    <row r="124" spans="1:27" s="29" customFormat="1" ht="15" customHeight="1">
      <c r="A124" s="26">
        <v>10</v>
      </c>
      <c r="B124" s="565" t="s">
        <v>1526</v>
      </c>
      <c r="C124" s="565" t="s">
        <v>1392</v>
      </c>
      <c r="D124" s="565" t="s">
        <v>1250</v>
      </c>
      <c r="E124" s="14" t="s">
        <v>45</v>
      </c>
      <c r="F124" s="812">
        <v>100</v>
      </c>
      <c r="G124" s="132"/>
      <c r="H124" s="26" t="s">
        <v>1090</v>
      </c>
      <c r="I124" s="132"/>
      <c r="J124" s="132"/>
      <c r="K124" s="132"/>
      <c r="L124" s="565" t="s">
        <v>1250</v>
      </c>
      <c r="M124" s="132"/>
      <c r="N124" s="132"/>
    </row>
    <row r="125" spans="1:27" s="29" customFormat="1" ht="15.75" customHeight="1">
      <c r="A125" s="26">
        <v>11</v>
      </c>
      <c r="B125" s="136" t="s">
        <v>1653</v>
      </c>
      <c r="C125" s="136" t="s">
        <v>1655</v>
      </c>
      <c r="D125" s="139" t="s">
        <v>1481</v>
      </c>
      <c r="E125" s="573"/>
      <c r="F125" s="130">
        <v>20</v>
      </c>
      <c r="G125" s="130"/>
      <c r="H125" s="26" t="s">
        <v>1090</v>
      </c>
      <c r="I125" s="136"/>
      <c r="J125" s="136"/>
      <c r="K125" s="136"/>
      <c r="L125" s="735" t="s">
        <v>1481</v>
      </c>
      <c r="M125" s="136"/>
      <c r="N125" s="136"/>
    </row>
    <row r="126" spans="1:27" s="29" customFormat="1" ht="15" customHeight="1">
      <c r="A126" s="26">
        <v>12</v>
      </c>
      <c r="B126" s="565" t="s">
        <v>1654</v>
      </c>
      <c r="C126" s="565" t="s">
        <v>1656</v>
      </c>
      <c r="D126" s="565" t="s">
        <v>1482</v>
      </c>
      <c r="E126" s="14"/>
      <c r="F126" s="812">
        <v>100</v>
      </c>
      <c r="G126" s="132"/>
      <c r="H126" s="26" t="s">
        <v>1090</v>
      </c>
      <c r="I126" s="132"/>
      <c r="J126" s="132"/>
      <c r="K126" s="132"/>
      <c r="L126" s="737" t="s">
        <v>1482</v>
      </c>
      <c r="M126" s="132"/>
      <c r="N126" s="132"/>
    </row>
    <row r="127" spans="1:27" ht="27.6" customHeight="1">
      <c r="A127" s="26">
        <v>13</v>
      </c>
      <c r="B127" s="131" t="s">
        <v>1556</v>
      </c>
      <c r="C127" s="131" t="s">
        <v>1556</v>
      </c>
      <c r="D127" s="28" t="s">
        <v>1430</v>
      </c>
      <c r="E127" s="14" t="s">
        <v>45</v>
      </c>
      <c r="F127" s="736">
        <v>10</v>
      </c>
      <c r="G127" s="30"/>
      <c r="H127" s="26" t="s">
        <v>1090</v>
      </c>
      <c r="I127" s="28"/>
      <c r="J127" s="31"/>
      <c r="K127" s="28"/>
      <c r="L127" s="566" t="s">
        <v>1430</v>
      </c>
      <c r="M127" s="28"/>
      <c r="N127" s="878" t="s">
        <v>1660</v>
      </c>
      <c r="O127" s="32"/>
      <c r="P127" s="32"/>
      <c r="Q127" s="32"/>
      <c r="R127" s="32"/>
      <c r="S127" s="32"/>
      <c r="T127" s="32"/>
      <c r="U127" s="32"/>
      <c r="V127" s="32"/>
      <c r="W127" s="32"/>
      <c r="X127" s="32"/>
      <c r="Y127" s="32"/>
      <c r="Z127" s="32"/>
      <c r="AA127" s="32"/>
    </row>
    <row r="128" spans="1:27" ht="15.75" customHeight="1">
      <c r="A128" s="26">
        <v>14</v>
      </c>
      <c r="B128" s="131" t="s">
        <v>1557</v>
      </c>
      <c r="C128" s="131" t="s">
        <v>1557</v>
      </c>
      <c r="D128" s="28" t="s">
        <v>1431</v>
      </c>
      <c r="E128" s="14" t="s">
        <v>1438</v>
      </c>
      <c r="F128" s="736">
        <v>8</v>
      </c>
      <c r="G128" s="30"/>
      <c r="H128" s="26" t="s">
        <v>1090</v>
      </c>
      <c r="I128" s="28"/>
      <c r="J128" s="31"/>
      <c r="K128" s="28"/>
      <c r="L128" s="566" t="s">
        <v>1431</v>
      </c>
      <c r="M128" s="28"/>
      <c r="N128" s="879"/>
      <c r="O128" s="32"/>
      <c r="P128" s="32"/>
      <c r="Q128" s="32"/>
      <c r="R128" s="32"/>
      <c r="S128" s="32"/>
      <c r="T128" s="32"/>
      <c r="U128" s="32"/>
      <c r="V128" s="32"/>
      <c r="W128" s="32"/>
      <c r="X128" s="32"/>
      <c r="Y128" s="32"/>
      <c r="Z128" s="32"/>
      <c r="AA128" s="32"/>
    </row>
    <row r="129" spans="1:27" ht="15.75" customHeight="1">
      <c r="A129" s="762"/>
      <c r="B129" s="29"/>
      <c r="C129" s="29"/>
      <c r="D129" s="29"/>
      <c r="E129" s="17"/>
      <c r="F129" s="762"/>
      <c r="G129" s="762"/>
      <c r="H129" s="19"/>
      <c r="I129" s="29"/>
      <c r="J129" s="29"/>
      <c r="K129" s="29"/>
      <c r="L129" s="29"/>
      <c r="M129" s="29"/>
      <c r="N129" s="29"/>
      <c r="O129" s="29"/>
      <c r="P129" s="29"/>
      <c r="Q129" s="29"/>
      <c r="R129" s="29"/>
      <c r="S129" s="29"/>
      <c r="T129" s="29"/>
      <c r="U129" s="29"/>
      <c r="V129" s="29"/>
      <c r="W129" s="29"/>
      <c r="X129" s="29"/>
      <c r="Y129" s="29"/>
      <c r="Z129" s="29"/>
      <c r="AA129" s="29"/>
    </row>
    <row r="130" spans="1:27" ht="15.75" customHeight="1">
      <c r="A130" s="762"/>
      <c r="B130" s="29"/>
      <c r="C130" s="29"/>
      <c r="D130" s="29"/>
      <c r="E130" s="17"/>
      <c r="F130" s="762"/>
      <c r="G130" s="762"/>
      <c r="H130" s="19"/>
      <c r="I130" s="29"/>
      <c r="J130" s="29"/>
      <c r="K130" s="29"/>
      <c r="L130" s="29"/>
      <c r="M130" s="29"/>
      <c r="N130" s="29"/>
      <c r="O130" s="29"/>
      <c r="P130" s="29"/>
      <c r="Q130" s="29"/>
      <c r="R130" s="29"/>
      <c r="S130" s="29"/>
      <c r="T130" s="29"/>
      <c r="U130" s="29"/>
      <c r="V130" s="29"/>
      <c r="W130" s="29"/>
      <c r="X130" s="29"/>
      <c r="Y130" s="29"/>
      <c r="Z130" s="29"/>
      <c r="AA130" s="29"/>
    </row>
    <row r="131" spans="1:27" ht="15.75" customHeight="1">
      <c r="A131" s="16"/>
      <c r="B131" s="115"/>
      <c r="C131" s="16"/>
      <c r="D131" s="16"/>
      <c r="E131" s="16"/>
      <c r="F131" s="19"/>
      <c r="G131" s="19"/>
      <c r="H131" s="16"/>
      <c r="I131" s="16"/>
      <c r="J131" s="16"/>
      <c r="K131" s="16"/>
      <c r="L131" s="115"/>
      <c r="M131" s="16"/>
      <c r="N131" s="16"/>
      <c r="O131" s="16"/>
      <c r="P131" s="16"/>
      <c r="Q131" s="16"/>
      <c r="R131" s="16"/>
      <c r="S131" s="16"/>
      <c r="T131" s="16"/>
      <c r="U131" s="16"/>
      <c r="V131" s="16"/>
      <c r="W131" s="16"/>
      <c r="X131" s="16"/>
      <c r="Y131" s="16"/>
      <c r="Z131" s="16"/>
      <c r="AA131" s="16"/>
    </row>
    <row r="132" spans="1:27" ht="15.75" customHeight="1">
      <c r="A132" s="837" t="s">
        <v>1091</v>
      </c>
      <c r="B132" s="825"/>
      <c r="C132" s="826"/>
      <c r="D132" s="16"/>
      <c r="E132" s="16"/>
      <c r="F132" s="19"/>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75" customHeight="1">
      <c r="A133" s="833" t="s">
        <v>26</v>
      </c>
      <c r="B133" s="814"/>
      <c r="C133" s="63" t="s">
        <v>428</v>
      </c>
      <c r="D133" s="16"/>
      <c r="E133" s="16"/>
      <c r="F133" s="19"/>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75" customHeight="1">
      <c r="A134" s="833" t="s">
        <v>28</v>
      </c>
      <c r="B134" s="814"/>
      <c r="C134" s="63" t="s">
        <v>428</v>
      </c>
      <c r="D134" s="64"/>
      <c r="E134" s="64"/>
      <c r="F134" s="522"/>
      <c r="G134" s="64"/>
      <c r="H134" s="64"/>
      <c r="I134" s="64"/>
      <c r="J134" s="64"/>
      <c r="K134" s="64"/>
      <c r="L134" s="64"/>
      <c r="M134" s="64"/>
      <c r="N134" s="64"/>
      <c r="O134" s="16"/>
      <c r="P134" s="16"/>
      <c r="Q134" s="16"/>
      <c r="R134" s="16"/>
      <c r="S134" s="16"/>
      <c r="T134" s="16"/>
      <c r="U134" s="16"/>
      <c r="V134" s="16"/>
      <c r="W134" s="16"/>
      <c r="X134" s="16"/>
      <c r="Y134" s="16"/>
      <c r="Z134" s="16"/>
      <c r="AA134" s="16"/>
    </row>
    <row r="135" spans="1:27" ht="15.75" customHeight="1">
      <c r="A135" s="834" t="s">
        <v>29</v>
      </c>
      <c r="B135" s="835"/>
      <c r="C135" s="835"/>
      <c r="D135" s="835"/>
      <c r="E135" s="835"/>
      <c r="F135" s="835"/>
      <c r="G135" s="835"/>
      <c r="H135" s="835"/>
      <c r="I135" s="835"/>
      <c r="J135" s="835"/>
      <c r="K135" s="880" t="s">
        <v>366</v>
      </c>
      <c r="L135" s="825"/>
      <c r="M135" s="825"/>
      <c r="N135" s="826"/>
      <c r="O135" s="16"/>
      <c r="P135" s="16"/>
      <c r="Q135" s="16"/>
      <c r="R135" s="16"/>
      <c r="S135" s="16"/>
      <c r="T135" s="16"/>
      <c r="U135" s="16"/>
      <c r="V135" s="16"/>
      <c r="W135" s="16"/>
      <c r="X135" s="16"/>
      <c r="Y135" s="16"/>
      <c r="Z135" s="16"/>
      <c r="AA135" s="16"/>
    </row>
    <row r="136" spans="1:27" ht="15.75" customHeight="1">
      <c r="A136" s="65" t="s">
        <v>31</v>
      </c>
      <c r="B136" s="491" t="s">
        <v>28</v>
      </c>
      <c r="C136" s="491" t="s">
        <v>32</v>
      </c>
      <c r="D136" s="810" t="s">
        <v>33</v>
      </c>
      <c r="E136" s="66" t="s">
        <v>34</v>
      </c>
      <c r="F136" s="523" t="s">
        <v>35</v>
      </c>
      <c r="G136" s="66" t="s">
        <v>36</v>
      </c>
      <c r="H136" s="66" t="s">
        <v>37</v>
      </c>
      <c r="I136" s="66" t="s">
        <v>6</v>
      </c>
      <c r="J136" s="66" t="s">
        <v>39</v>
      </c>
      <c r="K136" s="67" t="s">
        <v>32</v>
      </c>
      <c r="L136" s="67" t="s">
        <v>42</v>
      </c>
      <c r="M136" s="67" t="s">
        <v>33</v>
      </c>
      <c r="N136" s="67" t="s">
        <v>6</v>
      </c>
      <c r="O136" s="16"/>
      <c r="P136" s="16"/>
      <c r="Q136" s="16"/>
      <c r="R136" s="16"/>
      <c r="S136" s="16"/>
      <c r="T136" s="16"/>
      <c r="U136" s="16"/>
      <c r="V136" s="16"/>
      <c r="W136" s="16"/>
      <c r="X136" s="16"/>
      <c r="Y136" s="16"/>
      <c r="Z136" s="16"/>
      <c r="AA136" s="16"/>
    </row>
    <row r="137" spans="1:27" ht="19.5" customHeight="1">
      <c r="A137" s="494">
        <v>1</v>
      </c>
      <c r="B137" s="139" t="s">
        <v>502</v>
      </c>
      <c r="C137" s="139" t="s">
        <v>502</v>
      </c>
      <c r="D137" s="28" t="s">
        <v>1246</v>
      </c>
      <c r="E137" s="573"/>
      <c r="F137" s="27">
        <v>50</v>
      </c>
      <c r="G137" s="27"/>
      <c r="H137" s="27" t="s">
        <v>512</v>
      </c>
      <c r="I137" s="28"/>
      <c r="J137" s="28"/>
      <c r="K137" s="28"/>
      <c r="L137" s="566" t="s">
        <v>1246</v>
      </c>
      <c r="M137" s="28"/>
      <c r="N137" s="28" t="s">
        <v>1485</v>
      </c>
      <c r="O137" s="29"/>
      <c r="P137" s="29"/>
      <c r="Q137" s="29"/>
      <c r="R137" s="29"/>
      <c r="S137" s="29"/>
      <c r="T137" s="29"/>
      <c r="U137" s="29"/>
      <c r="V137" s="29"/>
      <c r="W137" s="29"/>
      <c r="X137" s="29"/>
      <c r="Y137" s="29"/>
      <c r="Z137" s="29"/>
      <c r="AA137" s="29"/>
    </row>
    <row r="138" spans="1:27" ht="15.75" customHeight="1">
      <c r="A138" s="494">
        <v>2</v>
      </c>
      <c r="B138" s="574" t="s">
        <v>503</v>
      </c>
      <c r="C138" s="574" t="s">
        <v>503</v>
      </c>
      <c r="D138" s="134" t="s">
        <v>485</v>
      </c>
      <c r="E138" s="14" t="s">
        <v>45</v>
      </c>
      <c r="F138" s="575">
        <v>50</v>
      </c>
      <c r="G138" s="575"/>
      <c r="H138" s="26" t="s">
        <v>1090</v>
      </c>
      <c r="I138" s="134"/>
      <c r="J138" s="136"/>
      <c r="K138" s="134"/>
      <c r="L138" s="134" t="s">
        <v>485</v>
      </c>
      <c r="M138" s="134"/>
      <c r="N138" s="134"/>
      <c r="O138" s="29"/>
      <c r="P138" s="29"/>
      <c r="Q138" s="29"/>
      <c r="R138" s="29"/>
      <c r="S138" s="29"/>
      <c r="T138" s="29"/>
      <c r="U138" s="29"/>
      <c r="V138" s="29"/>
      <c r="W138" s="29"/>
      <c r="X138" s="29"/>
      <c r="Y138" s="29"/>
      <c r="Z138" s="29"/>
      <c r="AA138" s="29"/>
    </row>
    <row r="139" spans="1:27" s="29" customFormat="1" ht="15.75" customHeight="1">
      <c r="A139" s="760">
        <v>3</v>
      </c>
      <c r="B139" s="136" t="s">
        <v>504</v>
      </c>
      <c r="C139" s="136" t="s">
        <v>504</v>
      </c>
      <c r="D139" s="136" t="s">
        <v>1484</v>
      </c>
      <c r="E139" s="14" t="s">
        <v>45</v>
      </c>
      <c r="F139" s="130">
        <v>100</v>
      </c>
      <c r="G139" s="130"/>
      <c r="H139" s="26" t="s">
        <v>1090</v>
      </c>
      <c r="I139" s="136"/>
      <c r="K139" s="136"/>
      <c r="L139" s="136" t="s">
        <v>1484</v>
      </c>
      <c r="M139" s="136"/>
      <c r="N139" s="136"/>
    </row>
    <row r="140" spans="1:27" ht="33" customHeight="1">
      <c r="A140" s="494">
        <v>4</v>
      </c>
      <c r="B140" s="724" t="s">
        <v>443</v>
      </c>
      <c r="C140" s="724" t="s">
        <v>443</v>
      </c>
      <c r="D140" s="514"/>
      <c r="E140" s="724" t="s">
        <v>45</v>
      </c>
      <c r="F140" s="723">
        <v>100</v>
      </c>
      <c r="G140" s="723"/>
      <c r="H140" s="27" t="s">
        <v>1092</v>
      </c>
      <c r="I140" s="28"/>
      <c r="J140" s="28"/>
      <c r="K140" s="28"/>
      <c r="L140" s="738"/>
      <c r="M140" s="28"/>
      <c r="N140" s="881" t="s">
        <v>1659</v>
      </c>
      <c r="O140" s="29"/>
      <c r="P140" s="29"/>
      <c r="Q140" s="29"/>
      <c r="R140" s="29"/>
      <c r="S140" s="29"/>
      <c r="T140" s="29"/>
      <c r="U140" s="29"/>
      <c r="V140" s="29"/>
      <c r="W140" s="29"/>
      <c r="X140" s="29"/>
      <c r="Y140" s="29"/>
      <c r="Z140" s="29"/>
      <c r="AA140" s="29"/>
    </row>
    <row r="141" spans="1:27" ht="33" customHeight="1">
      <c r="A141" s="494">
        <v>5</v>
      </c>
      <c r="B141" s="725" t="s">
        <v>452</v>
      </c>
      <c r="C141" s="725" t="s">
        <v>452</v>
      </c>
      <c r="D141" s="514"/>
      <c r="E141" s="726" t="s">
        <v>74</v>
      </c>
      <c r="F141" s="727">
        <v>20</v>
      </c>
      <c r="G141" s="723"/>
      <c r="H141" s="27" t="s">
        <v>1092</v>
      </c>
      <c r="I141" s="28"/>
      <c r="J141" s="28"/>
      <c r="K141" s="28"/>
      <c r="L141" s="738"/>
      <c r="M141" s="28"/>
      <c r="N141" s="882"/>
      <c r="O141" s="29"/>
      <c r="P141" s="29"/>
      <c r="Q141" s="29"/>
      <c r="R141" s="29"/>
      <c r="S141" s="29"/>
      <c r="T141" s="29"/>
      <c r="U141" s="29"/>
      <c r="V141" s="29"/>
      <c r="W141" s="29"/>
      <c r="X141" s="29"/>
      <c r="Y141" s="29"/>
      <c r="Z141" s="29"/>
      <c r="AA141" s="29"/>
    </row>
    <row r="142" spans="1:27" ht="33" customHeight="1">
      <c r="A142" s="760">
        <v>6</v>
      </c>
      <c r="B142" s="728" t="s">
        <v>453</v>
      </c>
      <c r="C142" s="729" t="s">
        <v>453</v>
      </c>
      <c r="D142" s="514"/>
      <c r="E142" s="724" t="s">
        <v>45</v>
      </c>
      <c r="F142" s="723">
        <v>100</v>
      </c>
      <c r="G142" s="723"/>
      <c r="H142" s="27" t="s">
        <v>1092</v>
      </c>
      <c r="I142" s="28"/>
      <c r="J142" s="28"/>
      <c r="K142" s="28"/>
      <c r="L142" s="738"/>
      <c r="M142" s="28"/>
      <c r="N142" s="882"/>
      <c r="O142" s="29"/>
      <c r="P142" s="29"/>
      <c r="Q142" s="29"/>
      <c r="R142" s="29"/>
      <c r="S142" s="29"/>
      <c r="T142" s="29"/>
      <c r="U142" s="29"/>
      <c r="V142" s="29"/>
      <c r="W142" s="29"/>
      <c r="X142" s="29"/>
      <c r="Y142" s="29"/>
      <c r="Z142" s="29"/>
      <c r="AA142" s="29"/>
    </row>
    <row r="143" spans="1:27" ht="33" customHeight="1">
      <c r="A143" s="494">
        <v>7</v>
      </c>
      <c r="B143" s="730" t="s">
        <v>454</v>
      </c>
      <c r="C143" s="730" t="s">
        <v>454</v>
      </c>
      <c r="D143" s="514"/>
      <c r="E143" s="724" t="s">
        <v>45</v>
      </c>
      <c r="F143" s="731">
        <v>3</v>
      </c>
      <c r="G143" s="723"/>
      <c r="H143" s="27" t="s">
        <v>1092</v>
      </c>
      <c r="I143" s="134"/>
      <c r="J143" s="134"/>
      <c r="K143" s="134"/>
      <c r="L143" s="738"/>
      <c r="M143" s="134"/>
      <c r="N143" s="883"/>
      <c r="O143" s="29"/>
      <c r="P143" s="29"/>
      <c r="Q143" s="29"/>
      <c r="R143" s="29"/>
      <c r="S143" s="29"/>
      <c r="T143" s="29"/>
      <c r="U143" s="29"/>
      <c r="V143" s="29"/>
      <c r="W143" s="29"/>
      <c r="X143" s="29"/>
      <c r="Y143" s="29"/>
      <c r="Z143" s="29"/>
      <c r="AA143" s="29"/>
    </row>
    <row r="144" spans="1:27" ht="33" customHeight="1">
      <c r="A144" s="494">
        <v>8</v>
      </c>
      <c r="B144" s="139" t="s">
        <v>1512</v>
      </c>
      <c r="C144" s="139" t="s">
        <v>1512</v>
      </c>
      <c r="D144" s="652" t="s">
        <v>1251</v>
      </c>
      <c r="E144" s="28" t="s">
        <v>45</v>
      </c>
      <c r="F144" s="605">
        <v>100</v>
      </c>
      <c r="G144" s="140"/>
      <c r="H144" s="27" t="s">
        <v>512</v>
      </c>
      <c r="I144" s="139"/>
      <c r="J144" s="139"/>
      <c r="K144" s="139"/>
      <c r="L144" s="599" t="s">
        <v>1251</v>
      </c>
      <c r="M144" s="139"/>
      <c r="N144" s="139" t="s">
        <v>1486</v>
      </c>
      <c r="O144" s="16"/>
      <c r="P144" s="16"/>
      <c r="Q144" s="16"/>
      <c r="R144" s="16"/>
      <c r="S144" s="16"/>
      <c r="T144" s="16"/>
      <c r="U144" s="16"/>
      <c r="V144" s="16"/>
      <c r="W144" s="16"/>
      <c r="X144" s="16"/>
      <c r="Y144" s="16"/>
      <c r="Z144" s="16"/>
      <c r="AA144" s="16"/>
    </row>
    <row r="145" spans="1:27" ht="15.75" customHeight="1">
      <c r="A145" s="760">
        <v>9</v>
      </c>
      <c r="B145" s="139" t="s">
        <v>1514</v>
      </c>
      <c r="C145" s="139" t="s">
        <v>1514</v>
      </c>
      <c r="D145" s="139" t="s">
        <v>1251</v>
      </c>
      <c r="E145" s="28" t="s">
        <v>45</v>
      </c>
      <c r="F145" s="605">
        <v>100</v>
      </c>
      <c r="G145" s="140"/>
      <c r="H145" s="27" t="s">
        <v>1483</v>
      </c>
      <c r="I145" s="139"/>
      <c r="J145" s="139"/>
      <c r="K145" s="139"/>
      <c r="L145" s="735" t="s">
        <v>1251</v>
      </c>
      <c r="M145" s="139"/>
      <c r="N145" s="139" t="s">
        <v>1487</v>
      </c>
      <c r="O145" s="16"/>
      <c r="P145" s="16"/>
      <c r="Q145" s="16"/>
      <c r="R145" s="16"/>
      <c r="S145" s="16"/>
      <c r="T145" s="16"/>
      <c r="U145" s="16"/>
      <c r="V145" s="16"/>
      <c r="W145" s="16"/>
      <c r="X145" s="16"/>
      <c r="Y145" s="16"/>
      <c r="Z145" s="16"/>
      <c r="AA145" s="16"/>
    </row>
    <row r="146" spans="1:27" ht="15.75" customHeight="1">
      <c r="A146" s="494">
        <v>10</v>
      </c>
      <c r="B146" s="139" t="s">
        <v>453</v>
      </c>
      <c r="C146" s="139" t="s">
        <v>453</v>
      </c>
      <c r="D146" s="139" t="s">
        <v>1488</v>
      </c>
      <c r="E146" s="28" t="s">
        <v>45</v>
      </c>
      <c r="F146" s="605">
        <v>100</v>
      </c>
      <c r="G146" s="140"/>
      <c r="H146" s="27" t="s">
        <v>1483</v>
      </c>
      <c r="I146" s="139"/>
      <c r="J146" s="139"/>
      <c r="K146" s="139"/>
      <c r="L146" s="735" t="s">
        <v>1488</v>
      </c>
      <c r="M146" s="139"/>
      <c r="N146" s="139" t="s">
        <v>1487</v>
      </c>
      <c r="O146" s="16"/>
      <c r="P146" s="16"/>
      <c r="Q146" s="16"/>
      <c r="R146" s="16"/>
      <c r="S146" s="16"/>
      <c r="T146" s="16"/>
      <c r="U146" s="16"/>
      <c r="V146" s="16"/>
      <c r="W146" s="16"/>
      <c r="X146" s="16"/>
      <c r="Y146" s="16"/>
      <c r="Z146" s="16"/>
      <c r="AA146" s="16"/>
    </row>
    <row r="147" spans="1:27" ht="15.75" customHeight="1">
      <c r="A147" s="494">
        <v>11</v>
      </c>
      <c r="B147" s="139" t="s">
        <v>1507</v>
      </c>
      <c r="C147" s="139" t="s">
        <v>1507</v>
      </c>
      <c r="D147" s="139" t="s">
        <v>1508</v>
      </c>
      <c r="E147" s="136" t="s">
        <v>45</v>
      </c>
      <c r="F147" s="140">
        <v>254</v>
      </c>
      <c r="G147" s="140"/>
      <c r="H147" s="130"/>
      <c r="I147" s="139"/>
      <c r="J147" s="139"/>
      <c r="K147" s="139"/>
      <c r="L147" s="139" t="s">
        <v>1508</v>
      </c>
      <c r="M147" s="139"/>
      <c r="N147" s="139" t="s">
        <v>1509</v>
      </c>
      <c r="O147" s="16"/>
      <c r="P147" s="16"/>
      <c r="Q147" s="16"/>
      <c r="R147" s="16"/>
      <c r="S147" s="16"/>
      <c r="T147" s="16"/>
      <c r="U147" s="16"/>
      <c r="V147" s="16"/>
      <c r="W147" s="16"/>
      <c r="X147" s="16"/>
      <c r="Y147" s="16"/>
      <c r="Z147" s="16"/>
      <c r="AA147" s="16"/>
    </row>
    <row r="148" spans="1:27" ht="15.75" customHeight="1">
      <c r="A148" s="760">
        <v>12</v>
      </c>
      <c r="B148" s="139" t="s">
        <v>1510</v>
      </c>
      <c r="C148" s="139" t="s">
        <v>1510</v>
      </c>
      <c r="D148" s="139" t="s">
        <v>1511</v>
      </c>
      <c r="E148" s="136" t="s">
        <v>45</v>
      </c>
      <c r="F148" s="140">
        <v>254</v>
      </c>
      <c r="G148" s="140"/>
      <c r="H148" s="130"/>
      <c r="I148" s="139"/>
      <c r="J148" s="139"/>
      <c r="K148" s="139"/>
      <c r="L148" s="139" t="s">
        <v>1511</v>
      </c>
      <c r="M148" s="139"/>
      <c r="N148" s="139" t="s">
        <v>1509</v>
      </c>
      <c r="O148" s="16"/>
      <c r="P148" s="16"/>
      <c r="Q148" s="16"/>
      <c r="R148" s="16"/>
      <c r="S148" s="16"/>
      <c r="T148" s="16"/>
      <c r="U148" s="16"/>
      <c r="V148" s="16"/>
      <c r="W148" s="16"/>
      <c r="X148" s="16"/>
      <c r="Y148" s="16"/>
      <c r="Z148" s="16"/>
      <c r="AA148" s="16"/>
    </row>
    <row r="149" spans="1:27" ht="45" customHeight="1">
      <c r="A149" s="27">
        <v>10</v>
      </c>
      <c r="B149" s="565" t="s">
        <v>443</v>
      </c>
      <c r="C149" s="565" t="s">
        <v>443</v>
      </c>
      <c r="D149" s="565" t="s">
        <v>443</v>
      </c>
      <c r="E149" s="450" t="s">
        <v>45</v>
      </c>
      <c r="F149" s="736">
        <v>20</v>
      </c>
      <c r="G149" s="30"/>
      <c r="H149" s="50"/>
      <c r="I149" s="28"/>
      <c r="J149" s="31"/>
      <c r="K149" s="28"/>
      <c r="L149" s="665" t="s">
        <v>1420</v>
      </c>
      <c r="M149" s="28"/>
      <c r="N149" s="51" t="s">
        <v>1661</v>
      </c>
      <c r="O149" s="32"/>
      <c r="P149" s="32"/>
      <c r="Q149" s="32"/>
      <c r="R149" s="32"/>
      <c r="S149" s="32"/>
      <c r="T149" s="32"/>
      <c r="U149" s="32"/>
      <c r="V149" s="32"/>
      <c r="W149" s="32"/>
      <c r="X149" s="32"/>
      <c r="Y149" s="32"/>
      <c r="Z149" s="32"/>
      <c r="AA149" s="32"/>
    </row>
    <row r="150" spans="1:27" ht="15.75" customHeight="1">
      <c r="A150" s="16"/>
      <c r="B150" s="16" t="s">
        <v>1532</v>
      </c>
      <c r="C150" s="16"/>
      <c r="D150" s="16"/>
      <c r="E150" s="16"/>
      <c r="F150" s="19"/>
      <c r="G150" s="19"/>
      <c r="H150" s="16"/>
      <c r="I150" s="16"/>
      <c r="J150" s="16"/>
      <c r="K150" s="16"/>
      <c r="L150" s="115"/>
      <c r="M150" s="16"/>
      <c r="N150" s="16"/>
      <c r="O150" s="16"/>
      <c r="P150" s="16"/>
      <c r="Q150" s="16"/>
      <c r="R150" s="16"/>
      <c r="S150" s="16"/>
      <c r="T150" s="16"/>
      <c r="U150" s="16"/>
      <c r="V150" s="16"/>
      <c r="W150" s="16"/>
      <c r="X150" s="16"/>
      <c r="Y150" s="16"/>
      <c r="Z150" s="16"/>
      <c r="AA150" s="16"/>
    </row>
    <row r="151" spans="1:27" ht="15.75" customHeight="1">
      <c r="A151" s="16"/>
      <c r="B151" s="16" t="s">
        <v>1533</v>
      </c>
      <c r="C151" s="16"/>
      <c r="D151" s="16"/>
      <c r="E151" s="16"/>
      <c r="F151" s="19"/>
      <c r="G151" s="19"/>
      <c r="H151" s="16"/>
      <c r="I151" s="16"/>
      <c r="J151" s="16"/>
      <c r="K151" s="16"/>
      <c r="L151" s="115"/>
      <c r="M151" s="16"/>
      <c r="N151" s="16"/>
      <c r="O151" s="16"/>
      <c r="P151" s="16"/>
      <c r="Q151" s="16"/>
      <c r="R151" s="16"/>
      <c r="S151" s="16"/>
      <c r="T151" s="16"/>
      <c r="U151" s="16"/>
      <c r="V151" s="16"/>
      <c r="W151" s="16"/>
      <c r="X151" s="16"/>
      <c r="Y151" s="16"/>
      <c r="Z151" s="16"/>
      <c r="AA151" s="16"/>
    </row>
    <row r="152" spans="1:27" ht="15.75" customHeight="1">
      <c r="A152" s="16"/>
      <c r="B152" s="115"/>
      <c r="C152" s="16"/>
      <c r="D152" s="16"/>
      <c r="E152" s="16"/>
      <c r="F152" s="19"/>
      <c r="G152" s="19"/>
      <c r="H152" s="16"/>
      <c r="I152" s="16"/>
      <c r="J152" s="16"/>
      <c r="K152" s="16"/>
      <c r="L152" s="115"/>
      <c r="M152" s="16"/>
      <c r="N152" s="16"/>
      <c r="O152" s="16"/>
      <c r="P152" s="16"/>
      <c r="Q152" s="16"/>
      <c r="R152" s="16"/>
      <c r="S152" s="16"/>
      <c r="T152" s="16"/>
      <c r="U152" s="16"/>
      <c r="V152" s="16"/>
      <c r="W152" s="16"/>
      <c r="X152" s="16"/>
      <c r="Y152" s="16"/>
      <c r="Z152" s="16"/>
      <c r="AA152" s="16"/>
    </row>
    <row r="153" spans="1:27" ht="15.75" customHeight="1">
      <c r="A153" s="16"/>
      <c r="B153" s="115"/>
      <c r="C153" s="16"/>
      <c r="D153" s="16"/>
      <c r="E153" s="16"/>
      <c r="F153" s="19"/>
      <c r="G153" s="19"/>
      <c r="H153" s="16"/>
      <c r="I153" s="16"/>
      <c r="J153" s="16"/>
      <c r="K153" s="16"/>
      <c r="L153" s="115"/>
      <c r="M153" s="16"/>
      <c r="N153" s="16"/>
      <c r="O153" s="16"/>
      <c r="P153" s="16"/>
      <c r="Q153" s="16"/>
      <c r="R153" s="16"/>
      <c r="S153" s="16"/>
      <c r="T153" s="16"/>
      <c r="U153" s="16"/>
      <c r="V153" s="16"/>
      <c r="W153" s="16"/>
      <c r="X153" s="16"/>
      <c r="Y153" s="16"/>
      <c r="Z153" s="16"/>
      <c r="AA153" s="16"/>
    </row>
    <row r="154" spans="1:27" ht="15.75" customHeight="1">
      <c r="A154" s="16"/>
      <c r="B154" s="115"/>
      <c r="C154" s="16"/>
      <c r="D154" s="16"/>
      <c r="E154" s="16"/>
      <c r="F154" s="19"/>
      <c r="G154" s="19"/>
      <c r="H154" s="16"/>
      <c r="I154" s="16"/>
      <c r="J154" s="16"/>
      <c r="K154" s="16"/>
      <c r="L154" s="115"/>
      <c r="M154" s="16"/>
      <c r="N154" s="16"/>
      <c r="O154" s="16"/>
      <c r="P154" s="16"/>
      <c r="Q154" s="16"/>
      <c r="R154" s="16"/>
      <c r="S154" s="16"/>
      <c r="T154" s="16"/>
      <c r="U154" s="16"/>
      <c r="V154" s="16"/>
      <c r="W154" s="16"/>
      <c r="X154" s="16"/>
      <c r="Y154" s="16"/>
      <c r="Z154" s="16"/>
      <c r="AA154" s="16"/>
    </row>
    <row r="155" spans="1:27" ht="15.75" customHeight="1">
      <c r="A155" s="16"/>
      <c r="B155" s="115"/>
      <c r="C155" s="16"/>
      <c r="D155" s="16"/>
      <c r="E155" s="16"/>
      <c r="F155" s="19"/>
      <c r="G155" s="19"/>
      <c r="H155" s="16"/>
      <c r="I155" s="16"/>
      <c r="J155" s="16"/>
      <c r="K155" s="16"/>
      <c r="L155" s="115"/>
      <c r="M155" s="16"/>
      <c r="N155" s="16"/>
      <c r="O155" s="16"/>
      <c r="P155" s="16"/>
      <c r="Q155" s="16"/>
      <c r="R155" s="16"/>
      <c r="S155" s="16"/>
      <c r="T155" s="16"/>
      <c r="U155" s="16"/>
      <c r="V155" s="16"/>
      <c r="W155" s="16"/>
      <c r="X155" s="16"/>
      <c r="Y155" s="16"/>
      <c r="Z155" s="16"/>
      <c r="AA155" s="16"/>
    </row>
    <row r="156" spans="1:27" ht="15.75" customHeight="1">
      <c r="A156" s="16"/>
      <c r="B156" s="115"/>
      <c r="C156" s="16"/>
      <c r="D156" s="16"/>
      <c r="E156" s="16"/>
      <c r="F156" s="19"/>
      <c r="G156" s="19"/>
      <c r="H156" s="16"/>
      <c r="I156" s="16"/>
      <c r="J156" s="16"/>
      <c r="K156" s="16"/>
      <c r="L156" s="115"/>
      <c r="M156" s="16"/>
      <c r="N156" s="16"/>
      <c r="O156" s="16"/>
      <c r="P156" s="16"/>
      <c r="Q156" s="16"/>
      <c r="R156" s="16"/>
      <c r="S156" s="16"/>
      <c r="T156" s="16"/>
      <c r="U156" s="16"/>
      <c r="V156" s="16"/>
      <c r="W156" s="16"/>
      <c r="X156" s="16"/>
      <c r="Y156" s="16"/>
      <c r="Z156" s="16"/>
      <c r="AA156" s="16"/>
    </row>
    <row r="157" spans="1:27" ht="15.75" customHeight="1">
      <c r="A157" s="16"/>
      <c r="B157" s="115"/>
      <c r="C157" s="16"/>
      <c r="D157" s="16"/>
      <c r="E157" s="16"/>
      <c r="F157" s="19"/>
      <c r="G157" s="19"/>
      <c r="H157" s="16"/>
      <c r="I157" s="16"/>
      <c r="J157" s="16"/>
      <c r="K157" s="16"/>
      <c r="L157" s="115"/>
      <c r="M157" s="16"/>
      <c r="N157" s="16"/>
      <c r="O157" s="16"/>
      <c r="P157" s="16"/>
      <c r="Q157" s="16"/>
      <c r="R157" s="16"/>
      <c r="S157" s="16"/>
      <c r="T157" s="16"/>
      <c r="U157" s="16"/>
      <c r="V157" s="16"/>
      <c r="W157" s="16"/>
      <c r="X157" s="16"/>
      <c r="Y157" s="16"/>
      <c r="Z157" s="16"/>
      <c r="AA157" s="16"/>
    </row>
    <row r="158" spans="1:27" ht="15.75" customHeight="1">
      <c r="A158" s="16"/>
      <c r="B158" s="115"/>
      <c r="C158" s="16"/>
      <c r="D158" s="16"/>
      <c r="E158" s="16"/>
      <c r="F158" s="19"/>
      <c r="G158" s="19"/>
      <c r="H158" s="16"/>
      <c r="I158" s="16"/>
      <c r="J158" s="16"/>
      <c r="K158" s="16"/>
      <c r="L158" s="115"/>
      <c r="M158" s="16"/>
      <c r="N158" s="16"/>
      <c r="O158" s="16"/>
      <c r="P158" s="16"/>
      <c r="Q158" s="16"/>
      <c r="R158" s="16"/>
      <c r="S158" s="16"/>
      <c r="T158" s="16"/>
      <c r="U158" s="16"/>
      <c r="V158" s="16"/>
      <c r="W158" s="16"/>
      <c r="X158" s="16"/>
      <c r="Y158" s="16"/>
      <c r="Z158" s="16"/>
      <c r="AA158" s="16"/>
    </row>
    <row r="159" spans="1:27" ht="15.75" customHeight="1">
      <c r="A159" s="16"/>
      <c r="B159" s="115"/>
      <c r="C159" s="16"/>
      <c r="D159" s="16"/>
      <c r="E159" s="16"/>
      <c r="F159" s="19"/>
      <c r="G159" s="19"/>
      <c r="H159" s="16"/>
      <c r="I159" s="16"/>
      <c r="J159" s="16"/>
      <c r="K159" s="16"/>
      <c r="L159" s="115"/>
      <c r="M159" s="16"/>
      <c r="N159" s="16"/>
      <c r="O159" s="16"/>
      <c r="P159" s="16"/>
      <c r="Q159" s="16"/>
      <c r="R159" s="16"/>
      <c r="S159" s="16"/>
      <c r="T159" s="16"/>
      <c r="U159" s="16"/>
      <c r="V159" s="16"/>
      <c r="W159" s="16"/>
      <c r="X159" s="16"/>
      <c r="Y159" s="16"/>
      <c r="Z159" s="16"/>
      <c r="AA159" s="16"/>
    </row>
  </sheetData>
  <mergeCells count="19">
    <mergeCell ref="K16:N16"/>
    <mergeCell ref="A13:C13"/>
    <mergeCell ref="A14:B14"/>
    <mergeCell ref="A15:B15"/>
    <mergeCell ref="A16:J16"/>
    <mergeCell ref="B59:E59"/>
    <mergeCell ref="B119:I119"/>
    <mergeCell ref="N127:N128"/>
    <mergeCell ref="K112:N112"/>
    <mergeCell ref="N140:N143"/>
    <mergeCell ref="K135:N135"/>
    <mergeCell ref="A109:C109"/>
    <mergeCell ref="A134:B134"/>
    <mergeCell ref="A135:J135"/>
    <mergeCell ref="A110:B110"/>
    <mergeCell ref="A111:B111"/>
    <mergeCell ref="A112:J112"/>
    <mergeCell ref="A132:C132"/>
    <mergeCell ref="A133:B133"/>
  </mergeCells>
  <phoneticPr fontId="47" type="noConversion"/>
  <dataValidations count="1">
    <dataValidation type="list" allowBlank="1" showInputMessage="1" showErrorMessage="1" sqref="C10" xr:uid="{D678A07B-E421-4B76-8FE9-30ECC994C8F3}">
      <formula1>"GET,POST,PUT,DELETE"</formula1>
    </dataValidation>
  </dataValidations>
  <hyperlinks>
    <hyperlink ref="G38" location="'Tax Group'!A1" display="'Tax Group'!A1" xr:uid="{E2EDD3C5-6FF5-405A-B49F-44F4EEB5C742}"/>
  </hyperlinks>
  <pageMargins left="0.7" right="0.7" top="0.75" bottom="0.75" header="0" footer="0"/>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3402B-AD0D-4A3C-98ED-4FAF0EEE89A0}">
  <sheetPr>
    <tabColor theme="9" tint="-0.249977111117893"/>
  </sheetPr>
  <dimension ref="A1:L44"/>
  <sheetViews>
    <sheetView topLeftCell="A8" zoomScaleNormal="100" workbookViewId="0">
      <selection activeCell="L55" sqref="L55"/>
    </sheetView>
  </sheetViews>
  <sheetFormatPr defaultColWidth="8.85546875" defaultRowHeight="15"/>
  <cols>
    <col min="1" max="1" width="3.28515625" style="467" customWidth="1"/>
    <col min="2" max="2" width="24.28515625" style="467" customWidth="1"/>
    <col min="3" max="3" width="29.5703125" style="467" customWidth="1"/>
    <col min="4" max="4" width="11.5703125" style="467" customWidth="1"/>
    <col min="5" max="5" width="13.42578125" style="467" customWidth="1"/>
    <col min="6" max="6" width="28.7109375" style="467" customWidth="1"/>
    <col min="7" max="7" width="10" style="468" bestFit="1" customWidth="1"/>
    <col min="8" max="8" width="17.7109375" style="467" customWidth="1"/>
    <col min="9" max="9" width="8.85546875" style="469"/>
    <col min="10" max="10" width="13.5703125" style="467" bestFit="1" customWidth="1"/>
    <col min="11" max="11" width="41.42578125" style="467" customWidth="1"/>
    <col min="12" max="12" width="38.85546875" style="467" customWidth="1"/>
    <col min="13" max="16384" width="8.85546875" style="467"/>
  </cols>
  <sheetData>
    <row r="1" spans="1:12" ht="18.75">
      <c r="A1" s="466" t="s">
        <v>891</v>
      </c>
    </row>
    <row r="2" spans="1:12" ht="15.75">
      <c r="A2" s="470" t="s">
        <v>892</v>
      </c>
    </row>
    <row r="4" spans="1:12">
      <c r="A4" s="471" t="s">
        <v>893</v>
      </c>
    </row>
    <row r="5" spans="1:12">
      <c r="B5" s="467" t="s">
        <v>894</v>
      </c>
    </row>
    <row r="6" spans="1:12">
      <c r="B6" s="467" t="s">
        <v>895</v>
      </c>
    </row>
    <row r="7" spans="1:12">
      <c r="B7" s="467" t="s">
        <v>896</v>
      </c>
    </row>
    <row r="8" spans="1:12">
      <c r="B8" s="467" t="s">
        <v>897</v>
      </c>
    </row>
    <row r="9" spans="1:12">
      <c r="B9" s="467" t="s">
        <v>898</v>
      </c>
    </row>
    <row r="10" spans="1:12">
      <c r="B10" s="467" t="s">
        <v>899</v>
      </c>
    </row>
    <row r="11" spans="1:12">
      <c r="B11" s="467" t="s">
        <v>900</v>
      </c>
    </row>
    <row r="12" spans="1:12">
      <c r="B12" s="467" t="s">
        <v>901</v>
      </c>
    </row>
    <row r="14" spans="1:12">
      <c r="A14" s="891" t="s">
        <v>902</v>
      </c>
      <c r="B14" s="891"/>
      <c r="C14" s="891"/>
      <c r="D14" s="892" t="s">
        <v>903</v>
      </c>
      <c r="E14" s="892"/>
      <c r="F14" s="892"/>
      <c r="G14" s="892"/>
      <c r="H14" s="892"/>
      <c r="I14" s="892"/>
      <c r="J14" s="892"/>
      <c r="K14" s="892"/>
      <c r="L14" s="892"/>
    </row>
    <row r="15" spans="1:12" s="469" customFormat="1">
      <c r="A15" s="472" t="s">
        <v>31</v>
      </c>
      <c r="B15" s="472" t="s">
        <v>41</v>
      </c>
      <c r="C15" s="472" t="s">
        <v>904</v>
      </c>
      <c r="D15" s="473" t="s">
        <v>905</v>
      </c>
      <c r="E15" s="473" t="s">
        <v>41</v>
      </c>
      <c r="F15" s="473" t="s">
        <v>904</v>
      </c>
      <c r="G15" s="473" t="s">
        <v>37</v>
      </c>
      <c r="H15" s="473" t="s">
        <v>34</v>
      </c>
      <c r="I15" s="473" t="s">
        <v>35</v>
      </c>
      <c r="J15" s="473" t="s">
        <v>906</v>
      </c>
      <c r="K15" s="473" t="s">
        <v>36</v>
      </c>
      <c r="L15" s="473" t="s">
        <v>6</v>
      </c>
    </row>
    <row r="16" spans="1:12" s="480" customFormat="1" ht="60">
      <c r="A16" s="474">
        <v>1</v>
      </c>
      <c r="B16" s="475" t="s">
        <v>907</v>
      </c>
      <c r="C16" s="476" t="s">
        <v>210</v>
      </c>
      <c r="D16" s="476" t="s">
        <v>888</v>
      </c>
      <c r="E16" s="477" t="s">
        <v>908</v>
      </c>
      <c r="F16" s="477" t="s">
        <v>909</v>
      </c>
      <c r="G16" s="474" t="s">
        <v>47</v>
      </c>
      <c r="H16" s="477" t="s">
        <v>45</v>
      </c>
      <c r="I16" s="474"/>
      <c r="J16" s="477"/>
      <c r="K16" s="478" t="s">
        <v>1252</v>
      </c>
      <c r="L16" s="479" t="s">
        <v>910</v>
      </c>
    </row>
    <row r="17" spans="1:12" s="480" customFormat="1">
      <c r="A17" s="474">
        <v>2</v>
      </c>
      <c r="B17" s="477" t="s">
        <v>911</v>
      </c>
      <c r="C17" s="477" t="s">
        <v>912</v>
      </c>
      <c r="D17" s="477" t="s">
        <v>888</v>
      </c>
      <c r="E17" s="477" t="s">
        <v>913</v>
      </c>
      <c r="F17" s="477" t="s">
        <v>912</v>
      </c>
      <c r="G17" s="474" t="s">
        <v>47</v>
      </c>
      <c r="H17" s="477" t="s">
        <v>45</v>
      </c>
      <c r="I17" s="474">
        <v>20</v>
      </c>
      <c r="J17" s="732" t="s">
        <v>1393</v>
      </c>
      <c r="K17" s="620" t="s">
        <v>1394</v>
      </c>
      <c r="L17" s="477"/>
    </row>
    <row r="18" spans="1:12" s="480" customFormat="1">
      <c r="A18" s="474">
        <v>3</v>
      </c>
      <c r="B18" s="477" t="s">
        <v>914</v>
      </c>
      <c r="C18" s="477" t="s">
        <v>915</v>
      </c>
      <c r="D18" s="477" t="s">
        <v>888</v>
      </c>
      <c r="E18" s="477" t="s">
        <v>99</v>
      </c>
      <c r="F18" s="477" t="s">
        <v>916</v>
      </c>
      <c r="G18" s="474" t="s">
        <v>47</v>
      </c>
      <c r="H18" s="477" t="s">
        <v>45</v>
      </c>
      <c r="I18" s="474">
        <v>50</v>
      </c>
      <c r="J18" s="477"/>
      <c r="K18" s="619" t="s">
        <v>1254</v>
      </c>
      <c r="L18" s="477"/>
    </row>
    <row r="19" spans="1:12" s="480" customFormat="1">
      <c r="A19" s="474">
        <v>4</v>
      </c>
      <c r="B19" s="477" t="s">
        <v>238</v>
      </c>
      <c r="C19" s="477" t="s">
        <v>33</v>
      </c>
      <c r="D19" s="477" t="s">
        <v>888</v>
      </c>
      <c r="E19" s="477" t="s">
        <v>917</v>
      </c>
      <c r="F19" s="477" t="s">
        <v>918</v>
      </c>
      <c r="G19" s="474" t="s">
        <v>47</v>
      </c>
      <c r="H19" s="477" t="s">
        <v>45</v>
      </c>
      <c r="I19" s="474">
        <v>100</v>
      </c>
      <c r="J19" s="477"/>
      <c r="K19" s="619" t="s">
        <v>1255</v>
      </c>
      <c r="L19" s="477"/>
    </row>
    <row r="20" spans="1:12" s="480" customFormat="1">
      <c r="A20" s="474">
        <v>5</v>
      </c>
      <c r="B20" s="477" t="s">
        <v>919</v>
      </c>
      <c r="C20" s="477" t="s">
        <v>920</v>
      </c>
      <c r="D20" s="477" t="s">
        <v>888</v>
      </c>
      <c r="E20" s="477" t="s">
        <v>921</v>
      </c>
      <c r="F20" s="477" t="s">
        <v>920</v>
      </c>
      <c r="G20" s="474" t="s">
        <v>47</v>
      </c>
      <c r="H20" s="477" t="s">
        <v>45</v>
      </c>
      <c r="I20" s="474">
        <v>30</v>
      </c>
      <c r="J20" s="477"/>
      <c r="K20" s="622" t="s">
        <v>518</v>
      </c>
      <c r="L20" s="477"/>
    </row>
    <row r="21" spans="1:12" s="480" customFormat="1" ht="45">
      <c r="A21" s="474">
        <v>6</v>
      </c>
      <c r="B21" s="477" t="s">
        <v>922</v>
      </c>
      <c r="C21" s="477" t="s">
        <v>923</v>
      </c>
      <c r="D21" s="477" t="s">
        <v>888</v>
      </c>
      <c r="E21" s="477" t="s">
        <v>924</v>
      </c>
      <c r="F21" s="477" t="s">
        <v>923</v>
      </c>
      <c r="G21" s="474"/>
      <c r="H21" s="477" t="s">
        <v>45</v>
      </c>
      <c r="I21" s="474">
        <v>20</v>
      </c>
      <c r="J21" s="477"/>
      <c r="K21" s="618" t="s">
        <v>1489</v>
      </c>
      <c r="L21" s="477"/>
    </row>
    <row r="22" spans="1:12" s="480" customFormat="1">
      <c r="A22" s="474">
        <v>7</v>
      </c>
      <c r="B22" s="477" t="s">
        <v>111</v>
      </c>
      <c r="C22" s="477" t="s">
        <v>925</v>
      </c>
      <c r="D22" s="477" t="s">
        <v>926</v>
      </c>
      <c r="E22" s="477" t="s">
        <v>111</v>
      </c>
      <c r="F22" s="477" t="s">
        <v>925</v>
      </c>
      <c r="G22" s="474" t="s">
        <v>47</v>
      </c>
      <c r="H22" s="477" t="s">
        <v>74</v>
      </c>
      <c r="I22" s="474">
        <v>19.600000000000001</v>
      </c>
      <c r="J22" s="477"/>
      <c r="K22" s="619" t="s">
        <v>1253</v>
      </c>
      <c r="L22" s="477"/>
    </row>
    <row r="23" spans="1:12" s="480" customFormat="1">
      <c r="A23" s="474">
        <v>8</v>
      </c>
      <c r="B23" s="477" t="s">
        <v>927</v>
      </c>
      <c r="C23" s="477" t="s">
        <v>928</v>
      </c>
      <c r="D23" s="477" t="s">
        <v>888</v>
      </c>
      <c r="E23" s="477" t="s">
        <v>929</v>
      </c>
      <c r="F23" s="477" t="s">
        <v>928</v>
      </c>
      <c r="G23" s="474"/>
      <c r="H23" s="477" t="s">
        <v>45</v>
      </c>
      <c r="I23" s="474">
        <v>100</v>
      </c>
      <c r="J23" s="477"/>
      <c r="K23" s="619" t="s">
        <v>1256</v>
      </c>
      <c r="L23" s="477"/>
    </row>
    <row r="24" spans="1:12" s="480" customFormat="1">
      <c r="A24" s="474">
        <v>9</v>
      </c>
      <c r="B24" s="477" t="s">
        <v>930</v>
      </c>
      <c r="C24" s="477" t="s">
        <v>931</v>
      </c>
      <c r="D24" s="477" t="s">
        <v>888</v>
      </c>
      <c r="E24" s="477" t="s">
        <v>932</v>
      </c>
      <c r="F24" s="477" t="s">
        <v>931</v>
      </c>
      <c r="G24" s="474"/>
      <c r="H24" s="477" t="s">
        <v>45</v>
      </c>
      <c r="I24" s="474">
        <v>100</v>
      </c>
      <c r="J24" s="477"/>
      <c r="K24" s="619" t="s">
        <v>1257</v>
      </c>
      <c r="L24" s="477"/>
    </row>
    <row r="25" spans="1:12" s="480" customFormat="1">
      <c r="A25" s="474">
        <v>10</v>
      </c>
      <c r="B25" s="477" t="s">
        <v>933</v>
      </c>
      <c r="C25" s="477" t="s">
        <v>934</v>
      </c>
      <c r="D25" s="477" t="s">
        <v>888</v>
      </c>
      <c r="E25" s="477" t="s">
        <v>935</v>
      </c>
      <c r="F25" s="477" t="s">
        <v>934</v>
      </c>
      <c r="G25" s="474"/>
      <c r="H25" s="477" t="s">
        <v>45</v>
      </c>
      <c r="I25" s="474">
        <v>10</v>
      </c>
      <c r="J25" s="477"/>
      <c r="K25" s="619" t="s">
        <v>1258</v>
      </c>
      <c r="L25" s="477"/>
    </row>
    <row r="26" spans="1:12" s="480" customFormat="1">
      <c r="A26" s="474">
        <v>11</v>
      </c>
      <c r="B26" s="475" t="s">
        <v>936</v>
      </c>
      <c r="C26" s="475" t="s">
        <v>937</v>
      </c>
      <c r="D26" s="477" t="s">
        <v>888</v>
      </c>
      <c r="E26" s="477" t="s">
        <v>938</v>
      </c>
      <c r="F26" s="475" t="s">
        <v>937</v>
      </c>
      <c r="G26" s="474"/>
      <c r="H26" s="477" t="s">
        <v>45</v>
      </c>
      <c r="I26" s="474">
        <v>30</v>
      </c>
      <c r="J26" s="477"/>
      <c r="K26" s="619" t="s">
        <v>1259</v>
      </c>
      <c r="L26" s="477"/>
    </row>
    <row r="27" spans="1:12" s="480" customFormat="1">
      <c r="A27" s="474">
        <v>12</v>
      </c>
      <c r="B27" s="477" t="s">
        <v>939</v>
      </c>
      <c r="C27" s="477" t="s">
        <v>940</v>
      </c>
      <c r="D27" s="477" t="s">
        <v>888</v>
      </c>
      <c r="E27" s="477" t="s">
        <v>941</v>
      </c>
      <c r="F27" s="477" t="s">
        <v>940</v>
      </c>
      <c r="G27" s="474"/>
      <c r="H27" s="477" t="s">
        <v>45</v>
      </c>
      <c r="I27" s="474">
        <v>10</v>
      </c>
      <c r="J27" s="477"/>
      <c r="K27" s="619" t="s">
        <v>1260</v>
      </c>
      <c r="L27" s="477"/>
    </row>
    <row r="28" spans="1:12" s="480" customFormat="1">
      <c r="A28" s="474">
        <v>13</v>
      </c>
      <c r="B28" s="477" t="s">
        <v>942</v>
      </c>
      <c r="C28" s="477" t="s">
        <v>943</v>
      </c>
      <c r="D28" s="477" t="s">
        <v>888</v>
      </c>
      <c r="E28" s="477" t="s">
        <v>944</v>
      </c>
      <c r="F28" s="477" t="s">
        <v>943</v>
      </c>
      <c r="G28" s="474"/>
      <c r="H28" s="477" t="s">
        <v>45</v>
      </c>
      <c r="I28" s="474">
        <v>254</v>
      </c>
      <c r="J28" s="477"/>
      <c r="K28" s="619" t="s">
        <v>1261</v>
      </c>
      <c r="L28" s="477"/>
    </row>
    <row r="29" spans="1:12" s="480" customFormat="1">
      <c r="A29" s="474">
        <v>14</v>
      </c>
      <c r="B29" s="477" t="s">
        <v>945</v>
      </c>
      <c r="C29" s="477" t="s">
        <v>946</v>
      </c>
      <c r="D29" s="477" t="s">
        <v>888</v>
      </c>
      <c r="E29" s="477" t="s">
        <v>947</v>
      </c>
      <c r="F29" s="477" t="s">
        <v>946</v>
      </c>
      <c r="G29" s="474"/>
      <c r="H29" s="477" t="s">
        <v>45</v>
      </c>
      <c r="I29" s="474">
        <v>254</v>
      </c>
      <c r="J29" s="477"/>
      <c r="K29" s="619" t="s">
        <v>1262</v>
      </c>
      <c r="L29" s="477"/>
    </row>
    <row r="30" spans="1:12" s="480" customFormat="1">
      <c r="A30" s="474">
        <v>15</v>
      </c>
      <c r="B30" s="477" t="s">
        <v>948</v>
      </c>
      <c r="C30" s="477" t="s">
        <v>949</v>
      </c>
      <c r="D30" s="477" t="s">
        <v>888</v>
      </c>
      <c r="E30" s="477" t="s">
        <v>950</v>
      </c>
      <c r="F30" s="477" t="s">
        <v>949</v>
      </c>
      <c r="G30" s="474"/>
      <c r="H30" s="477" t="s">
        <v>45</v>
      </c>
      <c r="I30" s="474">
        <v>20</v>
      </c>
      <c r="J30" s="477"/>
      <c r="K30" s="619" t="s">
        <v>1263</v>
      </c>
      <c r="L30" s="477"/>
    </row>
    <row r="31" spans="1:12" s="480" customFormat="1">
      <c r="A31" s="474">
        <v>16</v>
      </c>
      <c r="B31" s="477" t="s">
        <v>951</v>
      </c>
      <c r="C31" s="477" t="s">
        <v>952</v>
      </c>
      <c r="D31" s="477" t="s">
        <v>888</v>
      </c>
      <c r="E31" s="477" t="s">
        <v>953</v>
      </c>
      <c r="F31" s="477" t="s">
        <v>952</v>
      </c>
      <c r="G31" s="474"/>
      <c r="H31" s="477" t="s">
        <v>45</v>
      </c>
      <c r="I31" s="474">
        <v>10</v>
      </c>
      <c r="J31" s="477"/>
      <c r="K31" s="619" t="s">
        <v>1264</v>
      </c>
      <c r="L31" s="477"/>
    </row>
    <row r="32" spans="1:12" s="480" customFormat="1">
      <c r="A32" s="474">
        <v>17</v>
      </c>
      <c r="B32" s="477" t="s">
        <v>954</v>
      </c>
      <c r="C32" s="477" t="s">
        <v>955</v>
      </c>
      <c r="D32" s="477" t="s">
        <v>888</v>
      </c>
      <c r="E32" s="477" t="s">
        <v>956</v>
      </c>
      <c r="F32" s="477" t="s">
        <v>955</v>
      </c>
      <c r="G32" s="474"/>
      <c r="H32" s="477" t="s">
        <v>45</v>
      </c>
      <c r="I32" s="474">
        <v>10</v>
      </c>
      <c r="J32" s="477"/>
      <c r="K32" s="619" t="s">
        <v>1265</v>
      </c>
      <c r="L32" s="477"/>
    </row>
    <row r="33" spans="1:12" s="480" customFormat="1">
      <c r="A33" s="474">
        <v>18</v>
      </c>
      <c r="B33" s="477" t="s">
        <v>957</v>
      </c>
      <c r="C33" s="477" t="s">
        <v>958</v>
      </c>
      <c r="D33" s="477" t="s">
        <v>888</v>
      </c>
      <c r="E33" s="477" t="s">
        <v>959</v>
      </c>
      <c r="F33" s="477" t="s">
        <v>958</v>
      </c>
      <c r="G33" s="474"/>
      <c r="H33" s="477" t="s">
        <v>45</v>
      </c>
      <c r="I33" s="474">
        <v>10</v>
      </c>
      <c r="J33" s="477"/>
      <c r="K33" s="619" t="s">
        <v>1266</v>
      </c>
      <c r="L33" s="477"/>
    </row>
    <row r="34" spans="1:12" s="480" customFormat="1">
      <c r="A34" s="474">
        <v>19</v>
      </c>
      <c r="B34" s="477" t="s">
        <v>960</v>
      </c>
      <c r="C34" s="477" t="s">
        <v>961</v>
      </c>
      <c r="D34" s="477" t="s">
        <v>888</v>
      </c>
      <c r="E34" s="477" t="s">
        <v>962</v>
      </c>
      <c r="F34" s="477" t="s">
        <v>961</v>
      </c>
      <c r="G34" s="474"/>
      <c r="H34" s="477" t="s">
        <v>45</v>
      </c>
      <c r="I34" s="474">
        <v>254</v>
      </c>
      <c r="J34" s="477"/>
      <c r="K34" s="619" t="s">
        <v>1267</v>
      </c>
      <c r="L34" s="477"/>
    </row>
    <row r="35" spans="1:12" s="480" customFormat="1">
      <c r="A35" s="474">
        <v>20</v>
      </c>
      <c r="B35" s="477" t="s">
        <v>963</v>
      </c>
      <c r="C35" s="477" t="s">
        <v>964</v>
      </c>
      <c r="D35" s="477" t="s">
        <v>888</v>
      </c>
      <c r="E35" s="477" t="s">
        <v>965</v>
      </c>
      <c r="F35" s="477" t="s">
        <v>964</v>
      </c>
      <c r="G35" s="474"/>
      <c r="H35" s="477" t="s">
        <v>45</v>
      </c>
      <c r="I35" s="474">
        <v>254</v>
      </c>
      <c r="J35" s="477"/>
      <c r="K35" s="619" t="s">
        <v>1268</v>
      </c>
      <c r="L35" s="477"/>
    </row>
    <row r="36" spans="1:12" s="480" customFormat="1">
      <c r="A36" s="474">
        <v>21</v>
      </c>
      <c r="B36" s="477" t="s">
        <v>966</v>
      </c>
      <c r="C36" s="477" t="s">
        <v>967</v>
      </c>
      <c r="D36" s="477" t="s">
        <v>888</v>
      </c>
      <c r="E36" s="477" t="s">
        <v>968</v>
      </c>
      <c r="F36" s="477" t="s">
        <v>967</v>
      </c>
      <c r="G36" s="474"/>
      <c r="H36" s="477" t="s">
        <v>45</v>
      </c>
      <c r="I36" s="474">
        <v>254</v>
      </c>
      <c r="J36" s="477"/>
      <c r="K36" s="619" t="s">
        <v>1269</v>
      </c>
      <c r="L36" s="477"/>
    </row>
    <row r="37" spans="1:12" s="480" customFormat="1">
      <c r="A37" s="474">
        <v>22</v>
      </c>
      <c r="B37" s="477" t="s">
        <v>969</v>
      </c>
      <c r="C37" s="477" t="s">
        <v>970</v>
      </c>
      <c r="D37" s="477" t="s">
        <v>888</v>
      </c>
      <c r="E37" s="477" t="s">
        <v>971</v>
      </c>
      <c r="F37" s="477" t="s">
        <v>970</v>
      </c>
      <c r="G37" s="474"/>
      <c r="H37" s="477" t="s">
        <v>45</v>
      </c>
      <c r="I37" s="474">
        <v>10</v>
      </c>
      <c r="J37" s="477"/>
      <c r="K37" s="619" t="s">
        <v>1270</v>
      </c>
      <c r="L37" s="477"/>
    </row>
    <row r="38" spans="1:12" s="480" customFormat="1">
      <c r="A38" s="474">
        <v>23</v>
      </c>
      <c r="B38" s="477" t="s">
        <v>972</v>
      </c>
      <c r="C38" s="477" t="s">
        <v>973</v>
      </c>
      <c r="D38" s="477" t="s">
        <v>888</v>
      </c>
      <c r="E38" s="477" t="s">
        <v>974</v>
      </c>
      <c r="F38" s="477" t="s">
        <v>973</v>
      </c>
      <c r="G38" s="474"/>
      <c r="H38" s="477" t="s">
        <v>45</v>
      </c>
      <c r="I38" s="474">
        <v>254</v>
      </c>
      <c r="J38" s="477"/>
      <c r="K38" s="619" t="s">
        <v>1271</v>
      </c>
      <c r="L38" s="477"/>
    </row>
    <row r="39" spans="1:12" s="480" customFormat="1">
      <c r="A39" s="474">
        <v>24</v>
      </c>
      <c r="B39" s="477" t="s">
        <v>975</v>
      </c>
      <c r="C39" s="477" t="s">
        <v>976</v>
      </c>
      <c r="D39" s="477" t="s">
        <v>888</v>
      </c>
      <c r="E39" s="477" t="s">
        <v>977</v>
      </c>
      <c r="F39" s="477" t="s">
        <v>976</v>
      </c>
      <c r="G39" s="474"/>
      <c r="H39" s="477" t="s">
        <v>45</v>
      </c>
      <c r="I39" s="474">
        <v>20</v>
      </c>
      <c r="J39" s="477"/>
      <c r="K39" s="619" t="s">
        <v>1272</v>
      </c>
      <c r="L39" s="477"/>
    </row>
    <row r="40" spans="1:12" s="480" customFormat="1" ht="45">
      <c r="A40" s="474">
        <v>32</v>
      </c>
      <c r="B40" s="477" t="s">
        <v>979</v>
      </c>
      <c r="C40" s="477" t="s">
        <v>979</v>
      </c>
      <c r="D40" s="477" t="s">
        <v>926</v>
      </c>
      <c r="E40" s="477" t="s">
        <v>980</v>
      </c>
      <c r="F40" s="477" t="s">
        <v>981</v>
      </c>
      <c r="G40" s="474" t="s">
        <v>47</v>
      </c>
      <c r="H40" s="477" t="s">
        <v>74</v>
      </c>
      <c r="I40" s="474">
        <v>19.600000000000001</v>
      </c>
      <c r="J40" s="477"/>
      <c r="K40" s="568" t="s">
        <v>1273</v>
      </c>
      <c r="L40" s="479" t="s">
        <v>982</v>
      </c>
    </row>
    <row r="41" spans="1:12" s="480" customFormat="1" ht="45">
      <c r="A41" s="474">
        <v>33</v>
      </c>
      <c r="B41" s="569" t="s">
        <v>983</v>
      </c>
      <c r="C41" s="569" t="s">
        <v>983</v>
      </c>
      <c r="D41" s="569" t="s">
        <v>984</v>
      </c>
      <c r="E41" s="733" t="s">
        <v>1395</v>
      </c>
      <c r="F41" s="479" t="s">
        <v>985</v>
      </c>
      <c r="G41" s="474" t="s">
        <v>47</v>
      </c>
      <c r="H41" s="477" t="s">
        <v>978</v>
      </c>
      <c r="I41" s="474"/>
      <c r="J41" s="477"/>
      <c r="K41" s="618" t="s">
        <v>1397</v>
      </c>
      <c r="L41" s="477"/>
    </row>
    <row r="42" spans="1:12" s="480" customFormat="1" ht="60">
      <c r="A42" s="474">
        <v>34</v>
      </c>
      <c r="B42" s="569" t="s">
        <v>986</v>
      </c>
      <c r="C42" s="569" t="s">
        <v>987</v>
      </c>
      <c r="D42" s="569" t="s">
        <v>988</v>
      </c>
      <c r="E42" s="477" t="s">
        <v>989</v>
      </c>
      <c r="F42" s="477" t="s">
        <v>990</v>
      </c>
      <c r="G42" s="474" t="s">
        <v>47</v>
      </c>
      <c r="H42" s="477" t="s">
        <v>978</v>
      </c>
      <c r="I42" s="474"/>
      <c r="J42" s="477"/>
      <c r="K42" s="617" t="s">
        <v>1274</v>
      </c>
      <c r="L42" s="477"/>
    </row>
    <row r="43" spans="1:12">
      <c r="A43" s="474">
        <v>35</v>
      </c>
      <c r="B43" s="570" t="s">
        <v>991</v>
      </c>
      <c r="C43" s="570" t="s">
        <v>992</v>
      </c>
      <c r="D43" s="570" t="s">
        <v>888</v>
      </c>
      <c r="E43" s="570" t="s">
        <v>993</v>
      </c>
      <c r="F43" s="570" t="s">
        <v>992</v>
      </c>
      <c r="G43" s="571"/>
      <c r="H43" s="570" t="s">
        <v>45</v>
      </c>
      <c r="I43" s="474">
        <v>30</v>
      </c>
      <c r="J43" s="570"/>
      <c r="K43" s="572" t="s">
        <v>1099</v>
      </c>
      <c r="L43" s="570"/>
    </row>
    <row r="44" spans="1:12">
      <c r="A44" s="474">
        <v>38</v>
      </c>
      <c r="B44" s="570" t="s">
        <v>994</v>
      </c>
      <c r="C44" s="570" t="s">
        <v>995</v>
      </c>
      <c r="D44" s="570" t="s">
        <v>988</v>
      </c>
      <c r="E44" s="570" t="s">
        <v>996</v>
      </c>
      <c r="F44" s="570" t="s">
        <v>995</v>
      </c>
      <c r="G44" s="571"/>
      <c r="H44" s="570" t="s">
        <v>95</v>
      </c>
      <c r="I44" s="474">
        <v>11</v>
      </c>
      <c r="J44" s="570"/>
      <c r="K44" s="568" t="s">
        <v>1100</v>
      </c>
      <c r="L44" s="570"/>
    </row>
  </sheetData>
  <mergeCells count="2">
    <mergeCell ref="A14:C14"/>
    <mergeCell ref="D14:L14"/>
  </mergeCells>
  <phoneticPr fontId="47" type="noConversion"/>
  <pageMargins left="0.7" right="0.7" top="0.75" bottom="0.75" header="0.3" footer="0.3"/>
  <pageSetup paperSize="5" scale="73"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50380-0E97-4CEC-A40A-A7FAFDF2DB96}">
  <sheetPr>
    <tabColor theme="9" tint="-0.249977111117893"/>
  </sheetPr>
  <dimension ref="A1:I11"/>
  <sheetViews>
    <sheetView workbookViewId="0"/>
  </sheetViews>
  <sheetFormatPr defaultRowHeight="15"/>
  <cols>
    <col min="1" max="1" width="5.42578125" bestFit="1" customWidth="1"/>
    <col min="2" max="2" width="40.28515625" bestFit="1" customWidth="1"/>
    <col min="3" max="3" width="7.28515625" bestFit="1" customWidth="1"/>
    <col min="7" max="7" width="12" bestFit="1" customWidth="1"/>
    <col min="8" max="8" width="21.5703125" bestFit="1" customWidth="1"/>
    <col min="9" max="9" width="8.28515625" customWidth="1"/>
  </cols>
  <sheetData>
    <row r="1" spans="1:9">
      <c r="A1" s="761" t="s">
        <v>1542</v>
      </c>
      <c r="G1" s="761" t="s">
        <v>1543</v>
      </c>
    </row>
    <row r="2" spans="1:9">
      <c r="A2" t="s">
        <v>237</v>
      </c>
      <c r="B2" t="s">
        <v>238</v>
      </c>
      <c r="C2" t="s">
        <v>1539</v>
      </c>
      <c r="G2" t="s">
        <v>237</v>
      </c>
      <c r="H2" t="s">
        <v>238</v>
      </c>
      <c r="I2" t="s">
        <v>1539</v>
      </c>
    </row>
    <row r="3" spans="1:9">
      <c r="A3" t="s">
        <v>242</v>
      </c>
      <c r="B3" t="s">
        <v>243</v>
      </c>
      <c r="C3">
        <v>12</v>
      </c>
      <c r="G3" t="s">
        <v>259</v>
      </c>
      <c r="H3" t="s">
        <v>260</v>
      </c>
      <c r="I3">
        <v>0</v>
      </c>
    </row>
    <row r="4" spans="1:9">
      <c r="A4" t="s">
        <v>245</v>
      </c>
      <c r="B4" t="s">
        <v>246</v>
      </c>
      <c r="C4">
        <v>12</v>
      </c>
      <c r="G4" t="s">
        <v>262</v>
      </c>
      <c r="H4" t="s">
        <v>263</v>
      </c>
      <c r="I4">
        <v>12</v>
      </c>
    </row>
    <row r="5" spans="1:9">
      <c r="A5" t="s">
        <v>247</v>
      </c>
      <c r="B5" t="s">
        <v>248</v>
      </c>
      <c r="C5">
        <v>0</v>
      </c>
      <c r="G5" t="s">
        <v>264</v>
      </c>
      <c r="H5" t="s">
        <v>265</v>
      </c>
      <c r="I5">
        <v>12</v>
      </c>
    </row>
    <row r="6" spans="1:9">
      <c r="A6" t="s">
        <v>249</v>
      </c>
      <c r="B6" t="s">
        <v>250</v>
      </c>
      <c r="C6">
        <v>0</v>
      </c>
      <c r="G6" t="s">
        <v>266</v>
      </c>
      <c r="H6" t="s">
        <v>267</v>
      </c>
      <c r="I6">
        <v>12</v>
      </c>
    </row>
    <row r="7" spans="1:9">
      <c r="A7" t="s">
        <v>251</v>
      </c>
      <c r="B7" t="s">
        <v>252</v>
      </c>
      <c r="C7">
        <v>12</v>
      </c>
      <c r="G7" t="s">
        <v>269</v>
      </c>
      <c r="H7" t="s">
        <v>270</v>
      </c>
      <c r="I7">
        <v>0</v>
      </c>
    </row>
    <row r="8" spans="1:9">
      <c r="A8" t="s">
        <v>1540</v>
      </c>
      <c r="B8" t="s">
        <v>1541</v>
      </c>
      <c r="C8">
        <v>0</v>
      </c>
      <c r="G8" t="s">
        <v>271</v>
      </c>
      <c r="H8" t="s">
        <v>272</v>
      </c>
      <c r="I8">
        <v>0</v>
      </c>
    </row>
    <row r="9" spans="1:9">
      <c r="A9" t="s">
        <v>253</v>
      </c>
      <c r="B9" t="s">
        <v>254</v>
      </c>
      <c r="C9">
        <v>12</v>
      </c>
    </row>
    <row r="10" spans="1:9">
      <c r="A10" t="s">
        <v>255</v>
      </c>
      <c r="B10" t="s">
        <v>256</v>
      </c>
      <c r="C10">
        <v>0</v>
      </c>
    </row>
    <row r="11" spans="1:9">
      <c r="A11" t="s">
        <v>257</v>
      </c>
      <c r="B11" t="s">
        <v>258</v>
      </c>
      <c r="C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73801-11A7-412F-A201-4C2691430F56}">
  <sheetPr>
    <tabColor rgb="FF0070C0"/>
  </sheetPr>
  <dimension ref="A1:R43"/>
  <sheetViews>
    <sheetView showGridLines="0" topLeftCell="B8" zoomScaleNormal="100" workbookViewId="0">
      <selection activeCell="R38" sqref="R38"/>
    </sheetView>
  </sheetViews>
  <sheetFormatPr defaultColWidth="14.42578125" defaultRowHeight="15" customHeight="1"/>
  <cols>
    <col min="1" max="1" width="4.42578125" customWidth="1"/>
    <col min="2" max="2" width="21.7109375" customWidth="1"/>
    <col min="3" max="3" width="25.5703125" customWidth="1"/>
    <col min="4" max="4" width="19.85546875" customWidth="1"/>
    <col min="5" max="5" width="25.28515625" customWidth="1"/>
    <col min="6" max="6" width="7" customWidth="1"/>
    <col min="7" max="7" width="12.42578125" bestFit="1" customWidth="1"/>
    <col min="8" max="8" width="10.7109375" customWidth="1"/>
    <col min="9" max="9" width="13.28515625" hidden="1" customWidth="1"/>
    <col min="10" max="10" width="25.5703125" customWidth="1"/>
    <col min="11" max="11" width="12.140625" hidden="1" customWidth="1"/>
    <col min="12" max="12" width="3" hidden="1" customWidth="1"/>
    <col min="13" max="13" width="11.28515625" customWidth="1"/>
    <col min="14" max="14" width="53.140625" bestFit="1" customWidth="1"/>
    <col min="15" max="15" width="26.7109375" customWidth="1"/>
    <col min="16" max="16" width="51.42578125" customWidth="1"/>
    <col min="17" max="18" width="8.7109375" customWidth="1"/>
  </cols>
  <sheetData>
    <row r="1" spans="1:18">
      <c r="A1" s="18" t="s">
        <v>12</v>
      </c>
      <c r="B1" s="16"/>
      <c r="C1" s="16" t="s">
        <v>361</v>
      </c>
      <c r="D1" s="16"/>
      <c r="E1" s="16"/>
      <c r="F1" s="19"/>
      <c r="G1" s="19"/>
      <c r="H1" s="16"/>
      <c r="I1" s="16"/>
      <c r="J1" s="16"/>
      <c r="K1" s="18"/>
      <c r="L1" s="16"/>
      <c r="M1" s="18"/>
      <c r="N1" s="16"/>
      <c r="O1" s="16"/>
      <c r="P1" s="16"/>
      <c r="Q1" s="16"/>
      <c r="R1" s="16"/>
    </row>
    <row r="2" spans="1:18">
      <c r="A2" s="18" t="s">
        <v>13</v>
      </c>
      <c r="B2" s="16"/>
      <c r="C2" s="16" t="s">
        <v>359</v>
      </c>
      <c r="D2" s="16"/>
      <c r="E2" s="16"/>
      <c r="F2" s="19"/>
      <c r="G2" s="19"/>
      <c r="H2" s="16"/>
      <c r="I2" s="16"/>
      <c r="J2" s="16"/>
      <c r="K2" s="18"/>
      <c r="L2" s="20"/>
      <c r="M2" s="18"/>
      <c r="N2" s="20"/>
      <c r="O2" s="16"/>
      <c r="P2" s="16"/>
      <c r="Q2" s="16"/>
      <c r="R2" s="16"/>
    </row>
    <row r="3" spans="1:18">
      <c r="A3" s="18" t="s">
        <v>14</v>
      </c>
      <c r="B3" s="16"/>
      <c r="C3" s="16" t="s">
        <v>1008</v>
      </c>
      <c r="D3" s="16"/>
      <c r="E3" s="16"/>
      <c r="F3" s="19"/>
      <c r="G3" s="19"/>
      <c r="H3" s="16"/>
      <c r="I3" s="16"/>
      <c r="J3" s="16"/>
      <c r="K3" s="18"/>
      <c r="L3" s="20"/>
      <c r="M3" s="18"/>
      <c r="N3" s="20"/>
      <c r="O3" s="16"/>
      <c r="P3" s="16"/>
      <c r="Q3" s="16"/>
      <c r="R3" s="16"/>
    </row>
    <row r="4" spans="1:18">
      <c r="A4" s="110" t="s">
        <v>875</v>
      </c>
      <c r="B4" s="111"/>
      <c r="C4" s="425"/>
      <c r="D4" s="16"/>
      <c r="E4" s="16"/>
      <c r="F4" s="19"/>
      <c r="G4" s="19"/>
      <c r="H4" s="16"/>
      <c r="I4" s="16"/>
      <c r="J4" s="16"/>
      <c r="K4" s="18"/>
      <c r="L4" s="20"/>
      <c r="M4" s="18"/>
      <c r="N4" s="20"/>
      <c r="O4" s="16"/>
      <c r="P4" s="16"/>
      <c r="Q4" s="16"/>
      <c r="R4" s="16"/>
    </row>
    <row r="5" spans="1:18">
      <c r="A5" s="18" t="s">
        <v>15</v>
      </c>
      <c r="B5" s="16"/>
      <c r="C5" s="21">
        <v>1470000094</v>
      </c>
      <c r="D5" s="16"/>
      <c r="E5" s="16"/>
      <c r="F5" s="19"/>
      <c r="G5" s="19"/>
      <c r="H5" s="16"/>
      <c r="I5" s="16"/>
      <c r="J5" s="16"/>
      <c r="K5" s="18"/>
      <c r="L5" s="16"/>
      <c r="M5" s="18"/>
      <c r="N5" s="16"/>
      <c r="O5" s="16"/>
      <c r="P5" s="16"/>
      <c r="Q5" s="16"/>
      <c r="R5" s="16"/>
    </row>
    <row r="6" spans="1:18">
      <c r="A6" s="18" t="s">
        <v>16</v>
      </c>
      <c r="B6" s="16"/>
      <c r="C6" s="16" t="s">
        <v>8</v>
      </c>
      <c r="D6" s="16"/>
      <c r="E6" s="16"/>
      <c r="F6" s="19"/>
      <c r="G6" s="19"/>
      <c r="H6" s="16"/>
      <c r="I6" s="16"/>
      <c r="J6" s="16"/>
      <c r="K6" s="16"/>
      <c r="L6" s="16"/>
      <c r="M6" s="16"/>
      <c r="N6" s="16"/>
      <c r="O6" s="16"/>
      <c r="P6" s="16"/>
      <c r="Q6" s="16"/>
      <c r="R6" s="16"/>
    </row>
    <row r="7" spans="1:18">
      <c r="A7" s="18" t="s">
        <v>17</v>
      </c>
      <c r="B7" s="16"/>
      <c r="C7" s="16" t="s">
        <v>18</v>
      </c>
      <c r="D7" s="16"/>
      <c r="E7" s="16"/>
      <c r="F7" s="19"/>
      <c r="G7" s="19"/>
      <c r="H7" s="16"/>
      <c r="I7" s="16"/>
      <c r="J7" s="16"/>
      <c r="K7" s="16"/>
      <c r="L7" s="16"/>
      <c r="M7" s="16"/>
      <c r="N7" s="16"/>
      <c r="O7" s="16"/>
      <c r="P7" s="16"/>
      <c r="Q7" s="16"/>
      <c r="R7" s="16"/>
    </row>
    <row r="8" spans="1:18">
      <c r="A8" s="18" t="s">
        <v>19</v>
      </c>
      <c r="B8" s="16"/>
      <c r="C8" s="16" t="s">
        <v>11</v>
      </c>
      <c r="D8" s="16"/>
      <c r="E8" s="16"/>
      <c r="F8" s="19"/>
      <c r="G8" s="19"/>
      <c r="H8" s="16"/>
      <c r="I8" s="16"/>
      <c r="J8" s="16"/>
      <c r="K8" s="16"/>
      <c r="L8" s="16"/>
      <c r="M8" s="16"/>
      <c r="N8" s="16"/>
      <c r="O8" s="16"/>
      <c r="P8" s="16"/>
      <c r="Q8" s="16"/>
      <c r="R8" s="16"/>
    </row>
    <row r="9" spans="1:18">
      <c r="A9" s="18" t="s">
        <v>20</v>
      </c>
      <c r="B9" s="16"/>
      <c r="C9" s="16" t="s">
        <v>21</v>
      </c>
      <c r="D9" s="16"/>
      <c r="E9" s="16"/>
      <c r="F9" s="19"/>
      <c r="G9" s="19"/>
      <c r="H9" s="16"/>
      <c r="I9" s="16"/>
      <c r="J9" s="16"/>
      <c r="K9" s="16"/>
      <c r="L9" s="16"/>
      <c r="M9" s="16"/>
      <c r="N9" s="16"/>
      <c r="O9" s="16"/>
      <c r="P9" s="16"/>
      <c r="Q9" s="16"/>
      <c r="R9" s="16"/>
    </row>
    <row r="10" spans="1:18">
      <c r="A10" s="18" t="s">
        <v>22</v>
      </c>
      <c r="B10" s="16"/>
      <c r="C10" s="16" t="s">
        <v>23</v>
      </c>
      <c r="D10" s="16"/>
      <c r="E10" s="16"/>
      <c r="F10" s="19"/>
      <c r="G10" s="19"/>
      <c r="H10" s="16"/>
      <c r="I10" s="16"/>
      <c r="J10" s="16"/>
      <c r="K10" s="16"/>
      <c r="L10" s="16"/>
      <c r="M10" s="16"/>
      <c r="N10" s="16"/>
      <c r="O10" s="16"/>
      <c r="P10" s="16"/>
      <c r="Q10" s="16"/>
      <c r="R10" s="16"/>
    </row>
    <row r="11" spans="1:18">
      <c r="A11" s="18" t="s">
        <v>24</v>
      </c>
      <c r="B11" s="16"/>
      <c r="C11" s="16" t="s">
        <v>21</v>
      </c>
      <c r="D11" s="16"/>
      <c r="E11" s="16"/>
      <c r="F11" s="19"/>
      <c r="G11" s="19"/>
      <c r="H11" s="16"/>
      <c r="I11" s="16"/>
      <c r="J11" s="16"/>
      <c r="K11" s="16"/>
      <c r="L11" s="16"/>
      <c r="M11" s="16"/>
      <c r="N11" s="16"/>
      <c r="O11" s="16"/>
      <c r="P11" s="16"/>
      <c r="Q11" s="16"/>
      <c r="R11" s="16"/>
    </row>
    <row r="12" spans="1:18">
      <c r="A12" s="16"/>
      <c r="B12" s="16"/>
      <c r="C12" s="16"/>
      <c r="D12" s="16"/>
      <c r="E12" s="16"/>
      <c r="F12" s="19"/>
      <c r="G12" s="19"/>
      <c r="H12" s="16"/>
      <c r="I12" s="16"/>
      <c r="J12" s="16"/>
      <c r="K12" s="16"/>
      <c r="L12" s="16"/>
      <c r="M12" s="16"/>
      <c r="N12" s="16"/>
      <c r="O12" s="16"/>
      <c r="P12" s="16"/>
      <c r="Q12" s="16"/>
      <c r="R12" s="16"/>
    </row>
    <row r="13" spans="1:18">
      <c r="A13" s="832" t="s">
        <v>25</v>
      </c>
      <c r="B13" s="825"/>
      <c r="C13" s="826"/>
      <c r="D13" s="16"/>
      <c r="E13" s="16"/>
      <c r="F13" s="19"/>
      <c r="G13" s="19"/>
      <c r="H13" s="16"/>
      <c r="I13" s="16"/>
      <c r="J13" s="16"/>
      <c r="K13" s="16"/>
      <c r="L13" s="16"/>
      <c r="M13" s="16"/>
      <c r="N13" s="16"/>
      <c r="O13" s="16"/>
      <c r="P13" s="16"/>
      <c r="Q13" s="16"/>
      <c r="R13" s="16"/>
    </row>
    <row r="14" spans="1:18">
      <c r="A14" s="832" t="s">
        <v>26</v>
      </c>
      <c r="B14" s="826"/>
      <c r="C14" s="22" t="s">
        <v>1009</v>
      </c>
      <c r="D14" s="16"/>
      <c r="E14" s="16"/>
      <c r="F14" s="19"/>
      <c r="G14" s="19"/>
      <c r="H14" s="16"/>
      <c r="I14" s="16"/>
      <c r="J14" s="16"/>
      <c r="K14" s="16"/>
      <c r="L14" s="16"/>
      <c r="M14" s="16"/>
      <c r="N14" s="16"/>
      <c r="O14" s="16"/>
      <c r="P14" s="16"/>
      <c r="Q14" s="16"/>
      <c r="R14" s="16"/>
    </row>
    <row r="15" spans="1:18">
      <c r="A15" s="841" t="s">
        <v>28</v>
      </c>
      <c r="B15" s="842"/>
      <c r="C15" s="22" t="s">
        <v>1009</v>
      </c>
      <c r="D15" s="16"/>
      <c r="E15" s="16"/>
      <c r="F15" s="19"/>
      <c r="G15" s="19"/>
      <c r="H15" s="16"/>
      <c r="I15" s="16"/>
      <c r="J15" s="16"/>
      <c r="K15" s="16"/>
      <c r="L15" s="16"/>
      <c r="M15" s="16"/>
      <c r="N15" s="16"/>
      <c r="O15" s="16"/>
      <c r="P15" s="16"/>
      <c r="Q15" s="16"/>
      <c r="R15" s="16"/>
    </row>
    <row r="16" spans="1:18">
      <c r="A16" s="836" t="s">
        <v>29</v>
      </c>
      <c r="B16" s="825"/>
      <c r="C16" s="825"/>
      <c r="D16" s="825"/>
      <c r="E16" s="825"/>
      <c r="F16" s="825"/>
      <c r="G16" s="825"/>
      <c r="H16" s="825"/>
      <c r="I16" s="825"/>
      <c r="J16" s="825"/>
      <c r="K16" s="825"/>
      <c r="L16" s="826"/>
      <c r="M16" s="824" t="s">
        <v>366</v>
      </c>
      <c r="N16" s="825"/>
      <c r="O16" s="825"/>
      <c r="P16" s="826"/>
      <c r="Q16" s="16"/>
      <c r="R16" s="16"/>
    </row>
    <row r="17" spans="1:18">
      <c r="A17" s="23" t="s">
        <v>31</v>
      </c>
      <c r="B17" s="24" t="s">
        <v>28</v>
      </c>
      <c r="C17" s="24" t="s">
        <v>32</v>
      </c>
      <c r="D17" s="24" t="s">
        <v>33</v>
      </c>
      <c r="E17" s="24" t="s">
        <v>34</v>
      </c>
      <c r="F17" s="23" t="s">
        <v>35</v>
      </c>
      <c r="G17" s="23" t="s">
        <v>36</v>
      </c>
      <c r="H17" s="117" t="s">
        <v>37</v>
      </c>
      <c r="I17" s="24" t="s">
        <v>38</v>
      </c>
      <c r="J17" s="24" t="s">
        <v>6</v>
      </c>
      <c r="K17" s="24" t="s">
        <v>39</v>
      </c>
      <c r="L17" s="24" t="s">
        <v>40</v>
      </c>
      <c r="M17" s="25" t="s">
        <v>41</v>
      </c>
      <c r="N17" s="25" t="s">
        <v>42</v>
      </c>
      <c r="O17" s="25" t="s">
        <v>33</v>
      </c>
      <c r="P17" s="25" t="s">
        <v>6</v>
      </c>
      <c r="Q17" s="16"/>
      <c r="R17" s="16"/>
    </row>
    <row r="18" spans="1:18" ht="22.5">
      <c r="A18" s="26">
        <v>1</v>
      </c>
      <c r="B18" s="22" t="s">
        <v>1017</v>
      </c>
      <c r="C18" s="22" t="s">
        <v>1011</v>
      </c>
      <c r="D18" s="22" t="s">
        <v>1018</v>
      </c>
      <c r="E18" s="22" t="s">
        <v>45</v>
      </c>
      <c r="F18" s="26">
        <v>2</v>
      </c>
      <c r="G18" s="481" t="s">
        <v>1019</v>
      </c>
      <c r="H18" s="113" t="s">
        <v>373</v>
      </c>
      <c r="I18" s="22"/>
      <c r="J18" s="112"/>
      <c r="K18" s="22"/>
      <c r="L18" s="22"/>
      <c r="M18" s="144"/>
      <c r="N18" s="144"/>
      <c r="O18" s="22"/>
      <c r="P18" s="109"/>
      <c r="Q18" s="16"/>
      <c r="R18" s="16"/>
    </row>
    <row r="19" spans="1:18">
      <c r="A19" s="27">
        <v>2</v>
      </c>
      <c r="B19" s="28" t="s">
        <v>1010</v>
      </c>
      <c r="C19" s="28" t="s">
        <v>1010</v>
      </c>
      <c r="D19" s="28" t="s">
        <v>50</v>
      </c>
      <c r="E19" s="28" t="s">
        <v>1</v>
      </c>
      <c r="F19" s="27">
        <v>10</v>
      </c>
      <c r="G19" s="27" t="s">
        <v>51</v>
      </c>
      <c r="H19" s="116" t="s">
        <v>373</v>
      </c>
      <c r="I19" s="28"/>
      <c r="J19" s="28" t="s">
        <v>1014</v>
      </c>
      <c r="K19" s="28"/>
      <c r="L19" s="28"/>
      <c r="M19" s="142"/>
      <c r="N19" s="142"/>
      <c r="O19" s="114"/>
      <c r="P19" s="28"/>
      <c r="Q19" s="29"/>
      <c r="R19" s="29"/>
    </row>
    <row r="20" spans="1:18" ht="19.5" customHeight="1">
      <c r="A20" s="26">
        <v>3</v>
      </c>
      <c r="B20" s="31" t="s">
        <v>1011</v>
      </c>
      <c r="C20" s="31" t="s">
        <v>1011</v>
      </c>
      <c r="D20" s="31" t="s">
        <v>60</v>
      </c>
      <c r="E20" s="31" t="s">
        <v>1</v>
      </c>
      <c r="F20" s="30">
        <v>10</v>
      </c>
      <c r="G20" s="30" t="s">
        <v>51</v>
      </c>
      <c r="H20" s="116" t="s">
        <v>373</v>
      </c>
      <c r="I20" s="31"/>
      <c r="J20" s="28" t="s">
        <v>1015</v>
      </c>
      <c r="K20" s="31"/>
      <c r="L20" s="31"/>
      <c r="M20" s="142"/>
      <c r="N20" s="142"/>
      <c r="O20" s="114"/>
      <c r="P20" s="28"/>
      <c r="Q20" s="32"/>
      <c r="R20" s="32"/>
    </row>
    <row r="21" spans="1:18" ht="15.75" customHeight="1">
      <c r="A21" s="27">
        <v>4</v>
      </c>
      <c r="B21" s="31" t="s">
        <v>1012</v>
      </c>
      <c r="C21" s="31" t="s">
        <v>1012</v>
      </c>
      <c r="D21" s="31" t="s">
        <v>1013</v>
      </c>
      <c r="E21" s="31" t="s">
        <v>1</v>
      </c>
      <c r="F21" s="30">
        <v>10</v>
      </c>
      <c r="G21" s="30" t="s">
        <v>51</v>
      </c>
      <c r="H21" s="116" t="s">
        <v>373</v>
      </c>
      <c r="I21" s="31"/>
      <c r="J21" s="28" t="s">
        <v>1015</v>
      </c>
      <c r="K21" s="31"/>
      <c r="L21" s="31"/>
      <c r="M21" s="142"/>
      <c r="N21" s="142"/>
      <c r="O21" s="114"/>
      <c r="P21" s="31"/>
      <c r="Q21" s="32"/>
      <c r="R21" s="32"/>
    </row>
    <row r="22" spans="1:18">
      <c r="A22" s="26">
        <v>5</v>
      </c>
      <c r="B22" s="22" t="s">
        <v>210</v>
      </c>
      <c r="C22" s="22" t="s">
        <v>210</v>
      </c>
      <c r="D22" s="22" t="s">
        <v>210</v>
      </c>
      <c r="E22" s="22" t="s">
        <v>45</v>
      </c>
      <c r="F22" s="26">
        <v>1</v>
      </c>
      <c r="G22" s="26"/>
      <c r="H22" s="27" t="s">
        <v>374</v>
      </c>
      <c r="I22" s="22"/>
      <c r="J22" s="22" t="s">
        <v>1016</v>
      </c>
      <c r="K22" s="22" t="s">
        <v>67</v>
      </c>
      <c r="L22" s="22" t="s">
        <v>64</v>
      </c>
      <c r="M22" s="14"/>
      <c r="N22" s="14"/>
      <c r="O22" s="22"/>
      <c r="P22" s="22"/>
      <c r="Q22" s="16"/>
      <c r="R22" s="16"/>
    </row>
    <row r="23" spans="1:18">
      <c r="A23" s="27">
        <v>6</v>
      </c>
      <c r="B23" s="22" t="s">
        <v>6</v>
      </c>
      <c r="C23" s="22" t="s">
        <v>6</v>
      </c>
      <c r="D23" s="22" t="s">
        <v>6</v>
      </c>
      <c r="E23" s="22" t="s">
        <v>45</v>
      </c>
      <c r="F23" s="26">
        <v>254</v>
      </c>
      <c r="G23" s="26"/>
      <c r="H23" s="116" t="s">
        <v>374</v>
      </c>
      <c r="I23" s="22"/>
      <c r="J23" s="112" t="s">
        <v>6</v>
      </c>
      <c r="K23" s="22"/>
      <c r="L23" s="22"/>
      <c r="M23" s="141"/>
      <c r="N23" s="141"/>
      <c r="O23" s="112"/>
      <c r="P23" s="22"/>
      <c r="Q23" s="16"/>
      <c r="R23" s="16"/>
    </row>
    <row r="24" spans="1:18" ht="15.75" customHeight="1">
      <c r="A24" s="16"/>
      <c r="B24" s="16"/>
      <c r="C24" s="16"/>
      <c r="D24" s="16"/>
      <c r="E24" s="16"/>
      <c r="F24" s="19"/>
      <c r="G24" s="19"/>
      <c r="H24" s="16"/>
      <c r="I24" s="16"/>
      <c r="J24" s="16"/>
      <c r="K24" s="16"/>
      <c r="L24" s="16"/>
      <c r="M24" s="16"/>
      <c r="N24" s="115"/>
      <c r="O24" s="16"/>
      <c r="P24" s="16"/>
      <c r="Q24" s="16"/>
      <c r="R24" s="16"/>
    </row>
    <row r="25" spans="1:18" ht="15.75" customHeight="1">
      <c r="A25" s="832" t="s">
        <v>91</v>
      </c>
      <c r="B25" s="825"/>
      <c r="C25" s="826"/>
      <c r="D25" s="16"/>
      <c r="E25" s="16"/>
      <c r="F25" s="19"/>
      <c r="G25" s="19"/>
      <c r="H25" s="16"/>
      <c r="I25" s="16"/>
      <c r="J25" s="16"/>
      <c r="K25" s="16"/>
      <c r="L25" s="16"/>
      <c r="M25" s="16"/>
      <c r="N25" s="16"/>
      <c r="O25" s="16"/>
      <c r="P25" s="16"/>
      <c r="Q25" s="16"/>
      <c r="R25" s="16"/>
    </row>
    <row r="26" spans="1:18" ht="15.75" customHeight="1">
      <c r="A26" s="832" t="s">
        <v>26</v>
      </c>
      <c r="B26" s="826"/>
      <c r="C26" s="41" t="s">
        <v>1028</v>
      </c>
      <c r="D26" s="16"/>
      <c r="E26" s="16"/>
      <c r="F26" s="19"/>
      <c r="G26" s="19"/>
      <c r="H26" s="16"/>
      <c r="I26" s="16"/>
      <c r="J26" s="16"/>
      <c r="K26" s="16"/>
      <c r="L26" s="16"/>
      <c r="M26" s="16"/>
      <c r="N26" s="16"/>
      <c r="O26" s="16"/>
      <c r="P26" s="16"/>
      <c r="Q26" s="16"/>
      <c r="R26" s="16"/>
    </row>
    <row r="27" spans="1:18" ht="15.75" customHeight="1">
      <c r="A27" s="832" t="s">
        <v>28</v>
      </c>
      <c r="B27" s="826"/>
      <c r="C27" s="41" t="s">
        <v>1028</v>
      </c>
      <c r="D27" s="16"/>
      <c r="E27" s="16"/>
      <c r="F27" s="19"/>
      <c r="G27" s="19"/>
      <c r="H27" s="16"/>
      <c r="I27" s="16"/>
      <c r="J27" s="16"/>
      <c r="K27" s="16"/>
      <c r="L27" s="16"/>
      <c r="M27" s="16"/>
      <c r="N27" s="16"/>
      <c r="O27" s="16"/>
      <c r="P27" s="16"/>
      <c r="Q27" s="16"/>
      <c r="R27" s="16"/>
    </row>
    <row r="28" spans="1:18" ht="15.75" customHeight="1">
      <c r="A28" s="836" t="s">
        <v>29</v>
      </c>
      <c r="B28" s="825"/>
      <c r="C28" s="825"/>
      <c r="D28" s="825"/>
      <c r="E28" s="825"/>
      <c r="F28" s="825"/>
      <c r="G28" s="825"/>
      <c r="H28" s="825"/>
      <c r="I28" s="825"/>
      <c r="J28" s="825"/>
      <c r="K28" s="825"/>
      <c r="L28" s="826"/>
      <c r="M28" s="824" t="s">
        <v>366</v>
      </c>
      <c r="N28" s="825"/>
      <c r="O28" s="825"/>
      <c r="P28" s="826"/>
      <c r="Q28" s="16"/>
      <c r="R28" s="16"/>
    </row>
    <row r="29" spans="1:18" ht="15.75" customHeight="1">
      <c r="A29" s="23" t="s">
        <v>31</v>
      </c>
      <c r="B29" s="24" t="s">
        <v>28</v>
      </c>
      <c r="C29" s="24" t="s">
        <v>32</v>
      </c>
      <c r="D29" s="24" t="s">
        <v>33</v>
      </c>
      <c r="E29" s="24" t="s">
        <v>34</v>
      </c>
      <c r="F29" s="23" t="s">
        <v>35</v>
      </c>
      <c r="G29" s="23" t="s">
        <v>36</v>
      </c>
      <c r="H29" s="24" t="s">
        <v>37</v>
      </c>
      <c r="I29" s="24" t="s">
        <v>38</v>
      </c>
      <c r="J29" s="24" t="s">
        <v>6</v>
      </c>
      <c r="K29" s="24" t="s">
        <v>39</v>
      </c>
      <c r="L29" s="24" t="s">
        <v>40</v>
      </c>
      <c r="M29" s="25" t="s">
        <v>32</v>
      </c>
      <c r="N29" s="25" t="s">
        <v>42</v>
      </c>
      <c r="O29" s="25" t="s">
        <v>33</v>
      </c>
      <c r="P29" s="25" t="s">
        <v>6</v>
      </c>
      <c r="Q29" s="16"/>
      <c r="R29" s="16"/>
    </row>
    <row r="30" spans="1:18" ht="15.75" customHeight="1">
      <c r="A30" s="22">
        <v>1</v>
      </c>
      <c r="B30" s="22" t="s">
        <v>93</v>
      </c>
      <c r="C30" s="22" t="s">
        <v>93</v>
      </c>
      <c r="D30" s="22" t="s">
        <v>94</v>
      </c>
      <c r="E30" s="22" t="s">
        <v>95</v>
      </c>
      <c r="F30" s="26">
        <v>10</v>
      </c>
      <c r="G30" s="26"/>
      <c r="H30" s="116" t="s">
        <v>373</v>
      </c>
      <c r="I30" s="22">
        <v>0</v>
      </c>
      <c r="J30" s="22" t="s">
        <v>96</v>
      </c>
      <c r="K30" s="22"/>
      <c r="L30" s="22"/>
      <c r="M30" s="22"/>
      <c r="N30" s="42"/>
      <c r="O30" s="42"/>
      <c r="P30" s="42"/>
      <c r="Q30" s="16"/>
      <c r="R30" s="16"/>
    </row>
    <row r="31" spans="1:18" ht="15.75" customHeight="1">
      <c r="A31" s="22">
        <v>2</v>
      </c>
      <c r="B31" s="14" t="s">
        <v>1020</v>
      </c>
      <c r="C31" s="14" t="s">
        <v>1020</v>
      </c>
      <c r="D31" s="14" t="s">
        <v>1021</v>
      </c>
      <c r="E31" s="14" t="s">
        <v>45</v>
      </c>
      <c r="F31" s="79">
        <v>50</v>
      </c>
      <c r="G31" s="79"/>
      <c r="H31" s="79" t="s">
        <v>373</v>
      </c>
      <c r="I31" s="14"/>
      <c r="J31" s="14" t="s">
        <v>100</v>
      </c>
      <c r="K31" s="14" t="s">
        <v>888</v>
      </c>
      <c r="L31" s="14"/>
      <c r="M31" s="14"/>
      <c r="N31" s="14"/>
      <c r="O31" s="14"/>
      <c r="P31" s="14"/>
      <c r="Q31" s="16"/>
      <c r="R31" s="16"/>
    </row>
    <row r="32" spans="1:18" ht="15.75" customHeight="1">
      <c r="A32" s="22">
        <v>3</v>
      </c>
      <c r="B32" s="14" t="s">
        <v>1022</v>
      </c>
      <c r="C32" s="14" t="s">
        <v>1022</v>
      </c>
      <c r="D32" s="14" t="s">
        <v>1022</v>
      </c>
      <c r="E32" s="14" t="s">
        <v>45</v>
      </c>
      <c r="F32" s="79">
        <v>1</v>
      </c>
      <c r="G32" s="79" t="s">
        <v>1023</v>
      </c>
      <c r="H32" s="79"/>
      <c r="I32" s="14"/>
      <c r="J32" s="14" t="s">
        <v>1024</v>
      </c>
      <c r="K32" s="14"/>
      <c r="L32" s="14"/>
      <c r="M32" s="14"/>
      <c r="N32" s="14"/>
      <c r="O32" s="14"/>
      <c r="P32" s="14"/>
      <c r="Q32" s="16"/>
      <c r="R32" s="16"/>
    </row>
    <row r="33" spans="1:18" ht="22.5">
      <c r="A33" s="22">
        <v>4</v>
      </c>
      <c r="B33" s="22" t="s">
        <v>1025</v>
      </c>
      <c r="C33" s="22" t="s">
        <v>1025</v>
      </c>
      <c r="D33" s="22" t="s">
        <v>1025</v>
      </c>
      <c r="E33" s="22" t="s">
        <v>74</v>
      </c>
      <c r="F33" s="118" t="s">
        <v>1027</v>
      </c>
      <c r="G33" s="26"/>
      <c r="H33" s="26"/>
      <c r="I33" s="22"/>
      <c r="J33" s="109" t="s">
        <v>1026</v>
      </c>
      <c r="K33" s="22"/>
      <c r="L33" s="22"/>
      <c r="M33" s="22"/>
      <c r="N33" s="22"/>
      <c r="O33" s="22"/>
      <c r="P33" s="22"/>
      <c r="Q33" s="16"/>
      <c r="R33" s="16"/>
    </row>
    <row r="34" spans="1:18" s="124" customFormat="1">
      <c r="A34" s="111"/>
      <c r="B34" s="111"/>
      <c r="C34" s="111"/>
      <c r="D34" s="111"/>
      <c r="E34" s="111"/>
      <c r="F34" s="126"/>
      <c r="G34" s="126"/>
      <c r="H34" s="126"/>
      <c r="I34" s="111"/>
      <c r="J34" s="111"/>
      <c r="K34" s="111"/>
      <c r="L34" s="111"/>
      <c r="M34" s="111"/>
      <c r="N34" s="111"/>
      <c r="O34" s="111"/>
      <c r="P34" s="111"/>
      <c r="Q34" s="111"/>
      <c r="R34" s="111"/>
    </row>
    <row r="35" spans="1:18" ht="15.75" customHeight="1">
      <c r="B35" s="16"/>
      <c r="C35" s="16"/>
      <c r="D35" s="16"/>
      <c r="E35" s="16"/>
      <c r="F35" s="19"/>
      <c r="G35" s="19"/>
      <c r="H35" s="16"/>
      <c r="I35" s="16"/>
      <c r="K35" s="16"/>
      <c r="L35" s="16"/>
      <c r="M35" s="16"/>
      <c r="N35" s="16"/>
      <c r="O35" s="16"/>
      <c r="P35" s="16"/>
      <c r="Q35" s="16"/>
      <c r="R35" s="16"/>
    </row>
    <row r="36" spans="1:18" ht="15.75" customHeight="1">
      <c r="A36" s="837" t="s">
        <v>1029</v>
      </c>
      <c r="B36" s="825"/>
      <c r="C36" s="826"/>
      <c r="D36" s="16"/>
      <c r="E36" s="16"/>
      <c r="F36" s="16"/>
      <c r="G36" s="16"/>
      <c r="J36" s="16"/>
      <c r="K36" s="16"/>
      <c r="L36" s="16"/>
      <c r="M36" s="16"/>
      <c r="N36" s="16"/>
      <c r="O36" s="16"/>
      <c r="P36" s="16"/>
      <c r="Q36" s="16"/>
      <c r="R36" s="16"/>
    </row>
    <row r="37" spans="1:18" ht="15.75" customHeight="1">
      <c r="A37" s="833" t="s">
        <v>26</v>
      </c>
      <c r="B37" s="814"/>
      <c r="C37" s="63" t="s">
        <v>1030</v>
      </c>
      <c r="D37" s="16"/>
      <c r="E37" s="16"/>
      <c r="F37" s="16"/>
      <c r="G37" s="16"/>
      <c r="I37" s="16"/>
      <c r="J37" s="16"/>
      <c r="K37" s="16"/>
      <c r="L37" s="16"/>
      <c r="M37" s="16"/>
      <c r="N37" s="16"/>
      <c r="O37" s="16"/>
      <c r="P37" s="16"/>
      <c r="Q37" s="16"/>
      <c r="R37" s="16"/>
    </row>
    <row r="38" spans="1:18" ht="15.75" customHeight="1">
      <c r="A38" s="833" t="s">
        <v>28</v>
      </c>
      <c r="B38" s="814"/>
      <c r="C38" s="63" t="s">
        <v>1030</v>
      </c>
      <c r="D38" s="64"/>
      <c r="E38" s="64"/>
      <c r="F38" s="64"/>
      <c r="G38" s="64"/>
      <c r="H38" s="64"/>
      <c r="I38" s="64"/>
      <c r="J38" s="64"/>
      <c r="K38" s="64"/>
      <c r="L38" s="64"/>
      <c r="M38" s="64"/>
      <c r="N38" s="64"/>
      <c r="O38" s="64"/>
      <c r="P38" s="64"/>
      <c r="Q38" s="16"/>
      <c r="R38" s="16"/>
    </row>
    <row r="39" spans="1:18" ht="15.75" customHeight="1">
      <c r="A39" s="834" t="s">
        <v>29</v>
      </c>
      <c r="B39" s="835"/>
      <c r="C39" s="835"/>
      <c r="D39" s="835"/>
      <c r="E39" s="835"/>
      <c r="F39" s="835"/>
      <c r="G39" s="835"/>
      <c r="H39" s="835"/>
      <c r="I39" s="835"/>
      <c r="J39" s="835"/>
      <c r="K39" s="835"/>
      <c r="L39" s="814"/>
      <c r="M39" s="824" t="s">
        <v>366</v>
      </c>
      <c r="N39" s="825"/>
      <c r="O39" s="825"/>
      <c r="P39" s="826"/>
      <c r="Q39" s="16"/>
      <c r="R39" s="16"/>
    </row>
    <row r="40" spans="1:18" ht="15.75" customHeight="1">
      <c r="A40" s="65" t="s">
        <v>31</v>
      </c>
      <c r="B40" s="66" t="s">
        <v>28</v>
      </c>
      <c r="C40" s="66" t="s">
        <v>32</v>
      </c>
      <c r="D40" s="66" t="s">
        <v>33</v>
      </c>
      <c r="E40" s="66" t="s">
        <v>34</v>
      </c>
      <c r="F40" s="66" t="s">
        <v>35</v>
      </c>
      <c r="G40" s="66" t="s">
        <v>36</v>
      </c>
      <c r="H40" s="66" t="s">
        <v>37</v>
      </c>
      <c r="I40" s="66" t="s">
        <v>38</v>
      </c>
      <c r="J40" s="66" t="s">
        <v>6</v>
      </c>
      <c r="K40" s="66" t="s">
        <v>39</v>
      </c>
      <c r="L40" s="66" t="s">
        <v>40</v>
      </c>
      <c r="M40" s="67" t="s">
        <v>32</v>
      </c>
      <c r="N40" s="67" t="s">
        <v>42</v>
      </c>
      <c r="O40" s="67" t="s">
        <v>33</v>
      </c>
      <c r="P40" s="67" t="s">
        <v>6</v>
      </c>
      <c r="Q40" s="16"/>
      <c r="R40" s="16"/>
    </row>
    <row r="41" spans="1:18" ht="15.75" customHeight="1">
      <c r="A41" s="68">
        <v>1</v>
      </c>
      <c r="B41" s="63" t="s">
        <v>1032</v>
      </c>
      <c r="C41" s="63" t="s">
        <v>1032</v>
      </c>
      <c r="D41" s="63" t="s">
        <v>1031</v>
      </c>
      <c r="E41" s="63" t="s">
        <v>45</v>
      </c>
      <c r="F41" s="69">
        <v>15</v>
      </c>
      <c r="G41" s="63"/>
      <c r="H41" s="70" t="s">
        <v>47</v>
      </c>
      <c r="I41" s="63"/>
      <c r="J41" s="63" t="s">
        <v>1033</v>
      </c>
      <c r="K41" s="63" t="s">
        <v>189</v>
      </c>
      <c r="L41" s="63"/>
      <c r="M41" s="145"/>
      <c r="N41" s="63"/>
      <c r="O41" s="63"/>
      <c r="P41" s="145"/>
      <c r="Q41" s="16"/>
      <c r="R41" s="16"/>
    </row>
    <row r="42" spans="1:18" ht="15.75" customHeight="1">
      <c r="A42" s="16"/>
      <c r="B42" s="16"/>
      <c r="C42" s="16"/>
      <c r="D42" s="16"/>
      <c r="E42" s="16"/>
      <c r="F42" s="19"/>
      <c r="G42" s="19"/>
      <c r="H42" s="16"/>
      <c r="I42" s="16"/>
      <c r="J42" s="16"/>
      <c r="K42" s="16"/>
      <c r="L42" s="16"/>
      <c r="M42" s="16"/>
      <c r="N42" s="16"/>
      <c r="O42" s="16"/>
      <c r="P42" s="16"/>
      <c r="Q42" s="16"/>
      <c r="R42" s="16"/>
    </row>
    <row r="43" spans="1:18" ht="15.75" customHeight="1">
      <c r="A43" s="16"/>
      <c r="B43" s="16"/>
      <c r="C43" s="16"/>
      <c r="D43" s="16"/>
      <c r="E43" s="16"/>
      <c r="F43" s="19"/>
      <c r="G43" s="19"/>
      <c r="H43" s="16"/>
      <c r="I43" s="16"/>
      <c r="J43" s="16"/>
      <c r="K43" s="16"/>
      <c r="L43" s="16"/>
      <c r="M43" s="16"/>
      <c r="N43" s="16"/>
      <c r="O43" s="16"/>
      <c r="P43" s="16"/>
      <c r="Q43" s="16"/>
      <c r="R43" s="16"/>
    </row>
  </sheetData>
  <mergeCells count="15">
    <mergeCell ref="A13:C13"/>
    <mergeCell ref="A14:B14"/>
    <mergeCell ref="A15:B15"/>
    <mergeCell ref="A16:L16"/>
    <mergeCell ref="M16:P16"/>
    <mergeCell ref="A25:C25"/>
    <mergeCell ref="A38:B38"/>
    <mergeCell ref="A39:L39"/>
    <mergeCell ref="M39:P39"/>
    <mergeCell ref="A26:B26"/>
    <mergeCell ref="A27:B27"/>
    <mergeCell ref="A28:L28"/>
    <mergeCell ref="M28:P28"/>
    <mergeCell ref="A36:C36"/>
    <mergeCell ref="A37:B37"/>
  </mergeCells>
  <phoneticPr fontId="47"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EB63C-2CE3-4EBB-B2F7-604358CD4FDF}">
  <sheetPr>
    <tabColor rgb="FFFFFF00"/>
  </sheetPr>
  <dimension ref="A1:H26"/>
  <sheetViews>
    <sheetView topLeftCell="A16" zoomScale="115" zoomScaleNormal="115" workbookViewId="0">
      <selection activeCell="D19" sqref="D19"/>
    </sheetView>
  </sheetViews>
  <sheetFormatPr defaultColWidth="9.140625" defaultRowHeight="15"/>
  <cols>
    <col min="1" max="1" width="4.140625" style="585" bestFit="1" customWidth="1"/>
    <col min="2" max="2" width="25.7109375" style="586" customWidth="1"/>
    <col min="3" max="3" width="9.140625" style="585"/>
    <col min="4" max="4" width="44.140625" style="586" customWidth="1"/>
    <col min="5" max="5" width="45.85546875" style="586" customWidth="1"/>
    <col min="6" max="6" width="22.140625" style="585" customWidth="1"/>
    <col min="7" max="7" width="9.140625" style="585"/>
    <col min="8" max="8" width="12" style="585" bestFit="1" customWidth="1"/>
    <col min="9" max="16384" width="9.140625" style="585"/>
  </cols>
  <sheetData>
    <row r="1" spans="1:8" s="580" customFormat="1" ht="25.5" customHeight="1">
      <c r="A1" s="577" t="s">
        <v>1109</v>
      </c>
      <c r="B1" s="578" t="s">
        <v>1110</v>
      </c>
      <c r="C1" s="577" t="s">
        <v>1111</v>
      </c>
      <c r="D1" s="578" t="s">
        <v>1112</v>
      </c>
      <c r="E1" s="578" t="s">
        <v>1179</v>
      </c>
      <c r="F1" s="579" t="s">
        <v>1113</v>
      </c>
      <c r="G1" s="594" t="s">
        <v>1114</v>
      </c>
      <c r="H1" s="594" t="s">
        <v>1115</v>
      </c>
    </row>
    <row r="2" spans="1:8" s="584" customFormat="1" ht="26.25" customHeight="1">
      <c r="A2" s="739">
        <v>1</v>
      </c>
      <c r="B2" s="740" t="s">
        <v>1116</v>
      </c>
      <c r="C2" s="741" t="s">
        <v>1117</v>
      </c>
      <c r="D2" s="742" t="s">
        <v>1118</v>
      </c>
      <c r="E2" s="742"/>
      <c r="F2" s="743" t="s">
        <v>1119</v>
      </c>
      <c r="G2" s="743" t="s">
        <v>1120</v>
      </c>
      <c r="H2" s="744">
        <v>45274</v>
      </c>
    </row>
    <row r="3" spans="1:8" s="584" customFormat="1" ht="26.25" customHeight="1">
      <c r="A3" s="739">
        <v>2</v>
      </c>
      <c r="B3" s="740" t="s">
        <v>1116</v>
      </c>
      <c r="C3" s="741" t="s">
        <v>1117</v>
      </c>
      <c r="D3" s="742" t="s">
        <v>1121</v>
      </c>
      <c r="E3" s="742"/>
      <c r="F3" s="743" t="s">
        <v>1119</v>
      </c>
      <c r="G3" s="743" t="s">
        <v>1120</v>
      </c>
      <c r="H3" s="744">
        <v>45274</v>
      </c>
    </row>
    <row r="4" spans="1:8" s="584" customFormat="1" ht="61.5" customHeight="1">
      <c r="A4" s="739">
        <v>3</v>
      </c>
      <c r="B4" s="742" t="s">
        <v>1122</v>
      </c>
      <c r="C4" s="741" t="s">
        <v>1117</v>
      </c>
      <c r="D4" s="742" t="s">
        <v>1123</v>
      </c>
      <c r="E4" s="745" t="s">
        <v>1240</v>
      </c>
      <c r="F4" s="743" t="s">
        <v>1119</v>
      </c>
      <c r="G4" s="743" t="s">
        <v>1120</v>
      </c>
      <c r="H4" s="744">
        <v>44935</v>
      </c>
    </row>
    <row r="5" spans="1:8" s="584" customFormat="1" ht="39" customHeight="1">
      <c r="A5" s="739">
        <v>4</v>
      </c>
      <c r="B5" s="742" t="s">
        <v>1122</v>
      </c>
      <c r="C5" s="741" t="s">
        <v>1124</v>
      </c>
      <c r="D5" s="742" t="s">
        <v>1125</v>
      </c>
      <c r="E5" s="742" t="s">
        <v>1180</v>
      </c>
      <c r="F5" s="743" t="s">
        <v>1119</v>
      </c>
      <c r="G5" s="743" t="s">
        <v>1181</v>
      </c>
      <c r="H5" s="744">
        <v>45299</v>
      </c>
    </row>
    <row r="6" spans="1:8" s="584" customFormat="1" ht="40.5" customHeight="1">
      <c r="A6" s="739">
        <v>5</v>
      </c>
      <c r="B6" s="742" t="s">
        <v>1126</v>
      </c>
      <c r="C6" s="741" t="s">
        <v>1117</v>
      </c>
      <c r="D6" s="742" t="s">
        <v>1127</v>
      </c>
      <c r="E6" s="745" t="s">
        <v>1241</v>
      </c>
      <c r="F6" s="743" t="s">
        <v>1119</v>
      </c>
      <c r="G6" s="743" t="s">
        <v>1120</v>
      </c>
      <c r="H6" s="744">
        <v>44935</v>
      </c>
    </row>
    <row r="7" spans="1:8" s="584" customFormat="1" ht="46.5" customHeight="1">
      <c r="A7" s="739">
        <v>6</v>
      </c>
      <c r="B7" s="742" t="s">
        <v>1128</v>
      </c>
      <c r="C7" s="741" t="s">
        <v>1117</v>
      </c>
      <c r="D7" s="742" t="s">
        <v>1129</v>
      </c>
      <c r="E7" s="745" t="s">
        <v>1241</v>
      </c>
      <c r="F7" s="743" t="s">
        <v>1119</v>
      </c>
      <c r="G7" s="743" t="s">
        <v>1120</v>
      </c>
      <c r="H7" s="744">
        <v>44935</v>
      </c>
    </row>
    <row r="8" spans="1:8" s="584" customFormat="1" ht="40.5" customHeight="1">
      <c r="A8" s="739">
        <v>7</v>
      </c>
      <c r="B8" s="742" t="s">
        <v>1130</v>
      </c>
      <c r="C8" s="741" t="s">
        <v>1117</v>
      </c>
      <c r="D8" s="742" t="s">
        <v>1131</v>
      </c>
      <c r="E8" s="745" t="s">
        <v>1241</v>
      </c>
      <c r="F8" s="743" t="s">
        <v>1119</v>
      </c>
      <c r="G8" s="743" t="s">
        <v>1120</v>
      </c>
      <c r="H8" s="744">
        <v>44935</v>
      </c>
    </row>
    <row r="9" spans="1:8" s="584" customFormat="1" ht="40.5" customHeight="1">
      <c r="A9" s="739">
        <v>8</v>
      </c>
      <c r="B9" s="742" t="s">
        <v>1130</v>
      </c>
      <c r="C9" s="741" t="s">
        <v>1117</v>
      </c>
      <c r="D9" s="742" t="s">
        <v>1132</v>
      </c>
      <c r="E9" s="745" t="s">
        <v>1241</v>
      </c>
      <c r="F9" s="743" t="s">
        <v>1119</v>
      </c>
      <c r="G9" s="743" t="s">
        <v>1120</v>
      </c>
      <c r="H9" s="744">
        <v>44935</v>
      </c>
    </row>
    <row r="10" spans="1:8" s="584" customFormat="1" ht="40.5" customHeight="1">
      <c r="A10" s="739">
        <v>9</v>
      </c>
      <c r="B10" s="742" t="s">
        <v>1133</v>
      </c>
      <c r="C10" s="741" t="s">
        <v>1117</v>
      </c>
      <c r="D10" s="742" t="s">
        <v>1134</v>
      </c>
      <c r="E10" s="745" t="s">
        <v>1241</v>
      </c>
      <c r="F10" s="743" t="s">
        <v>1119</v>
      </c>
      <c r="G10" s="743" t="s">
        <v>1120</v>
      </c>
      <c r="H10" s="744">
        <v>44935</v>
      </c>
    </row>
    <row r="11" spans="1:8" s="584" customFormat="1" ht="56.25" customHeight="1">
      <c r="A11" s="739">
        <v>10</v>
      </c>
      <c r="B11" s="742" t="s">
        <v>1133</v>
      </c>
      <c r="C11" s="741" t="s">
        <v>1117</v>
      </c>
      <c r="D11" s="742" t="s">
        <v>1135</v>
      </c>
      <c r="E11" s="746" t="s">
        <v>1242</v>
      </c>
      <c r="F11" s="743" t="s">
        <v>1119</v>
      </c>
      <c r="G11" s="747" t="s">
        <v>1243</v>
      </c>
      <c r="H11" s="744">
        <v>44941</v>
      </c>
    </row>
    <row r="12" spans="1:8" s="584" customFormat="1" ht="42" customHeight="1">
      <c r="A12" s="739">
        <v>11</v>
      </c>
      <c r="B12" s="742" t="s">
        <v>1133</v>
      </c>
      <c r="C12" s="741" t="s">
        <v>1117</v>
      </c>
      <c r="D12" s="742" t="s">
        <v>1136</v>
      </c>
      <c r="E12" s="745" t="s">
        <v>1241</v>
      </c>
      <c r="F12" s="743" t="s">
        <v>1119</v>
      </c>
      <c r="G12" s="743" t="s">
        <v>1120</v>
      </c>
      <c r="H12" s="744">
        <v>44935</v>
      </c>
    </row>
    <row r="13" spans="1:8" s="584" customFormat="1" ht="42" customHeight="1">
      <c r="A13" s="739">
        <v>12</v>
      </c>
      <c r="B13" s="742" t="s">
        <v>1137</v>
      </c>
      <c r="C13" s="741" t="s">
        <v>1117</v>
      </c>
      <c r="D13" s="742" t="s">
        <v>1138</v>
      </c>
      <c r="E13" s="745" t="s">
        <v>1241</v>
      </c>
      <c r="F13" s="743" t="s">
        <v>1119</v>
      </c>
      <c r="G13" s="743" t="s">
        <v>1120</v>
      </c>
      <c r="H13" s="744">
        <v>44935</v>
      </c>
    </row>
    <row r="14" spans="1:8" s="584" customFormat="1" ht="26.25" customHeight="1">
      <c r="A14" s="739">
        <v>13</v>
      </c>
      <c r="B14" s="742" t="s">
        <v>1137</v>
      </c>
      <c r="C14" s="741" t="s">
        <v>1117</v>
      </c>
      <c r="D14" s="742" t="s">
        <v>1139</v>
      </c>
      <c r="E14" s="746" t="s">
        <v>1244</v>
      </c>
      <c r="F14" s="743" t="s">
        <v>1119</v>
      </c>
      <c r="G14" s="743" t="s">
        <v>1120</v>
      </c>
      <c r="H14" s="744">
        <v>44935</v>
      </c>
    </row>
    <row r="15" spans="1:8" s="584" customFormat="1" ht="48" customHeight="1">
      <c r="A15" s="739">
        <v>14</v>
      </c>
      <c r="B15" s="742" t="s">
        <v>1140</v>
      </c>
      <c r="C15" s="741" t="s">
        <v>1124</v>
      </c>
      <c r="D15" s="742" t="s">
        <v>1141</v>
      </c>
      <c r="E15" s="745" t="s">
        <v>1245</v>
      </c>
      <c r="F15" s="748" t="s">
        <v>1182</v>
      </c>
      <c r="G15" s="743" t="s">
        <v>1181</v>
      </c>
      <c r="H15" s="744">
        <v>45299</v>
      </c>
    </row>
    <row r="16" spans="1:8" s="584" customFormat="1" ht="26.25" customHeight="1">
      <c r="A16" s="739">
        <v>15</v>
      </c>
      <c r="B16" s="742" t="s">
        <v>1142</v>
      </c>
      <c r="C16" s="741" t="s">
        <v>1117</v>
      </c>
      <c r="D16" s="742" t="s">
        <v>1143</v>
      </c>
      <c r="E16" s="745" t="s">
        <v>1241</v>
      </c>
      <c r="F16" s="743" t="s">
        <v>1119</v>
      </c>
      <c r="G16" s="743" t="s">
        <v>1120</v>
      </c>
      <c r="H16" s="744">
        <v>44935</v>
      </c>
    </row>
    <row r="17" spans="1:8" s="584" customFormat="1" ht="39" customHeight="1">
      <c r="A17" s="739">
        <v>16</v>
      </c>
      <c r="B17" s="742" t="s">
        <v>1144</v>
      </c>
      <c r="C17" s="741" t="s">
        <v>1117</v>
      </c>
      <c r="D17" s="742" t="s">
        <v>1145</v>
      </c>
      <c r="E17" s="745" t="s">
        <v>1241</v>
      </c>
      <c r="F17" s="743" t="s">
        <v>1119</v>
      </c>
      <c r="G17" s="743" t="s">
        <v>1120</v>
      </c>
      <c r="H17" s="744">
        <v>44935</v>
      </c>
    </row>
    <row r="18" spans="1:8" s="584" customFormat="1" ht="26.25" customHeight="1">
      <c r="A18" s="739">
        <v>17</v>
      </c>
      <c r="B18" s="742" t="s">
        <v>1146</v>
      </c>
      <c r="C18" s="741" t="s">
        <v>1117</v>
      </c>
      <c r="D18" s="742" t="s">
        <v>1147</v>
      </c>
      <c r="E18" s="745" t="s">
        <v>1241</v>
      </c>
      <c r="F18" s="743" t="s">
        <v>1119</v>
      </c>
      <c r="G18" s="743" t="s">
        <v>1120</v>
      </c>
      <c r="H18" s="744">
        <v>44935</v>
      </c>
    </row>
    <row r="19" spans="1:8" s="584" customFormat="1" ht="116.25" customHeight="1">
      <c r="A19" s="739">
        <v>18</v>
      </c>
      <c r="B19" s="742" t="s">
        <v>1148</v>
      </c>
      <c r="C19" s="741" t="s">
        <v>1149</v>
      </c>
      <c r="D19" s="742" t="s">
        <v>1150</v>
      </c>
      <c r="E19" s="742" t="s">
        <v>1183</v>
      </c>
      <c r="F19" s="743" t="s">
        <v>1182</v>
      </c>
      <c r="G19" s="743" t="s">
        <v>1181</v>
      </c>
      <c r="H19" s="744">
        <v>45299</v>
      </c>
    </row>
    <row r="20" spans="1:8" s="584" customFormat="1" ht="42.6" customHeight="1">
      <c r="A20" s="581">
        <v>19</v>
      </c>
      <c r="B20" s="749" t="s">
        <v>1122</v>
      </c>
      <c r="C20" s="750" t="s">
        <v>1120</v>
      </c>
      <c r="D20" s="749" t="s">
        <v>1493</v>
      </c>
      <c r="E20" s="582"/>
      <c r="F20" s="583"/>
      <c r="G20" s="583"/>
      <c r="H20" s="583"/>
    </row>
    <row r="21" spans="1:8" s="584" customFormat="1" ht="42.6" customHeight="1">
      <c r="A21" s="581">
        <v>20</v>
      </c>
      <c r="B21" s="749" t="s">
        <v>1490</v>
      </c>
      <c r="C21" s="750" t="s">
        <v>1120</v>
      </c>
      <c r="D21" s="749" t="s">
        <v>1491</v>
      </c>
      <c r="E21" s="582"/>
      <c r="F21" s="583"/>
      <c r="G21" s="583"/>
      <c r="H21" s="583"/>
    </row>
    <row r="22" spans="1:8" s="584" customFormat="1" ht="26.25" customHeight="1">
      <c r="A22" s="581">
        <v>21</v>
      </c>
      <c r="B22" s="749" t="s">
        <v>1133</v>
      </c>
      <c r="C22" s="750" t="s">
        <v>1120</v>
      </c>
      <c r="D22" s="749" t="s">
        <v>1494</v>
      </c>
      <c r="E22" s="582"/>
      <c r="F22" s="583"/>
      <c r="G22" s="583"/>
      <c r="H22" s="583"/>
    </row>
    <row r="23" spans="1:8" s="584" customFormat="1" ht="26.25" customHeight="1">
      <c r="A23" s="581">
        <v>22</v>
      </c>
      <c r="B23" s="749" t="s">
        <v>1137</v>
      </c>
      <c r="C23" s="750" t="s">
        <v>1120</v>
      </c>
      <c r="D23" s="749" t="s">
        <v>1495</v>
      </c>
      <c r="E23" s="582"/>
      <c r="F23" s="583"/>
      <c r="G23" s="583"/>
      <c r="H23" s="583"/>
    </row>
    <row r="24" spans="1:8" s="584" customFormat="1" ht="41.45" customHeight="1">
      <c r="A24" s="581">
        <v>23</v>
      </c>
      <c r="B24" s="749" t="s">
        <v>1496</v>
      </c>
      <c r="C24" s="750" t="s">
        <v>1497</v>
      </c>
      <c r="D24" s="749" t="s">
        <v>1498</v>
      </c>
      <c r="E24" s="582"/>
      <c r="F24" s="583"/>
      <c r="G24" s="583"/>
      <c r="H24" s="583"/>
    </row>
    <row r="25" spans="1:8" s="584" customFormat="1" ht="41.45" customHeight="1">
      <c r="A25" s="581">
        <v>24</v>
      </c>
      <c r="B25" s="749" t="s">
        <v>1144</v>
      </c>
      <c r="C25" s="750" t="s">
        <v>1120</v>
      </c>
      <c r="D25" s="749" t="s">
        <v>1499</v>
      </c>
      <c r="E25" s="582"/>
      <c r="F25" s="583"/>
      <c r="G25" s="583"/>
      <c r="H25" s="583"/>
    </row>
    <row r="26" spans="1:8">
      <c r="B26" s="751"/>
    </row>
  </sheetData>
  <autoFilter ref="A1:F1" xr:uid="{569CEDC1-BE64-4318-B9BA-E16038CBBB9D}"/>
  <phoneticPr fontId="47"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991"/>
  <sheetViews>
    <sheetView showGridLines="0" workbookViewId="0">
      <selection activeCell="C2" sqref="C2"/>
    </sheetView>
  </sheetViews>
  <sheetFormatPr defaultColWidth="14.42578125" defaultRowHeight="15" customHeight="1"/>
  <cols>
    <col min="1" max="1" width="4.7109375" customWidth="1"/>
    <col min="2" max="2" width="13" customWidth="1"/>
    <col min="3" max="3" width="29.28515625" customWidth="1"/>
    <col min="4" max="4" width="27.5703125" customWidth="1"/>
    <col min="5" max="5" width="10.28515625" customWidth="1"/>
    <col min="6" max="6" width="6.42578125" customWidth="1"/>
    <col min="7" max="7" width="13.140625" customWidth="1"/>
    <col min="8" max="8" width="9.42578125" customWidth="1"/>
    <col min="9" max="9" width="11.42578125" hidden="1" customWidth="1"/>
    <col min="10" max="10" width="57.28515625" customWidth="1"/>
    <col min="11" max="11" width="10.7109375" hidden="1" customWidth="1"/>
    <col min="12" max="12" width="13.5703125" hidden="1" customWidth="1"/>
    <col min="13" max="13" width="17.28515625" customWidth="1"/>
    <col min="14" max="14" width="11.5703125" customWidth="1"/>
    <col min="15" max="15" width="17.85546875" customWidth="1"/>
    <col min="16" max="16" width="82.42578125" customWidth="1"/>
    <col min="17" max="54" width="8.7109375" customWidth="1"/>
  </cols>
  <sheetData>
    <row r="1" spans="1:54">
      <c r="A1" s="18" t="s">
        <v>12</v>
      </c>
      <c r="B1" s="16"/>
      <c r="C1" s="16"/>
      <c r="D1" s="16"/>
      <c r="E1" s="16"/>
      <c r="F1" s="16"/>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4">
      <c r="A2" s="18" t="s">
        <v>13</v>
      </c>
      <c r="B2" s="16"/>
      <c r="C2" s="16"/>
      <c r="D2" s="16"/>
      <c r="E2" s="16"/>
      <c r="F2" s="16"/>
      <c r="G2" s="19"/>
      <c r="H2" s="16"/>
      <c r="I2" s="16"/>
      <c r="J2" s="16"/>
      <c r="K2" s="18"/>
      <c r="L2" s="20"/>
      <c r="M2" s="18"/>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18" t="s">
        <v>14</v>
      </c>
      <c r="B3" s="16"/>
      <c r="C3" s="16" t="s">
        <v>196</v>
      </c>
      <c r="D3" s="16"/>
      <c r="E3" s="16"/>
      <c r="F3" s="16"/>
      <c r="G3" s="19"/>
      <c r="H3" s="16"/>
      <c r="I3" s="16"/>
      <c r="J3" s="16"/>
      <c r="K3" s="18"/>
      <c r="L3" s="20"/>
      <c r="M3" s="18"/>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18" t="s">
        <v>15</v>
      </c>
      <c r="B4" s="16"/>
      <c r="C4" s="21">
        <v>14</v>
      </c>
      <c r="D4" s="16"/>
      <c r="E4" s="16"/>
      <c r="F4" s="16"/>
      <c r="G4" s="19"/>
      <c r="H4" s="16"/>
      <c r="I4" s="16"/>
      <c r="J4" s="16"/>
      <c r="K4" s="18"/>
      <c r="L4" s="16"/>
      <c r="M4" s="18"/>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18" t="s">
        <v>16</v>
      </c>
      <c r="B5" s="16"/>
      <c r="C5" s="16" t="s">
        <v>8</v>
      </c>
      <c r="D5" s="16"/>
      <c r="E5" s="16"/>
      <c r="F5" s="16"/>
      <c r="G5" s="19"/>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18" t="s">
        <v>17</v>
      </c>
      <c r="B6" s="16"/>
      <c r="C6" s="16" t="s">
        <v>18</v>
      </c>
      <c r="D6" s="16"/>
      <c r="E6" s="16"/>
      <c r="F6" s="16"/>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18" t="s">
        <v>19</v>
      </c>
      <c r="B7" s="16"/>
      <c r="C7" s="16" t="s">
        <v>11</v>
      </c>
      <c r="D7" s="16"/>
      <c r="E7" s="16"/>
      <c r="F7" s="16"/>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18" t="s">
        <v>20</v>
      </c>
      <c r="B8" s="16"/>
      <c r="C8" s="16" t="s">
        <v>21</v>
      </c>
      <c r="D8" s="16"/>
      <c r="E8" s="16"/>
      <c r="F8" s="16"/>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18" t="s">
        <v>22</v>
      </c>
      <c r="B9" s="16"/>
      <c r="C9" s="16" t="s">
        <v>23</v>
      </c>
      <c r="D9" s="16"/>
      <c r="E9" s="16"/>
      <c r="F9" s="16"/>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18" t="s">
        <v>24</v>
      </c>
      <c r="B10" s="16"/>
      <c r="C10" s="16" t="s">
        <v>21</v>
      </c>
      <c r="D10" s="16"/>
      <c r="E10" s="16"/>
      <c r="F10" s="16"/>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18"/>
      <c r="B11" s="16"/>
      <c r="C11" s="16"/>
      <c r="D11" s="16"/>
      <c r="E11" s="16"/>
      <c r="F11" s="16"/>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16"/>
      <c r="B12" s="16"/>
      <c r="C12" s="16"/>
      <c r="D12" s="16"/>
      <c r="E12" s="16"/>
      <c r="F12" s="16"/>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832" t="s">
        <v>25</v>
      </c>
      <c r="B13" s="825"/>
      <c r="C13" s="826"/>
      <c r="D13" s="16"/>
      <c r="E13" s="16"/>
      <c r="F13" s="16"/>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832" t="s">
        <v>26</v>
      </c>
      <c r="B14" s="826"/>
      <c r="C14" s="22" t="s">
        <v>197</v>
      </c>
      <c r="D14" s="16"/>
      <c r="E14" s="16"/>
      <c r="F14" s="16"/>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841" t="s">
        <v>28</v>
      </c>
      <c r="B15" s="842"/>
      <c r="C15" s="22" t="s">
        <v>197</v>
      </c>
      <c r="D15" s="16"/>
      <c r="E15" s="16"/>
      <c r="F15" s="16"/>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836" t="s">
        <v>29</v>
      </c>
      <c r="B16" s="825"/>
      <c r="C16" s="825"/>
      <c r="D16" s="825"/>
      <c r="E16" s="825"/>
      <c r="F16" s="825"/>
      <c r="G16" s="825"/>
      <c r="H16" s="825"/>
      <c r="I16" s="825"/>
      <c r="J16" s="825"/>
      <c r="K16" s="825"/>
      <c r="L16" s="826"/>
      <c r="M16" s="880" t="s">
        <v>30</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4" t="s">
        <v>35</v>
      </c>
      <c r="G17" s="23" t="s">
        <v>36</v>
      </c>
      <c r="H17" s="24"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ht="15.75" customHeight="1">
      <c r="A18" s="26">
        <v>1</v>
      </c>
      <c r="B18" s="22" t="s">
        <v>43</v>
      </c>
      <c r="C18" s="22" t="s">
        <v>43</v>
      </c>
      <c r="D18" s="22" t="s">
        <v>44</v>
      </c>
      <c r="E18" s="22" t="s">
        <v>45</v>
      </c>
      <c r="F18" s="22">
        <v>1</v>
      </c>
      <c r="G18" s="26" t="s">
        <v>46</v>
      </c>
      <c r="H18" s="26" t="s">
        <v>47</v>
      </c>
      <c r="I18" s="22"/>
      <c r="J18" s="22"/>
      <c r="K18" s="22"/>
      <c r="L18" s="22"/>
      <c r="M18" s="22"/>
      <c r="N18" s="22"/>
      <c r="O18" s="22"/>
      <c r="P18" s="22" t="s">
        <v>48</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ht="15.75" customHeight="1">
      <c r="A19" s="27">
        <v>2</v>
      </c>
      <c r="B19" s="28" t="s">
        <v>49</v>
      </c>
      <c r="C19" s="28" t="s">
        <v>49</v>
      </c>
      <c r="D19" s="28" t="s">
        <v>50</v>
      </c>
      <c r="E19" s="28" t="s">
        <v>1</v>
      </c>
      <c r="F19" s="28">
        <v>10</v>
      </c>
      <c r="G19" s="27" t="s">
        <v>51</v>
      </c>
      <c r="H19" s="27" t="s">
        <v>47</v>
      </c>
      <c r="I19" s="28"/>
      <c r="J19" s="28" t="s">
        <v>52</v>
      </c>
      <c r="K19" s="28"/>
      <c r="L19" s="28"/>
      <c r="M19" s="28" t="s">
        <v>53</v>
      </c>
      <c r="N19" s="28" t="s">
        <v>54</v>
      </c>
      <c r="O19" s="28"/>
      <c r="P19" s="28" t="s">
        <v>55</v>
      </c>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19.5" customHeight="1">
      <c r="A20" s="30">
        <v>3</v>
      </c>
      <c r="B20" s="31" t="s">
        <v>56</v>
      </c>
      <c r="C20" s="31" t="s">
        <v>56</v>
      </c>
      <c r="D20" s="31" t="s">
        <v>57</v>
      </c>
      <c r="E20" s="31" t="s">
        <v>1</v>
      </c>
      <c r="F20" s="31">
        <v>10</v>
      </c>
      <c r="G20" s="30" t="s">
        <v>51</v>
      </c>
      <c r="H20" s="30" t="s">
        <v>47</v>
      </c>
      <c r="I20" s="31"/>
      <c r="J20" s="31" t="s">
        <v>58</v>
      </c>
      <c r="K20" s="31"/>
      <c r="L20" s="31"/>
      <c r="M20" s="28" t="s">
        <v>53</v>
      </c>
      <c r="N20" s="31"/>
      <c r="O20" s="31"/>
      <c r="P20" s="31" t="s">
        <v>198</v>
      </c>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15.75" customHeight="1">
      <c r="A21" s="26">
        <v>4</v>
      </c>
      <c r="B21" s="31" t="s">
        <v>59</v>
      </c>
      <c r="C21" s="31" t="s">
        <v>59</v>
      </c>
      <c r="D21" s="31" t="s">
        <v>60</v>
      </c>
      <c r="E21" s="31" t="s">
        <v>1</v>
      </c>
      <c r="F21" s="31">
        <v>10</v>
      </c>
      <c r="G21" s="30" t="s">
        <v>51</v>
      </c>
      <c r="H21" s="30" t="s">
        <v>47</v>
      </c>
      <c r="I21" s="31"/>
      <c r="J21" s="31" t="s">
        <v>52</v>
      </c>
      <c r="K21" s="31"/>
      <c r="L21" s="31"/>
      <c r="M21" s="28" t="s">
        <v>61</v>
      </c>
      <c r="N21" s="31" t="s">
        <v>62</v>
      </c>
      <c r="O21" s="31"/>
      <c r="P21" s="31" t="s">
        <v>63</v>
      </c>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ht="15.75" customHeight="1">
      <c r="A22" s="27">
        <v>5</v>
      </c>
      <c r="B22" s="22" t="s">
        <v>64</v>
      </c>
      <c r="C22" s="22" t="s">
        <v>64</v>
      </c>
      <c r="D22" s="22" t="s">
        <v>65</v>
      </c>
      <c r="E22" s="22" t="s">
        <v>45</v>
      </c>
      <c r="F22" s="22">
        <v>15</v>
      </c>
      <c r="G22" s="26"/>
      <c r="H22" s="26" t="s">
        <v>47</v>
      </c>
      <c r="I22" s="22"/>
      <c r="J22" s="22" t="s">
        <v>66</v>
      </c>
      <c r="K22" s="22" t="s">
        <v>67</v>
      </c>
      <c r="L22" s="22" t="s">
        <v>64</v>
      </c>
      <c r="M22" s="22" t="s">
        <v>10</v>
      </c>
      <c r="N22" s="22" t="s">
        <v>10</v>
      </c>
      <c r="O22" s="22"/>
      <c r="P22" s="22" t="s">
        <v>68</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ht="15.75" customHeight="1">
      <c r="A23" s="30">
        <v>6</v>
      </c>
      <c r="B23" s="22" t="s">
        <v>69</v>
      </c>
      <c r="C23" s="22" t="s">
        <v>69</v>
      </c>
      <c r="D23" s="22" t="s">
        <v>70</v>
      </c>
      <c r="E23" s="22" t="s">
        <v>45</v>
      </c>
      <c r="F23" s="22">
        <v>100</v>
      </c>
      <c r="G23" s="26"/>
      <c r="H23" s="26" t="s">
        <v>47</v>
      </c>
      <c r="I23" s="22"/>
      <c r="J23" s="22" t="s">
        <v>71</v>
      </c>
      <c r="K23" s="22"/>
      <c r="L23" s="22"/>
      <c r="M23" s="22" t="s">
        <v>10</v>
      </c>
      <c r="N23" s="22" t="s">
        <v>10</v>
      </c>
      <c r="O23" s="22"/>
      <c r="P23" s="22" t="s">
        <v>72</v>
      </c>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ht="15.75" hidden="1" customHeight="1">
      <c r="A24" s="26">
        <v>7</v>
      </c>
      <c r="B24" s="22" t="s">
        <v>73</v>
      </c>
      <c r="C24" s="22" t="s">
        <v>73</v>
      </c>
      <c r="D24" s="22" t="s">
        <v>199</v>
      </c>
      <c r="E24" s="22" t="s">
        <v>74</v>
      </c>
      <c r="F24" s="22">
        <v>19.600000000000001</v>
      </c>
      <c r="G24" s="26"/>
      <c r="H24" s="26" t="s">
        <v>47</v>
      </c>
      <c r="I24" s="22"/>
      <c r="J24" s="22" t="s">
        <v>75</v>
      </c>
      <c r="K24" s="22"/>
      <c r="L24" s="22"/>
      <c r="M24" s="22" t="s">
        <v>76</v>
      </c>
      <c r="N24" s="22" t="s">
        <v>77</v>
      </c>
      <c r="O24" s="22"/>
      <c r="P24" s="22" t="s">
        <v>78</v>
      </c>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ht="15.75" customHeight="1">
      <c r="A25" s="27">
        <v>8</v>
      </c>
      <c r="B25" s="22" t="s">
        <v>79</v>
      </c>
      <c r="C25" s="22" t="s">
        <v>79</v>
      </c>
      <c r="D25" s="22" t="s">
        <v>80</v>
      </c>
      <c r="E25" s="22" t="s">
        <v>45</v>
      </c>
      <c r="F25" s="22">
        <v>254</v>
      </c>
      <c r="G25" s="26"/>
      <c r="H25" s="26" t="s">
        <v>47</v>
      </c>
      <c r="I25" s="22"/>
      <c r="J25" s="22"/>
      <c r="K25" s="22"/>
      <c r="L25" s="22"/>
      <c r="M25" s="22" t="s">
        <v>81</v>
      </c>
      <c r="N25" s="22" t="s">
        <v>82</v>
      </c>
      <c r="O25" s="22"/>
      <c r="P25" s="22" t="s">
        <v>83</v>
      </c>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ht="15.75" customHeight="1">
      <c r="A26" s="30">
        <v>9</v>
      </c>
      <c r="B26" s="22" t="s">
        <v>84</v>
      </c>
      <c r="C26" s="22" t="s">
        <v>84</v>
      </c>
      <c r="D26" s="22" t="s">
        <v>85</v>
      </c>
      <c r="E26" s="22" t="s">
        <v>45</v>
      </c>
      <c r="F26" s="22">
        <v>254</v>
      </c>
      <c r="G26" s="26"/>
      <c r="H26" s="26" t="s">
        <v>47</v>
      </c>
      <c r="I26" s="22"/>
      <c r="J26" s="22" t="s">
        <v>86</v>
      </c>
      <c r="K26" s="22"/>
      <c r="L26" s="22"/>
      <c r="M26" s="22" t="s">
        <v>86</v>
      </c>
      <c r="N26" s="22" t="s">
        <v>77</v>
      </c>
      <c r="O26" s="22"/>
      <c r="P26" s="33" t="s">
        <v>200</v>
      </c>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15.75" customHeight="1">
      <c r="A27" s="34">
        <v>10</v>
      </c>
      <c r="B27" s="35" t="s">
        <v>87</v>
      </c>
      <c r="C27" s="35" t="s">
        <v>87</v>
      </c>
      <c r="D27" s="35" t="s">
        <v>88</v>
      </c>
      <c r="E27" s="43" t="s">
        <v>45</v>
      </c>
      <c r="F27" s="43">
        <v>254</v>
      </c>
      <c r="G27" s="36"/>
      <c r="H27" s="44" t="s">
        <v>47</v>
      </c>
      <c r="I27" s="37"/>
      <c r="J27" s="38"/>
      <c r="K27" s="38"/>
      <c r="L27" s="38"/>
      <c r="M27" s="38"/>
      <c r="N27" s="38"/>
      <c r="O27" s="39"/>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row>
    <row r="28" spans="1:54" ht="15.75" customHeight="1">
      <c r="A28" s="34">
        <v>11</v>
      </c>
      <c r="B28" s="35" t="s">
        <v>89</v>
      </c>
      <c r="C28" s="35" t="s">
        <v>89</v>
      </c>
      <c r="D28" s="35" t="s">
        <v>90</v>
      </c>
      <c r="E28" s="43" t="s">
        <v>45</v>
      </c>
      <c r="F28" s="43">
        <v>254</v>
      </c>
      <c r="G28" s="36"/>
      <c r="H28" s="44" t="s">
        <v>47</v>
      </c>
      <c r="I28" s="37"/>
      <c r="J28" s="35"/>
      <c r="K28" s="35"/>
      <c r="L28" s="35"/>
      <c r="M28" s="35"/>
      <c r="N28" s="35"/>
      <c r="O28" s="39"/>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row>
    <row r="29" spans="1:54" ht="15.75" customHeight="1">
      <c r="A29" s="16"/>
      <c r="B29" s="16"/>
      <c r="C29" s="16"/>
      <c r="D29" s="16"/>
      <c r="E29" s="16"/>
      <c r="F29" s="16"/>
      <c r="G29" s="19"/>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ht="15.75" customHeight="1">
      <c r="A30" s="16"/>
      <c r="B30" s="16"/>
      <c r="C30" s="16"/>
      <c r="D30" s="16"/>
      <c r="E30" s="16"/>
      <c r="F30" s="16"/>
      <c r="G30" s="19"/>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16"/>
      <c r="B31" s="16"/>
      <c r="C31" s="16"/>
      <c r="D31" s="16"/>
      <c r="E31" s="16"/>
      <c r="F31" s="16"/>
      <c r="G31" s="19"/>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2" t="s">
        <v>91</v>
      </c>
      <c r="B32" s="825"/>
      <c r="C32" s="826"/>
      <c r="D32" s="16"/>
      <c r="E32" s="16"/>
      <c r="F32" s="16"/>
      <c r="G32" s="19"/>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832" t="s">
        <v>26</v>
      </c>
      <c r="B33" s="826"/>
      <c r="C33" s="41" t="s">
        <v>201</v>
      </c>
      <c r="D33" s="16"/>
      <c r="E33" s="16"/>
      <c r="F33" s="16"/>
      <c r="G33" s="19"/>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c r="A34" s="832" t="s">
        <v>28</v>
      </c>
      <c r="B34" s="826"/>
      <c r="C34" s="41" t="s">
        <v>201</v>
      </c>
      <c r="D34" s="16"/>
      <c r="E34" s="16"/>
      <c r="F34" s="16"/>
      <c r="G34" s="19"/>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ht="15.75" customHeight="1">
      <c r="A35" s="836" t="s">
        <v>29</v>
      </c>
      <c r="B35" s="825"/>
      <c r="C35" s="825"/>
      <c r="D35" s="825"/>
      <c r="E35" s="825"/>
      <c r="F35" s="825"/>
      <c r="G35" s="825"/>
      <c r="H35" s="825"/>
      <c r="I35" s="825"/>
      <c r="J35" s="825"/>
      <c r="K35" s="825"/>
      <c r="L35" s="826"/>
      <c r="M35" s="880" t="s">
        <v>30</v>
      </c>
      <c r="N35" s="825"/>
      <c r="O35" s="825"/>
      <c r="P35" s="82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row>
    <row r="36" spans="1:54" ht="15.75" customHeight="1">
      <c r="A36" s="23" t="s">
        <v>31</v>
      </c>
      <c r="B36" s="24" t="s">
        <v>28</v>
      </c>
      <c r="C36" s="24" t="s">
        <v>32</v>
      </c>
      <c r="D36" s="24" t="s">
        <v>33</v>
      </c>
      <c r="E36" s="24" t="s">
        <v>34</v>
      </c>
      <c r="F36" s="24" t="s">
        <v>35</v>
      </c>
      <c r="G36" s="23" t="s">
        <v>36</v>
      </c>
      <c r="H36" s="24" t="s">
        <v>37</v>
      </c>
      <c r="I36" s="24" t="s">
        <v>38</v>
      </c>
      <c r="J36" s="24" t="s">
        <v>6</v>
      </c>
      <c r="K36" s="24" t="s">
        <v>39</v>
      </c>
      <c r="L36" s="24" t="s">
        <v>40</v>
      </c>
      <c r="M36" s="25" t="s">
        <v>32</v>
      </c>
      <c r="N36" s="25" t="s">
        <v>42</v>
      </c>
      <c r="O36" s="25" t="s">
        <v>33</v>
      </c>
      <c r="P36" s="25" t="s">
        <v>6</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row>
    <row r="37" spans="1:54" ht="15.75" customHeight="1">
      <c r="A37" s="22">
        <v>1</v>
      </c>
      <c r="B37" s="22" t="s">
        <v>93</v>
      </c>
      <c r="C37" s="22" t="s">
        <v>93</v>
      </c>
      <c r="D37" s="22" t="s">
        <v>94</v>
      </c>
      <c r="E37" s="22" t="s">
        <v>95</v>
      </c>
      <c r="F37" s="22">
        <v>10</v>
      </c>
      <c r="G37" s="26"/>
      <c r="H37" s="26" t="s">
        <v>47</v>
      </c>
      <c r="I37" s="22">
        <v>0</v>
      </c>
      <c r="J37" s="22" t="s">
        <v>96</v>
      </c>
      <c r="K37" s="22"/>
      <c r="L37" s="22"/>
      <c r="M37" s="22" t="s">
        <v>97</v>
      </c>
      <c r="N37" s="42" t="s">
        <v>10</v>
      </c>
      <c r="O37" s="42"/>
      <c r="P37" s="42" t="s">
        <v>98</v>
      </c>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row>
    <row r="38" spans="1:54" ht="15.75" customHeight="1">
      <c r="A38" s="22">
        <v>2</v>
      </c>
      <c r="B38" s="22" t="s">
        <v>99</v>
      </c>
      <c r="C38" s="22" t="s">
        <v>99</v>
      </c>
      <c r="D38" s="22" t="s">
        <v>100</v>
      </c>
      <c r="E38" s="22" t="s">
        <v>45</v>
      </c>
      <c r="F38" s="22">
        <v>150</v>
      </c>
      <c r="G38" s="26"/>
      <c r="H38" s="26" t="s">
        <v>47</v>
      </c>
      <c r="I38" s="22"/>
      <c r="J38" s="22" t="s">
        <v>100</v>
      </c>
      <c r="K38" s="22"/>
      <c r="L38" s="22"/>
      <c r="M38" s="22" t="s">
        <v>101</v>
      </c>
      <c r="N38" s="22" t="s">
        <v>102</v>
      </c>
      <c r="O38" s="22"/>
      <c r="P38" s="22" t="s">
        <v>103</v>
      </c>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row>
    <row r="39" spans="1:54" ht="15.75" customHeight="1">
      <c r="A39" s="43">
        <v>3</v>
      </c>
      <c r="B39" s="43" t="s">
        <v>104</v>
      </c>
      <c r="C39" s="43" t="s">
        <v>104</v>
      </c>
      <c r="D39" s="43" t="s">
        <v>105</v>
      </c>
      <c r="E39" s="43" t="s">
        <v>74</v>
      </c>
      <c r="F39" s="43">
        <v>19.600000000000001</v>
      </c>
      <c r="G39" s="44"/>
      <c r="H39" s="44" t="s">
        <v>47</v>
      </c>
      <c r="I39" s="43"/>
      <c r="J39" s="43" t="s">
        <v>105</v>
      </c>
      <c r="K39" s="43"/>
      <c r="L39" s="43"/>
      <c r="M39" s="43" t="s">
        <v>106</v>
      </c>
      <c r="N39" s="43" t="s">
        <v>104</v>
      </c>
      <c r="O39" s="43"/>
      <c r="P39" s="43" t="s">
        <v>107</v>
      </c>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row>
    <row r="40" spans="1:54" ht="15.75" customHeight="1">
      <c r="A40" s="22">
        <v>4</v>
      </c>
      <c r="B40" s="43" t="s">
        <v>111</v>
      </c>
      <c r="C40" s="43" t="s">
        <v>111</v>
      </c>
      <c r="D40" s="43" t="s">
        <v>111</v>
      </c>
      <c r="E40" s="43" t="s">
        <v>74</v>
      </c>
      <c r="F40" s="43">
        <v>19.600000000000001</v>
      </c>
      <c r="G40" s="44"/>
      <c r="H40" s="44"/>
      <c r="I40" s="43"/>
      <c r="J40" s="43" t="s">
        <v>111</v>
      </c>
      <c r="K40" s="43"/>
      <c r="L40" s="43"/>
      <c r="M40" s="43" t="s">
        <v>111</v>
      </c>
      <c r="N40" s="43" t="s">
        <v>111</v>
      </c>
      <c r="O40" s="43"/>
      <c r="P40" s="43" t="s">
        <v>112</v>
      </c>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row>
    <row r="41" spans="1:54" ht="15.75" customHeight="1">
      <c r="A41" s="22">
        <v>5</v>
      </c>
      <c r="B41" s="22" t="s">
        <v>113</v>
      </c>
      <c r="C41" s="22" t="s">
        <v>113</v>
      </c>
      <c r="D41" s="22" t="s">
        <v>114</v>
      </c>
      <c r="E41" s="22" t="s">
        <v>45</v>
      </c>
      <c r="F41" s="22">
        <v>50</v>
      </c>
      <c r="G41" s="26"/>
      <c r="H41" s="26" t="s">
        <v>47</v>
      </c>
      <c r="I41" s="22"/>
      <c r="J41" s="22" t="s">
        <v>115</v>
      </c>
      <c r="K41" s="22"/>
      <c r="L41" s="22"/>
      <c r="M41" s="22" t="s">
        <v>116</v>
      </c>
      <c r="N41" s="22" t="s">
        <v>116</v>
      </c>
      <c r="O41" s="22"/>
      <c r="P41" s="22" t="s">
        <v>117</v>
      </c>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3">
        <v>6</v>
      </c>
      <c r="B42" s="22" t="s">
        <v>118</v>
      </c>
      <c r="C42" s="22" t="s">
        <v>118</v>
      </c>
      <c r="D42" s="22" t="s">
        <v>119</v>
      </c>
      <c r="E42" s="22" t="s">
        <v>45</v>
      </c>
      <c r="F42" s="22">
        <v>150</v>
      </c>
      <c r="G42" s="26"/>
      <c r="H42" s="26" t="s">
        <v>47</v>
      </c>
      <c r="I42" s="22"/>
      <c r="J42" s="22" t="s">
        <v>120</v>
      </c>
      <c r="K42" s="22"/>
      <c r="L42" s="22"/>
      <c r="M42" s="22" t="s">
        <v>120</v>
      </c>
      <c r="N42" s="22" t="s">
        <v>120</v>
      </c>
      <c r="O42" s="22"/>
      <c r="P42" s="22" t="s">
        <v>121</v>
      </c>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22">
        <v>7</v>
      </c>
      <c r="B43" s="22" t="s">
        <v>122</v>
      </c>
      <c r="C43" s="22" t="s">
        <v>122</v>
      </c>
      <c r="D43" s="22" t="s">
        <v>123</v>
      </c>
      <c r="E43" s="22" t="s">
        <v>45</v>
      </c>
      <c r="F43" s="22">
        <v>15</v>
      </c>
      <c r="G43" s="26"/>
      <c r="H43" s="26" t="s">
        <v>47</v>
      </c>
      <c r="I43" s="22"/>
      <c r="J43" s="22" t="s">
        <v>122</v>
      </c>
      <c r="K43" s="22"/>
      <c r="L43" s="22"/>
      <c r="M43" s="22" t="s">
        <v>124</v>
      </c>
      <c r="N43" s="22" t="s">
        <v>125</v>
      </c>
      <c r="O43" s="22"/>
      <c r="P43" s="22" t="s">
        <v>126</v>
      </c>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75" customHeight="1">
      <c r="A44" s="22">
        <v>8</v>
      </c>
      <c r="B44" s="22" t="s">
        <v>127</v>
      </c>
      <c r="C44" s="22" t="s">
        <v>127</v>
      </c>
      <c r="D44" s="22" t="s">
        <v>33</v>
      </c>
      <c r="E44" s="22" t="s">
        <v>45</v>
      </c>
      <c r="F44" s="22">
        <v>100</v>
      </c>
      <c r="G44" s="26"/>
      <c r="H44" s="26" t="s">
        <v>47</v>
      </c>
      <c r="I44" s="22"/>
      <c r="J44" s="22" t="s">
        <v>202</v>
      </c>
      <c r="K44" s="22"/>
      <c r="L44" s="22"/>
      <c r="M44" s="22" t="s">
        <v>128</v>
      </c>
      <c r="N44" s="22" t="s">
        <v>129</v>
      </c>
      <c r="O44" s="22"/>
      <c r="P44" s="22" t="s">
        <v>130</v>
      </c>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ht="15.75" customHeight="1">
      <c r="A45" s="43">
        <v>9</v>
      </c>
      <c r="B45" s="22" t="s">
        <v>131</v>
      </c>
      <c r="C45" s="22" t="s">
        <v>131</v>
      </c>
      <c r="D45" s="22" t="s">
        <v>132</v>
      </c>
      <c r="E45" s="22" t="s">
        <v>45</v>
      </c>
      <c r="F45" s="22">
        <v>4</v>
      </c>
      <c r="G45" s="47" t="s">
        <v>133</v>
      </c>
      <c r="H45" s="26" t="s">
        <v>47</v>
      </c>
      <c r="I45" s="22"/>
      <c r="J45" s="22" t="s">
        <v>134</v>
      </c>
      <c r="K45" s="22"/>
      <c r="L45" s="22"/>
      <c r="M45" s="22" t="s">
        <v>135</v>
      </c>
      <c r="N45" s="22" t="s">
        <v>136</v>
      </c>
      <c r="O45" s="22"/>
      <c r="P45" s="48" t="s">
        <v>137</v>
      </c>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row>
    <row r="46" spans="1:54" ht="15.75" customHeight="1">
      <c r="A46" s="22">
        <v>10</v>
      </c>
      <c r="B46" s="49" t="s">
        <v>138</v>
      </c>
      <c r="C46" s="49" t="s">
        <v>138</v>
      </c>
      <c r="D46" s="49" t="s">
        <v>139</v>
      </c>
      <c r="E46" s="49" t="s">
        <v>45</v>
      </c>
      <c r="F46" s="49">
        <v>3</v>
      </c>
      <c r="G46" s="50" t="s">
        <v>140</v>
      </c>
      <c r="H46" s="50" t="s">
        <v>47</v>
      </c>
      <c r="I46" s="49"/>
      <c r="J46" s="49" t="s">
        <v>139</v>
      </c>
      <c r="K46" s="49"/>
      <c r="L46" s="49"/>
      <c r="M46" s="49" t="s">
        <v>138</v>
      </c>
      <c r="N46" s="49"/>
      <c r="O46" s="51" t="s">
        <v>141</v>
      </c>
      <c r="P46" s="49"/>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ht="15.75" customHeight="1">
      <c r="A47" s="22">
        <v>11</v>
      </c>
      <c r="B47" s="22" t="s">
        <v>142</v>
      </c>
      <c r="C47" s="22" t="s">
        <v>142</v>
      </c>
      <c r="D47" s="22" t="s">
        <v>143</v>
      </c>
      <c r="E47" s="22" t="s">
        <v>45</v>
      </c>
      <c r="F47" s="22">
        <v>40</v>
      </c>
      <c r="G47" s="26"/>
      <c r="H47" s="26" t="s">
        <v>47</v>
      </c>
      <c r="I47" s="22"/>
      <c r="J47" s="22" t="s">
        <v>144</v>
      </c>
      <c r="K47" s="22"/>
      <c r="L47" s="22"/>
      <c r="M47" s="22" t="s">
        <v>145</v>
      </c>
      <c r="N47" s="22" t="s">
        <v>146</v>
      </c>
      <c r="O47" s="22"/>
      <c r="P47" s="48" t="s">
        <v>147</v>
      </c>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row>
    <row r="48" spans="1:54" ht="15.75" customHeight="1">
      <c r="A48" s="43">
        <v>12</v>
      </c>
      <c r="B48" s="28" t="s">
        <v>148</v>
      </c>
      <c r="C48" s="28" t="s">
        <v>148</v>
      </c>
      <c r="D48" s="28" t="s">
        <v>80</v>
      </c>
      <c r="E48" s="28" t="s">
        <v>45</v>
      </c>
      <c r="F48" s="28">
        <v>30</v>
      </c>
      <c r="G48" s="27"/>
      <c r="H48" s="27" t="s">
        <v>47</v>
      </c>
      <c r="I48" s="28"/>
      <c r="J48" s="28" t="s">
        <v>149</v>
      </c>
      <c r="K48" s="28"/>
      <c r="L48" s="28"/>
      <c r="M48" s="28" t="s">
        <v>81</v>
      </c>
      <c r="N48" s="28"/>
      <c r="O48" s="28"/>
      <c r="P48" s="22" t="s">
        <v>83</v>
      </c>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row>
    <row r="49" spans="1:54" ht="15.75" customHeight="1">
      <c r="A49" s="22">
        <v>13</v>
      </c>
      <c r="B49" s="28" t="s">
        <v>150</v>
      </c>
      <c r="C49" s="28" t="s">
        <v>150</v>
      </c>
      <c r="D49" s="28" t="s">
        <v>151</v>
      </c>
      <c r="E49" s="28" t="s">
        <v>45</v>
      </c>
      <c r="F49" s="28">
        <v>30</v>
      </c>
      <c r="G49" s="27"/>
      <c r="H49" s="27" t="s">
        <v>47</v>
      </c>
      <c r="I49" s="28"/>
      <c r="J49" s="28" t="s">
        <v>152</v>
      </c>
      <c r="K49" s="28"/>
      <c r="L49" s="28"/>
      <c r="M49" s="28" t="s">
        <v>10</v>
      </c>
      <c r="N49" s="28"/>
      <c r="O49" s="28"/>
      <c r="P49" s="28" t="s">
        <v>203</v>
      </c>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row>
    <row r="50" spans="1:54" ht="15.75" customHeight="1">
      <c r="A50" s="22">
        <v>14</v>
      </c>
      <c r="B50" s="28" t="s">
        <v>153</v>
      </c>
      <c r="C50" s="28" t="s">
        <v>153</v>
      </c>
      <c r="D50" s="28" t="s">
        <v>154</v>
      </c>
      <c r="E50" s="28" t="s">
        <v>45</v>
      </c>
      <c r="F50" s="28">
        <v>20</v>
      </c>
      <c r="G50" s="27"/>
      <c r="H50" s="27" t="s">
        <v>47</v>
      </c>
      <c r="I50" s="28"/>
      <c r="J50" s="28" t="s">
        <v>155</v>
      </c>
      <c r="K50" s="28"/>
      <c r="L50" s="28"/>
      <c r="M50" s="28" t="s">
        <v>10</v>
      </c>
      <c r="N50" s="28"/>
      <c r="O50" s="28"/>
      <c r="P50" s="28"/>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row>
    <row r="51" spans="1:54" ht="15.75" customHeight="1">
      <c r="A51" s="43">
        <v>15</v>
      </c>
      <c r="B51" s="52" t="s">
        <v>156</v>
      </c>
      <c r="C51" s="52" t="s">
        <v>156</v>
      </c>
      <c r="D51" s="52" t="s">
        <v>157</v>
      </c>
      <c r="E51" s="52" t="s">
        <v>45</v>
      </c>
      <c r="F51" s="52">
        <v>20</v>
      </c>
      <c r="G51" s="53"/>
      <c r="H51" s="53" t="s">
        <v>47</v>
      </c>
      <c r="I51" s="52"/>
      <c r="J51" s="54" t="s">
        <v>158</v>
      </c>
      <c r="K51" s="52"/>
      <c r="L51" s="52"/>
      <c r="M51" s="52" t="s">
        <v>156</v>
      </c>
      <c r="N51" s="52"/>
      <c r="O51" s="52"/>
      <c r="P51" s="52"/>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row>
    <row r="52" spans="1:54" ht="15.75" customHeight="1">
      <c r="A52" s="22">
        <v>16</v>
      </c>
      <c r="B52" s="22" t="s">
        <v>159</v>
      </c>
      <c r="C52" s="22" t="s">
        <v>159</v>
      </c>
      <c r="D52" s="22" t="s">
        <v>160</v>
      </c>
      <c r="E52" s="22" t="s">
        <v>45</v>
      </c>
      <c r="F52" s="22">
        <v>20</v>
      </c>
      <c r="G52" s="26"/>
      <c r="H52" s="26" t="s">
        <v>47</v>
      </c>
      <c r="I52" s="22"/>
      <c r="J52" s="56" t="s">
        <v>161</v>
      </c>
      <c r="K52" s="22"/>
      <c r="L52" s="22"/>
      <c r="M52" s="22" t="s">
        <v>162</v>
      </c>
      <c r="N52" s="22" t="s">
        <v>163</v>
      </c>
      <c r="O52" s="22"/>
      <c r="P52" s="22" t="s">
        <v>164</v>
      </c>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row>
    <row r="53" spans="1:54" ht="15.75" customHeight="1">
      <c r="A53" s="22">
        <v>17</v>
      </c>
      <c r="B53" s="22" t="s">
        <v>165</v>
      </c>
      <c r="C53" s="22" t="s">
        <v>165</v>
      </c>
      <c r="D53" s="22" t="s">
        <v>166</v>
      </c>
      <c r="E53" s="22" t="s">
        <v>45</v>
      </c>
      <c r="F53" s="22">
        <v>20</v>
      </c>
      <c r="G53" s="26"/>
      <c r="H53" s="26" t="s">
        <v>47</v>
      </c>
      <c r="I53" s="22"/>
      <c r="J53" s="22" t="s">
        <v>120</v>
      </c>
      <c r="K53" s="22"/>
      <c r="L53" s="22"/>
      <c r="M53" s="22" t="s">
        <v>120</v>
      </c>
      <c r="N53" s="22" t="s">
        <v>82</v>
      </c>
      <c r="O53" s="22"/>
      <c r="P53" s="57" t="s">
        <v>204</v>
      </c>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row>
    <row r="54" spans="1:54" ht="15.75" customHeight="1">
      <c r="A54" s="43">
        <v>18</v>
      </c>
      <c r="B54" s="22" t="s">
        <v>167</v>
      </c>
      <c r="C54" s="22" t="s">
        <v>167</v>
      </c>
      <c r="D54" s="22" t="s">
        <v>168</v>
      </c>
      <c r="E54" s="22" t="s">
        <v>74</v>
      </c>
      <c r="F54" s="22">
        <v>11</v>
      </c>
      <c r="G54" s="26"/>
      <c r="H54" s="26" t="s">
        <v>47</v>
      </c>
      <c r="I54" s="22"/>
      <c r="J54" s="58" t="s">
        <v>169</v>
      </c>
      <c r="K54" s="22"/>
      <c r="L54" s="22"/>
      <c r="M54" s="22"/>
      <c r="N54" s="22"/>
      <c r="O54" s="22"/>
      <c r="P54" s="22" t="s">
        <v>170</v>
      </c>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row>
    <row r="55" spans="1:54" ht="15.75" customHeight="1">
      <c r="A55" s="22">
        <v>19</v>
      </c>
      <c r="B55" s="22" t="s">
        <v>171</v>
      </c>
      <c r="C55" s="22" t="s">
        <v>171</v>
      </c>
      <c r="D55" s="22" t="s">
        <v>172</v>
      </c>
      <c r="E55" s="22" t="s">
        <v>74</v>
      </c>
      <c r="F55" s="22">
        <v>11</v>
      </c>
      <c r="G55" s="26"/>
      <c r="H55" s="26" t="s">
        <v>47</v>
      </c>
      <c r="I55" s="22"/>
      <c r="J55" s="22" t="s">
        <v>205</v>
      </c>
      <c r="K55" s="22"/>
      <c r="L55" s="22"/>
      <c r="M55" s="22"/>
      <c r="N55" s="22"/>
      <c r="O55" s="22"/>
      <c r="P55" s="59" t="s">
        <v>173</v>
      </c>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row>
    <row r="56" spans="1:54" ht="15.75" customHeight="1">
      <c r="A56" s="22">
        <v>20</v>
      </c>
      <c r="B56" s="60" t="s">
        <v>174</v>
      </c>
      <c r="C56" s="60" t="s">
        <v>174</v>
      </c>
      <c r="D56" s="60" t="s">
        <v>175</v>
      </c>
      <c r="E56" s="60" t="s">
        <v>74</v>
      </c>
      <c r="F56" s="60">
        <v>11</v>
      </c>
      <c r="G56" s="61"/>
      <c r="H56" s="61" t="s">
        <v>47</v>
      </c>
      <c r="I56" s="60"/>
      <c r="J56" s="60" t="s">
        <v>206</v>
      </c>
      <c r="K56" s="60"/>
      <c r="L56" s="60"/>
      <c r="M56" s="60"/>
      <c r="N56" s="60"/>
      <c r="O56" s="60"/>
      <c r="P56" s="60" t="s">
        <v>176</v>
      </c>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row>
    <row r="57" spans="1:54" ht="15.75" customHeight="1">
      <c r="A57" s="43">
        <v>21</v>
      </c>
      <c r="B57" s="43" t="s">
        <v>177</v>
      </c>
      <c r="C57" s="43" t="s">
        <v>177</v>
      </c>
      <c r="D57" s="43" t="s">
        <v>178</v>
      </c>
      <c r="E57" s="43" t="s">
        <v>74</v>
      </c>
      <c r="F57" s="43">
        <v>11</v>
      </c>
      <c r="G57" s="44"/>
      <c r="H57" s="44" t="s">
        <v>47</v>
      </c>
      <c r="I57" s="43"/>
      <c r="J57" s="43" t="s">
        <v>179</v>
      </c>
      <c r="K57" s="43"/>
      <c r="L57" s="43"/>
      <c r="M57" s="43"/>
      <c r="N57" s="43"/>
      <c r="O57" s="43"/>
      <c r="P57" s="43"/>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row>
    <row r="58" spans="1:54" ht="15.75" customHeight="1">
      <c r="A58" s="22">
        <v>22</v>
      </c>
      <c r="B58" s="43" t="s">
        <v>108</v>
      </c>
      <c r="C58" s="43" t="s">
        <v>108</v>
      </c>
      <c r="D58" s="43" t="s">
        <v>109</v>
      </c>
      <c r="E58" s="43" t="s">
        <v>74</v>
      </c>
      <c r="F58" s="43">
        <v>11</v>
      </c>
      <c r="G58" s="44"/>
      <c r="H58" s="44" t="s">
        <v>47</v>
      </c>
      <c r="I58" s="43"/>
      <c r="J58" s="43" t="s">
        <v>110</v>
      </c>
      <c r="K58" s="43"/>
      <c r="L58" s="43"/>
      <c r="M58" s="43"/>
      <c r="N58" s="43"/>
      <c r="O58" s="43"/>
      <c r="P58" s="43"/>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row>
    <row r="59" spans="1:54" ht="15.75" customHeight="1">
      <c r="A59" s="22">
        <v>23</v>
      </c>
      <c r="B59" s="43" t="s">
        <v>180</v>
      </c>
      <c r="C59" s="43" t="s">
        <v>180</v>
      </c>
      <c r="D59" s="43" t="s">
        <v>181</v>
      </c>
      <c r="E59" s="43" t="s">
        <v>45</v>
      </c>
      <c r="F59" s="43">
        <v>20</v>
      </c>
      <c r="G59" s="44"/>
      <c r="H59" s="44" t="s">
        <v>47</v>
      </c>
      <c r="I59" s="43"/>
      <c r="J59" s="43" t="s">
        <v>182</v>
      </c>
      <c r="K59" s="43"/>
      <c r="L59" s="43"/>
      <c r="M59" s="43"/>
      <c r="N59" s="43"/>
      <c r="O59" s="43"/>
      <c r="P59" s="43"/>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row>
    <row r="60" spans="1:54" ht="15.75" customHeight="1">
      <c r="A60" s="43">
        <v>24</v>
      </c>
      <c r="B60" s="43" t="s">
        <v>207</v>
      </c>
      <c r="C60" s="43" t="s">
        <v>207</v>
      </c>
      <c r="D60" s="43" t="s">
        <v>208</v>
      </c>
      <c r="E60" s="43" t="s">
        <v>45</v>
      </c>
      <c r="F60" s="43">
        <v>20</v>
      </c>
      <c r="G60" s="44"/>
      <c r="H60" s="44" t="s">
        <v>47</v>
      </c>
      <c r="I60" s="43"/>
      <c r="J60" s="43" t="s">
        <v>209</v>
      </c>
      <c r="K60" s="43"/>
      <c r="L60" s="43"/>
      <c r="M60" s="22" t="s">
        <v>210</v>
      </c>
      <c r="N60" s="43" t="s">
        <v>211</v>
      </c>
      <c r="O60" s="43"/>
      <c r="P60" s="43" t="s">
        <v>212</v>
      </c>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row>
    <row r="61" spans="1:54" ht="15.75" customHeight="1">
      <c r="A61" s="16"/>
      <c r="B61" s="16"/>
      <c r="C61" s="16"/>
      <c r="D61" s="16"/>
      <c r="E61" s="16"/>
      <c r="F61" s="16"/>
      <c r="G61" s="19"/>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ht="15.75" customHeight="1">
      <c r="A62" s="16"/>
      <c r="B62" s="16"/>
      <c r="C62" s="16"/>
      <c r="D62" s="16"/>
      <c r="E62" s="16"/>
      <c r="F62" s="16"/>
      <c r="G62" s="19"/>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row>
    <row r="63" spans="1:54" ht="15.75" customHeight="1">
      <c r="A63" s="837" t="s">
        <v>183</v>
      </c>
      <c r="B63" s="825"/>
      <c r="C63" s="82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row>
    <row r="64" spans="1:54" ht="15.75" customHeight="1">
      <c r="A64" s="833" t="s">
        <v>26</v>
      </c>
      <c r="B64" s="814"/>
      <c r="C64" s="63" t="s">
        <v>213</v>
      </c>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833" t="s">
        <v>28</v>
      </c>
      <c r="B65" s="814"/>
      <c r="C65" s="63" t="s">
        <v>213</v>
      </c>
      <c r="D65" s="64"/>
      <c r="E65" s="64"/>
      <c r="F65" s="64"/>
      <c r="G65" s="64"/>
      <c r="H65" s="64"/>
      <c r="I65" s="64"/>
      <c r="J65" s="64"/>
      <c r="K65" s="64"/>
      <c r="L65" s="64"/>
      <c r="M65" s="64"/>
      <c r="N65" s="64"/>
      <c r="O65" s="64"/>
      <c r="P65" s="64"/>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834" t="s">
        <v>29</v>
      </c>
      <c r="B66" s="835"/>
      <c r="C66" s="835"/>
      <c r="D66" s="835"/>
      <c r="E66" s="835"/>
      <c r="F66" s="835"/>
      <c r="G66" s="835"/>
      <c r="H66" s="835"/>
      <c r="I66" s="835"/>
      <c r="J66" s="835"/>
      <c r="K66" s="835"/>
      <c r="L66" s="814"/>
      <c r="M66" s="893" t="s">
        <v>185</v>
      </c>
      <c r="N66" s="835"/>
      <c r="O66" s="835"/>
      <c r="P66" s="814"/>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65" t="s">
        <v>31</v>
      </c>
      <c r="B67" s="66" t="s">
        <v>28</v>
      </c>
      <c r="C67" s="66" t="s">
        <v>32</v>
      </c>
      <c r="D67" s="66" t="s">
        <v>33</v>
      </c>
      <c r="E67" s="66" t="s">
        <v>34</v>
      </c>
      <c r="F67" s="66" t="s">
        <v>35</v>
      </c>
      <c r="G67" s="66" t="s">
        <v>36</v>
      </c>
      <c r="H67" s="66" t="s">
        <v>37</v>
      </c>
      <c r="I67" s="66" t="s">
        <v>38</v>
      </c>
      <c r="J67" s="66" t="s">
        <v>6</v>
      </c>
      <c r="K67" s="66" t="s">
        <v>39</v>
      </c>
      <c r="L67" s="66" t="s">
        <v>40</v>
      </c>
      <c r="M67" s="67" t="s">
        <v>32</v>
      </c>
      <c r="N67" s="67" t="s">
        <v>42</v>
      </c>
      <c r="O67" s="67" t="s">
        <v>33</v>
      </c>
      <c r="P67" s="67" t="s">
        <v>6</v>
      </c>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row r="68" spans="1:54" ht="15.75" customHeight="1">
      <c r="A68" s="68">
        <v>1</v>
      </c>
      <c r="B68" s="63" t="s">
        <v>186</v>
      </c>
      <c r="C68" s="63" t="s">
        <v>186</v>
      </c>
      <c r="D68" s="63" t="s">
        <v>187</v>
      </c>
      <c r="E68" s="63" t="s">
        <v>45</v>
      </c>
      <c r="F68" s="69">
        <v>4</v>
      </c>
      <c r="G68" s="63"/>
      <c r="H68" s="70" t="s">
        <v>47</v>
      </c>
      <c r="I68" s="63"/>
      <c r="J68" s="63" t="s">
        <v>188</v>
      </c>
      <c r="K68" s="63" t="s">
        <v>189</v>
      </c>
      <c r="L68" s="63"/>
      <c r="M68" s="63" t="s">
        <v>186</v>
      </c>
      <c r="N68" s="63"/>
      <c r="O68" s="63"/>
      <c r="P68" s="63"/>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row>
    <row r="69" spans="1:54" ht="15.75" customHeight="1">
      <c r="A69" s="68">
        <v>2</v>
      </c>
      <c r="B69" s="63" t="s">
        <v>190</v>
      </c>
      <c r="C69" s="63" t="s">
        <v>190</v>
      </c>
      <c r="D69" s="63" t="s">
        <v>190</v>
      </c>
      <c r="E69" s="63" t="s">
        <v>74</v>
      </c>
      <c r="F69" s="69">
        <v>19.600000000000001</v>
      </c>
      <c r="G69" s="63"/>
      <c r="H69" s="70" t="s">
        <v>47</v>
      </c>
      <c r="I69" s="63"/>
      <c r="J69" s="63"/>
      <c r="K69" s="63"/>
      <c r="L69" s="63"/>
      <c r="M69" s="63" t="s">
        <v>190</v>
      </c>
      <c r="N69" s="63"/>
      <c r="O69" s="63"/>
      <c r="P69" s="63"/>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row>
    <row r="70" spans="1:54" ht="15.75" customHeight="1">
      <c r="A70" s="68">
        <v>3</v>
      </c>
      <c r="B70" s="63" t="s">
        <v>191</v>
      </c>
      <c r="C70" s="63" t="s">
        <v>191</v>
      </c>
      <c r="D70" s="63" t="s">
        <v>214</v>
      </c>
      <c r="E70" s="63" t="s">
        <v>74</v>
      </c>
      <c r="F70" s="69">
        <v>19.600000000000001</v>
      </c>
      <c r="G70" s="63"/>
      <c r="H70" s="70" t="s">
        <v>47</v>
      </c>
      <c r="I70" s="63"/>
      <c r="J70" s="63"/>
      <c r="K70" s="63"/>
      <c r="L70" s="63"/>
      <c r="M70" s="63" t="s">
        <v>191</v>
      </c>
      <c r="N70" s="63"/>
      <c r="O70" s="63"/>
      <c r="P70" s="63"/>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row>
    <row r="71" spans="1:54" ht="15.75" customHeight="1">
      <c r="A71" s="68">
        <v>4</v>
      </c>
      <c r="B71" s="63" t="s">
        <v>193</v>
      </c>
      <c r="C71" s="63" t="s">
        <v>193</v>
      </c>
      <c r="D71" s="63" t="s">
        <v>215</v>
      </c>
      <c r="E71" s="63" t="s">
        <v>74</v>
      </c>
      <c r="F71" s="69">
        <v>19.600000000000001</v>
      </c>
      <c r="G71" s="63"/>
      <c r="H71" s="70" t="s">
        <v>47</v>
      </c>
      <c r="I71" s="63"/>
      <c r="J71" s="63"/>
      <c r="K71" s="63"/>
      <c r="L71" s="63"/>
      <c r="M71" s="63" t="s">
        <v>193</v>
      </c>
      <c r="N71" s="63"/>
      <c r="O71" s="63"/>
      <c r="P71" s="63"/>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row>
    <row r="72" spans="1:54" ht="15.75" customHeight="1">
      <c r="A72" s="16"/>
      <c r="B72" s="16"/>
      <c r="C72" s="16"/>
      <c r="D72" s="16"/>
      <c r="E72" s="16"/>
      <c r="F72" s="16"/>
      <c r="G72" s="19"/>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row>
    <row r="73" spans="1:54" ht="15.75" customHeight="1">
      <c r="A73" s="16"/>
      <c r="B73" s="16"/>
      <c r="C73" s="16"/>
      <c r="D73" s="16"/>
      <c r="E73" s="16"/>
      <c r="F73" s="16"/>
      <c r="G73" s="19"/>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row>
    <row r="74" spans="1:54" ht="15.75" customHeight="1">
      <c r="A74" s="16"/>
      <c r="B74" s="16"/>
      <c r="C74" s="16"/>
      <c r="D74" s="16"/>
      <c r="E74" s="16"/>
      <c r="F74" s="16"/>
      <c r="G74" s="19"/>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row>
    <row r="75" spans="1:54" ht="15.75" customHeight="1">
      <c r="A75" s="16"/>
      <c r="B75" s="16"/>
      <c r="C75" s="16"/>
      <c r="D75" s="16"/>
      <c r="E75" s="16"/>
      <c r="F75" s="16"/>
      <c r="G75" s="19"/>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row>
    <row r="76" spans="1:54" ht="15.75" customHeight="1">
      <c r="A76" s="16"/>
      <c r="B76" s="16"/>
      <c r="C76" s="16"/>
      <c r="D76" s="16"/>
      <c r="E76" s="16"/>
      <c r="F76" s="16"/>
      <c r="G76" s="19"/>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row>
    <row r="77" spans="1:54" ht="15.75" customHeight="1">
      <c r="A77" s="16"/>
      <c r="B77" s="16"/>
      <c r="C77" s="16"/>
      <c r="D77" s="16"/>
      <c r="E77" s="16"/>
      <c r="F77" s="16"/>
      <c r="G77" s="19"/>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row>
    <row r="78" spans="1:54" ht="15.75" customHeight="1">
      <c r="A78" s="16"/>
      <c r="B78" s="16"/>
      <c r="C78" s="16"/>
      <c r="D78" s="16"/>
      <c r="E78" s="16"/>
      <c r="F78" s="16"/>
      <c r="G78" s="19"/>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row>
    <row r="79" spans="1:54" ht="15.75" customHeight="1">
      <c r="A79" s="16"/>
      <c r="B79" s="16"/>
      <c r="C79" s="16"/>
      <c r="D79" s="16"/>
      <c r="E79" s="16"/>
      <c r="F79" s="16"/>
      <c r="G79" s="19"/>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row>
    <row r="80" spans="1:54" ht="15.75" customHeight="1">
      <c r="A80" s="16"/>
      <c r="B80" s="16"/>
      <c r="C80" s="16"/>
      <c r="D80" s="16"/>
      <c r="E80" s="16"/>
      <c r="F80" s="16"/>
      <c r="G80" s="19"/>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row>
    <row r="81" spans="1:54" ht="15.75" customHeight="1">
      <c r="A81" s="16"/>
      <c r="B81" s="16"/>
      <c r="C81" s="16"/>
      <c r="D81" s="16"/>
      <c r="E81" s="16"/>
      <c r="F81" s="16"/>
      <c r="G81" s="19"/>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row>
    <row r="82" spans="1:54" ht="15.75" customHeight="1">
      <c r="A82" s="16"/>
      <c r="B82" s="16"/>
      <c r="C82" s="16"/>
      <c r="D82" s="16"/>
      <c r="E82" s="16"/>
      <c r="F82" s="16"/>
      <c r="G82" s="19"/>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row>
    <row r="83" spans="1:54" ht="15.75" customHeight="1">
      <c r="A83" s="16"/>
      <c r="B83" s="16"/>
      <c r="C83" s="16"/>
      <c r="D83" s="16"/>
      <c r="E83" s="16"/>
      <c r="F83" s="16"/>
      <c r="G83" s="19"/>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row>
    <row r="84" spans="1:54" ht="15.75" customHeight="1">
      <c r="A84" s="16"/>
      <c r="B84" s="16"/>
      <c r="C84" s="16"/>
      <c r="D84" s="16"/>
      <c r="E84" s="16"/>
      <c r="F84" s="16"/>
      <c r="G84" s="19"/>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row>
    <row r="85" spans="1:54" ht="15.75" customHeight="1">
      <c r="A85" s="16"/>
      <c r="B85" s="16"/>
      <c r="C85" s="16"/>
      <c r="D85" s="16"/>
      <c r="E85" s="16"/>
      <c r="F85" s="16"/>
      <c r="G85" s="19"/>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row>
    <row r="86" spans="1:54" ht="15.75" customHeight="1">
      <c r="A86" s="16"/>
      <c r="B86" s="16"/>
      <c r="C86" s="16"/>
      <c r="D86" s="16"/>
      <c r="E86" s="16"/>
      <c r="F86" s="16"/>
      <c r="G86" s="19"/>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row>
    <row r="87" spans="1:54" ht="15.75" customHeight="1">
      <c r="A87" s="16"/>
      <c r="B87" s="16"/>
      <c r="C87" s="16"/>
      <c r="D87" s="16"/>
      <c r="E87" s="16"/>
      <c r="F87" s="16"/>
      <c r="G87" s="19"/>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row>
    <row r="88" spans="1:54" ht="15.75" customHeight="1">
      <c r="A88" s="16"/>
      <c r="B88" s="16"/>
      <c r="C88" s="16"/>
      <c r="D88" s="16"/>
      <c r="E88" s="16"/>
      <c r="F88" s="16"/>
      <c r="G88" s="19"/>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row>
    <row r="89" spans="1:54" ht="15.75" customHeight="1">
      <c r="A89" s="16"/>
      <c r="B89" s="16"/>
      <c r="C89" s="16"/>
      <c r="D89" s="16"/>
      <c r="E89" s="16"/>
      <c r="F89" s="16"/>
      <c r="G89" s="19"/>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row>
    <row r="90" spans="1:54" ht="15.75" customHeight="1">
      <c r="A90" s="16"/>
      <c r="B90" s="16"/>
      <c r="C90" s="16"/>
      <c r="D90" s="16"/>
      <c r="E90" s="16"/>
      <c r="F90" s="16"/>
      <c r="G90" s="19"/>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row>
    <row r="91" spans="1:54" ht="15.75" customHeight="1">
      <c r="A91" s="16"/>
      <c r="B91" s="16"/>
      <c r="C91" s="16"/>
      <c r="D91" s="16"/>
      <c r="E91" s="16"/>
      <c r="F91" s="16"/>
      <c r="G91" s="19"/>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row>
    <row r="92" spans="1:54" ht="15.75" customHeight="1">
      <c r="A92" s="16"/>
      <c r="B92" s="16"/>
      <c r="C92" s="16"/>
      <c r="D92" s="16"/>
      <c r="E92" s="16"/>
      <c r="F92" s="16"/>
      <c r="G92" s="19"/>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row>
    <row r="93" spans="1:54" ht="15.75" customHeight="1">
      <c r="A93" s="16"/>
      <c r="B93" s="16"/>
      <c r="C93" s="16"/>
      <c r="D93" s="16"/>
      <c r="E93" s="16"/>
      <c r="F93" s="16"/>
      <c r="G93" s="19"/>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row>
    <row r="94" spans="1:54" ht="15.75" customHeight="1">
      <c r="A94" s="16"/>
      <c r="B94" s="16"/>
      <c r="C94" s="16"/>
      <c r="D94" s="16"/>
      <c r="E94" s="16"/>
      <c r="F94" s="16"/>
      <c r="G94" s="19"/>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row>
    <row r="95" spans="1:54" ht="15.75" customHeight="1">
      <c r="A95" s="16"/>
      <c r="B95" s="16"/>
      <c r="C95" s="16"/>
      <c r="D95" s="16"/>
      <c r="E95" s="16"/>
      <c r="F95" s="16"/>
      <c r="G95" s="19"/>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row>
    <row r="96" spans="1:54" ht="15.75" customHeight="1">
      <c r="A96" s="16"/>
      <c r="B96" s="16"/>
      <c r="C96" s="16"/>
      <c r="D96" s="16"/>
      <c r="E96" s="16"/>
      <c r="F96" s="16"/>
      <c r="G96" s="19"/>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row>
    <row r="97" spans="1:54" ht="15.75" customHeight="1">
      <c r="A97" s="16"/>
      <c r="B97" s="16"/>
      <c r="C97" s="16"/>
      <c r="D97" s="16"/>
      <c r="E97" s="16"/>
      <c r="F97" s="16"/>
      <c r="G97" s="19"/>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row>
    <row r="98" spans="1:54" ht="15.75" customHeight="1">
      <c r="A98" s="16"/>
      <c r="B98" s="16"/>
      <c r="C98" s="16"/>
      <c r="D98" s="16"/>
      <c r="E98" s="16"/>
      <c r="F98" s="16"/>
      <c r="G98" s="19"/>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row>
    <row r="99" spans="1:54" ht="15.75" customHeight="1">
      <c r="A99" s="16"/>
      <c r="B99" s="16"/>
      <c r="C99" s="16"/>
      <c r="D99" s="16"/>
      <c r="E99" s="16"/>
      <c r="F99" s="16"/>
      <c r="G99" s="19"/>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row>
    <row r="100" spans="1:54" ht="15.75" customHeight="1">
      <c r="A100" s="16"/>
      <c r="B100" s="16"/>
      <c r="C100" s="16"/>
      <c r="D100" s="16"/>
      <c r="E100" s="16"/>
      <c r="F100" s="16"/>
      <c r="G100" s="19"/>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row>
    <row r="101" spans="1:54" ht="15.75" customHeight="1">
      <c r="A101" s="16"/>
      <c r="B101" s="16"/>
      <c r="C101" s="16"/>
      <c r="D101" s="16"/>
      <c r="E101" s="16"/>
      <c r="F101" s="16"/>
      <c r="G101" s="19"/>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row>
    <row r="102" spans="1:54" ht="15.75" customHeight="1">
      <c r="A102" s="16"/>
      <c r="B102" s="16"/>
      <c r="C102" s="16"/>
      <c r="D102" s="16"/>
      <c r="E102" s="16"/>
      <c r="F102" s="16"/>
      <c r="G102" s="19"/>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row>
    <row r="103" spans="1:54" ht="15.75" customHeight="1">
      <c r="A103" s="16"/>
      <c r="B103" s="16"/>
      <c r="C103" s="16"/>
      <c r="D103" s="16"/>
      <c r="E103" s="16"/>
      <c r="F103" s="16"/>
      <c r="G103" s="19"/>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row>
    <row r="104" spans="1:54" ht="15.75" customHeight="1">
      <c r="A104" s="16"/>
      <c r="B104" s="16"/>
      <c r="C104" s="16"/>
      <c r="D104" s="16"/>
      <c r="E104" s="16"/>
      <c r="F104" s="16"/>
      <c r="G104" s="19"/>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row>
    <row r="105" spans="1:54" ht="15.75" customHeight="1">
      <c r="A105" s="16"/>
      <c r="B105" s="16"/>
      <c r="C105" s="16"/>
      <c r="D105" s="16"/>
      <c r="E105" s="16"/>
      <c r="F105" s="16"/>
      <c r="G105" s="19"/>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row>
    <row r="106" spans="1:54" ht="15.75" customHeight="1">
      <c r="A106" s="16"/>
      <c r="B106" s="16"/>
      <c r="C106" s="16"/>
      <c r="D106" s="16"/>
      <c r="E106" s="16"/>
      <c r="F106" s="16"/>
      <c r="G106" s="19"/>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row>
    <row r="107" spans="1:54" ht="15.75" customHeight="1">
      <c r="A107" s="16"/>
      <c r="B107" s="16"/>
      <c r="C107" s="16"/>
      <c r="D107" s="16"/>
      <c r="E107" s="16"/>
      <c r="F107" s="16"/>
      <c r="G107" s="19"/>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row>
    <row r="108" spans="1:54" ht="15.75" customHeight="1">
      <c r="A108" s="16"/>
      <c r="B108" s="16"/>
      <c r="C108" s="16"/>
      <c r="D108" s="16"/>
      <c r="E108" s="16"/>
      <c r="F108" s="16"/>
      <c r="G108" s="19"/>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row>
    <row r="109" spans="1:54" ht="15.75" customHeight="1">
      <c r="A109" s="16"/>
      <c r="B109" s="16"/>
      <c r="C109" s="16"/>
      <c r="D109" s="16"/>
      <c r="E109" s="16"/>
      <c r="F109" s="16"/>
      <c r="G109" s="19"/>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row>
    <row r="110" spans="1:54" ht="15.75" customHeight="1">
      <c r="A110" s="16"/>
      <c r="B110" s="16"/>
      <c r="C110" s="16"/>
      <c r="D110" s="16"/>
      <c r="E110" s="16"/>
      <c r="F110" s="16"/>
      <c r="G110" s="19"/>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ht="15.75" customHeight="1">
      <c r="A111" s="16"/>
      <c r="B111" s="16"/>
      <c r="C111" s="16"/>
      <c r="D111" s="16"/>
      <c r="E111" s="16"/>
      <c r="F111" s="16"/>
      <c r="G111" s="19"/>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row>
    <row r="112" spans="1:54" ht="15.75" customHeight="1">
      <c r="A112" s="16"/>
      <c r="B112" s="16"/>
      <c r="C112" s="16"/>
      <c r="D112" s="16"/>
      <c r="E112" s="16"/>
      <c r="F112" s="16"/>
      <c r="G112" s="19"/>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row>
    <row r="113" spans="1:54" ht="15.75" customHeight="1">
      <c r="A113" s="16"/>
      <c r="B113" s="16"/>
      <c r="C113" s="16"/>
      <c r="D113" s="16"/>
      <c r="E113" s="16"/>
      <c r="F113" s="16"/>
      <c r="G113" s="19"/>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row>
    <row r="114" spans="1:54" ht="15.75" customHeight="1">
      <c r="A114" s="16"/>
      <c r="B114" s="16"/>
      <c r="C114" s="16"/>
      <c r="D114" s="16"/>
      <c r="E114" s="16"/>
      <c r="F114" s="16"/>
      <c r="G114" s="19"/>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row>
    <row r="115" spans="1:54" ht="15.75" customHeight="1">
      <c r="A115" s="16"/>
      <c r="B115" s="16"/>
      <c r="C115" s="16"/>
      <c r="D115" s="16"/>
      <c r="E115" s="16"/>
      <c r="F115" s="16"/>
      <c r="G115" s="19"/>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row>
    <row r="116" spans="1:54" ht="15.75" customHeight="1">
      <c r="A116" s="16"/>
      <c r="B116" s="16"/>
      <c r="C116" s="16"/>
      <c r="D116" s="16"/>
      <c r="E116" s="16"/>
      <c r="F116" s="16"/>
      <c r="G116" s="19"/>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row>
    <row r="117" spans="1:54" ht="15.75" customHeight="1">
      <c r="A117" s="16"/>
      <c r="B117" s="16"/>
      <c r="C117" s="16"/>
      <c r="D117" s="16"/>
      <c r="E117" s="16"/>
      <c r="F117" s="16"/>
      <c r="G117" s="19"/>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row>
    <row r="118" spans="1:54" ht="15.75" customHeight="1">
      <c r="A118" s="16"/>
      <c r="B118" s="16"/>
      <c r="C118" s="16"/>
      <c r="D118" s="16"/>
      <c r="E118" s="16"/>
      <c r="F118" s="16"/>
      <c r="G118" s="19"/>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row>
    <row r="119" spans="1:54" ht="15.75" customHeight="1">
      <c r="A119" s="16"/>
      <c r="B119" s="16"/>
      <c r="C119" s="16"/>
      <c r="D119" s="16"/>
      <c r="E119" s="16"/>
      <c r="F119" s="16"/>
      <c r="G119" s="19"/>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row>
    <row r="120" spans="1:54" ht="15.75" customHeight="1">
      <c r="A120" s="16"/>
      <c r="B120" s="16"/>
      <c r="C120" s="16"/>
      <c r="D120" s="16"/>
      <c r="E120" s="16"/>
      <c r="F120" s="16"/>
      <c r="G120" s="19"/>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row>
    <row r="121" spans="1:54" ht="15.75" customHeight="1">
      <c r="A121" s="16"/>
      <c r="B121" s="16"/>
      <c r="C121" s="16"/>
      <c r="D121" s="16"/>
      <c r="E121" s="16"/>
      <c r="F121" s="16"/>
      <c r="G121" s="19"/>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row>
    <row r="122" spans="1:54" ht="15.75" customHeight="1">
      <c r="A122" s="16"/>
      <c r="B122" s="16"/>
      <c r="C122" s="16"/>
      <c r="D122" s="16"/>
      <c r="E122" s="16"/>
      <c r="F122" s="16"/>
      <c r="G122" s="19"/>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row>
    <row r="123" spans="1:54" ht="15.75" customHeight="1">
      <c r="A123" s="16"/>
      <c r="B123" s="16"/>
      <c r="C123" s="16"/>
      <c r="D123" s="16"/>
      <c r="E123" s="16"/>
      <c r="F123" s="16"/>
      <c r="G123" s="19"/>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row>
    <row r="124" spans="1:54" ht="15.75" customHeight="1">
      <c r="A124" s="16"/>
      <c r="B124" s="16"/>
      <c r="C124" s="16"/>
      <c r="D124" s="16"/>
      <c r="E124" s="16"/>
      <c r="F124" s="16"/>
      <c r="G124" s="19"/>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row>
    <row r="125" spans="1:54" ht="15.75" customHeight="1">
      <c r="A125" s="16"/>
      <c r="B125" s="16"/>
      <c r="C125" s="16"/>
      <c r="D125" s="16"/>
      <c r="E125" s="16"/>
      <c r="F125" s="16"/>
      <c r="G125" s="19"/>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row>
    <row r="126" spans="1:54" ht="15.75" customHeight="1">
      <c r="A126" s="16"/>
      <c r="B126" s="16"/>
      <c r="C126" s="16"/>
      <c r="D126" s="16"/>
      <c r="E126" s="16"/>
      <c r="F126" s="16"/>
      <c r="G126" s="19"/>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row>
    <row r="127" spans="1:54" ht="15.75" customHeight="1">
      <c r="A127" s="16"/>
      <c r="B127" s="16"/>
      <c r="C127" s="16"/>
      <c r="D127" s="16"/>
      <c r="E127" s="16"/>
      <c r="F127" s="16"/>
      <c r="G127" s="19"/>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row>
    <row r="128" spans="1:54" ht="15.75" customHeight="1">
      <c r="A128" s="16"/>
      <c r="B128" s="16"/>
      <c r="C128" s="16"/>
      <c r="D128" s="16"/>
      <c r="E128" s="16"/>
      <c r="F128" s="16"/>
      <c r="G128" s="19"/>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row>
    <row r="129" spans="1:54" ht="15.75" customHeight="1">
      <c r="A129" s="16"/>
      <c r="B129" s="16"/>
      <c r="C129" s="16"/>
      <c r="D129" s="16"/>
      <c r="E129" s="16"/>
      <c r="F129" s="16"/>
      <c r="G129" s="19"/>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row>
    <row r="130" spans="1:54" ht="15.75" customHeight="1">
      <c r="A130" s="16"/>
      <c r="B130" s="16"/>
      <c r="C130" s="16"/>
      <c r="D130" s="16"/>
      <c r="E130" s="16"/>
      <c r="F130" s="16"/>
      <c r="G130" s="19"/>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row>
    <row r="131" spans="1:54" ht="15.75" customHeight="1">
      <c r="A131" s="16"/>
      <c r="B131" s="16"/>
      <c r="C131" s="16"/>
      <c r="D131" s="16"/>
      <c r="E131" s="16"/>
      <c r="F131" s="16"/>
      <c r="G131" s="19"/>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row>
    <row r="132" spans="1:54" ht="15.75" customHeight="1">
      <c r="A132" s="16"/>
      <c r="B132" s="16"/>
      <c r="C132" s="16"/>
      <c r="D132" s="16"/>
      <c r="E132" s="16"/>
      <c r="F132" s="16"/>
      <c r="G132" s="19"/>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row>
    <row r="133" spans="1:54" ht="15.75" customHeight="1">
      <c r="A133" s="16"/>
      <c r="B133" s="16"/>
      <c r="C133" s="16"/>
      <c r="D133" s="16"/>
      <c r="E133" s="16"/>
      <c r="F133" s="16"/>
      <c r="G133" s="19"/>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row>
    <row r="134" spans="1:54" ht="15.75" customHeight="1">
      <c r="A134" s="16"/>
      <c r="B134" s="16"/>
      <c r="C134" s="16"/>
      <c r="D134" s="16"/>
      <c r="E134" s="16"/>
      <c r="F134" s="16"/>
      <c r="G134" s="19"/>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row>
    <row r="135" spans="1:54" ht="15.75" customHeight="1">
      <c r="A135" s="16"/>
      <c r="B135" s="16"/>
      <c r="C135" s="16"/>
      <c r="D135" s="16"/>
      <c r="E135" s="16"/>
      <c r="F135" s="16"/>
      <c r="G135" s="19"/>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row>
    <row r="136" spans="1:54" ht="15.75" customHeight="1">
      <c r="A136" s="16"/>
      <c r="B136" s="16"/>
      <c r="C136" s="16"/>
      <c r="D136" s="16"/>
      <c r="E136" s="16"/>
      <c r="F136" s="16"/>
      <c r="G136" s="19"/>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row>
    <row r="137" spans="1:54" ht="15.75" customHeight="1">
      <c r="A137" s="16"/>
      <c r="B137" s="16"/>
      <c r="C137" s="16"/>
      <c r="D137" s="16"/>
      <c r="E137" s="16"/>
      <c r="F137" s="16"/>
      <c r="G137" s="19"/>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row>
    <row r="138" spans="1:54" ht="15.75" customHeight="1">
      <c r="A138" s="16"/>
      <c r="B138" s="16"/>
      <c r="C138" s="16"/>
      <c r="D138" s="16"/>
      <c r="E138" s="16"/>
      <c r="F138" s="16"/>
      <c r="G138" s="19"/>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row>
    <row r="139" spans="1:54" ht="15.75" customHeight="1">
      <c r="A139" s="16"/>
      <c r="B139" s="16"/>
      <c r="C139" s="16"/>
      <c r="D139" s="16"/>
      <c r="E139" s="16"/>
      <c r="F139" s="16"/>
      <c r="G139" s="19"/>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row>
    <row r="140" spans="1:54" ht="15.75" customHeight="1">
      <c r="A140" s="16"/>
      <c r="B140" s="16"/>
      <c r="C140" s="16"/>
      <c r="D140" s="16"/>
      <c r="E140" s="16"/>
      <c r="F140" s="16"/>
      <c r="G140" s="19"/>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row>
    <row r="141" spans="1:54" ht="15.75" customHeight="1">
      <c r="A141" s="16"/>
      <c r="B141" s="16"/>
      <c r="C141" s="16"/>
      <c r="D141" s="16"/>
      <c r="E141" s="16"/>
      <c r="F141" s="16"/>
      <c r="G141" s="19"/>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row>
    <row r="142" spans="1:54" ht="15.75" customHeight="1">
      <c r="A142" s="16"/>
      <c r="B142" s="16"/>
      <c r="C142" s="16"/>
      <c r="D142" s="16"/>
      <c r="E142" s="16"/>
      <c r="F142" s="16"/>
      <c r="G142" s="19"/>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row>
    <row r="143" spans="1:54" ht="15.75" customHeight="1">
      <c r="A143" s="16"/>
      <c r="B143" s="16"/>
      <c r="C143" s="16"/>
      <c r="D143" s="16"/>
      <c r="E143" s="16"/>
      <c r="F143" s="16"/>
      <c r="G143" s="19"/>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row>
    <row r="144" spans="1:54" ht="15.75" customHeight="1">
      <c r="A144" s="16"/>
      <c r="B144" s="16"/>
      <c r="C144" s="16"/>
      <c r="D144" s="16"/>
      <c r="E144" s="16"/>
      <c r="F144" s="16"/>
      <c r="G144" s="19"/>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row>
    <row r="145" spans="1:54" ht="15.75" customHeight="1">
      <c r="A145" s="16"/>
      <c r="B145" s="16"/>
      <c r="C145" s="16"/>
      <c r="D145" s="16"/>
      <c r="E145" s="16"/>
      <c r="F145" s="16"/>
      <c r="G145" s="19"/>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row>
    <row r="146" spans="1:54" ht="15.75" customHeight="1">
      <c r="A146" s="16"/>
      <c r="B146" s="16"/>
      <c r="C146" s="16"/>
      <c r="D146" s="16"/>
      <c r="E146" s="16"/>
      <c r="F146" s="16"/>
      <c r="G146" s="19"/>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row>
    <row r="147" spans="1:54" ht="15.75" customHeight="1">
      <c r="A147" s="16"/>
      <c r="B147" s="16"/>
      <c r="C147" s="16"/>
      <c r="D147" s="16"/>
      <c r="E147" s="16"/>
      <c r="F147" s="16"/>
      <c r="G147" s="19"/>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row>
    <row r="148" spans="1:54" ht="15.75" customHeight="1">
      <c r="A148" s="16"/>
      <c r="B148" s="16"/>
      <c r="C148" s="16"/>
      <c r="D148" s="16"/>
      <c r="E148" s="16"/>
      <c r="F148" s="16"/>
      <c r="G148" s="19"/>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row>
    <row r="149" spans="1:54" ht="15.75" customHeight="1">
      <c r="A149" s="16"/>
      <c r="B149" s="16"/>
      <c r="C149" s="16"/>
      <c r="D149" s="16"/>
      <c r="E149" s="16"/>
      <c r="F149" s="16"/>
      <c r="G149" s="19"/>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row>
    <row r="150" spans="1:54" ht="15.75" customHeight="1">
      <c r="A150" s="16"/>
      <c r="B150" s="16"/>
      <c r="C150" s="16"/>
      <c r="D150" s="16"/>
      <c r="E150" s="16"/>
      <c r="F150" s="16"/>
      <c r="G150" s="19"/>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row>
    <row r="151" spans="1:54" ht="15.75" customHeight="1">
      <c r="A151" s="16"/>
      <c r="B151" s="16"/>
      <c r="C151" s="16"/>
      <c r="D151" s="16"/>
      <c r="E151" s="16"/>
      <c r="F151" s="16"/>
      <c r="G151" s="19"/>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row>
    <row r="152" spans="1:54" ht="15.75" customHeight="1">
      <c r="A152" s="16"/>
      <c r="B152" s="16"/>
      <c r="C152" s="16"/>
      <c r="D152" s="16"/>
      <c r="E152" s="16"/>
      <c r="F152" s="16"/>
      <c r="G152" s="19"/>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row>
    <row r="153" spans="1:54" ht="15.75" customHeight="1">
      <c r="A153" s="16"/>
      <c r="B153" s="16"/>
      <c r="C153" s="16"/>
      <c r="D153" s="16"/>
      <c r="E153" s="16"/>
      <c r="F153" s="16"/>
      <c r="G153" s="19"/>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row>
    <row r="154" spans="1:54" ht="15.75" customHeight="1">
      <c r="A154" s="16"/>
      <c r="B154" s="16"/>
      <c r="C154" s="16"/>
      <c r="D154" s="16"/>
      <c r="E154" s="16"/>
      <c r="F154" s="16"/>
      <c r="G154" s="19"/>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row>
    <row r="155" spans="1:54" ht="15.75" customHeight="1">
      <c r="A155" s="16"/>
      <c r="B155" s="16"/>
      <c r="C155" s="16"/>
      <c r="D155" s="16"/>
      <c r="E155" s="16"/>
      <c r="F155" s="16"/>
      <c r="G155" s="19"/>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row>
    <row r="156" spans="1:54" ht="15.75" customHeight="1">
      <c r="A156" s="16"/>
      <c r="B156" s="16"/>
      <c r="C156" s="16"/>
      <c r="D156" s="16"/>
      <c r="E156" s="16"/>
      <c r="F156" s="16"/>
      <c r="G156" s="19"/>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row>
    <row r="157" spans="1:54" ht="15.75" customHeight="1">
      <c r="A157" s="16"/>
      <c r="B157" s="16"/>
      <c r="C157" s="16"/>
      <c r="D157" s="16"/>
      <c r="E157" s="16"/>
      <c r="F157" s="16"/>
      <c r="G157" s="19"/>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row>
    <row r="158" spans="1:54" ht="15.75" customHeight="1">
      <c r="A158" s="16"/>
      <c r="B158" s="16"/>
      <c r="C158" s="16"/>
      <c r="D158" s="16"/>
      <c r="E158" s="16"/>
      <c r="F158" s="16"/>
      <c r="G158" s="19"/>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row>
    <row r="159" spans="1:54" ht="15.75" customHeight="1">
      <c r="A159" s="16"/>
      <c r="B159" s="16"/>
      <c r="C159" s="16"/>
      <c r="D159" s="16"/>
      <c r="E159" s="16"/>
      <c r="F159" s="16"/>
      <c r="G159" s="19"/>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row>
    <row r="160" spans="1:54" ht="15.75" customHeight="1">
      <c r="A160" s="16"/>
      <c r="B160" s="16"/>
      <c r="C160" s="16"/>
      <c r="D160" s="16"/>
      <c r="E160" s="16"/>
      <c r="F160" s="16"/>
      <c r="G160" s="19"/>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row>
    <row r="161" spans="1:54" ht="15.75" customHeight="1">
      <c r="A161" s="16"/>
      <c r="B161" s="16"/>
      <c r="C161" s="16"/>
      <c r="D161" s="16"/>
      <c r="E161" s="16"/>
      <c r="F161" s="16"/>
      <c r="G161" s="19"/>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row>
    <row r="162" spans="1:54" ht="15.75" customHeight="1">
      <c r="A162" s="16"/>
      <c r="B162" s="16"/>
      <c r="C162" s="16"/>
      <c r="D162" s="16"/>
      <c r="E162" s="16"/>
      <c r="F162" s="16"/>
      <c r="G162" s="19"/>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row>
    <row r="163" spans="1:54" ht="15.75" customHeight="1">
      <c r="A163" s="16"/>
      <c r="B163" s="16"/>
      <c r="C163" s="16"/>
      <c r="D163" s="16"/>
      <c r="E163" s="16"/>
      <c r="F163" s="16"/>
      <c r="G163" s="19"/>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row>
    <row r="164" spans="1:54" ht="15.75" customHeight="1">
      <c r="A164" s="16"/>
      <c r="B164" s="16"/>
      <c r="C164" s="16"/>
      <c r="D164" s="16"/>
      <c r="E164" s="16"/>
      <c r="F164" s="16"/>
      <c r="G164" s="19"/>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row>
    <row r="165" spans="1:54" ht="15.75" customHeight="1">
      <c r="A165" s="16"/>
      <c r="B165" s="16"/>
      <c r="C165" s="16"/>
      <c r="D165" s="16"/>
      <c r="E165" s="16"/>
      <c r="F165" s="16"/>
      <c r="G165" s="19"/>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row>
    <row r="166" spans="1:54" ht="15.75" customHeight="1">
      <c r="A166" s="16"/>
      <c r="B166" s="16"/>
      <c r="C166" s="16"/>
      <c r="D166" s="16"/>
      <c r="E166" s="16"/>
      <c r="F166" s="16"/>
      <c r="G166" s="19"/>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row>
    <row r="167" spans="1:54" ht="15.75" customHeight="1">
      <c r="A167" s="16"/>
      <c r="B167" s="16"/>
      <c r="C167" s="16"/>
      <c r="D167" s="16"/>
      <c r="E167" s="16"/>
      <c r="F167" s="16"/>
      <c r="G167" s="19"/>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row>
    <row r="168" spans="1:54" ht="15.75" customHeight="1">
      <c r="A168" s="16"/>
      <c r="B168" s="16"/>
      <c r="C168" s="16"/>
      <c r="D168" s="16"/>
      <c r="E168" s="16"/>
      <c r="F168" s="16"/>
      <c r="G168" s="19"/>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row>
    <row r="169" spans="1:54" ht="15.75" customHeight="1">
      <c r="A169" s="16"/>
      <c r="B169" s="16"/>
      <c r="C169" s="16"/>
      <c r="D169" s="16"/>
      <c r="E169" s="16"/>
      <c r="F169" s="16"/>
      <c r="G169" s="19"/>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row>
    <row r="170" spans="1:54" ht="15.75" customHeight="1">
      <c r="A170" s="16"/>
      <c r="B170" s="16"/>
      <c r="C170" s="16"/>
      <c r="D170" s="16"/>
      <c r="E170" s="16"/>
      <c r="F170" s="16"/>
      <c r="G170" s="19"/>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row>
    <row r="171" spans="1:54" ht="15.75" customHeight="1">
      <c r="A171" s="16"/>
      <c r="B171" s="16"/>
      <c r="C171" s="16"/>
      <c r="D171" s="16"/>
      <c r="E171" s="16"/>
      <c r="F171" s="16"/>
      <c r="G171" s="19"/>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row>
    <row r="172" spans="1:54" ht="15.75" customHeight="1">
      <c r="A172" s="16"/>
      <c r="B172" s="16"/>
      <c r="C172" s="16"/>
      <c r="D172" s="16"/>
      <c r="E172" s="16"/>
      <c r="F172" s="16"/>
      <c r="G172" s="19"/>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row>
    <row r="173" spans="1:54" ht="15.75" customHeight="1">
      <c r="A173" s="16"/>
      <c r="B173" s="16"/>
      <c r="C173" s="16"/>
      <c r="D173" s="16"/>
      <c r="E173" s="16"/>
      <c r="F173" s="16"/>
      <c r="G173" s="19"/>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row>
    <row r="174" spans="1:54" ht="15.75" customHeight="1">
      <c r="A174" s="16"/>
      <c r="B174" s="16"/>
      <c r="C174" s="16"/>
      <c r="D174" s="16"/>
      <c r="E174" s="16"/>
      <c r="F174" s="16"/>
      <c r="G174" s="19"/>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row>
    <row r="175" spans="1:54" ht="15.75" customHeight="1">
      <c r="A175" s="16"/>
      <c r="B175" s="16"/>
      <c r="C175" s="16"/>
      <c r="D175" s="16"/>
      <c r="E175" s="16"/>
      <c r="F175" s="16"/>
      <c r="G175" s="19"/>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row>
    <row r="176" spans="1:54" ht="15.75" customHeight="1">
      <c r="A176" s="16"/>
      <c r="B176" s="16"/>
      <c r="C176" s="16"/>
      <c r="D176" s="16"/>
      <c r="E176" s="16"/>
      <c r="F176" s="16"/>
      <c r="G176" s="19"/>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row>
    <row r="177" spans="1:54" ht="15.75" customHeight="1">
      <c r="A177" s="16"/>
      <c r="B177" s="16"/>
      <c r="C177" s="16"/>
      <c r="D177" s="16"/>
      <c r="E177" s="16"/>
      <c r="F177" s="16"/>
      <c r="G177" s="19"/>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row>
    <row r="178" spans="1:54" ht="15.75" customHeight="1">
      <c r="A178" s="16"/>
      <c r="B178" s="16"/>
      <c r="C178" s="16"/>
      <c r="D178" s="16"/>
      <c r="E178" s="16"/>
      <c r="F178" s="16"/>
      <c r="G178" s="19"/>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row>
    <row r="179" spans="1:54" ht="15.75" customHeight="1">
      <c r="A179" s="16"/>
      <c r="B179" s="16"/>
      <c r="C179" s="16"/>
      <c r="D179" s="16"/>
      <c r="E179" s="16"/>
      <c r="F179" s="16"/>
      <c r="G179" s="19"/>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row>
    <row r="180" spans="1:54" ht="15.75" customHeight="1">
      <c r="A180" s="16"/>
      <c r="B180" s="16"/>
      <c r="C180" s="16"/>
      <c r="D180" s="16"/>
      <c r="E180" s="16"/>
      <c r="F180" s="16"/>
      <c r="G180" s="19"/>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row>
    <row r="181" spans="1:54" ht="15.75" customHeight="1">
      <c r="A181" s="16"/>
      <c r="B181" s="16"/>
      <c r="C181" s="16"/>
      <c r="D181" s="16"/>
      <c r="E181" s="16"/>
      <c r="F181" s="16"/>
      <c r="G181" s="19"/>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row>
    <row r="182" spans="1:54" ht="15.75" customHeight="1">
      <c r="A182" s="16"/>
      <c r="B182" s="16"/>
      <c r="C182" s="16"/>
      <c r="D182" s="16"/>
      <c r="E182" s="16"/>
      <c r="F182" s="16"/>
      <c r="G182" s="19"/>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row>
    <row r="183" spans="1:54" ht="15.75" customHeight="1">
      <c r="A183" s="16"/>
      <c r="B183" s="16"/>
      <c r="C183" s="16"/>
      <c r="D183" s="16"/>
      <c r="E183" s="16"/>
      <c r="F183" s="16"/>
      <c r="G183" s="19"/>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row>
    <row r="184" spans="1:54" ht="15.75" customHeight="1">
      <c r="A184" s="16"/>
      <c r="B184" s="16"/>
      <c r="C184" s="16"/>
      <c r="D184" s="16"/>
      <c r="E184" s="16"/>
      <c r="F184" s="16"/>
      <c r="G184" s="19"/>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row>
    <row r="185" spans="1:54" ht="15.75" customHeight="1">
      <c r="A185" s="16"/>
      <c r="B185" s="16"/>
      <c r="C185" s="16"/>
      <c r="D185" s="16"/>
      <c r="E185" s="16"/>
      <c r="F185" s="16"/>
      <c r="G185" s="19"/>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row>
    <row r="186" spans="1:54" ht="15.75" customHeight="1">
      <c r="A186" s="16"/>
      <c r="B186" s="16"/>
      <c r="C186" s="16"/>
      <c r="D186" s="16"/>
      <c r="E186" s="16"/>
      <c r="F186" s="16"/>
      <c r="G186" s="19"/>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row>
    <row r="187" spans="1:54" ht="15.75" customHeight="1">
      <c r="A187" s="16"/>
      <c r="B187" s="16"/>
      <c r="C187" s="16"/>
      <c r="D187" s="16"/>
      <c r="E187" s="16"/>
      <c r="F187" s="16"/>
      <c r="G187" s="19"/>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row>
    <row r="188" spans="1:54" ht="15.75" customHeight="1">
      <c r="A188" s="16"/>
      <c r="B188" s="16"/>
      <c r="C188" s="16"/>
      <c r="D188" s="16"/>
      <c r="E188" s="16"/>
      <c r="F188" s="16"/>
      <c r="G188" s="19"/>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row>
    <row r="189" spans="1:54" ht="15.75" customHeight="1">
      <c r="A189" s="16"/>
      <c r="B189" s="16"/>
      <c r="C189" s="16"/>
      <c r="D189" s="16"/>
      <c r="E189" s="16"/>
      <c r="F189" s="16"/>
      <c r="G189" s="19"/>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row>
    <row r="190" spans="1:54" ht="15.75" customHeight="1">
      <c r="A190" s="16"/>
      <c r="B190" s="16"/>
      <c r="C190" s="16"/>
      <c r="D190" s="16"/>
      <c r="E190" s="16"/>
      <c r="F190" s="16"/>
      <c r="G190" s="19"/>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row>
    <row r="191" spans="1:54" ht="15.75" customHeight="1">
      <c r="A191" s="16"/>
      <c r="B191" s="16"/>
      <c r="C191" s="16"/>
      <c r="D191" s="16"/>
      <c r="E191" s="16"/>
      <c r="F191" s="16"/>
      <c r="G191" s="19"/>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row>
    <row r="192" spans="1:54" ht="15.75" customHeight="1">
      <c r="A192" s="16"/>
      <c r="B192" s="16"/>
      <c r="C192" s="16"/>
      <c r="D192" s="16"/>
      <c r="E192" s="16"/>
      <c r="F192" s="16"/>
      <c r="G192" s="19"/>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row>
    <row r="193" spans="1:54" ht="15.75" customHeight="1">
      <c r="A193" s="16"/>
      <c r="B193" s="16"/>
      <c r="C193" s="16"/>
      <c r="D193" s="16"/>
      <c r="E193" s="16"/>
      <c r="F193" s="16"/>
      <c r="G193" s="19"/>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row>
    <row r="194" spans="1:54" ht="15.75" customHeight="1">
      <c r="A194" s="16"/>
      <c r="B194" s="16"/>
      <c r="C194" s="16"/>
      <c r="D194" s="16"/>
      <c r="E194" s="16"/>
      <c r="F194" s="16"/>
      <c r="G194" s="19"/>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row>
    <row r="195" spans="1:54" ht="15.75" customHeight="1">
      <c r="A195" s="16"/>
      <c r="B195" s="16"/>
      <c r="C195" s="16"/>
      <c r="D195" s="16"/>
      <c r="E195" s="16"/>
      <c r="F195" s="16"/>
      <c r="G195" s="19"/>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row>
    <row r="196" spans="1:54" ht="15.75" customHeight="1">
      <c r="A196" s="16"/>
      <c r="B196" s="16"/>
      <c r="C196" s="16"/>
      <c r="D196" s="16"/>
      <c r="E196" s="16"/>
      <c r="F196" s="16"/>
      <c r="G196" s="19"/>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row>
    <row r="197" spans="1:54" ht="15.75" customHeight="1">
      <c r="A197" s="16"/>
      <c r="B197" s="16"/>
      <c r="C197" s="16"/>
      <c r="D197" s="16"/>
      <c r="E197" s="16"/>
      <c r="F197" s="16"/>
      <c r="G197" s="19"/>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row>
    <row r="198" spans="1:54" ht="15.75" customHeight="1">
      <c r="A198" s="16"/>
      <c r="B198" s="16"/>
      <c r="C198" s="16"/>
      <c r="D198" s="16"/>
      <c r="E198" s="16"/>
      <c r="F198" s="16"/>
      <c r="G198" s="19"/>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row>
    <row r="199" spans="1:54" ht="15.75" customHeight="1">
      <c r="A199" s="16"/>
      <c r="B199" s="16"/>
      <c r="C199" s="16"/>
      <c r="D199" s="16"/>
      <c r="E199" s="16"/>
      <c r="F199" s="16"/>
      <c r="G199" s="19"/>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row>
    <row r="200" spans="1:54" ht="15.75" customHeight="1">
      <c r="A200" s="16"/>
      <c r="B200" s="16"/>
      <c r="C200" s="16"/>
      <c r="D200" s="16"/>
      <c r="E200" s="16"/>
      <c r="F200" s="16"/>
      <c r="G200" s="19"/>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row>
    <row r="201" spans="1:54" ht="15.75" customHeight="1">
      <c r="A201" s="16"/>
      <c r="B201" s="16"/>
      <c r="C201" s="16"/>
      <c r="D201" s="16"/>
      <c r="E201" s="16"/>
      <c r="F201" s="16"/>
      <c r="G201" s="19"/>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row>
    <row r="202" spans="1:54" ht="15.75" customHeight="1">
      <c r="A202" s="16"/>
      <c r="B202" s="16"/>
      <c r="C202" s="16"/>
      <c r="D202" s="16"/>
      <c r="E202" s="16"/>
      <c r="F202" s="16"/>
      <c r="G202" s="19"/>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row>
    <row r="203" spans="1:54" ht="15.75" customHeight="1">
      <c r="A203" s="16"/>
      <c r="B203" s="16"/>
      <c r="C203" s="16"/>
      <c r="D203" s="16"/>
      <c r="E203" s="16"/>
      <c r="F203" s="16"/>
      <c r="G203" s="19"/>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row>
    <row r="204" spans="1:54" ht="15.75" customHeight="1">
      <c r="A204" s="16"/>
      <c r="B204" s="16"/>
      <c r="C204" s="16"/>
      <c r="D204" s="16"/>
      <c r="E204" s="16"/>
      <c r="F204" s="16"/>
      <c r="G204" s="19"/>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row>
    <row r="205" spans="1:54" ht="15.75" customHeight="1">
      <c r="A205" s="16"/>
      <c r="B205" s="16"/>
      <c r="C205" s="16"/>
      <c r="D205" s="16"/>
      <c r="E205" s="16"/>
      <c r="F205" s="16"/>
      <c r="G205" s="19"/>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row>
    <row r="206" spans="1:54" ht="15.75" customHeight="1">
      <c r="A206" s="16"/>
      <c r="B206" s="16"/>
      <c r="C206" s="16"/>
      <c r="D206" s="16"/>
      <c r="E206" s="16"/>
      <c r="F206" s="16"/>
      <c r="G206" s="19"/>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row>
    <row r="207" spans="1:54" ht="15.75" customHeight="1">
      <c r="A207" s="16"/>
      <c r="B207" s="16"/>
      <c r="C207" s="16"/>
      <c r="D207" s="16"/>
      <c r="E207" s="16"/>
      <c r="F207" s="16"/>
      <c r="G207" s="19"/>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row>
    <row r="208" spans="1:54" ht="15.75" customHeight="1">
      <c r="A208" s="16"/>
      <c r="B208" s="16"/>
      <c r="C208" s="16"/>
      <c r="D208" s="16"/>
      <c r="E208" s="16"/>
      <c r="F208" s="16"/>
      <c r="G208" s="19"/>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row>
    <row r="209" spans="1:54" ht="15.75" customHeight="1">
      <c r="A209" s="16"/>
      <c r="B209" s="16"/>
      <c r="C209" s="16"/>
      <c r="D209" s="16"/>
      <c r="E209" s="16"/>
      <c r="F209" s="16"/>
      <c r="G209" s="19"/>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row>
    <row r="210" spans="1:54" ht="15.75" customHeight="1">
      <c r="A210" s="16"/>
      <c r="B210" s="16"/>
      <c r="C210" s="16"/>
      <c r="D210" s="16"/>
      <c r="E210" s="16"/>
      <c r="F210" s="16"/>
      <c r="G210" s="19"/>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row>
    <row r="211" spans="1:54" ht="15.75" customHeight="1">
      <c r="A211" s="16"/>
      <c r="B211" s="16"/>
      <c r="C211" s="16"/>
      <c r="D211" s="16"/>
      <c r="E211" s="16"/>
      <c r="F211" s="16"/>
      <c r="G211" s="19"/>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row>
    <row r="212" spans="1:54" ht="15.75" customHeight="1">
      <c r="A212" s="16"/>
      <c r="B212" s="16"/>
      <c r="C212" s="16"/>
      <c r="D212" s="16"/>
      <c r="E212" s="16"/>
      <c r="F212" s="16"/>
      <c r="G212" s="19"/>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row>
    <row r="213" spans="1:54" ht="15.75" customHeight="1">
      <c r="A213" s="16"/>
      <c r="B213" s="16"/>
      <c r="C213" s="16"/>
      <c r="D213" s="16"/>
      <c r="E213" s="16"/>
      <c r="F213" s="16"/>
      <c r="G213" s="19"/>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row>
    <row r="214" spans="1:54" ht="15.75" customHeight="1">
      <c r="A214" s="16"/>
      <c r="B214" s="16"/>
      <c r="C214" s="16"/>
      <c r="D214" s="16"/>
      <c r="E214" s="16"/>
      <c r="F214" s="16"/>
      <c r="G214" s="19"/>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row>
    <row r="215" spans="1:54" ht="15.75" customHeight="1">
      <c r="A215" s="16"/>
      <c r="B215" s="16"/>
      <c r="C215" s="16"/>
      <c r="D215" s="16"/>
      <c r="E215" s="16"/>
      <c r="F215" s="16"/>
      <c r="G215" s="19"/>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row>
    <row r="216" spans="1:54" ht="15.75" customHeight="1">
      <c r="A216" s="16"/>
      <c r="B216" s="16"/>
      <c r="C216" s="16"/>
      <c r="D216" s="16"/>
      <c r="E216" s="16"/>
      <c r="F216" s="16"/>
      <c r="G216" s="19"/>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row>
    <row r="217" spans="1:54" ht="15.75" customHeight="1">
      <c r="A217" s="16"/>
      <c r="B217" s="16"/>
      <c r="C217" s="16"/>
      <c r="D217" s="16"/>
      <c r="E217" s="16"/>
      <c r="F217" s="16"/>
      <c r="G217" s="19"/>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row>
    <row r="218" spans="1:54" ht="15.75" customHeight="1">
      <c r="A218" s="16"/>
      <c r="B218" s="16"/>
      <c r="C218" s="16"/>
      <c r="D218" s="16"/>
      <c r="E218" s="16"/>
      <c r="F218" s="16"/>
      <c r="G218" s="19"/>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row>
    <row r="219" spans="1:54" ht="15.75" customHeight="1">
      <c r="A219" s="16"/>
      <c r="B219" s="16"/>
      <c r="C219" s="16"/>
      <c r="D219" s="16"/>
      <c r="E219" s="16"/>
      <c r="F219" s="16"/>
      <c r="G219" s="19"/>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row>
    <row r="220" spans="1:54" ht="15.75" customHeight="1">
      <c r="A220" s="16"/>
      <c r="B220" s="16"/>
      <c r="C220" s="16"/>
      <c r="D220" s="16"/>
      <c r="E220" s="16"/>
      <c r="F220" s="16"/>
      <c r="G220" s="19"/>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row>
    <row r="221" spans="1:54" ht="15.75" customHeight="1">
      <c r="A221" s="16"/>
      <c r="B221" s="16"/>
      <c r="C221" s="16"/>
      <c r="D221" s="16"/>
      <c r="E221" s="16"/>
      <c r="F221" s="16"/>
      <c r="G221" s="19"/>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row>
    <row r="222" spans="1:54" ht="15.75" customHeight="1">
      <c r="A222" s="16"/>
      <c r="B222" s="16"/>
      <c r="C222" s="16"/>
      <c r="D222" s="16"/>
      <c r="E222" s="16"/>
      <c r="F222" s="16"/>
      <c r="G222" s="19"/>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row>
    <row r="223" spans="1:54" ht="15.75" customHeight="1">
      <c r="A223" s="16"/>
      <c r="B223" s="16"/>
      <c r="C223" s="16"/>
      <c r="D223" s="16"/>
      <c r="E223" s="16"/>
      <c r="F223" s="16"/>
      <c r="G223" s="19"/>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row>
    <row r="224" spans="1:54" ht="15.75" customHeight="1">
      <c r="A224" s="16"/>
      <c r="B224" s="16"/>
      <c r="C224" s="16"/>
      <c r="D224" s="16"/>
      <c r="E224" s="16"/>
      <c r="F224" s="16"/>
      <c r="G224" s="19"/>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row>
    <row r="225" spans="1:54" ht="15.75" customHeight="1">
      <c r="A225" s="16"/>
      <c r="B225" s="16"/>
      <c r="C225" s="16"/>
      <c r="D225" s="16"/>
      <c r="E225" s="16"/>
      <c r="F225" s="16"/>
      <c r="G225" s="19"/>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row>
    <row r="226" spans="1:54" ht="15.75" customHeight="1">
      <c r="A226" s="16"/>
      <c r="B226" s="16"/>
      <c r="C226" s="16"/>
      <c r="D226" s="16"/>
      <c r="E226" s="16"/>
      <c r="F226" s="16"/>
      <c r="G226" s="19"/>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row>
    <row r="227" spans="1:54" ht="15.75" customHeight="1">
      <c r="A227" s="16"/>
      <c r="B227" s="16"/>
      <c r="C227" s="16"/>
      <c r="D227" s="16"/>
      <c r="E227" s="16"/>
      <c r="F227" s="16"/>
      <c r="G227" s="19"/>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row>
    <row r="228" spans="1:54" ht="15.75" customHeight="1">
      <c r="A228" s="16"/>
      <c r="B228" s="16"/>
      <c r="C228" s="16"/>
      <c r="D228" s="16"/>
      <c r="E228" s="16"/>
      <c r="F228" s="16"/>
      <c r="G228" s="19"/>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row>
    <row r="229" spans="1:54" ht="15.75" customHeight="1">
      <c r="A229" s="16"/>
      <c r="B229" s="16"/>
      <c r="C229" s="16"/>
      <c r="D229" s="16"/>
      <c r="E229" s="16"/>
      <c r="F229" s="16"/>
      <c r="G229" s="19"/>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row>
    <row r="230" spans="1:54" ht="15.75" customHeight="1">
      <c r="A230" s="16"/>
      <c r="B230" s="16"/>
      <c r="C230" s="16"/>
      <c r="D230" s="16"/>
      <c r="E230" s="16"/>
      <c r="F230" s="16"/>
      <c r="G230" s="19"/>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row>
    <row r="231" spans="1:54" ht="15.75" customHeight="1">
      <c r="A231" s="16"/>
      <c r="B231" s="16"/>
      <c r="C231" s="16"/>
      <c r="D231" s="16"/>
      <c r="E231" s="16"/>
      <c r="F231" s="16"/>
      <c r="G231" s="19"/>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row>
    <row r="232" spans="1:54" ht="15.75" customHeight="1">
      <c r="A232" s="16"/>
      <c r="B232" s="16"/>
      <c r="C232" s="16"/>
      <c r="D232" s="16"/>
      <c r="E232" s="16"/>
      <c r="F232" s="16"/>
      <c r="G232" s="19"/>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row>
    <row r="233" spans="1:54" ht="15.75" customHeight="1">
      <c r="A233" s="16"/>
      <c r="B233" s="16"/>
      <c r="C233" s="16"/>
      <c r="D233" s="16"/>
      <c r="E233" s="16"/>
      <c r="F233" s="16"/>
      <c r="G233" s="19"/>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row>
    <row r="234" spans="1:54" ht="15.75" customHeight="1">
      <c r="A234" s="16"/>
      <c r="B234" s="16"/>
      <c r="C234" s="16"/>
      <c r="D234" s="16"/>
      <c r="E234" s="16"/>
      <c r="F234" s="16"/>
      <c r="G234" s="19"/>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row>
    <row r="235" spans="1:54" ht="15.75" customHeight="1">
      <c r="A235" s="16"/>
      <c r="B235" s="16"/>
      <c r="C235" s="16"/>
      <c r="D235" s="16"/>
      <c r="E235" s="16"/>
      <c r="F235" s="16"/>
      <c r="G235" s="19"/>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row>
    <row r="236" spans="1:54" ht="15.75" customHeight="1">
      <c r="A236" s="16"/>
      <c r="B236" s="16"/>
      <c r="C236" s="16"/>
      <c r="D236" s="16"/>
      <c r="E236" s="16"/>
      <c r="F236" s="16"/>
      <c r="G236" s="19"/>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row>
    <row r="237" spans="1:54" ht="15.75" customHeight="1">
      <c r="A237" s="16"/>
      <c r="B237" s="16"/>
      <c r="C237" s="16"/>
      <c r="D237" s="16"/>
      <c r="E237" s="16"/>
      <c r="F237" s="16"/>
      <c r="G237" s="19"/>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row>
    <row r="238" spans="1:54" ht="15.75" customHeight="1">
      <c r="A238" s="16"/>
      <c r="B238" s="16"/>
      <c r="C238" s="16"/>
      <c r="D238" s="16"/>
      <c r="E238" s="16"/>
      <c r="F238" s="16"/>
      <c r="G238" s="19"/>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row>
    <row r="239" spans="1:54" ht="15.75" customHeight="1">
      <c r="A239" s="16"/>
      <c r="B239" s="16"/>
      <c r="C239" s="16"/>
      <c r="D239" s="16"/>
      <c r="E239" s="16"/>
      <c r="F239" s="16"/>
      <c r="G239" s="19"/>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row>
    <row r="240" spans="1:54" ht="15.75" customHeight="1">
      <c r="A240" s="16"/>
      <c r="B240" s="16"/>
      <c r="C240" s="16"/>
      <c r="D240" s="16"/>
      <c r="E240" s="16"/>
      <c r="F240" s="16"/>
      <c r="G240" s="19"/>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row>
    <row r="241" spans="1:54" ht="15.75" customHeight="1">
      <c r="A241" s="16"/>
      <c r="B241" s="16"/>
      <c r="C241" s="16"/>
      <c r="D241" s="16"/>
      <c r="E241" s="16"/>
      <c r="F241" s="16"/>
      <c r="G241" s="19"/>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row>
    <row r="242" spans="1:54" ht="15.75" customHeight="1">
      <c r="A242" s="16"/>
      <c r="B242" s="16"/>
      <c r="C242" s="16"/>
      <c r="D242" s="16"/>
      <c r="E242" s="16"/>
      <c r="F242" s="16"/>
      <c r="G242" s="19"/>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row>
    <row r="243" spans="1:54" ht="15.75" customHeight="1">
      <c r="A243" s="16"/>
      <c r="B243" s="16"/>
      <c r="C243" s="16"/>
      <c r="D243" s="16"/>
      <c r="E243" s="16"/>
      <c r="F243" s="16"/>
      <c r="G243" s="19"/>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row>
    <row r="244" spans="1:54" ht="15.75" customHeight="1">
      <c r="A244" s="16"/>
      <c r="B244" s="16"/>
      <c r="C244" s="16"/>
      <c r="D244" s="16"/>
      <c r="E244" s="16"/>
      <c r="F244" s="16"/>
      <c r="G244" s="19"/>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row>
    <row r="245" spans="1:54" ht="15.75" customHeight="1">
      <c r="A245" s="16"/>
      <c r="B245" s="16"/>
      <c r="C245" s="16"/>
      <c r="D245" s="16"/>
      <c r="E245" s="16"/>
      <c r="F245" s="16"/>
      <c r="G245" s="19"/>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row>
    <row r="246" spans="1:54" ht="15.75" customHeight="1">
      <c r="A246" s="16"/>
      <c r="B246" s="16"/>
      <c r="C246" s="16"/>
      <c r="D246" s="16"/>
      <c r="E246" s="16"/>
      <c r="F246" s="16"/>
      <c r="G246" s="19"/>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row>
    <row r="247" spans="1:54" ht="15.75" customHeight="1">
      <c r="A247" s="16"/>
      <c r="B247" s="16"/>
      <c r="C247" s="16"/>
      <c r="D247" s="16"/>
      <c r="E247" s="16"/>
      <c r="F247" s="16"/>
      <c r="G247" s="19"/>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row>
    <row r="248" spans="1:54" ht="15.75" customHeight="1">
      <c r="A248" s="16"/>
      <c r="B248" s="16"/>
      <c r="C248" s="16"/>
      <c r="D248" s="16"/>
      <c r="E248" s="16"/>
      <c r="F248" s="16"/>
      <c r="G248" s="19"/>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row>
    <row r="249" spans="1:54" ht="15.75" customHeight="1">
      <c r="A249" s="16"/>
      <c r="B249" s="16"/>
      <c r="C249" s="16"/>
      <c r="D249" s="16"/>
      <c r="E249" s="16"/>
      <c r="F249" s="16"/>
      <c r="G249" s="19"/>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row>
    <row r="250" spans="1:54" ht="15.75" customHeight="1">
      <c r="A250" s="16"/>
      <c r="B250" s="16"/>
      <c r="C250" s="16"/>
      <c r="D250" s="16"/>
      <c r="E250" s="16"/>
      <c r="F250" s="16"/>
      <c r="G250" s="19"/>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row>
    <row r="251" spans="1:54" ht="15.75" customHeight="1">
      <c r="A251" s="16"/>
      <c r="B251" s="16"/>
      <c r="C251" s="16"/>
      <c r="D251" s="16"/>
      <c r="E251" s="16"/>
      <c r="F251" s="16"/>
      <c r="G251" s="19"/>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row>
    <row r="252" spans="1:54" ht="15.75" customHeight="1">
      <c r="A252" s="16"/>
      <c r="B252" s="16"/>
      <c r="C252" s="16"/>
      <c r="D252" s="16"/>
      <c r="E252" s="16"/>
      <c r="F252" s="16"/>
      <c r="G252" s="19"/>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row>
    <row r="253" spans="1:54" ht="15.75" customHeight="1">
      <c r="A253" s="16"/>
      <c r="B253" s="16"/>
      <c r="C253" s="16"/>
      <c r="D253" s="16"/>
      <c r="E253" s="16"/>
      <c r="F253" s="16"/>
      <c r="G253" s="19"/>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row>
    <row r="254" spans="1:54" ht="15.75" customHeight="1">
      <c r="A254" s="16"/>
      <c r="B254" s="16"/>
      <c r="C254" s="16"/>
      <c r="D254" s="16"/>
      <c r="E254" s="16"/>
      <c r="F254" s="16"/>
      <c r="G254" s="19"/>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row>
    <row r="255" spans="1:54" ht="15.75" customHeight="1">
      <c r="A255" s="16"/>
      <c r="B255" s="16"/>
      <c r="C255" s="16"/>
      <c r="D255" s="16"/>
      <c r="E255" s="16"/>
      <c r="F255" s="16"/>
      <c r="G255" s="19"/>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row>
    <row r="256" spans="1:54" ht="15.75" customHeight="1">
      <c r="A256" s="16"/>
      <c r="B256" s="16"/>
      <c r="C256" s="16"/>
      <c r="D256" s="16"/>
      <c r="E256" s="16"/>
      <c r="F256" s="16"/>
      <c r="G256" s="19"/>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row>
    <row r="257" spans="1:54" ht="15.75" customHeight="1">
      <c r="A257" s="16"/>
      <c r="B257" s="16"/>
      <c r="C257" s="16"/>
      <c r="D257" s="16"/>
      <c r="E257" s="16"/>
      <c r="F257" s="16"/>
      <c r="G257" s="19"/>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row>
    <row r="258" spans="1:54" ht="15.75" customHeight="1">
      <c r="A258" s="16"/>
      <c r="B258" s="16"/>
      <c r="C258" s="16"/>
      <c r="D258" s="16"/>
      <c r="E258" s="16"/>
      <c r="F258" s="16"/>
      <c r="G258" s="19"/>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row>
    <row r="259" spans="1:54" ht="15.75" customHeight="1">
      <c r="A259" s="16"/>
      <c r="B259" s="16"/>
      <c r="C259" s="16"/>
      <c r="D259" s="16"/>
      <c r="E259" s="16"/>
      <c r="F259" s="16"/>
      <c r="G259" s="19"/>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row>
    <row r="260" spans="1:54" ht="15.75" customHeight="1">
      <c r="A260" s="16"/>
      <c r="B260" s="16"/>
      <c r="C260" s="16"/>
      <c r="D260" s="16"/>
      <c r="E260" s="16"/>
      <c r="F260" s="16"/>
      <c r="G260" s="19"/>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row>
    <row r="261" spans="1:54" ht="15.75" customHeight="1">
      <c r="A261" s="16"/>
      <c r="B261" s="16"/>
      <c r="C261" s="16"/>
      <c r="D261" s="16"/>
      <c r="E261" s="16"/>
      <c r="F261" s="16"/>
      <c r="G261" s="19"/>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row>
    <row r="262" spans="1:54" ht="15.75" customHeight="1">
      <c r="A262" s="16"/>
      <c r="B262" s="16"/>
      <c r="C262" s="16"/>
      <c r="D262" s="16"/>
      <c r="E262" s="16"/>
      <c r="F262" s="16"/>
      <c r="G262" s="19"/>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row>
    <row r="263" spans="1:54" ht="15.75" customHeight="1">
      <c r="A263" s="16"/>
      <c r="B263" s="16"/>
      <c r="C263" s="16"/>
      <c r="D263" s="16"/>
      <c r="E263" s="16"/>
      <c r="F263" s="16"/>
      <c r="G263" s="19"/>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row>
    <row r="264" spans="1:54" ht="15.75" customHeight="1">
      <c r="A264" s="16"/>
      <c r="B264" s="16"/>
      <c r="C264" s="16"/>
      <c r="D264" s="16"/>
      <c r="E264" s="16"/>
      <c r="F264" s="16"/>
      <c r="G264" s="19"/>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row>
    <row r="265" spans="1:54" ht="15.75" customHeight="1">
      <c r="A265" s="16"/>
      <c r="B265" s="16"/>
      <c r="C265" s="16"/>
      <c r="D265" s="16"/>
      <c r="E265" s="16"/>
      <c r="F265" s="16"/>
      <c r="G265" s="19"/>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row>
    <row r="266" spans="1:54" ht="15.75" customHeight="1">
      <c r="A266" s="16"/>
      <c r="B266" s="16"/>
      <c r="C266" s="16"/>
      <c r="D266" s="16"/>
      <c r="E266" s="16"/>
      <c r="F266" s="16"/>
      <c r="G266" s="19"/>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row>
    <row r="267" spans="1:54" ht="15.75" customHeight="1">
      <c r="A267" s="16"/>
      <c r="B267" s="16"/>
      <c r="C267" s="16"/>
      <c r="D267" s="16"/>
      <c r="E267" s="16"/>
      <c r="F267" s="16"/>
      <c r="G267" s="19"/>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row>
    <row r="268" spans="1:54" ht="15.75" customHeight="1">
      <c r="A268" s="16"/>
      <c r="B268" s="16"/>
      <c r="C268" s="16"/>
      <c r="D268" s="16"/>
      <c r="E268" s="16"/>
      <c r="F268" s="16"/>
      <c r="G268" s="19"/>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row>
    <row r="269" spans="1:54" ht="15.75" customHeight="1">
      <c r="A269" s="16"/>
      <c r="B269" s="16"/>
      <c r="C269" s="16"/>
      <c r="D269" s="16"/>
      <c r="E269" s="16"/>
      <c r="F269" s="16"/>
      <c r="G269" s="19"/>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row>
    <row r="270" spans="1:54" ht="15.75" customHeight="1">
      <c r="A270" s="16"/>
      <c r="B270" s="16"/>
      <c r="C270" s="16"/>
      <c r="D270" s="16"/>
      <c r="E270" s="16"/>
      <c r="F270" s="16"/>
      <c r="G270" s="19"/>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row>
    <row r="271" spans="1:54" ht="15.75" customHeight="1">
      <c r="A271" s="16"/>
      <c r="B271" s="16"/>
      <c r="C271" s="16"/>
      <c r="D271" s="16"/>
      <c r="E271" s="16"/>
      <c r="F271" s="16"/>
      <c r="G271" s="19"/>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row>
    <row r="272" spans="1:54" ht="15.75" customHeight="1">
      <c r="A272" s="16"/>
      <c r="B272" s="16"/>
      <c r="C272" s="16"/>
      <c r="D272" s="16"/>
      <c r="E272" s="16"/>
      <c r="F272" s="16"/>
      <c r="G272" s="19"/>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row>
    <row r="273" spans="1:54" ht="15.75" customHeight="1">
      <c r="A273" s="16"/>
      <c r="B273" s="16"/>
      <c r="C273" s="16"/>
      <c r="D273" s="16"/>
      <c r="E273" s="16"/>
      <c r="F273" s="16"/>
      <c r="G273" s="19"/>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row>
    <row r="274" spans="1:54" ht="15.75" customHeight="1">
      <c r="A274" s="16"/>
      <c r="B274" s="16"/>
      <c r="C274" s="16"/>
      <c r="D274" s="16"/>
      <c r="E274" s="16"/>
      <c r="F274" s="16"/>
      <c r="G274" s="19"/>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row>
    <row r="275" spans="1:54" ht="15.75" customHeight="1">
      <c r="A275" s="16"/>
      <c r="B275" s="16"/>
      <c r="C275" s="16"/>
      <c r="D275" s="16"/>
      <c r="E275" s="16"/>
      <c r="F275" s="16"/>
      <c r="G275" s="19"/>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row>
    <row r="276" spans="1:54" ht="15.75" customHeight="1">
      <c r="A276" s="16"/>
      <c r="B276" s="16"/>
      <c r="C276" s="16"/>
      <c r="D276" s="16"/>
      <c r="E276" s="16"/>
      <c r="F276" s="16"/>
      <c r="G276" s="19"/>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row>
    <row r="277" spans="1:54" ht="15.75" customHeight="1">
      <c r="A277" s="16"/>
      <c r="B277" s="16"/>
      <c r="C277" s="16"/>
      <c r="D277" s="16"/>
      <c r="E277" s="16"/>
      <c r="F277" s="16"/>
      <c r="G277" s="19"/>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row>
    <row r="278" spans="1:54" ht="15.75" customHeight="1">
      <c r="A278" s="16"/>
      <c r="B278" s="16"/>
      <c r="C278" s="16"/>
      <c r="D278" s="16"/>
      <c r="E278" s="16"/>
      <c r="F278" s="16"/>
      <c r="G278" s="19"/>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row>
    <row r="279" spans="1:54" ht="15.75" customHeight="1">
      <c r="A279" s="16"/>
      <c r="B279" s="16"/>
      <c r="C279" s="16"/>
      <c r="D279" s="16"/>
      <c r="E279" s="16"/>
      <c r="F279" s="16"/>
      <c r="G279" s="19"/>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row>
    <row r="280" spans="1:54" ht="15.75" customHeight="1">
      <c r="A280" s="16"/>
      <c r="B280" s="16"/>
      <c r="C280" s="16"/>
      <c r="D280" s="16"/>
      <c r="E280" s="16"/>
      <c r="F280" s="16"/>
      <c r="G280" s="19"/>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row>
    <row r="281" spans="1:54" ht="15.75" customHeight="1">
      <c r="A281" s="16"/>
      <c r="B281" s="16"/>
      <c r="C281" s="16"/>
      <c r="D281" s="16"/>
      <c r="E281" s="16"/>
      <c r="F281" s="16"/>
      <c r="G281" s="19"/>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row>
    <row r="282" spans="1:54" ht="15.75" customHeight="1">
      <c r="A282" s="16"/>
      <c r="B282" s="16"/>
      <c r="C282" s="16"/>
      <c r="D282" s="16"/>
      <c r="E282" s="16"/>
      <c r="F282" s="16"/>
      <c r="G282" s="19"/>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row>
    <row r="283" spans="1:54" ht="15.75" customHeight="1">
      <c r="A283" s="16"/>
      <c r="B283" s="16"/>
      <c r="C283" s="16"/>
      <c r="D283" s="16"/>
      <c r="E283" s="16"/>
      <c r="F283" s="16"/>
      <c r="G283" s="19"/>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row>
    <row r="284" spans="1:54" ht="15.75" customHeight="1">
      <c r="A284" s="16"/>
      <c r="B284" s="16"/>
      <c r="C284" s="16"/>
      <c r="D284" s="16"/>
      <c r="E284" s="16"/>
      <c r="F284" s="16"/>
      <c r="G284" s="19"/>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row>
    <row r="285" spans="1:54" ht="15.75" customHeight="1">
      <c r="A285" s="16"/>
      <c r="B285" s="16"/>
      <c r="C285" s="16"/>
      <c r="D285" s="16"/>
      <c r="E285" s="16"/>
      <c r="F285" s="16"/>
      <c r="G285" s="19"/>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row>
    <row r="286" spans="1:54" ht="15.75" customHeight="1">
      <c r="A286" s="16"/>
      <c r="B286" s="16"/>
      <c r="C286" s="16"/>
      <c r="D286" s="16"/>
      <c r="E286" s="16"/>
      <c r="F286" s="16"/>
      <c r="G286" s="19"/>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row>
    <row r="287" spans="1:54" ht="15.75" customHeight="1">
      <c r="A287" s="16"/>
      <c r="B287" s="16"/>
      <c r="C287" s="16"/>
      <c r="D287" s="16"/>
      <c r="E287" s="16"/>
      <c r="F287" s="16"/>
      <c r="G287" s="19"/>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row>
    <row r="288" spans="1:54" ht="15.75" customHeight="1">
      <c r="A288" s="16"/>
      <c r="B288" s="16"/>
      <c r="C288" s="16"/>
      <c r="D288" s="16"/>
      <c r="E288" s="16"/>
      <c r="F288" s="16"/>
      <c r="G288" s="19"/>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row>
    <row r="289" spans="1:54" ht="15.75" customHeight="1">
      <c r="A289" s="16"/>
      <c r="B289" s="16"/>
      <c r="C289" s="16"/>
      <c r="D289" s="16"/>
      <c r="E289" s="16"/>
      <c r="F289" s="16"/>
      <c r="G289" s="19"/>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row>
    <row r="290" spans="1:54" ht="15.75" customHeight="1">
      <c r="A290" s="16"/>
      <c r="B290" s="16"/>
      <c r="C290" s="16"/>
      <c r="D290" s="16"/>
      <c r="E290" s="16"/>
      <c r="F290" s="16"/>
      <c r="G290" s="19"/>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row>
    <row r="291" spans="1:54" ht="15.75" customHeight="1">
      <c r="A291" s="16"/>
      <c r="B291" s="16"/>
      <c r="C291" s="16"/>
      <c r="D291" s="16"/>
      <c r="E291" s="16"/>
      <c r="F291" s="16"/>
      <c r="G291" s="19"/>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row>
    <row r="292" spans="1:54" ht="15.75" customHeight="1">
      <c r="A292" s="16"/>
      <c r="B292" s="16"/>
      <c r="C292" s="16"/>
      <c r="D292" s="16"/>
      <c r="E292" s="16"/>
      <c r="F292" s="16"/>
      <c r="G292" s="19"/>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row>
    <row r="293" spans="1:54" ht="15.75" customHeight="1">
      <c r="A293" s="16"/>
      <c r="B293" s="16"/>
      <c r="C293" s="16"/>
      <c r="D293" s="16"/>
      <c r="E293" s="16"/>
      <c r="F293" s="16"/>
      <c r="G293" s="19"/>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row>
    <row r="294" spans="1:54" ht="15.75" customHeight="1">
      <c r="A294" s="16"/>
      <c r="B294" s="16"/>
      <c r="C294" s="16"/>
      <c r="D294" s="16"/>
      <c r="E294" s="16"/>
      <c r="F294" s="16"/>
      <c r="G294" s="19"/>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row>
    <row r="295" spans="1:54" ht="15.75" customHeight="1">
      <c r="A295" s="16"/>
      <c r="B295" s="16"/>
      <c r="C295" s="16"/>
      <c r="D295" s="16"/>
      <c r="E295" s="16"/>
      <c r="F295" s="16"/>
      <c r="G295" s="19"/>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row>
    <row r="296" spans="1:54" ht="15.75" customHeight="1">
      <c r="A296" s="16"/>
      <c r="B296" s="16"/>
      <c r="C296" s="16"/>
      <c r="D296" s="16"/>
      <c r="E296" s="16"/>
      <c r="F296" s="16"/>
      <c r="G296" s="19"/>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row>
    <row r="297" spans="1:54" ht="15.75" customHeight="1">
      <c r="A297" s="16"/>
      <c r="B297" s="16"/>
      <c r="C297" s="16"/>
      <c r="D297" s="16"/>
      <c r="E297" s="16"/>
      <c r="F297" s="16"/>
      <c r="G297" s="19"/>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row>
    <row r="298" spans="1:54" ht="15.75" customHeight="1">
      <c r="A298" s="16"/>
      <c r="B298" s="16"/>
      <c r="C298" s="16"/>
      <c r="D298" s="16"/>
      <c r="E298" s="16"/>
      <c r="F298" s="16"/>
      <c r="G298" s="19"/>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row>
    <row r="299" spans="1:54" ht="15.75" customHeight="1">
      <c r="A299" s="16"/>
      <c r="B299" s="16"/>
      <c r="C299" s="16"/>
      <c r="D299" s="16"/>
      <c r="E299" s="16"/>
      <c r="F299" s="16"/>
      <c r="G299" s="19"/>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row>
    <row r="300" spans="1:54" ht="15.75" customHeight="1">
      <c r="A300" s="16"/>
      <c r="B300" s="16"/>
      <c r="C300" s="16"/>
      <c r="D300" s="16"/>
      <c r="E300" s="16"/>
      <c r="F300" s="16"/>
      <c r="G300" s="19"/>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row>
    <row r="301" spans="1:54" ht="15.75" customHeight="1">
      <c r="A301" s="16"/>
      <c r="B301" s="16"/>
      <c r="C301" s="16"/>
      <c r="D301" s="16"/>
      <c r="E301" s="16"/>
      <c r="F301" s="16"/>
      <c r="G301" s="19"/>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row>
    <row r="302" spans="1:54" ht="15.75" customHeight="1">
      <c r="A302" s="16"/>
      <c r="B302" s="16"/>
      <c r="C302" s="16"/>
      <c r="D302" s="16"/>
      <c r="E302" s="16"/>
      <c r="F302" s="16"/>
      <c r="G302" s="19"/>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row>
    <row r="303" spans="1:54" ht="15.75" customHeight="1">
      <c r="A303" s="16"/>
      <c r="B303" s="16"/>
      <c r="C303" s="16"/>
      <c r="D303" s="16"/>
      <c r="E303" s="16"/>
      <c r="F303" s="16"/>
      <c r="G303" s="19"/>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row>
    <row r="304" spans="1:54" ht="15.75" customHeight="1">
      <c r="A304" s="16"/>
      <c r="B304" s="16"/>
      <c r="C304" s="16"/>
      <c r="D304" s="16"/>
      <c r="E304" s="16"/>
      <c r="F304" s="16"/>
      <c r="G304" s="19"/>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row>
    <row r="305" spans="1:54" ht="15.75" customHeight="1">
      <c r="A305" s="16"/>
      <c r="B305" s="16"/>
      <c r="C305" s="16"/>
      <c r="D305" s="16"/>
      <c r="E305" s="16"/>
      <c r="F305" s="16"/>
      <c r="G305" s="19"/>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row>
    <row r="306" spans="1:54" ht="15.75" customHeight="1">
      <c r="A306" s="16"/>
      <c r="B306" s="16"/>
      <c r="C306" s="16"/>
      <c r="D306" s="16"/>
      <c r="E306" s="16"/>
      <c r="F306" s="16"/>
      <c r="G306" s="19"/>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row>
    <row r="307" spans="1:54" ht="15.75" customHeight="1">
      <c r="A307" s="16"/>
      <c r="B307" s="16"/>
      <c r="C307" s="16"/>
      <c r="D307" s="16"/>
      <c r="E307" s="16"/>
      <c r="F307" s="16"/>
      <c r="G307" s="19"/>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row>
    <row r="308" spans="1:54" ht="15.75" customHeight="1">
      <c r="A308" s="16"/>
      <c r="B308" s="16"/>
      <c r="C308" s="16"/>
      <c r="D308" s="16"/>
      <c r="E308" s="16"/>
      <c r="F308" s="16"/>
      <c r="G308" s="19"/>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row>
    <row r="309" spans="1:54" ht="15.75" customHeight="1">
      <c r="A309" s="16"/>
      <c r="B309" s="16"/>
      <c r="C309" s="16"/>
      <c r="D309" s="16"/>
      <c r="E309" s="16"/>
      <c r="F309" s="16"/>
      <c r="G309" s="19"/>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row>
    <row r="310" spans="1:54" ht="15.75" customHeight="1">
      <c r="A310" s="16"/>
      <c r="B310" s="16"/>
      <c r="C310" s="16"/>
      <c r="D310" s="16"/>
      <c r="E310" s="16"/>
      <c r="F310" s="16"/>
      <c r="G310" s="19"/>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row>
    <row r="311" spans="1:54" ht="15.75" customHeight="1">
      <c r="A311" s="16"/>
      <c r="B311" s="16"/>
      <c r="C311" s="16"/>
      <c r="D311" s="16"/>
      <c r="E311" s="16"/>
      <c r="F311" s="16"/>
      <c r="G311" s="19"/>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row>
    <row r="312" spans="1:54" ht="15.75" customHeight="1">
      <c r="A312" s="16"/>
      <c r="B312" s="16"/>
      <c r="C312" s="16"/>
      <c r="D312" s="16"/>
      <c r="E312" s="16"/>
      <c r="F312" s="16"/>
      <c r="G312" s="19"/>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row>
    <row r="313" spans="1:54" ht="15.75" customHeight="1">
      <c r="A313" s="16"/>
      <c r="B313" s="16"/>
      <c r="C313" s="16"/>
      <c r="D313" s="16"/>
      <c r="E313" s="16"/>
      <c r="F313" s="16"/>
      <c r="G313" s="19"/>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row>
    <row r="314" spans="1:54" ht="15.75" customHeight="1">
      <c r="A314" s="16"/>
      <c r="B314" s="16"/>
      <c r="C314" s="16"/>
      <c r="D314" s="16"/>
      <c r="E314" s="16"/>
      <c r="F314" s="16"/>
      <c r="G314" s="19"/>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row>
    <row r="315" spans="1:54" ht="15.75" customHeight="1">
      <c r="A315" s="16"/>
      <c r="B315" s="16"/>
      <c r="C315" s="16"/>
      <c r="D315" s="16"/>
      <c r="E315" s="16"/>
      <c r="F315" s="16"/>
      <c r="G315" s="19"/>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row>
    <row r="316" spans="1:54" ht="15.75" customHeight="1">
      <c r="A316" s="16"/>
      <c r="B316" s="16"/>
      <c r="C316" s="16"/>
      <c r="D316" s="16"/>
      <c r="E316" s="16"/>
      <c r="F316" s="16"/>
      <c r="G316" s="19"/>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row>
    <row r="317" spans="1:54" ht="15.75" customHeight="1">
      <c r="A317" s="16"/>
      <c r="B317" s="16"/>
      <c r="C317" s="16"/>
      <c r="D317" s="16"/>
      <c r="E317" s="16"/>
      <c r="F317" s="16"/>
      <c r="G317" s="19"/>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row>
    <row r="318" spans="1:54" ht="15.75" customHeight="1">
      <c r="A318" s="16"/>
      <c r="B318" s="16"/>
      <c r="C318" s="16"/>
      <c r="D318" s="16"/>
      <c r="E318" s="16"/>
      <c r="F318" s="16"/>
      <c r="G318" s="19"/>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row>
    <row r="319" spans="1:54" ht="15.75" customHeight="1">
      <c r="A319" s="16"/>
      <c r="B319" s="16"/>
      <c r="C319" s="16"/>
      <c r="D319" s="16"/>
      <c r="E319" s="16"/>
      <c r="F319" s="16"/>
      <c r="G319" s="19"/>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row>
    <row r="320" spans="1:54" ht="15.75" customHeight="1">
      <c r="A320" s="16"/>
      <c r="B320" s="16"/>
      <c r="C320" s="16"/>
      <c r="D320" s="16"/>
      <c r="E320" s="16"/>
      <c r="F320" s="16"/>
      <c r="G320" s="19"/>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row>
    <row r="321" spans="1:54" ht="15.75" customHeight="1">
      <c r="A321" s="16"/>
      <c r="B321" s="16"/>
      <c r="C321" s="16"/>
      <c r="D321" s="16"/>
      <c r="E321" s="16"/>
      <c r="F321" s="16"/>
      <c r="G321" s="19"/>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row>
    <row r="322" spans="1:54" ht="15.75" customHeight="1">
      <c r="A322" s="16"/>
      <c r="B322" s="16"/>
      <c r="C322" s="16"/>
      <c r="D322" s="16"/>
      <c r="E322" s="16"/>
      <c r="F322" s="16"/>
      <c r="G322" s="19"/>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row>
    <row r="323" spans="1:54" ht="15.75" customHeight="1">
      <c r="A323" s="16"/>
      <c r="B323" s="16"/>
      <c r="C323" s="16"/>
      <c r="D323" s="16"/>
      <c r="E323" s="16"/>
      <c r="F323" s="16"/>
      <c r="G323" s="19"/>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row>
    <row r="324" spans="1:54" ht="15.75" customHeight="1">
      <c r="A324" s="16"/>
      <c r="B324" s="16"/>
      <c r="C324" s="16"/>
      <c r="D324" s="16"/>
      <c r="E324" s="16"/>
      <c r="F324" s="16"/>
      <c r="G324" s="19"/>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row>
    <row r="325" spans="1:54" ht="15.75" customHeight="1">
      <c r="A325" s="16"/>
      <c r="B325" s="16"/>
      <c r="C325" s="16"/>
      <c r="D325" s="16"/>
      <c r="E325" s="16"/>
      <c r="F325" s="16"/>
      <c r="G325" s="19"/>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row>
    <row r="326" spans="1:54" ht="15.75" customHeight="1">
      <c r="A326" s="16"/>
      <c r="B326" s="16"/>
      <c r="C326" s="16"/>
      <c r="D326" s="16"/>
      <c r="E326" s="16"/>
      <c r="F326" s="16"/>
      <c r="G326" s="19"/>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row>
    <row r="327" spans="1:54" ht="15.75" customHeight="1">
      <c r="A327" s="16"/>
      <c r="B327" s="16"/>
      <c r="C327" s="16"/>
      <c r="D327" s="16"/>
      <c r="E327" s="16"/>
      <c r="F327" s="16"/>
      <c r="G327" s="19"/>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row>
    <row r="328" spans="1:54" ht="15.75" customHeight="1">
      <c r="A328" s="16"/>
      <c r="B328" s="16"/>
      <c r="C328" s="16"/>
      <c r="D328" s="16"/>
      <c r="E328" s="16"/>
      <c r="F328" s="16"/>
      <c r="G328" s="19"/>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row>
    <row r="329" spans="1:54" ht="15.75" customHeight="1">
      <c r="A329" s="16"/>
      <c r="B329" s="16"/>
      <c r="C329" s="16"/>
      <c r="D329" s="16"/>
      <c r="E329" s="16"/>
      <c r="F329" s="16"/>
      <c r="G329" s="19"/>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row>
    <row r="330" spans="1:54" ht="15.75" customHeight="1">
      <c r="A330" s="16"/>
      <c r="B330" s="16"/>
      <c r="C330" s="16"/>
      <c r="D330" s="16"/>
      <c r="E330" s="16"/>
      <c r="F330" s="16"/>
      <c r="G330" s="19"/>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row>
    <row r="331" spans="1:54" ht="15.75" customHeight="1">
      <c r="A331" s="16"/>
      <c r="B331" s="16"/>
      <c r="C331" s="16"/>
      <c r="D331" s="16"/>
      <c r="E331" s="16"/>
      <c r="F331" s="16"/>
      <c r="G331" s="19"/>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row>
    <row r="332" spans="1:54" ht="15.75" customHeight="1">
      <c r="A332" s="16"/>
      <c r="B332" s="16"/>
      <c r="C332" s="16"/>
      <c r="D332" s="16"/>
      <c r="E332" s="16"/>
      <c r="F332" s="16"/>
      <c r="G332" s="19"/>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row>
    <row r="333" spans="1:54" ht="15.75" customHeight="1">
      <c r="A333" s="16"/>
      <c r="B333" s="16"/>
      <c r="C333" s="16"/>
      <c r="D333" s="16"/>
      <c r="E333" s="16"/>
      <c r="F333" s="16"/>
      <c r="G333" s="19"/>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row>
    <row r="334" spans="1:54" ht="15.75" customHeight="1">
      <c r="A334" s="16"/>
      <c r="B334" s="16"/>
      <c r="C334" s="16"/>
      <c r="D334" s="16"/>
      <c r="E334" s="16"/>
      <c r="F334" s="16"/>
      <c r="G334" s="19"/>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row>
    <row r="335" spans="1:54" ht="15.75" customHeight="1">
      <c r="A335" s="16"/>
      <c r="B335" s="16"/>
      <c r="C335" s="16"/>
      <c r="D335" s="16"/>
      <c r="E335" s="16"/>
      <c r="F335" s="16"/>
      <c r="G335" s="19"/>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row>
    <row r="336" spans="1:54" ht="15.75" customHeight="1">
      <c r="A336" s="16"/>
      <c r="B336" s="16"/>
      <c r="C336" s="16"/>
      <c r="D336" s="16"/>
      <c r="E336" s="16"/>
      <c r="F336" s="16"/>
      <c r="G336" s="19"/>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row>
    <row r="337" spans="1:54" ht="15.75" customHeight="1">
      <c r="A337" s="16"/>
      <c r="B337" s="16"/>
      <c r="C337" s="16"/>
      <c r="D337" s="16"/>
      <c r="E337" s="16"/>
      <c r="F337" s="16"/>
      <c r="G337" s="19"/>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row>
    <row r="338" spans="1:54" ht="15.75" customHeight="1">
      <c r="A338" s="16"/>
      <c r="B338" s="16"/>
      <c r="C338" s="16"/>
      <c r="D338" s="16"/>
      <c r="E338" s="16"/>
      <c r="F338" s="16"/>
      <c r="G338" s="19"/>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row>
    <row r="339" spans="1:54" ht="15.75" customHeight="1">
      <c r="A339" s="16"/>
      <c r="B339" s="16"/>
      <c r="C339" s="16"/>
      <c r="D339" s="16"/>
      <c r="E339" s="16"/>
      <c r="F339" s="16"/>
      <c r="G339" s="19"/>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row>
    <row r="340" spans="1:54" ht="15.75" customHeight="1">
      <c r="A340" s="16"/>
      <c r="B340" s="16"/>
      <c r="C340" s="16"/>
      <c r="D340" s="16"/>
      <c r="E340" s="16"/>
      <c r="F340" s="16"/>
      <c r="G340" s="19"/>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row>
    <row r="341" spans="1:54" ht="15.75" customHeight="1">
      <c r="A341" s="16"/>
      <c r="B341" s="16"/>
      <c r="C341" s="16"/>
      <c r="D341" s="16"/>
      <c r="E341" s="16"/>
      <c r="F341" s="16"/>
      <c r="G341" s="19"/>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row>
    <row r="342" spans="1:54" ht="15.75" customHeight="1">
      <c r="A342" s="16"/>
      <c r="B342" s="16"/>
      <c r="C342" s="16"/>
      <c r="D342" s="16"/>
      <c r="E342" s="16"/>
      <c r="F342" s="16"/>
      <c r="G342" s="19"/>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row>
    <row r="343" spans="1:54" ht="15.75" customHeight="1">
      <c r="A343" s="16"/>
      <c r="B343" s="16"/>
      <c r="C343" s="16"/>
      <c r="D343" s="16"/>
      <c r="E343" s="16"/>
      <c r="F343" s="16"/>
      <c r="G343" s="19"/>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row>
    <row r="344" spans="1:54" ht="15.75" customHeight="1">
      <c r="A344" s="16"/>
      <c r="B344" s="16"/>
      <c r="C344" s="16"/>
      <c r="D344" s="16"/>
      <c r="E344" s="16"/>
      <c r="F344" s="16"/>
      <c r="G344" s="19"/>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row>
    <row r="345" spans="1:54" ht="15.75" customHeight="1">
      <c r="A345" s="16"/>
      <c r="B345" s="16"/>
      <c r="C345" s="16"/>
      <c r="D345" s="16"/>
      <c r="E345" s="16"/>
      <c r="F345" s="16"/>
      <c r="G345" s="19"/>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row>
    <row r="346" spans="1:54" ht="15.75" customHeight="1">
      <c r="A346" s="16"/>
      <c r="B346" s="16"/>
      <c r="C346" s="16"/>
      <c r="D346" s="16"/>
      <c r="E346" s="16"/>
      <c r="F346" s="16"/>
      <c r="G346" s="19"/>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row>
    <row r="347" spans="1:54" ht="15.75" customHeight="1">
      <c r="A347" s="16"/>
      <c r="B347" s="16"/>
      <c r="C347" s="16"/>
      <c r="D347" s="16"/>
      <c r="E347" s="16"/>
      <c r="F347" s="16"/>
      <c r="G347" s="19"/>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row>
    <row r="348" spans="1:54" ht="15.75" customHeight="1">
      <c r="A348" s="16"/>
      <c r="B348" s="16"/>
      <c r="C348" s="16"/>
      <c r="D348" s="16"/>
      <c r="E348" s="16"/>
      <c r="F348" s="16"/>
      <c r="G348" s="19"/>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row>
    <row r="349" spans="1:54" ht="15.75" customHeight="1">
      <c r="A349" s="16"/>
      <c r="B349" s="16"/>
      <c r="C349" s="16"/>
      <c r="D349" s="16"/>
      <c r="E349" s="16"/>
      <c r="F349" s="16"/>
      <c r="G349" s="19"/>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row>
    <row r="350" spans="1:54" ht="15.75" customHeight="1">
      <c r="A350" s="16"/>
      <c r="B350" s="16"/>
      <c r="C350" s="16"/>
      <c r="D350" s="16"/>
      <c r="E350" s="16"/>
      <c r="F350" s="16"/>
      <c r="G350" s="19"/>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row>
    <row r="351" spans="1:54" ht="15.75" customHeight="1">
      <c r="A351" s="16"/>
      <c r="B351" s="16"/>
      <c r="C351" s="16"/>
      <c r="D351" s="16"/>
      <c r="E351" s="16"/>
      <c r="F351" s="16"/>
      <c r="G351" s="19"/>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row>
    <row r="352" spans="1:54" ht="15.75" customHeight="1">
      <c r="A352" s="16"/>
      <c r="B352" s="16"/>
      <c r="C352" s="16"/>
      <c r="D352" s="16"/>
      <c r="E352" s="16"/>
      <c r="F352" s="16"/>
      <c r="G352" s="19"/>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row>
    <row r="353" spans="1:54" ht="15.75" customHeight="1">
      <c r="A353" s="16"/>
      <c r="B353" s="16"/>
      <c r="C353" s="16"/>
      <c r="D353" s="16"/>
      <c r="E353" s="16"/>
      <c r="F353" s="16"/>
      <c r="G353" s="19"/>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row>
    <row r="354" spans="1:54" ht="15.75" customHeight="1">
      <c r="A354" s="16"/>
      <c r="B354" s="16"/>
      <c r="C354" s="16"/>
      <c r="D354" s="16"/>
      <c r="E354" s="16"/>
      <c r="F354" s="16"/>
      <c r="G354" s="19"/>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row>
    <row r="355" spans="1:54" ht="15.75" customHeight="1">
      <c r="A355" s="16"/>
      <c r="B355" s="16"/>
      <c r="C355" s="16"/>
      <c r="D355" s="16"/>
      <c r="E355" s="16"/>
      <c r="F355" s="16"/>
      <c r="G355" s="19"/>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row>
    <row r="356" spans="1:54" ht="15.75" customHeight="1">
      <c r="A356" s="16"/>
      <c r="B356" s="16"/>
      <c r="C356" s="16"/>
      <c r="D356" s="16"/>
      <c r="E356" s="16"/>
      <c r="F356" s="16"/>
      <c r="G356" s="19"/>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row>
    <row r="357" spans="1:54" ht="15.75" customHeight="1">
      <c r="A357" s="16"/>
      <c r="B357" s="16"/>
      <c r="C357" s="16"/>
      <c r="D357" s="16"/>
      <c r="E357" s="16"/>
      <c r="F357" s="16"/>
      <c r="G357" s="19"/>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row>
    <row r="358" spans="1:54" ht="15.75" customHeight="1">
      <c r="A358" s="16"/>
      <c r="B358" s="16"/>
      <c r="C358" s="16"/>
      <c r="D358" s="16"/>
      <c r="E358" s="16"/>
      <c r="F358" s="16"/>
      <c r="G358" s="19"/>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row>
    <row r="359" spans="1:54" ht="15.75" customHeight="1">
      <c r="A359" s="16"/>
      <c r="B359" s="16"/>
      <c r="C359" s="16"/>
      <c r="D359" s="16"/>
      <c r="E359" s="16"/>
      <c r="F359" s="16"/>
      <c r="G359" s="19"/>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row>
    <row r="360" spans="1:54" ht="15.75" customHeight="1">
      <c r="A360" s="16"/>
      <c r="B360" s="16"/>
      <c r="C360" s="16"/>
      <c r="D360" s="16"/>
      <c r="E360" s="16"/>
      <c r="F360" s="16"/>
      <c r="G360" s="19"/>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row>
    <row r="361" spans="1:54" ht="15.75" customHeight="1">
      <c r="A361" s="16"/>
      <c r="B361" s="16"/>
      <c r="C361" s="16"/>
      <c r="D361" s="16"/>
      <c r="E361" s="16"/>
      <c r="F361" s="16"/>
      <c r="G361" s="19"/>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row>
    <row r="362" spans="1:54" ht="15.75" customHeight="1">
      <c r="A362" s="16"/>
      <c r="B362" s="16"/>
      <c r="C362" s="16"/>
      <c r="D362" s="16"/>
      <c r="E362" s="16"/>
      <c r="F362" s="16"/>
      <c r="G362" s="19"/>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row>
    <row r="363" spans="1:54" ht="15.75" customHeight="1">
      <c r="A363" s="16"/>
      <c r="B363" s="16"/>
      <c r="C363" s="16"/>
      <c r="D363" s="16"/>
      <c r="E363" s="16"/>
      <c r="F363" s="16"/>
      <c r="G363" s="19"/>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row>
    <row r="364" spans="1:54" ht="15.75" customHeight="1">
      <c r="A364" s="16"/>
      <c r="B364" s="16"/>
      <c r="C364" s="16"/>
      <c r="D364" s="16"/>
      <c r="E364" s="16"/>
      <c r="F364" s="16"/>
      <c r="G364" s="19"/>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row>
    <row r="365" spans="1:54" ht="15.75" customHeight="1">
      <c r="A365" s="16"/>
      <c r="B365" s="16"/>
      <c r="C365" s="16"/>
      <c r="D365" s="16"/>
      <c r="E365" s="16"/>
      <c r="F365" s="16"/>
      <c r="G365" s="19"/>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row>
    <row r="366" spans="1:54" ht="15.75" customHeight="1">
      <c r="A366" s="16"/>
      <c r="B366" s="16"/>
      <c r="C366" s="16"/>
      <c r="D366" s="16"/>
      <c r="E366" s="16"/>
      <c r="F366" s="16"/>
      <c r="G366" s="19"/>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row>
    <row r="367" spans="1:54" ht="15.75" customHeight="1">
      <c r="A367" s="16"/>
      <c r="B367" s="16"/>
      <c r="C367" s="16"/>
      <c r="D367" s="16"/>
      <c r="E367" s="16"/>
      <c r="F367" s="16"/>
      <c r="G367" s="19"/>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row>
    <row r="368" spans="1:54" ht="15.75" customHeight="1">
      <c r="A368" s="16"/>
      <c r="B368" s="16"/>
      <c r="C368" s="16"/>
      <c r="D368" s="16"/>
      <c r="E368" s="16"/>
      <c r="F368" s="16"/>
      <c r="G368" s="19"/>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row>
    <row r="369" spans="1:54" ht="15.75" customHeight="1">
      <c r="A369" s="16"/>
      <c r="B369" s="16"/>
      <c r="C369" s="16"/>
      <c r="D369" s="16"/>
      <c r="E369" s="16"/>
      <c r="F369" s="16"/>
      <c r="G369" s="19"/>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row>
    <row r="370" spans="1:54" ht="15.75" customHeight="1">
      <c r="A370" s="16"/>
      <c r="B370" s="16"/>
      <c r="C370" s="16"/>
      <c r="D370" s="16"/>
      <c r="E370" s="16"/>
      <c r="F370" s="16"/>
      <c r="G370" s="19"/>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row>
    <row r="371" spans="1:54" ht="15.75" customHeight="1">
      <c r="A371" s="16"/>
      <c r="B371" s="16"/>
      <c r="C371" s="16"/>
      <c r="D371" s="16"/>
      <c r="E371" s="16"/>
      <c r="F371" s="16"/>
      <c r="G371" s="19"/>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row>
    <row r="372" spans="1:54" ht="15.75" customHeight="1">
      <c r="A372" s="16"/>
      <c r="B372" s="16"/>
      <c r="C372" s="16"/>
      <c r="D372" s="16"/>
      <c r="E372" s="16"/>
      <c r="F372" s="16"/>
      <c r="G372" s="19"/>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row>
    <row r="373" spans="1:54" ht="15.75" customHeight="1">
      <c r="A373" s="16"/>
      <c r="B373" s="16"/>
      <c r="C373" s="16"/>
      <c r="D373" s="16"/>
      <c r="E373" s="16"/>
      <c r="F373" s="16"/>
      <c r="G373" s="19"/>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row>
    <row r="374" spans="1:54" ht="15.75" customHeight="1">
      <c r="A374" s="16"/>
      <c r="B374" s="16"/>
      <c r="C374" s="16"/>
      <c r="D374" s="16"/>
      <c r="E374" s="16"/>
      <c r="F374" s="16"/>
      <c r="G374" s="19"/>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row>
    <row r="375" spans="1:54" ht="15.75" customHeight="1">
      <c r="A375" s="16"/>
      <c r="B375" s="16"/>
      <c r="C375" s="16"/>
      <c r="D375" s="16"/>
      <c r="E375" s="16"/>
      <c r="F375" s="16"/>
      <c r="G375" s="19"/>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row>
    <row r="376" spans="1:54" ht="15.75" customHeight="1">
      <c r="A376" s="16"/>
      <c r="B376" s="16"/>
      <c r="C376" s="16"/>
      <c r="D376" s="16"/>
      <c r="E376" s="16"/>
      <c r="F376" s="16"/>
      <c r="G376" s="19"/>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row>
    <row r="377" spans="1:54" ht="15.75" customHeight="1">
      <c r="A377" s="16"/>
      <c r="B377" s="16"/>
      <c r="C377" s="16"/>
      <c r="D377" s="16"/>
      <c r="E377" s="16"/>
      <c r="F377" s="16"/>
      <c r="G377" s="19"/>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row>
    <row r="378" spans="1:54" ht="15.75" customHeight="1">
      <c r="A378" s="16"/>
      <c r="B378" s="16"/>
      <c r="C378" s="16"/>
      <c r="D378" s="16"/>
      <c r="E378" s="16"/>
      <c r="F378" s="16"/>
      <c r="G378" s="19"/>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row>
    <row r="379" spans="1:54" ht="15.75" customHeight="1">
      <c r="A379" s="16"/>
      <c r="B379" s="16"/>
      <c r="C379" s="16"/>
      <c r="D379" s="16"/>
      <c r="E379" s="16"/>
      <c r="F379" s="16"/>
      <c r="G379" s="19"/>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row>
    <row r="380" spans="1:54" ht="15.75" customHeight="1">
      <c r="A380" s="16"/>
      <c r="B380" s="16"/>
      <c r="C380" s="16"/>
      <c r="D380" s="16"/>
      <c r="E380" s="16"/>
      <c r="F380" s="16"/>
      <c r="G380" s="19"/>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row>
    <row r="381" spans="1:54" ht="15.75" customHeight="1">
      <c r="A381" s="16"/>
      <c r="B381" s="16"/>
      <c r="C381" s="16"/>
      <c r="D381" s="16"/>
      <c r="E381" s="16"/>
      <c r="F381" s="16"/>
      <c r="G381" s="19"/>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row>
    <row r="382" spans="1:54" ht="15.75" customHeight="1">
      <c r="A382" s="16"/>
      <c r="B382" s="16"/>
      <c r="C382" s="16"/>
      <c r="D382" s="16"/>
      <c r="E382" s="16"/>
      <c r="F382" s="16"/>
      <c r="G382" s="19"/>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row>
    <row r="383" spans="1:54" ht="15.75" customHeight="1">
      <c r="A383" s="16"/>
      <c r="B383" s="16"/>
      <c r="C383" s="16"/>
      <c r="D383" s="16"/>
      <c r="E383" s="16"/>
      <c r="F383" s="16"/>
      <c r="G383" s="19"/>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row>
    <row r="384" spans="1:54" ht="15.75" customHeight="1">
      <c r="A384" s="16"/>
      <c r="B384" s="16"/>
      <c r="C384" s="16"/>
      <c r="D384" s="16"/>
      <c r="E384" s="16"/>
      <c r="F384" s="16"/>
      <c r="G384" s="19"/>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row>
    <row r="385" spans="1:54" ht="15.75" customHeight="1">
      <c r="A385" s="16"/>
      <c r="B385" s="16"/>
      <c r="C385" s="16"/>
      <c r="D385" s="16"/>
      <c r="E385" s="16"/>
      <c r="F385" s="16"/>
      <c r="G385" s="19"/>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row>
    <row r="386" spans="1:54" ht="15.75" customHeight="1">
      <c r="A386" s="16"/>
      <c r="B386" s="16"/>
      <c r="C386" s="16"/>
      <c r="D386" s="16"/>
      <c r="E386" s="16"/>
      <c r="F386" s="16"/>
      <c r="G386" s="19"/>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row>
    <row r="387" spans="1:54" ht="15.75" customHeight="1">
      <c r="A387" s="16"/>
      <c r="B387" s="16"/>
      <c r="C387" s="16"/>
      <c r="D387" s="16"/>
      <c r="E387" s="16"/>
      <c r="F387" s="16"/>
      <c r="G387" s="19"/>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row>
    <row r="388" spans="1:54" ht="15.75" customHeight="1">
      <c r="A388" s="16"/>
      <c r="B388" s="16"/>
      <c r="C388" s="16"/>
      <c r="D388" s="16"/>
      <c r="E388" s="16"/>
      <c r="F388" s="16"/>
      <c r="G388" s="19"/>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row>
    <row r="389" spans="1:54" ht="15.75" customHeight="1">
      <c r="A389" s="16"/>
      <c r="B389" s="16"/>
      <c r="C389" s="16"/>
      <c r="D389" s="16"/>
      <c r="E389" s="16"/>
      <c r="F389" s="16"/>
      <c r="G389" s="19"/>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row>
    <row r="390" spans="1:54" ht="15.75" customHeight="1">
      <c r="A390" s="16"/>
      <c r="B390" s="16"/>
      <c r="C390" s="16"/>
      <c r="D390" s="16"/>
      <c r="E390" s="16"/>
      <c r="F390" s="16"/>
      <c r="G390" s="19"/>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row>
    <row r="391" spans="1:54" ht="15.75" customHeight="1">
      <c r="A391" s="16"/>
      <c r="B391" s="16"/>
      <c r="C391" s="16"/>
      <c r="D391" s="16"/>
      <c r="E391" s="16"/>
      <c r="F391" s="16"/>
      <c r="G391" s="19"/>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row>
    <row r="392" spans="1:54" ht="15.75" customHeight="1">
      <c r="A392" s="16"/>
      <c r="B392" s="16"/>
      <c r="C392" s="16"/>
      <c r="D392" s="16"/>
      <c r="E392" s="16"/>
      <c r="F392" s="16"/>
      <c r="G392" s="19"/>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row>
    <row r="393" spans="1:54" ht="15.75" customHeight="1">
      <c r="A393" s="16"/>
      <c r="B393" s="16"/>
      <c r="C393" s="16"/>
      <c r="D393" s="16"/>
      <c r="E393" s="16"/>
      <c r="F393" s="16"/>
      <c r="G393" s="19"/>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row>
    <row r="394" spans="1:54" ht="15.75" customHeight="1">
      <c r="A394" s="16"/>
      <c r="B394" s="16"/>
      <c r="C394" s="16"/>
      <c r="D394" s="16"/>
      <c r="E394" s="16"/>
      <c r="F394" s="16"/>
      <c r="G394" s="19"/>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row>
    <row r="395" spans="1:54" ht="15.75" customHeight="1">
      <c r="A395" s="16"/>
      <c r="B395" s="16"/>
      <c r="C395" s="16"/>
      <c r="D395" s="16"/>
      <c r="E395" s="16"/>
      <c r="F395" s="16"/>
      <c r="G395" s="19"/>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row>
    <row r="396" spans="1:54" ht="15.75" customHeight="1">
      <c r="A396" s="16"/>
      <c r="B396" s="16"/>
      <c r="C396" s="16"/>
      <c r="D396" s="16"/>
      <c r="E396" s="16"/>
      <c r="F396" s="16"/>
      <c r="G396" s="19"/>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row>
    <row r="397" spans="1:54" ht="15.75" customHeight="1">
      <c r="A397" s="16"/>
      <c r="B397" s="16"/>
      <c r="C397" s="16"/>
      <c r="D397" s="16"/>
      <c r="E397" s="16"/>
      <c r="F397" s="16"/>
      <c r="G397" s="19"/>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row>
    <row r="398" spans="1:54" ht="15.75" customHeight="1">
      <c r="A398" s="16"/>
      <c r="B398" s="16"/>
      <c r="C398" s="16"/>
      <c r="D398" s="16"/>
      <c r="E398" s="16"/>
      <c r="F398" s="16"/>
      <c r="G398" s="19"/>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row>
    <row r="399" spans="1:54" ht="15.75" customHeight="1">
      <c r="A399" s="16"/>
      <c r="B399" s="16"/>
      <c r="C399" s="16"/>
      <c r="D399" s="16"/>
      <c r="E399" s="16"/>
      <c r="F399" s="16"/>
      <c r="G399" s="19"/>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row>
    <row r="400" spans="1:54" ht="15.75" customHeight="1">
      <c r="A400" s="16"/>
      <c r="B400" s="16"/>
      <c r="C400" s="16"/>
      <c r="D400" s="16"/>
      <c r="E400" s="16"/>
      <c r="F400" s="16"/>
      <c r="G400" s="19"/>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row>
    <row r="401" spans="1:54" ht="15.75" customHeight="1">
      <c r="A401" s="16"/>
      <c r="B401" s="16"/>
      <c r="C401" s="16"/>
      <c r="D401" s="16"/>
      <c r="E401" s="16"/>
      <c r="F401" s="16"/>
      <c r="G401" s="19"/>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row>
    <row r="402" spans="1:54" ht="15.75" customHeight="1">
      <c r="A402" s="16"/>
      <c r="B402" s="16"/>
      <c r="C402" s="16"/>
      <c r="D402" s="16"/>
      <c r="E402" s="16"/>
      <c r="F402" s="16"/>
      <c r="G402" s="19"/>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row>
    <row r="403" spans="1:54" ht="15.75" customHeight="1">
      <c r="A403" s="16"/>
      <c r="B403" s="16"/>
      <c r="C403" s="16"/>
      <c r="D403" s="16"/>
      <c r="E403" s="16"/>
      <c r="F403" s="16"/>
      <c r="G403" s="19"/>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row>
    <row r="404" spans="1:54" ht="15.75" customHeight="1">
      <c r="A404" s="16"/>
      <c r="B404" s="16"/>
      <c r="C404" s="16"/>
      <c r="D404" s="16"/>
      <c r="E404" s="16"/>
      <c r="F404" s="16"/>
      <c r="G404" s="19"/>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row>
    <row r="405" spans="1:54" ht="15.75" customHeight="1">
      <c r="A405" s="16"/>
      <c r="B405" s="16"/>
      <c r="C405" s="16"/>
      <c r="D405" s="16"/>
      <c r="E405" s="16"/>
      <c r="F405" s="16"/>
      <c r="G405" s="19"/>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row>
    <row r="406" spans="1:54" ht="15.75" customHeight="1">
      <c r="A406" s="16"/>
      <c r="B406" s="16"/>
      <c r="C406" s="16"/>
      <c r="D406" s="16"/>
      <c r="E406" s="16"/>
      <c r="F406" s="16"/>
      <c r="G406" s="19"/>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row>
    <row r="407" spans="1:54" ht="15.75" customHeight="1">
      <c r="A407" s="16"/>
      <c r="B407" s="16"/>
      <c r="C407" s="16"/>
      <c r="D407" s="16"/>
      <c r="E407" s="16"/>
      <c r="F407" s="16"/>
      <c r="G407" s="19"/>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row>
    <row r="408" spans="1:54" ht="15.75" customHeight="1">
      <c r="A408" s="16"/>
      <c r="B408" s="16"/>
      <c r="C408" s="16"/>
      <c r="D408" s="16"/>
      <c r="E408" s="16"/>
      <c r="F408" s="16"/>
      <c r="G408" s="19"/>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row>
    <row r="409" spans="1:54" ht="15.75" customHeight="1">
      <c r="A409" s="16"/>
      <c r="B409" s="16"/>
      <c r="C409" s="16"/>
      <c r="D409" s="16"/>
      <c r="E409" s="16"/>
      <c r="F409" s="16"/>
      <c r="G409" s="19"/>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row>
    <row r="410" spans="1:54" ht="15.75" customHeight="1">
      <c r="A410" s="16"/>
      <c r="B410" s="16"/>
      <c r="C410" s="16"/>
      <c r="D410" s="16"/>
      <c r="E410" s="16"/>
      <c r="F410" s="16"/>
      <c r="G410" s="19"/>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row>
    <row r="411" spans="1:54" ht="15.75" customHeight="1">
      <c r="A411" s="16"/>
      <c r="B411" s="16"/>
      <c r="C411" s="16"/>
      <c r="D411" s="16"/>
      <c r="E411" s="16"/>
      <c r="F411" s="16"/>
      <c r="G411" s="19"/>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row>
    <row r="412" spans="1:54" ht="15.75" customHeight="1">
      <c r="A412" s="16"/>
      <c r="B412" s="16"/>
      <c r="C412" s="16"/>
      <c r="D412" s="16"/>
      <c r="E412" s="16"/>
      <c r="F412" s="16"/>
      <c r="G412" s="19"/>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row>
    <row r="413" spans="1:54" ht="15.75" customHeight="1">
      <c r="A413" s="16"/>
      <c r="B413" s="16"/>
      <c r="C413" s="16"/>
      <c r="D413" s="16"/>
      <c r="E413" s="16"/>
      <c r="F413" s="16"/>
      <c r="G413" s="19"/>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row>
    <row r="414" spans="1:54" ht="15.75" customHeight="1">
      <c r="A414" s="16"/>
      <c r="B414" s="16"/>
      <c r="C414" s="16"/>
      <c r="D414" s="16"/>
      <c r="E414" s="16"/>
      <c r="F414" s="16"/>
      <c r="G414" s="19"/>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row>
    <row r="415" spans="1:54" ht="15.75" customHeight="1">
      <c r="A415" s="16"/>
      <c r="B415" s="16"/>
      <c r="C415" s="16"/>
      <c r="D415" s="16"/>
      <c r="E415" s="16"/>
      <c r="F415" s="16"/>
      <c r="G415" s="19"/>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row>
    <row r="416" spans="1:54" ht="15.75" customHeight="1">
      <c r="A416" s="16"/>
      <c r="B416" s="16"/>
      <c r="C416" s="16"/>
      <c r="D416" s="16"/>
      <c r="E416" s="16"/>
      <c r="F416" s="16"/>
      <c r="G416" s="19"/>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row>
    <row r="417" spans="1:54" ht="15.75" customHeight="1">
      <c r="A417" s="16"/>
      <c r="B417" s="16"/>
      <c r="C417" s="16"/>
      <c r="D417" s="16"/>
      <c r="E417" s="16"/>
      <c r="F417" s="16"/>
      <c r="G417" s="19"/>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row>
    <row r="418" spans="1:54" ht="15.75" customHeight="1">
      <c r="A418" s="16"/>
      <c r="B418" s="16"/>
      <c r="C418" s="16"/>
      <c r="D418" s="16"/>
      <c r="E418" s="16"/>
      <c r="F418" s="16"/>
      <c r="G418" s="19"/>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row>
    <row r="419" spans="1:54" ht="15.75" customHeight="1">
      <c r="A419" s="16"/>
      <c r="B419" s="16"/>
      <c r="C419" s="16"/>
      <c r="D419" s="16"/>
      <c r="E419" s="16"/>
      <c r="F419" s="16"/>
      <c r="G419" s="19"/>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row>
    <row r="420" spans="1:54" ht="15.75" customHeight="1">
      <c r="A420" s="16"/>
      <c r="B420" s="16"/>
      <c r="C420" s="16"/>
      <c r="D420" s="16"/>
      <c r="E420" s="16"/>
      <c r="F420" s="16"/>
      <c r="G420" s="19"/>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row>
    <row r="421" spans="1:54" ht="15.75" customHeight="1">
      <c r="A421" s="16"/>
      <c r="B421" s="16"/>
      <c r="C421" s="16"/>
      <c r="D421" s="16"/>
      <c r="E421" s="16"/>
      <c r="F421" s="16"/>
      <c r="G421" s="19"/>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row>
    <row r="422" spans="1:54" ht="15.75" customHeight="1">
      <c r="A422" s="16"/>
      <c r="B422" s="16"/>
      <c r="C422" s="16"/>
      <c r="D422" s="16"/>
      <c r="E422" s="16"/>
      <c r="F422" s="16"/>
      <c r="G422" s="19"/>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row>
    <row r="423" spans="1:54" ht="15.75" customHeight="1">
      <c r="A423" s="16"/>
      <c r="B423" s="16"/>
      <c r="C423" s="16"/>
      <c r="D423" s="16"/>
      <c r="E423" s="16"/>
      <c r="F423" s="16"/>
      <c r="G423" s="19"/>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row>
    <row r="424" spans="1:54" ht="15.75" customHeight="1">
      <c r="A424" s="16"/>
      <c r="B424" s="16"/>
      <c r="C424" s="16"/>
      <c r="D424" s="16"/>
      <c r="E424" s="16"/>
      <c r="F424" s="16"/>
      <c r="G424" s="19"/>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row>
    <row r="425" spans="1:54" ht="15.75" customHeight="1">
      <c r="A425" s="16"/>
      <c r="B425" s="16"/>
      <c r="C425" s="16"/>
      <c r="D425" s="16"/>
      <c r="E425" s="16"/>
      <c r="F425" s="16"/>
      <c r="G425" s="19"/>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row>
    <row r="426" spans="1:54" ht="15.75" customHeight="1">
      <c r="A426" s="16"/>
      <c r="B426" s="16"/>
      <c r="C426" s="16"/>
      <c r="D426" s="16"/>
      <c r="E426" s="16"/>
      <c r="F426" s="16"/>
      <c r="G426" s="19"/>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row>
    <row r="427" spans="1:54" ht="15.75" customHeight="1">
      <c r="A427" s="16"/>
      <c r="B427" s="16"/>
      <c r="C427" s="16"/>
      <c r="D427" s="16"/>
      <c r="E427" s="16"/>
      <c r="F427" s="16"/>
      <c r="G427" s="19"/>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row>
    <row r="428" spans="1:54" ht="15.75" customHeight="1">
      <c r="A428" s="16"/>
      <c r="B428" s="16"/>
      <c r="C428" s="16"/>
      <c r="D428" s="16"/>
      <c r="E428" s="16"/>
      <c r="F428" s="16"/>
      <c r="G428" s="19"/>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row>
    <row r="429" spans="1:54" ht="15.75" customHeight="1">
      <c r="A429" s="16"/>
      <c r="B429" s="16"/>
      <c r="C429" s="16"/>
      <c r="D429" s="16"/>
      <c r="E429" s="16"/>
      <c r="F429" s="16"/>
      <c r="G429" s="19"/>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row>
    <row r="430" spans="1:54" ht="15.75" customHeight="1">
      <c r="A430" s="16"/>
      <c r="B430" s="16"/>
      <c r="C430" s="16"/>
      <c r="D430" s="16"/>
      <c r="E430" s="16"/>
      <c r="F430" s="16"/>
      <c r="G430" s="19"/>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row>
    <row r="431" spans="1:54" ht="15.75" customHeight="1">
      <c r="A431" s="16"/>
      <c r="B431" s="16"/>
      <c r="C431" s="16"/>
      <c r="D431" s="16"/>
      <c r="E431" s="16"/>
      <c r="F431" s="16"/>
      <c r="G431" s="19"/>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row>
    <row r="432" spans="1:54" ht="15.75" customHeight="1">
      <c r="A432" s="16"/>
      <c r="B432" s="16"/>
      <c r="C432" s="16"/>
      <c r="D432" s="16"/>
      <c r="E432" s="16"/>
      <c r="F432" s="16"/>
      <c r="G432" s="19"/>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row>
    <row r="433" spans="1:54" ht="15.75" customHeight="1">
      <c r="A433" s="16"/>
      <c r="B433" s="16"/>
      <c r="C433" s="16"/>
      <c r="D433" s="16"/>
      <c r="E433" s="16"/>
      <c r="F433" s="16"/>
      <c r="G433" s="19"/>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row>
    <row r="434" spans="1:54" ht="15.75" customHeight="1">
      <c r="A434" s="16"/>
      <c r="B434" s="16"/>
      <c r="C434" s="16"/>
      <c r="D434" s="16"/>
      <c r="E434" s="16"/>
      <c r="F434" s="16"/>
      <c r="G434" s="19"/>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row>
    <row r="435" spans="1:54" ht="15.75" customHeight="1">
      <c r="A435" s="16"/>
      <c r="B435" s="16"/>
      <c r="C435" s="16"/>
      <c r="D435" s="16"/>
      <c r="E435" s="16"/>
      <c r="F435" s="16"/>
      <c r="G435" s="19"/>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row>
    <row r="436" spans="1:54" ht="15.75" customHeight="1">
      <c r="A436" s="16"/>
      <c r="B436" s="16"/>
      <c r="C436" s="16"/>
      <c r="D436" s="16"/>
      <c r="E436" s="16"/>
      <c r="F436" s="16"/>
      <c r="G436" s="19"/>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row>
    <row r="437" spans="1:54" ht="15.75" customHeight="1">
      <c r="A437" s="16"/>
      <c r="B437" s="16"/>
      <c r="C437" s="16"/>
      <c r="D437" s="16"/>
      <c r="E437" s="16"/>
      <c r="F437" s="16"/>
      <c r="G437" s="19"/>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row>
    <row r="438" spans="1:54" ht="15.75" customHeight="1">
      <c r="A438" s="16"/>
      <c r="B438" s="16"/>
      <c r="C438" s="16"/>
      <c r="D438" s="16"/>
      <c r="E438" s="16"/>
      <c r="F438" s="16"/>
      <c r="G438" s="19"/>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row>
    <row r="439" spans="1:54" ht="15.75" customHeight="1">
      <c r="A439" s="16"/>
      <c r="B439" s="16"/>
      <c r="C439" s="16"/>
      <c r="D439" s="16"/>
      <c r="E439" s="16"/>
      <c r="F439" s="16"/>
      <c r="G439" s="19"/>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row>
    <row r="440" spans="1:54" ht="15.75" customHeight="1">
      <c r="A440" s="16"/>
      <c r="B440" s="16"/>
      <c r="C440" s="16"/>
      <c r="D440" s="16"/>
      <c r="E440" s="16"/>
      <c r="F440" s="16"/>
      <c r="G440" s="19"/>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row>
    <row r="441" spans="1:54" ht="15.75" customHeight="1">
      <c r="A441" s="16"/>
      <c r="B441" s="16"/>
      <c r="C441" s="16"/>
      <c r="D441" s="16"/>
      <c r="E441" s="16"/>
      <c r="F441" s="16"/>
      <c r="G441" s="19"/>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row>
    <row r="442" spans="1:54" ht="15.75" customHeight="1">
      <c r="A442" s="16"/>
      <c r="B442" s="16"/>
      <c r="C442" s="16"/>
      <c r="D442" s="16"/>
      <c r="E442" s="16"/>
      <c r="F442" s="16"/>
      <c r="G442" s="19"/>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row>
    <row r="443" spans="1:54" ht="15.75" customHeight="1">
      <c r="A443" s="16"/>
      <c r="B443" s="16"/>
      <c r="C443" s="16"/>
      <c r="D443" s="16"/>
      <c r="E443" s="16"/>
      <c r="F443" s="16"/>
      <c r="G443" s="19"/>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row>
    <row r="444" spans="1:54" ht="15.75" customHeight="1">
      <c r="A444" s="16"/>
      <c r="B444" s="16"/>
      <c r="C444" s="16"/>
      <c r="D444" s="16"/>
      <c r="E444" s="16"/>
      <c r="F444" s="16"/>
      <c r="G444" s="19"/>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row>
    <row r="445" spans="1:54" ht="15.75" customHeight="1">
      <c r="A445" s="16"/>
      <c r="B445" s="16"/>
      <c r="C445" s="16"/>
      <c r="D445" s="16"/>
      <c r="E445" s="16"/>
      <c r="F445" s="16"/>
      <c r="G445" s="19"/>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row>
    <row r="446" spans="1:54" ht="15.75" customHeight="1">
      <c r="A446" s="16"/>
      <c r="B446" s="16"/>
      <c r="C446" s="16"/>
      <c r="D446" s="16"/>
      <c r="E446" s="16"/>
      <c r="F446" s="16"/>
      <c r="G446" s="19"/>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row>
    <row r="447" spans="1:54" ht="15.75" customHeight="1">
      <c r="A447" s="16"/>
      <c r="B447" s="16"/>
      <c r="C447" s="16"/>
      <c r="D447" s="16"/>
      <c r="E447" s="16"/>
      <c r="F447" s="16"/>
      <c r="G447" s="19"/>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row>
    <row r="448" spans="1:54" ht="15.75" customHeight="1">
      <c r="A448" s="16"/>
      <c r="B448" s="16"/>
      <c r="C448" s="16"/>
      <c r="D448" s="16"/>
      <c r="E448" s="16"/>
      <c r="F448" s="16"/>
      <c r="G448" s="19"/>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row>
    <row r="449" spans="1:54" ht="15.75" customHeight="1">
      <c r="A449" s="16"/>
      <c r="B449" s="16"/>
      <c r="C449" s="16"/>
      <c r="D449" s="16"/>
      <c r="E449" s="16"/>
      <c r="F449" s="16"/>
      <c r="G449" s="19"/>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row>
    <row r="450" spans="1:54" ht="15.75" customHeight="1">
      <c r="A450" s="16"/>
      <c r="B450" s="16"/>
      <c r="C450" s="16"/>
      <c r="D450" s="16"/>
      <c r="E450" s="16"/>
      <c r="F450" s="16"/>
      <c r="G450" s="19"/>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row>
    <row r="451" spans="1:54" ht="15.75" customHeight="1">
      <c r="A451" s="16"/>
      <c r="B451" s="16"/>
      <c r="C451" s="16"/>
      <c r="D451" s="16"/>
      <c r="E451" s="16"/>
      <c r="F451" s="16"/>
      <c r="G451" s="19"/>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row>
    <row r="452" spans="1:54" ht="15.75" customHeight="1">
      <c r="A452" s="16"/>
      <c r="B452" s="16"/>
      <c r="C452" s="16"/>
      <c r="D452" s="16"/>
      <c r="E452" s="16"/>
      <c r="F452" s="16"/>
      <c r="G452" s="19"/>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row>
    <row r="453" spans="1:54" ht="15.75" customHeight="1">
      <c r="A453" s="16"/>
      <c r="B453" s="16"/>
      <c r="C453" s="16"/>
      <c r="D453" s="16"/>
      <c r="E453" s="16"/>
      <c r="F453" s="16"/>
      <c r="G453" s="19"/>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row>
    <row r="454" spans="1:54" ht="15.75" customHeight="1">
      <c r="A454" s="16"/>
      <c r="B454" s="16"/>
      <c r="C454" s="16"/>
      <c r="D454" s="16"/>
      <c r="E454" s="16"/>
      <c r="F454" s="16"/>
      <c r="G454" s="19"/>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row>
    <row r="455" spans="1:54" ht="15.75" customHeight="1">
      <c r="A455" s="16"/>
      <c r="B455" s="16"/>
      <c r="C455" s="16"/>
      <c r="D455" s="16"/>
      <c r="E455" s="16"/>
      <c r="F455" s="16"/>
      <c r="G455" s="19"/>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row>
    <row r="456" spans="1:54" ht="15.75" customHeight="1">
      <c r="A456" s="16"/>
      <c r="B456" s="16"/>
      <c r="C456" s="16"/>
      <c r="D456" s="16"/>
      <c r="E456" s="16"/>
      <c r="F456" s="16"/>
      <c r="G456" s="19"/>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row>
    <row r="457" spans="1:54" ht="15.75" customHeight="1">
      <c r="A457" s="16"/>
      <c r="B457" s="16"/>
      <c r="C457" s="16"/>
      <c r="D457" s="16"/>
      <c r="E457" s="16"/>
      <c r="F457" s="16"/>
      <c r="G457" s="19"/>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row>
    <row r="458" spans="1:54" ht="15.75" customHeight="1">
      <c r="A458" s="16"/>
      <c r="B458" s="16"/>
      <c r="C458" s="16"/>
      <c r="D458" s="16"/>
      <c r="E458" s="16"/>
      <c r="F458" s="16"/>
      <c r="G458" s="19"/>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row>
    <row r="459" spans="1:54" ht="15.75" customHeight="1">
      <c r="A459" s="16"/>
      <c r="B459" s="16"/>
      <c r="C459" s="16"/>
      <c r="D459" s="16"/>
      <c r="E459" s="16"/>
      <c r="F459" s="16"/>
      <c r="G459" s="19"/>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row>
    <row r="460" spans="1:54" ht="15.75" customHeight="1">
      <c r="A460" s="16"/>
      <c r="B460" s="16"/>
      <c r="C460" s="16"/>
      <c r="D460" s="16"/>
      <c r="E460" s="16"/>
      <c r="F460" s="16"/>
      <c r="G460" s="19"/>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row>
    <row r="461" spans="1:54" ht="15.75" customHeight="1">
      <c r="A461" s="16"/>
      <c r="B461" s="16"/>
      <c r="C461" s="16"/>
      <c r="D461" s="16"/>
      <c r="E461" s="16"/>
      <c r="F461" s="16"/>
      <c r="G461" s="19"/>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row>
    <row r="462" spans="1:54" ht="15.75" customHeight="1">
      <c r="A462" s="16"/>
      <c r="B462" s="16"/>
      <c r="C462" s="16"/>
      <c r="D462" s="16"/>
      <c r="E462" s="16"/>
      <c r="F462" s="16"/>
      <c r="G462" s="19"/>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row>
    <row r="463" spans="1:54" ht="15.75" customHeight="1">
      <c r="A463" s="16"/>
      <c r="B463" s="16"/>
      <c r="C463" s="16"/>
      <c r="D463" s="16"/>
      <c r="E463" s="16"/>
      <c r="F463" s="16"/>
      <c r="G463" s="19"/>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row>
    <row r="464" spans="1:54" ht="15.75" customHeight="1">
      <c r="A464" s="16"/>
      <c r="B464" s="16"/>
      <c r="C464" s="16"/>
      <c r="D464" s="16"/>
      <c r="E464" s="16"/>
      <c r="F464" s="16"/>
      <c r="G464" s="19"/>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row>
    <row r="465" spans="1:54" ht="15.75" customHeight="1">
      <c r="A465" s="16"/>
      <c r="B465" s="16"/>
      <c r="C465" s="16"/>
      <c r="D465" s="16"/>
      <c r="E465" s="16"/>
      <c r="F465" s="16"/>
      <c r="G465" s="19"/>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row>
    <row r="466" spans="1:54" ht="15.75" customHeight="1">
      <c r="A466" s="16"/>
      <c r="B466" s="16"/>
      <c r="C466" s="16"/>
      <c r="D466" s="16"/>
      <c r="E466" s="16"/>
      <c r="F466" s="16"/>
      <c r="G466" s="19"/>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row>
    <row r="467" spans="1:54" ht="15.75" customHeight="1">
      <c r="A467" s="16"/>
      <c r="B467" s="16"/>
      <c r="C467" s="16"/>
      <c r="D467" s="16"/>
      <c r="E467" s="16"/>
      <c r="F467" s="16"/>
      <c r="G467" s="19"/>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row>
    <row r="468" spans="1:54" ht="15.75" customHeight="1">
      <c r="A468" s="16"/>
      <c r="B468" s="16"/>
      <c r="C468" s="16"/>
      <c r="D468" s="16"/>
      <c r="E468" s="16"/>
      <c r="F468" s="16"/>
      <c r="G468" s="19"/>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row>
    <row r="469" spans="1:54" ht="15.75" customHeight="1">
      <c r="A469" s="16"/>
      <c r="B469" s="16"/>
      <c r="C469" s="16"/>
      <c r="D469" s="16"/>
      <c r="E469" s="16"/>
      <c r="F469" s="16"/>
      <c r="G469" s="19"/>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row>
    <row r="470" spans="1:54" ht="15.75" customHeight="1">
      <c r="A470" s="16"/>
      <c r="B470" s="16"/>
      <c r="C470" s="16"/>
      <c r="D470" s="16"/>
      <c r="E470" s="16"/>
      <c r="F470" s="16"/>
      <c r="G470" s="19"/>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row>
    <row r="471" spans="1:54" ht="15.75" customHeight="1">
      <c r="A471" s="16"/>
      <c r="B471" s="16"/>
      <c r="C471" s="16"/>
      <c r="D471" s="16"/>
      <c r="E471" s="16"/>
      <c r="F471" s="16"/>
      <c r="G471" s="19"/>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row>
    <row r="472" spans="1:54" ht="15.75" customHeight="1">
      <c r="A472" s="16"/>
      <c r="B472" s="16"/>
      <c r="C472" s="16"/>
      <c r="D472" s="16"/>
      <c r="E472" s="16"/>
      <c r="F472" s="16"/>
      <c r="G472" s="19"/>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row>
    <row r="473" spans="1:54" ht="15.75" customHeight="1">
      <c r="A473" s="16"/>
      <c r="B473" s="16"/>
      <c r="C473" s="16"/>
      <c r="D473" s="16"/>
      <c r="E473" s="16"/>
      <c r="F473" s="16"/>
      <c r="G473" s="19"/>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row>
    <row r="474" spans="1:54" ht="15.75" customHeight="1">
      <c r="A474" s="16"/>
      <c r="B474" s="16"/>
      <c r="C474" s="16"/>
      <c r="D474" s="16"/>
      <c r="E474" s="16"/>
      <c r="F474" s="16"/>
      <c r="G474" s="19"/>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row>
    <row r="475" spans="1:54" ht="15.75" customHeight="1">
      <c r="A475" s="16"/>
      <c r="B475" s="16"/>
      <c r="C475" s="16"/>
      <c r="D475" s="16"/>
      <c r="E475" s="16"/>
      <c r="F475" s="16"/>
      <c r="G475" s="19"/>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row>
    <row r="476" spans="1:54" ht="15.75" customHeight="1">
      <c r="A476" s="16"/>
      <c r="B476" s="16"/>
      <c r="C476" s="16"/>
      <c r="D476" s="16"/>
      <c r="E476" s="16"/>
      <c r="F476" s="16"/>
      <c r="G476" s="19"/>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row>
    <row r="477" spans="1:54" ht="15.75" customHeight="1">
      <c r="A477" s="16"/>
      <c r="B477" s="16"/>
      <c r="C477" s="16"/>
      <c r="D477" s="16"/>
      <c r="E477" s="16"/>
      <c r="F477" s="16"/>
      <c r="G477" s="19"/>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row>
    <row r="478" spans="1:54" ht="15.75" customHeight="1">
      <c r="A478" s="16"/>
      <c r="B478" s="16"/>
      <c r="C478" s="16"/>
      <c r="D478" s="16"/>
      <c r="E478" s="16"/>
      <c r="F478" s="16"/>
      <c r="G478" s="19"/>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row>
    <row r="479" spans="1:54" ht="15.75" customHeight="1">
      <c r="A479" s="16"/>
      <c r="B479" s="16"/>
      <c r="C479" s="16"/>
      <c r="D479" s="16"/>
      <c r="E479" s="16"/>
      <c r="F479" s="16"/>
      <c r="G479" s="19"/>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row>
    <row r="480" spans="1:54" ht="15.75" customHeight="1">
      <c r="A480" s="16"/>
      <c r="B480" s="16"/>
      <c r="C480" s="16"/>
      <c r="D480" s="16"/>
      <c r="E480" s="16"/>
      <c r="F480" s="16"/>
      <c r="G480" s="19"/>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row>
    <row r="481" spans="1:54" ht="15.75" customHeight="1">
      <c r="A481" s="16"/>
      <c r="B481" s="16"/>
      <c r="C481" s="16"/>
      <c r="D481" s="16"/>
      <c r="E481" s="16"/>
      <c r="F481" s="16"/>
      <c r="G481" s="19"/>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row>
    <row r="482" spans="1:54" ht="15.75" customHeight="1">
      <c r="A482" s="16"/>
      <c r="B482" s="16"/>
      <c r="C482" s="16"/>
      <c r="D482" s="16"/>
      <c r="E482" s="16"/>
      <c r="F482" s="16"/>
      <c r="G482" s="19"/>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row>
    <row r="483" spans="1:54" ht="15.75" customHeight="1">
      <c r="A483" s="16"/>
      <c r="B483" s="16"/>
      <c r="C483" s="16"/>
      <c r="D483" s="16"/>
      <c r="E483" s="16"/>
      <c r="F483" s="16"/>
      <c r="G483" s="19"/>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row>
    <row r="484" spans="1:54" ht="15.75" customHeight="1">
      <c r="A484" s="16"/>
      <c r="B484" s="16"/>
      <c r="C484" s="16"/>
      <c r="D484" s="16"/>
      <c r="E484" s="16"/>
      <c r="F484" s="16"/>
      <c r="G484" s="19"/>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row>
    <row r="485" spans="1:54" ht="15.75" customHeight="1">
      <c r="A485" s="16"/>
      <c r="B485" s="16"/>
      <c r="C485" s="16"/>
      <c r="D485" s="16"/>
      <c r="E485" s="16"/>
      <c r="F485" s="16"/>
      <c r="G485" s="19"/>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row>
    <row r="486" spans="1:54" ht="15.75" customHeight="1">
      <c r="A486" s="16"/>
      <c r="B486" s="16"/>
      <c r="C486" s="16"/>
      <c r="D486" s="16"/>
      <c r="E486" s="16"/>
      <c r="F486" s="16"/>
      <c r="G486" s="19"/>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row>
    <row r="487" spans="1:54" ht="15.75" customHeight="1">
      <c r="A487" s="16"/>
      <c r="B487" s="16"/>
      <c r="C487" s="16"/>
      <c r="D487" s="16"/>
      <c r="E487" s="16"/>
      <c r="F487" s="16"/>
      <c r="G487" s="19"/>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row>
    <row r="488" spans="1:54" ht="15.75" customHeight="1">
      <c r="A488" s="16"/>
      <c r="B488" s="16"/>
      <c r="C488" s="16"/>
      <c r="D488" s="16"/>
      <c r="E488" s="16"/>
      <c r="F488" s="16"/>
      <c r="G488" s="19"/>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row>
    <row r="489" spans="1:54" ht="15.75" customHeight="1">
      <c r="A489" s="16"/>
      <c r="B489" s="16"/>
      <c r="C489" s="16"/>
      <c r="D489" s="16"/>
      <c r="E489" s="16"/>
      <c r="F489" s="16"/>
      <c r="G489" s="19"/>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row>
    <row r="490" spans="1:54" ht="15.75" customHeight="1">
      <c r="A490" s="16"/>
      <c r="B490" s="16"/>
      <c r="C490" s="16"/>
      <c r="D490" s="16"/>
      <c r="E490" s="16"/>
      <c r="F490" s="16"/>
      <c r="G490" s="19"/>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row>
    <row r="491" spans="1:54" ht="15.75" customHeight="1">
      <c r="A491" s="16"/>
      <c r="B491" s="16"/>
      <c r="C491" s="16"/>
      <c r="D491" s="16"/>
      <c r="E491" s="16"/>
      <c r="F491" s="16"/>
      <c r="G491" s="19"/>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row>
    <row r="492" spans="1:54" ht="15.75" customHeight="1">
      <c r="A492" s="16"/>
      <c r="B492" s="16"/>
      <c r="C492" s="16"/>
      <c r="D492" s="16"/>
      <c r="E492" s="16"/>
      <c r="F492" s="16"/>
      <c r="G492" s="19"/>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row>
    <row r="493" spans="1:54" ht="15.75" customHeight="1">
      <c r="A493" s="16"/>
      <c r="B493" s="16"/>
      <c r="C493" s="16"/>
      <c r="D493" s="16"/>
      <c r="E493" s="16"/>
      <c r="F493" s="16"/>
      <c r="G493" s="19"/>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row>
    <row r="494" spans="1:54" ht="15.75" customHeight="1">
      <c r="A494" s="16"/>
      <c r="B494" s="16"/>
      <c r="C494" s="16"/>
      <c r="D494" s="16"/>
      <c r="E494" s="16"/>
      <c r="F494" s="16"/>
      <c r="G494" s="19"/>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row>
    <row r="495" spans="1:54" ht="15.75" customHeight="1">
      <c r="A495" s="16"/>
      <c r="B495" s="16"/>
      <c r="C495" s="16"/>
      <c r="D495" s="16"/>
      <c r="E495" s="16"/>
      <c r="F495" s="16"/>
      <c r="G495" s="19"/>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row>
    <row r="496" spans="1:54" ht="15.75" customHeight="1">
      <c r="A496" s="16"/>
      <c r="B496" s="16"/>
      <c r="C496" s="16"/>
      <c r="D496" s="16"/>
      <c r="E496" s="16"/>
      <c r="F496" s="16"/>
      <c r="G496" s="19"/>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row>
    <row r="497" spans="1:54" ht="15.75" customHeight="1">
      <c r="A497" s="16"/>
      <c r="B497" s="16"/>
      <c r="C497" s="16"/>
      <c r="D497" s="16"/>
      <c r="E497" s="16"/>
      <c r="F497" s="16"/>
      <c r="G497" s="19"/>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row>
    <row r="498" spans="1:54" ht="15.75" customHeight="1">
      <c r="A498" s="16"/>
      <c r="B498" s="16"/>
      <c r="C498" s="16"/>
      <c r="D498" s="16"/>
      <c r="E498" s="16"/>
      <c r="F498" s="16"/>
      <c r="G498" s="19"/>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row>
    <row r="499" spans="1:54" ht="15.75" customHeight="1">
      <c r="A499" s="16"/>
      <c r="B499" s="16"/>
      <c r="C499" s="16"/>
      <c r="D499" s="16"/>
      <c r="E499" s="16"/>
      <c r="F499" s="16"/>
      <c r="G499" s="19"/>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row>
    <row r="500" spans="1:54" ht="15.75" customHeight="1">
      <c r="A500" s="16"/>
      <c r="B500" s="16"/>
      <c r="C500" s="16"/>
      <c r="D500" s="16"/>
      <c r="E500" s="16"/>
      <c r="F500" s="16"/>
      <c r="G500" s="19"/>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row>
    <row r="501" spans="1:54" ht="15.75" customHeight="1">
      <c r="A501" s="16"/>
      <c r="B501" s="16"/>
      <c r="C501" s="16"/>
      <c r="D501" s="16"/>
      <c r="E501" s="16"/>
      <c r="F501" s="16"/>
      <c r="G501" s="19"/>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row>
    <row r="502" spans="1:54" ht="15.75" customHeight="1">
      <c r="A502" s="16"/>
      <c r="B502" s="16"/>
      <c r="C502" s="16"/>
      <c r="D502" s="16"/>
      <c r="E502" s="16"/>
      <c r="F502" s="16"/>
      <c r="G502" s="19"/>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row>
    <row r="503" spans="1:54" ht="15.75" customHeight="1">
      <c r="A503" s="16"/>
      <c r="B503" s="16"/>
      <c r="C503" s="16"/>
      <c r="D503" s="16"/>
      <c r="E503" s="16"/>
      <c r="F503" s="16"/>
      <c r="G503" s="19"/>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row>
    <row r="504" spans="1:54" ht="15.75" customHeight="1">
      <c r="A504" s="16"/>
      <c r="B504" s="16"/>
      <c r="C504" s="16"/>
      <c r="D504" s="16"/>
      <c r="E504" s="16"/>
      <c r="F504" s="16"/>
      <c r="G504" s="19"/>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row>
    <row r="505" spans="1:54" ht="15.75" customHeight="1">
      <c r="A505" s="16"/>
      <c r="B505" s="16"/>
      <c r="C505" s="16"/>
      <c r="D505" s="16"/>
      <c r="E505" s="16"/>
      <c r="F505" s="16"/>
      <c r="G505" s="19"/>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row>
    <row r="506" spans="1:54" ht="15.75" customHeight="1">
      <c r="A506" s="16"/>
      <c r="B506" s="16"/>
      <c r="C506" s="16"/>
      <c r="D506" s="16"/>
      <c r="E506" s="16"/>
      <c r="F506" s="16"/>
      <c r="G506" s="19"/>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row>
    <row r="507" spans="1:54" ht="15.75" customHeight="1">
      <c r="A507" s="16"/>
      <c r="B507" s="16"/>
      <c r="C507" s="16"/>
      <c r="D507" s="16"/>
      <c r="E507" s="16"/>
      <c r="F507" s="16"/>
      <c r="G507" s="19"/>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row>
    <row r="508" spans="1:54" ht="15.75" customHeight="1">
      <c r="A508" s="16"/>
      <c r="B508" s="16"/>
      <c r="C508" s="16"/>
      <c r="D508" s="16"/>
      <c r="E508" s="16"/>
      <c r="F508" s="16"/>
      <c r="G508" s="19"/>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row>
    <row r="509" spans="1:54" ht="15.75" customHeight="1">
      <c r="A509" s="16"/>
      <c r="B509" s="16"/>
      <c r="C509" s="16"/>
      <c r="D509" s="16"/>
      <c r="E509" s="16"/>
      <c r="F509" s="16"/>
      <c r="G509" s="19"/>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row>
    <row r="510" spans="1:54" ht="15.75" customHeight="1">
      <c r="A510" s="16"/>
      <c r="B510" s="16"/>
      <c r="C510" s="16"/>
      <c r="D510" s="16"/>
      <c r="E510" s="16"/>
      <c r="F510" s="16"/>
      <c r="G510" s="19"/>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row>
    <row r="511" spans="1:54" ht="15.75" customHeight="1">
      <c r="A511" s="16"/>
      <c r="B511" s="16"/>
      <c r="C511" s="16"/>
      <c r="D511" s="16"/>
      <c r="E511" s="16"/>
      <c r="F511" s="16"/>
      <c r="G511" s="19"/>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row>
    <row r="512" spans="1:54" ht="15.75" customHeight="1">
      <c r="A512" s="16"/>
      <c r="B512" s="16"/>
      <c r="C512" s="16"/>
      <c r="D512" s="16"/>
      <c r="E512" s="16"/>
      <c r="F512" s="16"/>
      <c r="G512" s="19"/>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row>
    <row r="513" spans="1:54" ht="15.75" customHeight="1">
      <c r="A513" s="16"/>
      <c r="B513" s="16"/>
      <c r="C513" s="16"/>
      <c r="D513" s="16"/>
      <c r="E513" s="16"/>
      <c r="F513" s="16"/>
      <c r="G513" s="19"/>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row>
    <row r="514" spans="1:54" ht="15.75" customHeight="1">
      <c r="A514" s="16"/>
      <c r="B514" s="16"/>
      <c r="C514" s="16"/>
      <c r="D514" s="16"/>
      <c r="E514" s="16"/>
      <c r="F514" s="16"/>
      <c r="G514" s="19"/>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row>
    <row r="515" spans="1:54" ht="15.75" customHeight="1">
      <c r="A515" s="16"/>
      <c r="B515" s="16"/>
      <c r="C515" s="16"/>
      <c r="D515" s="16"/>
      <c r="E515" s="16"/>
      <c r="F515" s="16"/>
      <c r="G515" s="19"/>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row>
    <row r="516" spans="1:54" ht="15.75" customHeight="1">
      <c r="A516" s="16"/>
      <c r="B516" s="16"/>
      <c r="C516" s="16"/>
      <c r="D516" s="16"/>
      <c r="E516" s="16"/>
      <c r="F516" s="16"/>
      <c r="G516" s="19"/>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row>
    <row r="517" spans="1:54" ht="15.75" customHeight="1">
      <c r="A517" s="16"/>
      <c r="B517" s="16"/>
      <c r="C517" s="16"/>
      <c r="D517" s="16"/>
      <c r="E517" s="16"/>
      <c r="F517" s="16"/>
      <c r="G517" s="19"/>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row>
    <row r="518" spans="1:54" ht="15.75" customHeight="1">
      <c r="A518" s="16"/>
      <c r="B518" s="16"/>
      <c r="C518" s="16"/>
      <c r="D518" s="16"/>
      <c r="E518" s="16"/>
      <c r="F518" s="16"/>
      <c r="G518" s="19"/>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row>
    <row r="519" spans="1:54" ht="15.75" customHeight="1">
      <c r="A519" s="16"/>
      <c r="B519" s="16"/>
      <c r="C519" s="16"/>
      <c r="D519" s="16"/>
      <c r="E519" s="16"/>
      <c r="F519" s="16"/>
      <c r="G519" s="19"/>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row>
    <row r="520" spans="1:54" ht="15.75" customHeight="1">
      <c r="A520" s="16"/>
      <c r="B520" s="16"/>
      <c r="C520" s="16"/>
      <c r="D520" s="16"/>
      <c r="E520" s="16"/>
      <c r="F520" s="16"/>
      <c r="G520" s="19"/>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row>
    <row r="521" spans="1:54" ht="15.75" customHeight="1">
      <c r="A521" s="16"/>
      <c r="B521" s="16"/>
      <c r="C521" s="16"/>
      <c r="D521" s="16"/>
      <c r="E521" s="16"/>
      <c r="F521" s="16"/>
      <c r="G521" s="19"/>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row>
    <row r="522" spans="1:54" ht="15.75" customHeight="1">
      <c r="A522" s="16"/>
      <c r="B522" s="16"/>
      <c r="C522" s="16"/>
      <c r="D522" s="16"/>
      <c r="E522" s="16"/>
      <c r="F522" s="16"/>
      <c r="G522" s="19"/>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row>
    <row r="523" spans="1:54" ht="15.75" customHeight="1">
      <c r="A523" s="16"/>
      <c r="B523" s="16"/>
      <c r="C523" s="16"/>
      <c r="D523" s="16"/>
      <c r="E523" s="16"/>
      <c r="F523" s="16"/>
      <c r="G523" s="19"/>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row>
    <row r="524" spans="1:54" ht="15.75" customHeight="1">
      <c r="A524" s="16"/>
      <c r="B524" s="16"/>
      <c r="C524" s="16"/>
      <c r="D524" s="16"/>
      <c r="E524" s="16"/>
      <c r="F524" s="16"/>
      <c r="G524" s="19"/>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row>
    <row r="525" spans="1:54" ht="15.75" customHeight="1">
      <c r="A525" s="16"/>
      <c r="B525" s="16"/>
      <c r="C525" s="16"/>
      <c r="D525" s="16"/>
      <c r="E525" s="16"/>
      <c r="F525" s="16"/>
      <c r="G525" s="19"/>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row>
    <row r="526" spans="1:54" ht="15.75" customHeight="1">
      <c r="A526" s="16"/>
      <c r="B526" s="16"/>
      <c r="C526" s="16"/>
      <c r="D526" s="16"/>
      <c r="E526" s="16"/>
      <c r="F526" s="16"/>
      <c r="G526" s="19"/>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row>
    <row r="527" spans="1:54" ht="15.75" customHeight="1">
      <c r="A527" s="16"/>
      <c r="B527" s="16"/>
      <c r="C527" s="16"/>
      <c r="D527" s="16"/>
      <c r="E527" s="16"/>
      <c r="F527" s="16"/>
      <c r="G527" s="19"/>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row>
    <row r="528" spans="1:54" ht="15.75" customHeight="1">
      <c r="A528" s="16"/>
      <c r="B528" s="16"/>
      <c r="C528" s="16"/>
      <c r="D528" s="16"/>
      <c r="E528" s="16"/>
      <c r="F528" s="16"/>
      <c r="G528" s="19"/>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row>
    <row r="529" spans="1:54" ht="15.75" customHeight="1">
      <c r="A529" s="16"/>
      <c r="B529" s="16"/>
      <c r="C529" s="16"/>
      <c r="D529" s="16"/>
      <c r="E529" s="16"/>
      <c r="F529" s="16"/>
      <c r="G529" s="19"/>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row>
    <row r="530" spans="1:54" ht="15.75" customHeight="1">
      <c r="A530" s="16"/>
      <c r="B530" s="16"/>
      <c r="C530" s="16"/>
      <c r="D530" s="16"/>
      <c r="E530" s="16"/>
      <c r="F530" s="16"/>
      <c r="G530" s="19"/>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row>
    <row r="531" spans="1:54" ht="15.75" customHeight="1">
      <c r="A531" s="16"/>
      <c r="B531" s="16"/>
      <c r="C531" s="16"/>
      <c r="D531" s="16"/>
      <c r="E531" s="16"/>
      <c r="F531" s="16"/>
      <c r="G531" s="19"/>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row>
    <row r="532" spans="1:54" ht="15.75" customHeight="1">
      <c r="A532" s="16"/>
      <c r="B532" s="16"/>
      <c r="C532" s="16"/>
      <c r="D532" s="16"/>
      <c r="E532" s="16"/>
      <c r="F532" s="16"/>
      <c r="G532" s="19"/>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row>
    <row r="533" spans="1:54" ht="15.75" customHeight="1">
      <c r="A533" s="16"/>
      <c r="B533" s="16"/>
      <c r="C533" s="16"/>
      <c r="D533" s="16"/>
      <c r="E533" s="16"/>
      <c r="F533" s="16"/>
      <c r="G533" s="19"/>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row>
    <row r="534" spans="1:54" ht="15.75" customHeight="1">
      <c r="A534" s="16"/>
      <c r="B534" s="16"/>
      <c r="C534" s="16"/>
      <c r="D534" s="16"/>
      <c r="E534" s="16"/>
      <c r="F534" s="16"/>
      <c r="G534" s="19"/>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row>
    <row r="535" spans="1:54" ht="15.75" customHeight="1">
      <c r="A535" s="16"/>
      <c r="B535" s="16"/>
      <c r="C535" s="16"/>
      <c r="D535" s="16"/>
      <c r="E535" s="16"/>
      <c r="F535" s="16"/>
      <c r="G535" s="19"/>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row>
    <row r="536" spans="1:54" ht="15.75" customHeight="1">
      <c r="A536" s="16"/>
      <c r="B536" s="16"/>
      <c r="C536" s="16"/>
      <c r="D536" s="16"/>
      <c r="E536" s="16"/>
      <c r="F536" s="16"/>
      <c r="G536" s="19"/>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row>
    <row r="537" spans="1:54" ht="15.75" customHeight="1">
      <c r="A537" s="16"/>
      <c r="B537" s="16"/>
      <c r="C537" s="16"/>
      <c r="D537" s="16"/>
      <c r="E537" s="16"/>
      <c r="F537" s="16"/>
      <c r="G537" s="19"/>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row>
    <row r="538" spans="1:54" ht="15.75" customHeight="1">
      <c r="A538" s="16"/>
      <c r="B538" s="16"/>
      <c r="C538" s="16"/>
      <c r="D538" s="16"/>
      <c r="E538" s="16"/>
      <c r="F538" s="16"/>
      <c r="G538" s="19"/>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row>
    <row r="539" spans="1:54" ht="15.75" customHeight="1">
      <c r="A539" s="16"/>
      <c r="B539" s="16"/>
      <c r="C539" s="16"/>
      <c r="D539" s="16"/>
      <c r="E539" s="16"/>
      <c r="F539" s="16"/>
      <c r="G539" s="19"/>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row>
    <row r="540" spans="1:54" ht="15.75" customHeight="1">
      <c r="A540" s="16"/>
      <c r="B540" s="16"/>
      <c r="C540" s="16"/>
      <c r="D540" s="16"/>
      <c r="E540" s="16"/>
      <c r="F540" s="16"/>
      <c r="G540" s="19"/>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row>
    <row r="541" spans="1:54" ht="15.75" customHeight="1">
      <c r="A541" s="16"/>
      <c r="B541" s="16"/>
      <c r="C541" s="16"/>
      <c r="D541" s="16"/>
      <c r="E541" s="16"/>
      <c r="F541" s="16"/>
      <c r="G541" s="19"/>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row>
    <row r="542" spans="1:54" ht="15.75" customHeight="1">
      <c r="A542" s="16"/>
      <c r="B542" s="16"/>
      <c r="C542" s="16"/>
      <c r="D542" s="16"/>
      <c r="E542" s="16"/>
      <c r="F542" s="16"/>
      <c r="G542" s="19"/>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row>
    <row r="543" spans="1:54" ht="15.75" customHeight="1">
      <c r="A543" s="16"/>
      <c r="B543" s="16"/>
      <c r="C543" s="16"/>
      <c r="D543" s="16"/>
      <c r="E543" s="16"/>
      <c r="F543" s="16"/>
      <c r="G543" s="19"/>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row>
    <row r="544" spans="1:54" ht="15.75" customHeight="1">
      <c r="A544" s="16"/>
      <c r="B544" s="16"/>
      <c r="C544" s="16"/>
      <c r="D544" s="16"/>
      <c r="E544" s="16"/>
      <c r="F544" s="16"/>
      <c r="G544" s="19"/>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row>
    <row r="545" spans="1:54" ht="15.75" customHeight="1">
      <c r="A545" s="16"/>
      <c r="B545" s="16"/>
      <c r="C545" s="16"/>
      <c r="D545" s="16"/>
      <c r="E545" s="16"/>
      <c r="F545" s="16"/>
      <c r="G545" s="19"/>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row>
    <row r="546" spans="1:54" ht="15.75" customHeight="1">
      <c r="A546" s="16"/>
      <c r="B546" s="16"/>
      <c r="C546" s="16"/>
      <c r="D546" s="16"/>
      <c r="E546" s="16"/>
      <c r="F546" s="16"/>
      <c r="G546" s="19"/>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row>
    <row r="547" spans="1:54" ht="15.75" customHeight="1">
      <c r="A547" s="16"/>
      <c r="B547" s="16"/>
      <c r="C547" s="16"/>
      <c r="D547" s="16"/>
      <c r="E547" s="16"/>
      <c r="F547" s="16"/>
      <c r="G547" s="19"/>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row>
    <row r="548" spans="1:54" ht="15.75" customHeight="1">
      <c r="A548" s="16"/>
      <c r="B548" s="16"/>
      <c r="C548" s="16"/>
      <c r="D548" s="16"/>
      <c r="E548" s="16"/>
      <c r="F548" s="16"/>
      <c r="G548" s="19"/>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row>
    <row r="549" spans="1:54" ht="15.75" customHeight="1">
      <c r="A549" s="16"/>
      <c r="B549" s="16"/>
      <c r="C549" s="16"/>
      <c r="D549" s="16"/>
      <c r="E549" s="16"/>
      <c r="F549" s="16"/>
      <c r="G549" s="19"/>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row>
    <row r="550" spans="1:54" ht="15.75" customHeight="1">
      <c r="A550" s="16"/>
      <c r="B550" s="16"/>
      <c r="C550" s="16"/>
      <c r="D550" s="16"/>
      <c r="E550" s="16"/>
      <c r="F550" s="16"/>
      <c r="G550" s="19"/>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row>
    <row r="551" spans="1:54" ht="15.75" customHeight="1">
      <c r="A551" s="16"/>
      <c r="B551" s="16"/>
      <c r="C551" s="16"/>
      <c r="D551" s="16"/>
      <c r="E551" s="16"/>
      <c r="F551" s="16"/>
      <c r="G551" s="19"/>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row>
    <row r="552" spans="1:54" ht="15.75" customHeight="1">
      <c r="A552" s="16"/>
      <c r="B552" s="16"/>
      <c r="C552" s="16"/>
      <c r="D552" s="16"/>
      <c r="E552" s="16"/>
      <c r="F552" s="16"/>
      <c r="G552" s="19"/>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row>
    <row r="553" spans="1:54" ht="15.75" customHeight="1">
      <c r="A553" s="16"/>
      <c r="B553" s="16"/>
      <c r="C553" s="16"/>
      <c r="D553" s="16"/>
      <c r="E553" s="16"/>
      <c r="F553" s="16"/>
      <c r="G553" s="19"/>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row>
    <row r="554" spans="1:54" ht="15.75" customHeight="1">
      <c r="A554" s="16"/>
      <c r="B554" s="16"/>
      <c r="C554" s="16"/>
      <c r="D554" s="16"/>
      <c r="E554" s="16"/>
      <c r="F554" s="16"/>
      <c r="G554" s="19"/>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row>
    <row r="555" spans="1:54" ht="15.75" customHeight="1">
      <c r="A555" s="16"/>
      <c r="B555" s="16"/>
      <c r="C555" s="16"/>
      <c r="D555" s="16"/>
      <c r="E555" s="16"/>
      <c r="F555" s="16"/>
      <c r="G555" s="19"/>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row>
    <row r="556" spans="1:54" ht="15.75" customHeight="1">
      <c r="A556" s="16"/>
      <c r="B556" s="16"/>
      <c r="C556" s="16"/>
      <c r="D556" s="16"/>
      <c r="E556" s="16"/>
      <c r="F556" s="16"/>
      <c r="G556" s="19"/>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row>
    <row r="557" spans="1:54" ht="15.75" customHeight="1">
      <c r="A557" s="16"/>
      <c r="B557" s="16"/>
      <c r="C557" s="16"/>
      <c r="D557" s="16"/>
      <c r="E557" s="16"/>
      <c r="F557" s="16"/>
      <c r="G557" s="19"/>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row>
    <row r="558" spans="1:54" ht="15.75" customHeight="1">
      <c r="A558" s="16"/>
      <c r="B558" s="16"/>
      <c r="C558" s="16"/>
      <c r="D558" s="16"/>
      <c r="E558" s="16"/>
      <c r="F558" s="16"/>
      <c r="G558" s="19"/>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row>
    <row r="559" spans="1:54" ht="15.75" customHeight="1">
      <c r="A559" s="16"/>
      <c r="B559" s="16"/>
      <c r="C559" s="16"/>
      <c r="D559" s="16"/>
      <c r="E559" s="16"/>
      <c r="F559" s="16"/>
      <c r="G559" s="19"/>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row>
    <row r="560" spans="1:54" ht="15.75" customHeight="1">
      <c r="A560" s="16"/>
      <c r="B560" s="16"/>
      <c r="C560" s="16"/>
      <c r="D560" s="16"/>
      <c r="E560" s="16"/>
      <c r="F560" s="16"/>
      <c r="G560" s="19"/>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row>
    <row r="561" spans="1:54" ht="15.75" customHeight="1">
      <c r="A561" s="16"/>
      <c r="B561" s="16"/>
      <c r="C561" s="16"/>
      <c r="D561" s="16"/>
      <c r="E561" s="16"/>
      <c r="F561" s="16"/>
      <c r="G561" s="19"/>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row>
    <row r="562" spans="1:54" ht="15.75" customHeight="1">
      <c r="A562" s="16"/>
      <c r="B562" s="16"/>
      <c r="C562" s="16"/>
      <c r="D562" s="16"/>
      <c r="E562" s="16"/>
      <c r="F562" s="16"/>
      <c r="G562" s="19"/>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row>
    <row r="563" spans="1:54" ht="15.75" customHeight="1">
      <c r="A563" s="16"/>
      <c r="B563" s="16"/>
      <c r="C563" s="16"/>
      <c r="D563" s="16"/>
      <c r="E563" s="16"/>
      <c r="F563" s="16"/>
      <c r="G563" s="19"/>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row>
    <row r="564" spans="1:54" ht="15.75" customHeight="1">
      <c r="A564" s="16"/>
      <c r="B564" s="16"/>
      <c r="C564" s="16"/>
      <c r="D564" s="16"/>
      <c r="E564" s="16"/>
      <c r="F564" s="16"/>
      <c r="G564" s="19"/>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row>
    <row r="565" spans="1:54" ht="15.75" customHeight="1">
      <c r="A565" s="16"/>
      <c r="B565" s="16"/>
      <c r="C565" s="16"/>
      <c r="D565" s="16"/>
      <c r="E565" s="16"/>
      <c r="F565" s="16"/>
      <c r="G565" s="19"/>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row>
    <row r="566" spans="1:54" ht="15.75" customHeight="1">
      <c r="A566" s="16"/>
      <c r="B566" s="16"/>
      <c r="C566" s="16"/>
      <c r="D566" s="16"/>
      <c r="E566" s="16"/>
      <c r="F566" s="16"/>
      <c r="G566" s="19"/>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row>
    <row r="567" spans="1:54" ht="15.75" customHeight="1">
      <c r="A567" s="16"/>
      <c r="B567" s="16"/>
      <c r="C567" s="16"/>
      <c r="D567" s="16"/>
      <c r="E567" s="16"/>
      <c r="F567" s="16"/>
      <c r="G567" s="19"/>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row>
    <row r="568" spans="1:54" ht="15.75" customHeight="1">
      <c r="A568" s="16"/>
      <c r="B568" s="16"/>
      <c r="C568" s="16"/>
      <c r="D568" s="16"/>
      <c r="E568" s="16"/>
      <c r="F568" s="16"/>
      <c r="G568" s="19"/>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row>
    <row r="569" spans="1:54" ht="15.75" customHeight="1">
      <c r="A569" s="16"/>
      <c r="B569" s="16"/>
      <c r="C569" s="16"/>
      <c r="D569" s="16"/>
      <c r="E569" s="16"/>
      <c r="F569" s="16"/>
      <c r="G569" s="19"/>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row>
    <row r="570" spans="1:54" ht="15.75" customHeight="1">
      <c r="A570" s="16"/>
      <c r="B570" s="16"/>
      <c r="C570" s="16"/>
      <c r="D570" s="16"/>
      <c r="E570" s="16"/>
      <c r="F570" s="16"/>
      <c r="G570" s="19"/>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row>
    <row r="571" spans="1:54" ht="15.75" customHeight="1">
      <c r="A571" s="16"/>
      <c r="B571" s="16"/>
      <c r="C571" s="16"/>
      <c r="D571" s="16"/>
      <c r="E571" s="16"/>
      <c r="F571" s="16"/>
      <c r="G571" s="19"/>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row>
    <row r="572" spans="1:54" ht="15.75" customHeight="1">
      <c r="A572" s="16"/>
      <c r="B572" s="16"/>
      <c r="C572" s="16"/>
      <c r="D572" s="16"/>
      <c r="E572" s="16"/>
      <c r="F572" s="16"/>
      <c r="G572" s="19"/>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row>
    <row r="573" spans="1:54" ht="15.75" customHeight="1">
      <c r="A573" s="16"/>
      <c r="B573" s="16"/>
      <c r="C573" s="16"/>
      <c r="D573" s="16"/>
      <c r="E573" s="16"/>
      <c r="F573" s="16"/>
      <c r="G573" s="19"/>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row>
    <row r="574" spans="1:54" ht="15.75" customHeight="1">
      <c r="A574" s="16"/>
      <c r="B574" s="16"/>
      <c r="C574" s="16"/>
      <c r="D574" s="16"/>
      <c r="E574" s="16"/>
      <c r="F574" s="16"/>
      <c r="G574" s="19"/>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row>
    <row r="575" spans="1:54" ht="15.75" customHeight="1">
      <c r="A575" s="16"/>
      <c r="B575" s="16"/>
      <c r="C575" s="16"/>
      <c r="D575" s="16"/>
      <c r="E575" s="16"/>
      <c r="F575" s="16"/>
      <c r="G575" s="19"/>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row>
    <row r="576" spans="1:54" ht="15.75" customHeight="1">
      <c r="A576" s="16"/>
      <c r="B576" s="16"/>
      <c r="C576" s="16"/>
      <c r="D576" s="16"/>
      <c r="E576" s="16"/>
      <c r="F576" s="16"/>
      <c r="G576" s="19"/>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row>
    <row r="577" spans="1:54" ht="15.75" customHeight="1">
      <c r="A577" s="16"/>
      <c r="B577" s="16"/>
      <c r="C577" s="16"/>
      <c r="D577" s="16"/>
      <c r="E577" s="16"/>
      <c r="F577" s="16"/>
      <c r="G577" s="19"/>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row>
    <row r="578" spans="1:54" ht="15.75" customHeight="1">
      <c r="A578" s="16"/>
      <c r="B578" s="16"/>
      <c r="C578" s="16"/>
      <c r="D578" s="16"/>
      <c r="E578" s="16"/>
      <c r="F578" s="16"/>
      <c r="G578" s="19"/>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row>
    <row r="579" spans="1:54" ht="15.75" customHeight="1">
      <c r="A579" s="16"/>
      <c r="B579" s="16"/>
      <c r="C579" s="16"/>
      <c r="D579" s="16"/>
      <c r="E579" s="16"/>
      <c r="F579" s="16"/>
      <c r="G579" s="19"/>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row>
    <row r="580" spans="1:54" ht="15.75" customHeight="1">
      <c r="A580" s="16"/>
      <c r="B580" s="16"/>
      <c r="C580" s="16"/>
      <c r="D580" s="16"/>
      <c r="E580" s="16"/>
      <c r="F580" s="16"/>
      <c r="G580" s="19"/>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row>
    <row r="581" spans="1:54" ht="15.75" customHeight="1">
      <c r="A581" s="16"/>
      <c r="B581" s="16"/>
      <c r="C581" s="16"/>
      <c r="D581" s="16"/>
      <c r="E581" s="16"/>
      <c r="F581" s="16"/>
      <c r="G581" s="19"/>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row>
    <row r="582" spans="1:54" ht="15.75" customHeight="1">
      <c r="A582" s="16"/>
      <c r="B582" s="16"/>
      <c r="C582" s="16"/>
      <c r="D582" s="16"/>
      <c r="E582" s="16"/>
      <c r="F582" s="16"/>
      <c r="G582" s="19"/>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row>
    <row r="583" spans="1:54" ht="15.75" customHeight="1">
      <c r="A583" s="16"/>
      <c r="B583" s="16"/>
      <c r="C583" s="16"/>
      <c r="D583" s="16"/>
      <c r="E583" s="16"/>
      <c r="F583" s="16"/>
      <c r="G583" s="19"/>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row>
    <row r="584" spans="1:54" ht="15.75" customHeight="1">
      <c r="A584" s="16"/>
      <c r="B584" s="16"/>
      <c r="C584" s="16"/>
      <c r="D584" s="16"/>
      <c r="E584" s="16"/>
      <c r="F584" s="16"/>
      <c r="G584" s="19"/>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row>
    <row r="585" spans="1:54" ht="15.75" customHeight="1">
      <c r="A585" s="16"/>
      <c r="B585" s="16"/>
      <c r="C585" s="16"/>
      <c r="D585" s="16"/>
      <c r="E585" s="16"/>
      <c r="F585" s="16"/>
      <c r="G585" s="19"/>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row>
    <row r="586" spans="1:54" ht="15.75" customHeight="1">
      <c r="A586" s="16"/>
      <c r="B586" s="16"/>
      <c r="C586" s="16"/>
      <c r="D586" s="16"/>
      <c r="E586" s="16"/>
      <c r="F586" s="16"/>
      <c r="G586" s="19"/>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row>
    <row r="587" spans="1:54" ht="15.75" customHeight="1">
      <c r="A587" s="16"/>
      <c r="B587" s="16"/>
      <c r="C587" s="16"/>
      <c r="D587" s="16"/>
      <c r="E587" s="16"/>
      <c r="F587" s="16"/>
      <c r="G587" s="19"/>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row>
    <row r="588" spans="1:54" ht="15.75" customHeight="1">
      <c r="A588" s="16"/>
      <c r="B588" s="16"/>
      <c r="C588" s="16"/>
      <c r="D588" s="16"/>
      <c r="E588" s="16"/>
      <c r="F588" s="16"/>
      <c r="G588" s="19"/>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row>
    <row r="589" spans="1:54" ht="15.75" customHeight="1">
      <c r="A589" s="16"/>
      <c r="B589" s="16"/>
      <c r="C589" s="16"/>
      <c r="D589" s="16"/>
      <c r="E589" s="16"/>
      <c r="F589" s="16"/>
      <c r="G589" s="19"/>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row>
    <row r="590" spans="1:54" ht="15.75" customHeight="1">
      <c r="A590" s="16"/>
      <c r="B590" s="16"/>
      <c r="C590" s="16"/>
      <c r="D590" s="16"/>
      <c r="E590" s="16"/>
      <c r="F590" s="16"/>
      <c r="G590" s="19"/>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row>
    <row r="591" spans="1:54" ht="15.75" customHeight="1">
      <c r="A591" s="16"/>
      <c r="B591" s="16"/>
      <c r="C591" s="16"/>
      <c r="D591" s="16"/>
      <c r="E591" s="16"/>
      <c r="F591" s="16"/>
      <c r="G591" s="19"/>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row>
    <row r="592" spans="1:54" ht="15.75" customHeight="1">
      <c r="A592" s="16"/>
      <c r="B592" s="16"/>
      <c r="C592" s="16"/>
      <c r="D592" s="16"/>
      <c r="E592" s="16"/>
      <c r="F592" s="16"/>
      <c r="G592" s="19"/>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row>
    <row r="593" spans="1:54" ht="15.75" customHeight="1">
      <c r="A593" s="16"/>
      <c r="B593" s="16"/>
      <c r="C593" s="16"/>
      <c r="D593" s="16"/>
      <c r="E593" s="16"/>
      <c r="F593" s="16"/>
      <c r="G593" s="19"/>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row>
    <row r="594" spans="1:54" ht="15.75" customHeight="1">
      <c r="A594" s="16"/>
      <c r="B594" s="16"/>
      <c r="C594" s="16"/>
      <c r="D594" s="16"/>
      <c r="E594" s="16"/>
      <c r="F594" s="16"/>
      <c r="G594" s="19"/>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row>
    <row r="595" spans="1:54" ht="15.75" customHeight="1">
      <c r="A595" s="16"/>
      <c r="B595" s="16"/>
      <c r="C595" s="16"/>
      <c r="D595" s="16"/>
      <c r="E595" s="16"/>
      <c r="F595" s="16"/>
      <c r="G595" s="19"/>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row>
    <row r="596" spans="1:54" ht="15.75" customHeight="1">
      <c r="A596" s="16"/>
      <c r="B596" s="16"/>
      <c r="C596" s="16"/>
      <c r="D596" s="16"/>
      <c r="E596" s="16"/>
      <c r="F596" s="16"/>
      <c r="G596" s="19"/>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row>
    <row r="597" spans="1:54" ht="15.75" customHeight="1">
      <c r="A597" s="16"/>
      <c r="B597" s="16"/>
      <c r="C597" s="16"/>
      <c r="D597" s="16"/>
      <c r="E597" s="16"/>
      <c r="F597" s="16"/>
      <c r="G597" s="19"/>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row>
    <row r="598" spans="1:54" ht="15.75" customHeight="1">
      <c r="A598" s="16"/>
      <c r="B598" s="16"/>
      <c r="C598" s="16"/>
      <c r="D598" s="16"/>
      <c r="E598" s="16"/>
      <c r="F598" s="16"/>
      <c r="G598" s="19"/>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row>
    <row r="599" spans="1:54" ht="15.75" customHeight="1">
      <c r="A599" s="16"/>
      <c r="B599" s="16"/>
      <c r="C599" s="16"/>
      <c r="D599" s="16"/>
      <c r="E599" s="16"/>
      <c r="F599" s="16"/>
      <c r="G599" s="19"/>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row>
    <row r="600" spans="1:54" ht="15.75" customHeight="1">
      <c r="A600" s="16"/>
      <c r="B600" s="16"/>
      <c r="C600" s="16"/>
      <c r="D600" s="16"/>
      <c r="E600" s="16"/>
      <c r="F600" s="16"/>
      <c r="G600" s="19"/>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row>
    <row r="601" spans="1:54" ht="15.75" customHeight="1">
      <c r="A601" s="16"/>
      <c r="B601" s="16"/>
      <c r="C601" s="16"/>
      <c r="D601" s="16"/>
      <c r="E601" s="16"/>
      <c r="F601" s="16"/>
      <c r="G601" s="19"/>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row>
    <row r="602" spans="1:54" ht="15.75" customHeight="1">
      <c r="A602" s="16"/>
      <c r="B602" s="16"/>
      <c r="C602" s="16"/>
      <c r="D602" s="16"/>
      <c r="E602" s="16"/>
      <c r="F602" s="16"/>
      <c r="G602" s="19"/>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row>
    <row r="603" spans="1:54" ht="15.75" customHeight="1">
      <c r="A603" s="16"/>
      <c r="B603" s="16"/>
      <c r="C603" s="16"/>
      <c r="D603" s="16"/>
      <c r="E603" s="16"/>
      <c r="F603" s="16"/>
      <c r="G603" s="19"/>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row>
    <row r="604" spans="1:54" ht="15.75" customHeight="1">
      <c r="A604" s="16"/>
      <c r="B604" s="16"/>
      <c r="C604" s="16"/>
      <c r="D604" s="16"/>
      <c r="E604" s="16"/>
      <c r="F604" s="16"/>
      <c r="G604" s="19"/>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row>
    <row r="605" spans="1:54" ht="15.75" customHeight="1">
      <c r="A605" s="16"/>
      <c r="B605" s="16"/>
      <c r="C605" s="16"/>
      <c r="D605" s="16"/>
      <c r="E605" s="16"/>
      <c r="F605" s="16"/>
      <c r="G605" s="19"/>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row>
    <row r="606" spans="1:54" ht="15.75" customHeight="1">
      <c r="A606" s="16"/>
      <c r="B606" s="16"/>
      <c r="C606" s="16"/>
      <c r="D606" s="16"/>
      <c r="E606" s="16"/>
      <c r="F606" s="16"/>
      <c r="G606" s="19"/>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row>
    <row r="607" spans="1:54" ht="15.75" customHeight="1">
      <c r="A607" s="16"/>
      <c r="B607" s="16"/>
      <c r="C607" s="16"/>
      <c r="D607" s="16"/>
      <c r="E607" s="16"/>
      <c r="F607" s="16"/>
      <c r="G607" s="19"/>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row>
    <row r="608" spans="1:54" ht="15.75" customHeight="1">
      <c r="A608" s="16"/>
      <c r="B608" s="16"/>
      <c r="C608" s="16"/>
      <c r="D608" s="16"/>
      <c r="E608" s="16"/>
      <c r="F608" s="16"/>
      <c r="G608" s="19"/>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row>
    <row r="609" spans="1:54" ht="15.75" customHeight="1">
      <c r="A609" s="16"/>
      <c r="B609" s="16"/>
      <c r="C609" s="16"/>
      <c r="D609" s="16"/>
      <c r="E609" s="16"/>
      <c r="F609" s="16"/>
      <c r="G609" s="19"/>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row>
    <row r="610" spans="1:54" ht="15.75" customHeight="1">
      <c r="A610" s="16"/>
      <c r="B610" s="16"/>
      <c r="C610" s="16"/>
      <c r="D610" s="16"/>
      <c r="E610" s="16"/>
      <c r="F610" s="16"/>
      <c r="G610" s="19"/>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row>
    <row r="611" spans="1:54" ht="15.75" customHeight="1">
      <c r="A611" s="16"/>
      <c r="B611" s="16"/>
      <c r="C611" s="16"/>
      <c r="D611" s="16"/>
      <c r="E611" s="16"/>
      <c r="F611" s="16"/>
      <c r="G611" s="19"/>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row>
    <row r="612" spans="1:54" ht="15.75" customHeight="1">
      <c r="A612" s="16"/>
      <c r="B612" s="16"/>
      <c r="C612" s="16"/>
      <c r="D612" s="16"/>
      <c r="E612" s="16"/>
      <c r="F612" s="16"/>
      <c r="G612" s="19"/>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row>
    <row r="613" spans="1:54" ht="15.75" customHeight="1">
      <c r="A613" s="16"/>
      <c r="B613" s="16"/>
      <c r="C613" s="16"/>
      <c r="D613" s="16"/>
      <c r="E613" s="16"/>
      <c r="F613" s="16"/>
      <c r="G613" s="19"/>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row>
    <row r="614" spans="1:54" ht="15.75" customHeight="1">
      <c r="A614" s="16"/>
      <c r="B614" s="16"/>
      <c r="C614" s="16"/>
      <c r="D614" s="16"/>
      <c r="E614" s="16"/>
      <c r="F614" s="16"/>
      <c r="G614" s="19"/>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row>
    <row r="615" spans="1:54" ht="15.75" customHeight="1">
      <c r="A615" s="16"/>
      <c r="B615" s="16"/>
      <c r="C615" s="16"/>
      <c r="D615" s="16"/>
      <c r="E615" s="16"/>
      <c r="F615" s="16"/>
      <c r="G615" s="19"/>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row>
    <row r="616" spans="1:54" ht="15.75" customHeight="1">
      <c r="A616" s="16"/>
      <c r="B616" s="16"/>
      <c r="C616" s="16"/>
      <c r="D616" s="16"/>
      <c r="E616" s="16"/>
      <c r="F616" s="16"/>
      <c r="G616" s="19"/>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row>
    <row r="617" spans="1:54" ht="15.75" customHeight="1">
      <c r="A617" s="16"/>
      <c r="B617" s="16"/>
      <c r="C617" s="16"/>
      <c r="D617" s="16"/>
      <c r="E617" s="16"/>
      <c r="F617" s="16"/>
      <c r="G617" s="19"/>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row>
    <row r="618" spans="1:54" ht="15.75" customHeight="1">
      <c r="A618" s="16"/>
      <c r="B618" s="16"/>
      <c r="C618" s="16"/>
      <c r="D618" s="16"/>
      <c r="E618" s="16"/>
      <c r="F618" s="16"/>
      <c r="G618" s="19"/>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row>
    <row r="619" spans="1:54" ht="15.75" customHeight="1">
      <c r="A619" s="16"/>
      <c r="B619" s="16"/>
      <c r="C619" s="16"/>
      <c r="D619" s="16"/>
      <c r="E619" s="16"/>
      <c r="F619" s="16"/>
      <c r="G619" s="19"/>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row>
    <row r="620" spans="1:54" ht="15.75" customHeight="1">
      <c r="A620" s="16"/>
      <c r="B620" s="16"/>
      <c r="C620" s="16"/>
      <c r="D620" s="16"/>
      <c r="E620" s="16"/>
      <c r="F620" s="16"/>
      <c r="G620" s="19"/>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row>
    <row r="621" spans="1:54" ht="15.75" customHeight="1">
      <c r="A621" s="16"/>
      <c r="B621" s="16"/>
      <c r="C621" s="16"/>
      <c r="D621" s="16"/>
      <c r="E621" s="16"/>
      <c r="F621" s="16"/>
      <c r="G621" s="19"/>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row>
    <row r="622" spans="1:54" ht="15.75" customHeight="1">
      <c r="A622" s="16"/>
      <c r="B622" s="16"/>
      <c r="C622" s="16"/>
      <c r="D622" s="16"/>
      <c r="E622" s="16"/>
      <c r="F622" s="16"/>
      <c r="G622" s="19"/>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row>
    <row r="623" spans="1:54" ht="15.75" customHeight="1">
      <c r="A623" s="16"/>
      <c r="B623" s="16"/>
      <c r="C623" s="16"/>
      <c r="D623" s="16"/>
      <c r="E623" s="16"/>
      <c r="F623" s="16"/>
      <c r="G623" s="19"/>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row>
    <row r="624" spans="1:54" ht="15.75" customHeight="1">
      <c r="A624" s="16"/>
      <c r="B624" s="16"/>
      <c r="C624" s="16"/>
      <c r="D624" s="16"/>
      <c r="E624" s="16"/>
      <c r="F624" s="16"/>
      <c r="G624" s="19"/>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row>
    <row r="625" spans="1:54" ht="15.75" customHeight="1">
      <c r="A625" s="16"/>
      <c r="B625" s="16"/>
      <c r="C625" s="16"/>
      <c r="D625" s="16"/>
      <c r="E625" s="16"/>
      <c r="F625" s="16"/>
      <c r="G625" s="19"/>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row>
    <row r="626" spans="1:54" ht="15.75" customHeight="1">
      <c r="A626" s="16"/>
      <c r="B626" s="16"/>
      <c r="C626" s="16"/>
      <c r="D626" s="16"/>
      <c r="E626" s="16"/>
      <c r="F626" s="16"/>
      <c r="G626" s="19"/>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row>
    <row r="627" spans="1:54" ht="15.75" customHeight="1">
      <c r="A627" s="16"/>
      <c r="B627" s="16"/>
      <c r="C627" s="16"/>
      <c r="D627" s="16"/>
      <c r="E627" s="16"/>
      <c r="F627" s="16"/>
      <c r="G627" s="19"/>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row>
    <row r="628" spans="1:54" ht="15.75" customHeight="1">
      <c r="A628" s="16"/>
      <c r="B628" s="16"/>
      <c r="C628" s="16"/>
      <c r="D628" s="16"/>
      <c r="E628" s="16"/>
      <c r="F628" s="16"/>
      <c r="G628" s="19"/>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row>
    <row r="629" spans="1:54" ht="15.75" customHeight="1">
      <c r="A629" s="16"/>
      <c r="B629" s="16"/>
      <c r="C629" s="16"/>
      <c r="D629" s="16"/>
      <c r="E629" s="16"/>
      <c r="F629" s="16"/>
      <c r="G629" s="19"/>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row>
    <row r="630" spans="1:54" ht="15.75" customHeight="1">
      <c r="A630" s="16"/>
      <c r="B630" s="16"/>
      <c r="C630" s="16"/>
      <c r="D630" s="16"/>
      <c r="E630" s="16"/>
      <c r="F630" s="16"/>
      <c r="G630" s="19"/>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row>
    <row r="631" spans="1:54" ht="15.75" customHeight="1">
      <c r="A631" s="16"/>
      <c r="B631" s="16"/>
      <c r="C631" s="16"/>
      <c r="D631" s="16"/>
      <c r="E631" s="16"/>
      <c r="F631" s="16"/>
      <c r="G631" s="19"/>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row>
    <row r="632" spans="1:54" ht="15.75" customHeight="1">
      <c r="A632" s="16"/>
      <c r="B632" s="16"/>
      <c r="C632" s="16"/>
      <c r="D632" s="16"/>
      <c r="E632" s="16"/>
      <c r="F632" s="16"/>
      <c r="G632" s="19"/>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row>
    <row r="633" spans="1:54" ht="15.75" customHeight="1">
      <c r="A633" s="16"/>
      <c r="B633" s="16"/>
      <c r="C633" s="16"/>
      <c r="D633" s="16"/>
      <c r="E633" s="16"/>
      <c r="F633" s="16"/>
      <c r="G633" s="19"/>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row>
    <row r="634" spans="1:54" ht="15.75" customHeight="1">
      <c r="A634" s="16"/>
      <c r="B634" s="16"/>
      <c r="C634" s="16"/>
      <c r="D634" s="16"/>
      <c r="E634" s="16"/>
      <c r="F634" s="16"/>
      <c r="G634" s="19"/>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row>
    <row r="635" spans="1:54" ht="15.75" customHeight="1">
      <c r="A635" s="16"/>
      <c r="B635" s="16"/>
      <c r="C635" s="16"/>
      <c r="D635" s="16"/>
      <c r="E635" s="16"/>
      <c r="F635" s="16"/>
      <c r="G635" s="19"/>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row>
    <row r="636" spans="1:54" ht="15.75" customHeight="1">
      <c r="A636" s="16"/>
      <c r="B636" s="16"/>
      <c r="C636" s="16"/>
      <c r="D636" s="16"/>
      <c r="E636" s="16"/>
      <c r="F636" s="16"/>
      <c r="G636" s="19"/>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row>
    <row r="637" spans="1:54" ht="15.75" customHeight="1">
      <c r="A637" s="16"/>
      <c r="B637" s="16"/>
      <c r="C637" s="16"/>
      <c r="D637" s="16"/>
      <c r="E637" s="16"/>
      <c r="F637" s="16"/>
      <c r="G637" s="19"/>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row>
    <row r="638" spans="1:54" ht="15.75" customHeight="1">
      <c r="A638" s="16"/>
      <c r="B638" s="16"/>
      <c r="C638" s="16"/>
      <c r="D638" s="16"/>
      <c r="E638" s="16"/>
      <c r="F638" s="16"/>
      <c r="G638" s="19"/>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row>
    <row r="639" spans="1:54" ht="15.75" customHeight="1">
      <c r="A639" s="16"/>
      <c r="B639" s="16"/>
      <c r="C639" s="16"/>
      <c r="D639" s="16"/>
      <c r="E639" s="16"/>
      <c r="F639" s="16"/>
      <c r="G639" s="19"/>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row>
    <row r="640" spans="1:54" ht="15.75" customHeight="1">
      <c r="A640" s="16"/>
      <c r="B640" s="16"/>
      <c r="C640" s="16"/>
      <c r="D640" s="16"/>
      <c r="E640" s="16"/>
      <c r="F640" s="16"/>
      <c r="G640" s="19"/>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row>
    <row r="641" spans="1:54" ht="15.75" customHeight="1">
      <c r="A641" s="16"/>
      <c r="B641" s="16"/>
      <c r="C641" s="16"/>
      <c r="D641" s="16"/>
      <c r="E641" s="16"/>
      <c r="F641" s="16"/>
      <c r="G641" s="19"/>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row>
    <row r="642" spans="1:54" ht="15.75" customHeight="1">
      <c r="A642" s="16"/>
      <c r="B642" s="16"/>
      <c r="C642" s="16"/>
      <c r="D642" s="16"/>
      <c r="E642" s="16"/>
      <c r="F642" s="16"/>
      <c r="G642" s="19"/>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row>
    <row r="643" spans="1:54" ht="15.75" customHeight="1">
      <c r="A643" s="16"/>
      <c r="B643" s="16"/>
      <c r="C643" s="16"/>
      <c r="D643" s="16"/>
      <c r="E643" s="16"/>
      <c r="F643" s="16"/>
      <c r="G643" s="19"/>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row>
    <row r="644" spans="1:54" ht="15.75" customHeight="1">
      <c r="A644" s="16"/>
      <c r="B644" s="16"/>
      <c r="C644" s="16"/>
      <c r="D644" s="16"/>
      <c r="E644" s="16"/>
      <c r="F644" s="16"/>
      <c r="G644" s="19"/>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row>
    <row r="645" spans="1:54" ht="15.75" customHeight="1">
      <c r="A645" s="16"/>
      <c r="B645" s="16"/>
      <c r="C645" s="16"/>
      <c r="D645" s="16"/>
      <c r="E645" s="16"/>
      <c r="F645" s="16"/>
      <c r="G645" s="19"/>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row>
    <row r="646" spans="1:54" ht="15.75" customHeight="1">
      <c r="A646" s="16"/>
      <c r="B646" s="16"/>
      <c r="C646" s="16"/>
      <c r="D646" s="16"/>
      <c r="E646" s="16"/>
      <c r="F646" s="16"/>
      <c r="G646" s="19"/>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row>
    <row r="647" spans="1:54" ht="15.75" customHeight="1">
      <c r="A647" s="16"/>
      <c r="B647" s="16"/>
      <c r="C647" s="16"/>
      <c r="D647" s="16"/>
      <c r="E647" s="16"/>
      <c r="F647" s="16"/>
      <c r="G647" s="19"/>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row>
    <row r="648" spans="1:54" ht="15.75" customHeight="1">
      <c r="A648" s="16"/>
      <c r="B648" s="16"/>
      <c r="C648" s="16"/>
      <c r="D648" s="16"/>
      <c r="E648" s="16"/>
      <c r="F648" s="16"/>
      <c r="G648" s="19"/>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row>
    <row r="649" spans="1:54" ht="15.75" customHeight="1">
      <c r="A649" s="16"/>
      <c r="B649" s="16"/>
      <c r="C649" s="16"/>
      <c r="D649" s="16"/>
      <c r="E649" s="16"/>
      <c r="F649" s="16"/>
      <c r="G649" s="19"/>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row>
    <row r="650" spans="1:54" ht="15.75" customHeight="1">
      <c r="A650" s="16"/>
      <c r="B650" s="16"/>
      <c r="C650" s="16"/>
      <c r="D650" s="16"/>
      <c r="E650" s="16"/>
      <c r="F650" s="16"/>
      <c r="G650" s="19"/>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row>
    <row r="651" spans="1:54" ht="15.75" customHeight="1">
      <c r="A651" s="16"/>
      <c r="B651" s="16"/>
      <c r="C651" s="16"/>
      <c r="D651" s="16"/>
      <c r="E651" s="16"/>
      <c r="F651" s="16"/>
      <c r="G651" s="19"/>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row>
    <row r="652" spans="1:54" ht="15.75" customHeight="1">
      <c r="A652" s="16"/>
      <c r="B652" s="16"/>
      <c r="C652" s="16"/>
      <c r="D652" s="16"/>
      <c r="E652" s="16"/>
      <c r="F652" s="16"/>
      <c r="G652" s="19"/>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row>
    <row r="653" spans="1:54" ht="15.75" customHeight="1">
      <c r="A653" s="16"/>
      <c r="B653" s="16"/>
      <c r="C653" s="16"/>
      <c r="D653" s="16"/>
      <c r="E653" s="16"/>
      <c r="F653" s="16"/>
      <c r="G653" s="19"/>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row>
    <row r="654" spans="1:54" ht="15.75" customHeight="1">
      <c r="A654" s="16"/>
      <c r="B654" s="16"/>
      <c r="C654" s="16"/>
      <c r="D654" s="16"/>
      <c r="E654" s="16"/>
      <c r="F654" s="16"/>
      <c r="G654" s="19"/>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row>
    <row r="655" spans="1:54" ht="15.75" customHeight="1">
      <c r="A655" s="16"/>
      <c r="B655" s="16"/>
      <c r="C655" s="16"/>
      <c r="D655" s="16"/>
      <c r="E655" s="16"/>
      <c r="F655" s="16"/>
      <c r="G655" s="19"/>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row>
    <row r="656" spans="1:54" ht="15.75" customHeight="1">
      <c r="A656" s="16"/>
      <c r="B656" s="16"/>
      <c r="C656" s="16"/>
      <c r="D656" s="16"/>
      <c r="E656" s="16"/>
      <c r="F656" s="16"/>
      <c r="G656" s="19"/>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row>
    <row r="657" spans="1:54" ht="15.75" customHeight="1">
      <c r="A657" s="16"/>
      <c r="B657" s="16"/>
      <c r="C657" s="16"/>
      <c r="D657" s="16"/>
      <c r="E657" s="16"/>
      <c r="F657" s="16"/>
      <c r="G657" s="19"/>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row>
    <row r="658" spans="1:54" ht="15.75" customHeight="1">
      <c r="A658" s="16"/>
      <c r="B658" s="16"/>
      <c r="C658" s="16"/>
      <c r="D658" s="16"/>
      <c r="E658" s="16"/>
      <c r="F658" s="16"/>
      <c r="G658" s="19"/>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row>
    <row r="659" spans="1:54" ht="15.75" customHeight="1">
      <c r="A659" s="16"/>
      <c r="B659" s="16"/>
      <c r="C659" s="16"/>
      <c r="D659" s="16"/>
      <c r="E659" s="16"/>
      <c r="F659" s="16"/>
      <c r="G659" s="19"/>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row>
    <row r="660" spans="1:54" ht="15.75" customHeight="1">
      <c r="A660" s="16"/>
      <c r="B660" s="16"/>
      <c r="C660" s="16"/>
      <c r="D660" s="16"/>
      <c r="E660" s="16"/>
      <c r="F660" s="16"/>
      <c r="G660" s="19"/>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row>
    <row r="661" spans="1:54" ht="15.75" customHeight="1">
      <c r="A661" s="16"/>
      <c r="B661" s="16"/>
      <c r="C661" s="16"/>
      <c r="D661" s="16"/>
      <c r="E661" s="16"/>
      <c r="F661" s="16"/>
      <c r="G661" s="19"/>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c r="BA661" s="16"/>
      <c r="BB661" s="16"/>
    </row>
    <row r="662" spans="1:54" ht="15.75" customHeight="1">
      <c r="A662" s="16"/>
      <c r="B662" s="16"/>
      <c r="C662" s="16"/>
      <c r="D662" s="16"/>
      <c r="E662" s="16"/>
      <c r="F662" s="16"/>
      <c r="G662" s="19"/>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c r="BA662" s="16"/>
      <c r="BB662" s="16"/>
    </row>
    <row r="663" spans="1:54" ht="15.75" customHeight="1">
      <c r="A663" s="16"/>
      <c r="B663" s="16"/>
      <c r="C663" s="16"/>
      <c r="D663" s="16"/>
      <c r="E663" s="16"/>
      <c r="F663" s="16"/>
      <c r="G663" s="19"/>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c r="BA663" s="16"/>
      <c r="BB663" s="16"/>
    </row>
    <row r="664" spans="1:54" ht="15.75" customHeight="1">
      <c r="A664" s="16"/>
      <c r="B664" s="16"/>
      <c r="C664" s="16"/>
      <c r="D664" s="16"/>
      <c r="E664" s="16"/>
      <c r="F664" s="16"/>
      <c r="G664" s="19"/>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c r="BA664" s="16"/>
      <c r="BB664" s="16"/>
    </row>
    <row r="665" spans="1:54" ht="15.75" customHeight="1">
      <c r="A665" s="16"/>
      <c r="B665" s="16"/>
      <c r="C665" s="16"/>
      <c r="D665" s="16"/>
      <c r="E665" s="16"/>
      <c r="F665" s="16"/>
      <c r="G665" s="19"/>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c r="BA665" s="16"/>
      <c r="BB665" s="16"/>
    </row>
    <row r="666" spans="1:54" ht="15.75" customHeight="1">
      <c r="A666" s="16"/>
      <c r="B666" s="16"/>
      <c r="C666" s="16"/>
      <c r="D666" s="16"/>
      <c r="E666" s="16"/>
      <c r="F666" s="16"/>
      <c r="G666" s="19"/>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c r="BA666" s="16"/>
      <c r="BB666" s="16"/>
    </row>
    <row r="667" spans="1:54" ht="15.75" customHeight="1">
      <c r="A667" s="16"/>
      <c r="B667" s="16"/>
      <c r="C667" s="16"/>
      <c r="D667" s="16"/>
      <c r="E667" s="16"/>
      <c r="F667" s="16"/>
      <c r="G667" s="19"/>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c r="BA667" s="16"/>
      <c r="BB667" s="16"/>
    </row>
    <row r="668" spans="1:54" ht="15.75" customHeight="1">
      <c r="A668" s="16"/>
      <c r="B668" s="16"/>
      <c r="C668" s="16"/>
      <c r="D668" s="16"/>
      <c r="E668" s="16"/>
      <c r="F668" s="16"/>
      <c r="G668" s="19"/>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c r="BA668" s="16"/>
      <c r="BB668" s="16"/>
    </row>
    <row r="669" spans="1:54" ht="15.75" customHeight="1">
      <c r="A669" s="16"/>
      <c r="B669" s="16"/>
      <c r="C669" s="16"/>
      <c r="D669" s="16"/>
      <c r="E669" s="16"/>
      <c r="F669" s="16"/>
      <c r="G669" s="19"/>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c r="BA669" s="16"/>
      <c r="BB669" s="16"/>
    </row>
    <row r="670" spans="1:54" ht="15.75" customHeight="1">
      <c r="A670" s="16"/>
      <c r="B670" s="16"/>
      <c r="C670" s="16"/>
      <c r="D670" s="16"/>
      <c r="E670" s="16"/>
      <c r="F670" s="16"/>
      <c r="G670" s="19"/>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c r="BA670" s="16"/>
      <c r="BB670" s="16"/>
    </row>
    <row r="671" spans="1:54" ht="15.75" customHeight="1">
      <c r="A671" s="16"/>
      <c r="B671" s="16"/>
      <c r="C671" s="16"/>
      <c r="D671" s="16"/>
      <c r="E671" s="16"/>
      <c r="F671" s="16"/>
      <c r="G671" s="19"/>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c r="BA671" s="16"/>
      <c r="BB671" s="16"/>
    </row>
    <row r="672" spans="1:54" ht="15.75" customHeight="1">
      <c r="A672" s="16"/>
      <c r="B672" s="16"/>
      <c r="C672" s="16"/>
      <c r="D672" s="16"/>
      <c r="E672" s="16"/>
      <c r="F672" s="16"/>
      <c r="G672" s="19"/>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c r="BA672" s="16"/>
      <c r="BB672" s="16"/>
    </row>
    <row r="673" spans="1:54" ht="15.75" customHeight="1">
      <c r="A673" s="16"/>
      <c r="B673" s="16"/>
      <c r="C673" s="16"/>
      <c r="D673" s="16"/>
      <c r="E673" s="16"/>
      <c r="F673" s="16"/>
      <c r="G673" s="19"/>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c r="BA673" s="16"/>
      <c r="BB673" s="16"/>
    </row>
    <row r="674" spans="1:54" ht="15.75" customHeight="1">
      <c r="A674" s="16"/>
      <c r="B674" s="16"/>
      <c r="C674" s="16"/>
      <c r="D674" s="16"/>
      <c r="E674" s="16"/>
      <c r="F674" s="16"/>
      <c r="G674" s="19"/>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c r="BA674" s="16"/>
      <c r="BB674" s="16"/>
    </row>
    <row r="675" spans="1:54" ht="15.75" customHeight="1">
      <c r="A675" s="16"/>
      <c r="B675" s="16"/>
      <c r="C675" s="16"/>
      <c r="D675" s="16"/>
      <c r="E675" s="16"/>
      <c r="F675" s="16"/>
      <c r="G675" s="19"/>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c r="BA675" s="16"/>
      <c r="BB675" s="16"/>
    </row>
    <row r="676" spans="1:54" ht="15.75" customHeight="1">
      <c r="A676" s="16"/>
      <c r="B676" s="16"/>
      <c r="C676" s="16"/>
      <c r="D676" s="16"/>
      <c r="E676" s="16"/>
      <c r="F676" s="16"/>
      <c r="G676" s="19"/>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c r="AO676" s="16"/>
      <c r="AP676" s="16"/>
      <c r="AQ676" s="16"/>
      <c r="AR676" s="16"/>
      <c r="AS676" s="16"/>
      <c r="AT676" s="16"/>
      <c r="AU676" s="16"/>
      <c r="AV676" s="16"/>
      <c r="AW676" s="16"/>
      <c r="AX676" s="16"/>
      <c r="AY676" s="16"/>
      <c r="AZ676" s="16"/>
      <c r="BA676" s="16"/>
      <c r="BB676" s="16"/>
    </row>
    <row r="677" spans="1:54" ht="15.75" customHeight="1">
      <c r="A677" s="16"/>
      <c r="B677" s="16"/>
      <c r="C677" s="16"/>
      <c r="D677" s="16"/>
      <c r="E677" s="16"/>
      <c r="F677" s="16"/>
      <c r="G677" s="19"/>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c r="AO677" s="16"/>
      <c r="AP677" s="16"/>
      <c r="AQ677" s="16"/>
      <c r="AR677" s="16"/>
      <c r="AS677" s="16"/>
      <c r="AT677" s="16"/>
      <c r="AU677" s="16"/>
      <c r="AV677" s="16"/>
      <c r="AW677" s="16"/>
      <c r="AX677" s="16"/>
      <c r="AY677" s="16"/>
      <c r="AZ677" s="16"/>
      <c r="BA677" s="16"/>
      <c r="BB677" s="16"/>
    </row>
    <row r="678" spans="1:54" ht="15.75" customHeight="1">
      <c r="A678" s="16"/>
      <c r="B678" s="16"/>
      <c r="C678" s="16"/>
      <c r="D678" s="16"/>
      <c r="E678" s="16"/>
      <c r="F678" s="16"/>
      <c r="G678" s="19"/>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c r="AO678" s="16"/>
      <c r="AP678" s="16"/>
      <c r="AQ678" s="16"/>
      <c r="AR678" s="16"/>
      <c r="AS678" s="16"/>
      <c r="AT678" s="16"/>
      <c r="AU678" s="16"/>
      <c r="AV678" s="16"/>
      <c r="AW678" s="16"/>
      <c r="AX678" s="16"/>
      <c r="AY678" s="16"/>
      <c r="AZ678" s="16"/>
      <c r="BA678" s="16"/>
      <c r="BB678" s="16"/>
    </row>
    <row r="679" spans="1:54" ht="15.75" customHeight="1">
      <c r="A679" s="16"/>
      <c r="B679" s="16"/>
      <c r="C679" s="16"/>
      <c r="D679" s="16"/>
      <c r="E679" s="16"/>
      <c r="F679" s="16"/>
      <c r="G679" s="19"/>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c r="AO679" s="16"/>
      <c r="AP679" s="16"/>
      <c r="AQ679" s="16"/>
      <c r="AR679" s="16"/>
      <c r="AS679" s="16"/>
      <c r="AT679" s="16"/>
      <c r="AU679" s="16"/>
      <c r="AV679" s="16"/>
      <c r="AW679" s="16"/>
      <c r="AX679" s="16"/>
      <c r="AY679" s="16"/>
      <c r="AZ679" s="16"/>
      <c r="BA679" s="16"/>
      <c r="BB679" s="16"/>
    </row>
    <row r="680" spans="1:54" ht="15.75" customHeight="1">
      <c r="A680" s="16"/>
      <c r="B680" s="16"/>
      <c r="C680" s="16"/>
      <c r="D680" s="16"/>
      <c r="E680" s="16"/>
      <c r="F680" s="16"/>
      <c r="G680" s="19"/>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c r="AO680" s="16"/>
      <c r="AP680" s="16"/>
      <c r="AQ680" s="16"/>
      <c r="AR680" s="16"/>
      <c r="AS680" s="16"/>
      <c r="AT680" s="16"/>
      <c r="AU680" s="16"/>
      <c r="AV680" s="16"/>
      <c r="AW680" s="16"/>
      <c r="AX680" s="16"/>
      <c r="AY680" s="16"/>
      <c r="AZ680" s="16"/>
      <c r="BA680" s="16"/>
      <c r="BB680" s="16"/>
    </row>
    <row r="681" spans="1:54" ht="15.75" customHeight="1">
      <c r="A681" s="16"/>
      <c r="B681" s="16"/>
      <c r="C681" s="16"/>
      <c r="D681" s="16"/>
      <c r="E681" s="16"/>
      <c r="F681" s="16"/>
      <c r="G681" s="19"/>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c r="AO681" s="16"/>
      <c r="AP681" s="16"/>
      <c r="AQ681" s="16"/>
      <c r="AR681" s="16"/>
      <c r="AS681" s="16"/>
      <c r="AT681" s="16"/>
      <c r="AU681" s="16"/>
      <c r="AV681" s="16"/>
      <c r="AW681" s="16"/>
      <c r="AX681" s="16"/>
      <c r="AY681" s="16"/>
      <c r="AZ681" s="16"/>
      <c r="BA681" s="16"/>
      <c r="BB681" s="16"/>
    </row>
    <row r="682" spans="1:54" ht="15.75" customHeight="1">
      <c r="A682" s="16"/>
      <c r="B682" s="16"/>
      <c r="C682" s="16"/>
      <c r="D682" s="16"/>
      <c r="E682" s="16"/>
      <c r="F682" s="16"/>
      <c r="G682" s="19"/>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c r="AO682" s="16"/>
      <c r="AP682" s="16"/>
      <c r="AQ682" s="16"/>
      <c r="AR682" s="16"/>
      <c r="AS682" s="16"/>
      <c r="AT682" s="16"/>
      <c r="AU682" s="16"/>
      <c r="AV682" s="16"/>
      <c r="AW682" s="16"/>
      <c r="AX682" s="16"/>
      <c r="AY682" s="16"/>
      <c r="AZ682" s="16"/>
      <c r="BA682" s="16"/>
      <c r="BB682" s="16"/>
    </row>
    <row r="683" spans="1:54" ht="15.75" customHeight="1">
      <c r="A683" s="16"/>
      <c r="B683" s="16"/>
      <c r="C683" s="16"/>
      <c r="D683" s="16"/>
      <c r="E683" s="16"/>
      <c r="F683" s="16"/>
      <c r="G683" s="19"/>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c r="AO683" s="16"/>
      <c r="AP683" s="16"/>
      <c r="AQ683" s="16"/>
      <c r="AR683" s="16"/>
      <c r="AS683" s="16"/>
      <c r="AT683" s="16"/>
      <c r="AU683" s="16"/>
      <c r="AV683" s="16"/>
      <c r="AW683" s="16"/>
      <c r="AX683" s="16"/>
      <c r="AY683" s="16"/>
      <c r="AZ683" s="16"/>
      <c r="BA683" s="16"/>
      <c r="BB683" s="16"/>
    </row>
    <row r="684" spans="1:54" ht="15.75" customHeight="1">
      <c r="A684" s="16"/>
      <c r="B684" s="16"/>
      <c r="C684" s="16"/>
      <c r="D684" s="16"/>
      <c r="E684" s="16"/>
      <c r="F684" s="16"/>
      <c r="G684" s="19"/>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c r="AO684" s="16"/>
      <c r="AP684" s="16"/>
      <c r="AQ684" s="16"/>
      <c r="AR684" s="16"/>
      <c r="AS684" s="16"/>
      <c r="AT684" s="16"/>
      <c r="AU684" s="16"/>
      <c r="AV684" s="16"/>
      <c r="AW684" s="16"/>
      <c r="AX684" s="16"/>
      <c r="AY684" s="16"/>
      <c r="AZ684" s="16"/>
      <c r="BA684" s="16"/>
      <c r="BB684" s="16"/>
    </row>
    <row r="685" spans="1:54" ht="15.75" customHeight="1">
      <c r="A685" s="16"/>
      <c r="B685" s="16"/>
      <c r="C685" s="16"/>
      <c r="D685" s="16"/>
      <c r="E685" s="16"/>
      <c r="F685" s="16"/>
      <c r="G685" s="19"/>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c r="AO685" s="16"/>
      <c r="AP685" s="16"/>
      <c r="AQ685" s="16"/>
      <c r="AR685" s="16"/>
      <c r="AS685" s="16"/>
      <c r="AT685" s="16"/>
      <c r="AU685" s="16"/>
      <c r="AV685" s="16"/>
      <c r="AW685" s="16"/>
      <c r="AX685" s="16"/>
      <c r="AY685" s="16"/>
      <c r="AZ685" s="16"/>
      <c r="BA685" s="16"/>
      <c r="BB685" s="16"/>
    </row>
    <row r="686" spans="1:54" ht="15.75" customHeight="1">
      <c r="A686" s="16"/>
      <c r="B686" s="16"/>
      <c r="C686" s="16"/>
      <c r="D686" s="16"/>
      <c r="E686" s="16"/>
      <c r="F686" s="16"/>
      <c r="G686" s="19"/>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c r="AO686" s="16"/>
      <c r="AP686" s="16"/>
      <c r="AQ686" s="16"/>
      <c r="AR686" s="16"/>
      <c r="AS686" s="16"/>
      <c r="AT686" s="16"/>
      <c r="AU686" s="16"/>
      <c r="AV686" s="16"/>
      <c r="AW686" s="16"/>
      <c r="AX686" s="16"/>
      <c r="AY686" s="16"/>
      <c r="AZ686" s="16"/>
      <c r="BA686" s="16"/>
      <c r="BB686" s="16"/>
    </row>
    <row r="687" spans="1:54" ht="15.75" customHeight="1">
      <c r="A687" s="16"/>
      <c r="B687" s="16"/>
      <c r="C687" s="16"/>
      <c r="D687" s="16"/>
      <c r="E687" s="16"/>
      <c r="F687" s="16"/>
      <c r="G687" s="19"/>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c r="AO687" s="16"/>
      <c r="AP687" s="16"/>
      <c r="AQ687" s="16"/>
      <c r="AR687" s="16"/>
      <c r="AS687" s="16"/>
      <c r="AT687" s="16"/>
      <c r="AU687" s="16"/>
      <c r="AV687" s="16"/>
      <c r="AW687" s="16"/>
      <c r="AX687" s="16"/>
      <c r="AY687" s="16"/>
      <c r="AZ687" s="16"/>
      <c r="BA687" s="16"/>
      <c r="BB687" s="16"/>
    </row>
    <row r="688" spans="1:54" ht="15.75" customHeight="1">
      <c r="A688" s="16"/>
      <c r="B688" s="16"/>
      <c r="C688" s="16"/>
      <c r="D688" s="16"/>
      <c r="E688" s="16"/>
      <c r="F688" s="16"/>
      <c r="G688" s="19"/>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c r="AO688" s="16"/>
      <c r="AP688" s="16"/>
      <c r="AQ688" s="16"/>
      <c r="AR688" s="16"/>
      <c r="AS688" s="16"/>
      <c r="AT688" s="16"/>
      <c r="AU688" s="16"/>
      <c r="AV688" s="16"/>
      <c r="AW688" s="16"/>
      <c r="AX688" s="16"/>
      <c r="AY688" s="16"/>
      <c r="AZ688" s="16"/>
      <c r="BA688" s="16"/>
      <c r="BB688" s="16"/>
    </row>
    <row r="689" spans="1:54" ht="15.75" customHeight="1">
      <c r="A689" s="16"/>
      <c r="B689" s="16"/>
      <c r="C689" s="16"/>
      <c r="D689" s="16"/>
      <c r="E689" s="16"/>
      <c r="F689" s="16"/>
      <c r="G689" s="19"/>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c r="AO689" s="16"/>
      <c r="AP689" s="16"/>
      <c r="AQ689" s="16"/>
      <c r="AR689" s="16"/>
      <c r="AS689" s="16"/>
      <c r="AT689" s="16"/>
      <c r="AU689" s="16"/>
      <c r="AV689" s="16"/>
      <c r="AW689" s="16"/>
      <c r="AX689" s="16"/>
      <c r="AY689" s="16"/>
      <c r="AZ689" s="16"/>
      <c r="BA689" s="16"/>
      <c r="BB689" s="16"/>
    </row>
    <row r="690" spans="1:54" ht="15.75" customHeight="1">
      <c r="A690" s="16"/>
      <c r="B690" s="16"/>
      <c r="C690" s="16"/>
      <c r="D690" s="16"/>
      <c r="E690" s="16"/>
      <c r="F690" s="16"/>
      <c r="G690" s="19"/>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c r="AO690" s="16"/>
      <c r="AP690" s="16"/>
      <c r="AQ690" s="16"/>
      <c r="AR690" s="16"/>
      <c r="AS690" s="16"/>
      <c r="AT690" s="16"/>
      <c r="AU690" s="16"/>
      <c r="AV690" s="16"/>
      <c r="AW690" s="16"/>
      <c r="AX690" s="16"/>
      <c r="AY690" s="16"/>
      <c r="AZ690" s="16"/>
      <c r="BA690" s="16"/>
      <c r="BB690" s="16"/>
    </row>
    <row r="691" spans="1:54" ht="15.75" customHeight="1">
      <c r="A691" s="16"/>
      <c r="B691" s="16"/>
      <c r="C691" s="16"/>
      <c r="D691" s="16"/>
      <c r="E691" s="16"/>
      <c r="F691" s="16"/>
      <c r="G691" s="19"/>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c r="AO691" s="16"/>
      <c r="AP691" s="16"/>
      <c r="AQ691" s="16"/>
      <c r="AR691" s="16"/>
      <c r="AS691" s="16"/>
      <c r="AT691" s="16"/>
      <c r="AU691" s="16"/>
      <c r="AV691" s="16"/>
      <c r="AW691" s="16"/>
      <c r="AX691" s="16"/>
      <c r="AY691" s="16"/>
      <c r="AZ691" s="16"/>
      <c r="BA691" s="16"/>
      <c r="BB691" s="16"/>
    </row>
    <row r="692" spans="1:54" ht="15.75" customHeight="1">
      <c r="A692" s="16"/>
      <c r="B692" s="16"/>
      <c r="C692" s="16"/>
      <c r="D692" s="16"/>
      <c r="E692" s="16"/>
      <c r="F692" s="16"/>
      <c r="G692" s="19"/>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c r="AO692" s="16"/>
      <c r="AP692" s="16"/>
      <c r="AQ692" s="16"/>
      <c r="AR692" s="16"/>
      <c r="AS692" s="16"/>
      <c r="AT692" s="16"/>
      <c r="AU692" s="16"/>
      <c r="AV692" s="16"/>
      <c r="AW692" s="16"/>
      <c r="AX692" s="16"/>
      <c r="AY692" s="16"/>
      <c r="AZ692" s="16"/>
      <c r="BA692" s="16"/>
      <c r="BB692" s="16"/>
    </row>
    <row r="693" spans="1:54" ht="15.75" customHeight="1">
      <c r="A693" s="16"/>
      <c r="B693" s="16"/>
      <c r="C693" s="16"/>
      <c r="D693" s="16"/>
      <c r="E693" s="16"/>
      <c r="F693" s="16"/>
      <c r="G693" s="19"/>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6"/>
      <c r="AP693" s="16"/>
      <c r="AQ693" s="16"/>
      <c r="AR693" s="16"/>
      <c r="AS693" s="16"/>
      <c r="AT693" s="16"/>
      <c r="AU693" s="16"/>
      <c r="AV693" s="16"/>
      <c r="AW693" s="16"/>
      <c r="AX693" s="16"/>
      <c r="AY693" s="16"/>
      <c r="AZ693" s="16"/>
      <c r="BA693" s="16"/>
      <c r="BB693" s="16"/>
    </row>
    <row r="694" spans="1:54" ht="15.75" customHeight="1">
      <c r="A694" s="16"/>
      <c r="B694" s="16"/>
      <c r="C694" s="16"/>
      <c r="D694" s="16"/>
      <c r="E694" s="16"/>
      <c r="F694" s="16"/>
      <c r="G694" s="19"/>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c r="AO694" s="16"/>
      <c r="AP694" s="16"/>
      <c r="AQ694" s="16"/>
      <c r="AR694" s="16"/>
      <c r="AS694" s="16"/>
      <c r="AT694" s="16"/>
      <c r="AU694" s="16"/>
      <c r="AV694" s="16"/>
      <c r="AW694" s="16"/>
      <c r="AX694" s="16"/>
      <c r="AY694" s="16"/>
      <c r="AZ694" s="16"/>
      <c r="BA694" s="16"/>
      <c r="BB694" s="16"/>
    </row>
    <row r="695" spans="1:54" ht="15.75" customHeight="1">
      <c r="A695" s="16"/>
      <c r="B695" s="16"/>
      <c r="C695" s="16"/>
      <c r="D695" s="16"/>
      <c r="E695" s="16"/>
      <c r="F695" s="16"/>
      <c r="G695" s="19"/>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c r="AO695" s="16"/>
      <c r="AP695" s="16"/>
      <c r="AQ695" s="16"/>
      <c r="AR695" s="16"/>
      <c r="AS695" s="16"/>
      <c r="AT695" s="16"/>
      <c r="AU695" s="16"/>
      <c r="AV695" s="16"/>
      <c r="AW695" s="16"/>
      <c r="AX695" s="16"/>
      <c r="AY695" s="16"/>
      <c r="AZ695" s="16"/>
      <c r="BA695" s="16"/>
      <c r="BB695" s="16"/>
    </row>
    <row r="696" spans="1:54" ht="15.75" customHeight="1">
      <c r="A696" s="16"/>
      <c r="B696" s="16"/>
      <c r="C696" s="16"/>
      <c r="D696" s="16"/>
      <c r="E696" s="16"/>
      <c r="F696" s="16"/>
      <c r="G696" s="19"/>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c r="AO696" s="16"/>
      <c r="AP696" s="16"/>
      <c r="AQ696" s="16"/>
      <c r="AR696" s="16"/>
      <c r="AS696" s="16"/>
      <c r="AT696" s="16"/>
      <c r="AU696" s="16"/>
      <c r="AV696" s="16"/>
      <c r="AW696" s="16"/>
      <c r="AX696" s="16"/>
      <c r="AY696" s="16"/>
      <c r="AZ696" s="16"/>
      <c r="BA696" s="16"/>
      <c r="BB696" s="16"/>
    </row>
    <row r="697" spans="1:54" ht="15.75" customHeight="1">
      <c r="A697" s="16"/>
      <c r="B697" s="16"/>
      <c r="C697" s="16"/>
      <c r="D697" s="16"/>
      <c r="E697" s="16"/>
      <c r="F697" s="16"/>
      <c r="G697" s="19"/>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c r="AO697" s="16"/>
      <c r="AP697" s="16"/>
      <c r="AQ697" s="16"/>
      <c r="AR697" s="16"/>
      <c r="AS697" s="16"/>
      <c r="AT697" s="16"/>
      <c r="AU697" s="16"/>
      <c r="AV697" s="16"/>
      <c r="AW697" s="16"/>
      <c r="AX697" s="16"/>
      <c r="AY697" s="16"/>
      <c r="AZ697" s="16"/>
      <c r="BA697" s="16"/>
      <c r="BB697" s="16"/>
    </row>
    <row r="698" spans="1:54" ht="15.75" customHeight="1">
      <c r="A698" s="16"/>
      <c r="B698" s="16"/>
      <c r="C698" s="16"/>
      <c r="D698" s="16"/>
      <c r="E698" s="16"/>
      <c r="F698" s="16"/>
      <c r="G698" s="19"/>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c r="AO698" s="16"/>
      <c r="AP698" s="16"/>
      <c r="AQ698" s="16"/>
      <c r="AR698" s="16"/>
      <c r="AS698" s="16"/>
      <c r="AT698" s="16"/>
      <c r="AU698" s="16"/>
      <c r="AV698" s="16"/>
      <c r="AW698" s="16"/>
      <c r="AX698" s="16"/>
      <c r="AY698" s="16"/>
      <c r="AZ698" s="16"/>
      <c r="BA698" s="16"/>
      <c r="BB698" s="16"/>
    </row>
    <row r="699" spans="1:54" ht="15.75" customHeight="1">
      <c r="A699" s="16"/>
      <c r="B699" s="16"/>
      <c r="C699" s="16"/>
      <c r="D699" s="16"/>
      <c r="E699" s="16"/>
      <c r="F699" s="16"/>
      <c r="G699" s="19"/>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c r="AO699" s="16"/>
      <c r="AP699" s="16"/>
      <c r="AQ699" s="16"/>
      <c r="AR699" s="16"/>
      <c r="AS699" s="16"/>
      <c r="AT699" s="16"/>
      <c r="AU699" s="16"/>
      <c r="AV699" s="16"/>
      <c r="AW699" s="16"/>
      <c r="AX699" s="16"/>
      <c r="AY699" s="16"/>
      <c r="AZ699" s="16"/>
      <c r="BA699" s="16"/>
      <c r="BB699" s="16"/>
    </row>
    <row r="700" spans="1:54" ht="15.75" customHeight="1">
      <c r="A700" s="16"/>
      <c r="B700" s="16"/>
      <c r="C700" s="16"/>
      <c r="D700" s="16"/>
      <c r="E700" s="16"/>
      <c r="F700" s="16"/>
      <c r="G700" s="19"/>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c r="AO700" s="16"/>
      <c r="AP700" s="16"/>
      <c r="AQ700" s="16"/>
      <c r="AR700" s="16"/>
      <c r="AS700" s="16"/>
      <c r="AT700" s="16"/>
      <c r="AU700" s="16"/>
      <c r="AV700" s="16"/>
      <c r="AW700" s="16"/>
      <c r="AX700" s="16"/>
      <c r="AY700" s="16"/>
      <c r="AZ700" s="16"/>
      <c r="BA700" s="16"/>
      <c r="BB700" s="16"/>
    </row>
    <row r="701" spans="1:54" ht="15.75" customHeight="1">
      <c r="A701" s="16"/>
      <c r="B701" s="16"/>
      <c r="C701" s="16"/>
      <c r="D701" s="16"/>
      <c r="E701" s="16"/>
      <c r="F701" s="16"/>
      <c r="G701" s="19"/>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c r="AO701" s="16"/>
      <c r="AP701" s="16"/>
      <c r="AQ701" s="16"/>
      <c r="AR701" s="16"/>
      <c r="AS701" s="16"/>
      <c r="AT701" s="16"/>
      <c r="AU701" s="16"/>
      <c r="AV701" s="16"/>
      <c r="AW701" s="16"/>
      <c r="AX701" s="16"/>
      <c r="AY701" s="16"/>
      <c r="AZ701" s="16"/>
      <c r="BA701" s="16"/>
      <c r="BB701" s="16"/>
    </row>
    <row r="702" spans="1:54" ht="15.75" customHeight="1">
      <c r="A702" s="16"/>
      <c r="B702" s="16"/>
      <c r="C702" s="16"/>
      <c r="D702" s="16"/>
      <c r="E702" s="16"/>
      <c r="F702" s="16"/>
      <c r="G702" s="19"/>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c r="AO702" s="16"/>
      <c r="AP702" s="16"/>
      <c r="AQ702" s="16"/>
      <c r="AR702" s="16"/>
      <c r="AS702" s="16"/>
      <c r="AT702" s="16"/>
      <c r="AU702" s="16"/>
      <c r="AV702" s="16"/>
      <c r="AW702" s="16"/>
      <c r="AX702" s="16"/>
      <c r="AY702" s="16"/>
      <c r="AZ702" s="16"/>
      <c r="BA702" s="16"/>
      <c r="BB702" s="16"/>
    </row>
    <row r="703" spans="1:54" ht="15.75" customHeight="1">
      <c r="A703" s="16"/>
      <c r="B703" s="16"/>
      <c r="C703" s="16"/>
      <c r="D703" s="16"/>
      <c r="E703" s="16"/>
      <c r="F703" s="16"/>
      <c r="G703" s="19"/>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c r="AO703" s="16"/>
      <c r="AP703" s="16"/>
      <c r="AQ703" s="16"/>
      <c r="AR703" s="16"/>
      <c r="AS703" s="16"/>
      <c r="AT703" s="16"/>
      <c r="AU703" s="16"/>
      <c r="AV703" s="16"/>
      <c r="AW703" s="16"/>
      <c r="AX703" s="16"/>
      <c r="AY703" s="16"/>
      <c r="AZ703" s="16"/>
      <c r="BA703" s="16"/>
      <c r="BB703" s="16"/>
    </row>
    <row r="704" spans="1:54" ht="15.75" customHeight="1">
      <c r="A704" s="16"/>
      <c r="B704" s="16"/>
      <c r="C704" s="16"/>
      <c r="D704" s="16"/>
      <c r="E704" s="16"/>
      <c r="F704" s="16"/>
      <c r="G704" s="19"/>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c r="AO704" s="16"/>
      <c r="AP704" s="16"/>
      <c r="AQ704" s="16"/>
      <c r="AR704" s="16"/>
      <c r="AS704" s="16"/>
      <c r="AT704" s="16"/>
      <c r="AU704" s="16"/>
      <c r="AV704" s="16"/>
      <c r="AW704" s="16"/>
      <c r="AX704" s="16"/>
      <c r="AY704" s="16"/>
      <c r="AZ704" s="16"/>
      <c r="BA704" s="16"/>
      <c r="BB704" s="16"/>
    </row>
    <row r="705" spans="1:54" ht="15.75" customHeight="1">
      <c r="A705" s="16"/>
      <c r="B705" s="16"/>
      <c r="C705" s="16"/>
      <c r="D705" s="16"/>
      <c r="E705" s="16"/>
      <c r="F705" s="16"/>
      <c r="G705" s="19"/>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c r="AO705" s="16"/>
      <c r="AP705" s="16"/>
      <c r="AQ705" s="16"/>
      <c r="AR705" s="16"/>
      <c r="AS705" s="16"/>
      <c r="AT705" s="16"/>
      <c r="AU705" s="16"/>
      <c r="AV705" s="16"/>
      <c r="AW705" s="16"/>
      <c r="AX705" s="16"/>
      <c r="AY705" s="16"/>
      <c r="AZ705" s="16"/>
      <c r="BA705" s="16"/>
      <c r="BB705" s="16"/>
    </row>
    <row r="706" spans="1:54" ht="15.75" customHeight="1">
      <c r="A706" s="16"/>
      <c r="B706" s="16"/>
      <c r="C706" s="16"/>
      <c r="D706" s="16"/>
      <c r="E706" s="16"/>
      <c r="F706" s="16"/>
      <c r="G706" s="19"/>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c r="AO706" s="16"/>
      <c r="AP706" s="16"/>
      <c r="AQ706" s="16"/>
      <c r="AR706" s="16"/>
      <c r="AS706" s="16"/>
      <c r="AT706" s="16"/>
      <c r="AU706" s="16"/>
      <c r="AV706" s="16"/>
      <c r="AW706" s="16"/>
      <c r="AX706" s="16"/>
      <c r="AY706" s="16"/>
      <c r="AZ706" s="16"/>
      <c r="BA706" s="16"/>
      <c r="BB706" s="16"/>
    </row>
    <row r="707" spans="1:54" ht="15.75" customHeight="1">
      <c r="A707" s="16"/>
      <c r="B707" s="16"/>
      <c r="C707" s="16"/>
      <c r="D707" s="16"/>
      <c r="E707" s="16"/>
      <c r="F707" s="16"/>
      <c r="G707" s="19"/>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c r="AO707" s="16"/>
      <c r="AP707" s="16"/>
      <c r="AQ707" s="16"/>
      <c r="AR707" s="16"/>
      <c r="AS707" s="16"/>
      <c r="AT707" s="16"/>
      <c r="AU707" s="16"/>
      <c r="AV707" s="16"/>
      <c r="AW707" s="16"/>
      <c r="AX707" s="16"/>
      <c r="AY707" s="16"/>
      <c r="AZ707" s="16"/>
      <c r="BA707" s="16"/>
      <c r="BB707" s="16"/>
    </row>
    <row r="708" spans="1:54" ht="15.75" customHeight="1">
      <c r="A708" s="16"/>
      <c r="B708" s="16"/>
      <c r="C708" s="16"/>
      <c r="D708" s="16"/>
      <c r="E708" s="16"/>
      <c r="F708" s="16"/>
      <c r="G708" s="19"/>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c r="AO708" s="16"/>
      <c r="AP708" s="16"/>
      <c r="AQ708" s="16"/>
      <c r="AR708" s="16"/>
      <c r="AS708" s="16"/>
      <c r="AT708" s="16"/>
      <c r="AU708" s="16"/>
      <c r="AV708" s="16"/>
      <c r="AW708" s="16"/>
      <c r="AX708" s="16"/>
      <c r="AY708" s="16"/>
      <c r="AZ708" s="16"/>
      <c r="BA708" s="16"/>
      <c r="BB708" s="16"/>
    </row>
    <row r="709" spans="1:54" ht="15.75" customHeight="1">
      <c r="A709" s="16"/>
      <c r="B709" s="16"/>
      <c r="C709" s="16"/>
      <c r="D709" s="16"/>
      <c r="E709" s="16"/>
      <c r="F709" s="16"/>
      <c r="G709" s="19"/>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c r="AO709" s="16"/>
      <c r="AP709" s="16"/>
      <c r="AQ709" s="16"/>
      <c r="AR709" s="16"/>
      <c r="AS709" s="16"/>
      <c r="AT709" s="16"/>
      <c r="AU709" s="16"/>
      <c r="AV709" s="16"/>
      <c r="AW709" s="16"/>
      <c r="AX709" s="16"/>
      <c r="AY709" s="16"/>
      <c r="AZ709" s="16"/>
      <c r="BA709" s="16"/>
      <c r="BB709" s="16"/>
    </row>
    <row r="710" spans="1:54" ht="15.75" customHeight="1">
      <c r="A710" s="16"/>
      <c r="B710" s="16"/>
      <c r="C710" s="16"/>
      <c r="D710" s="16"/>
      <c r="E710" s="16"/>
      <c r="F710" s="16"/>
      <c r="G710" s="19"/>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c r="AO710" s="16"/>
      <c r="AP710" s="16"/>
      <c r="AQ710" s="16"/>
      <c r="AR710" s="16"/>
      <c r="AS710" s="16"/>
      <c r="AT710" s="16"/>
      <c r="AU710" s="16"/>
      <c r="AV710" s="16"/>
      <c r="AW710" s="16"/>
      <c r="AX710" s="16"/>
      <c r="AY710" s="16"/>
      <c r="AZ710" s="16"/>
      <c r="BA710" s="16"/>
      <c r="BB710" s="16"/>
    </row>
    <row r="711" spans="1:54" ht="15.75" customHeight="1">
      <c r="A711" s="16"/>
      <c r="B711" s="16"/>
      <c r="C711" s="16"/>
      <c r="D711" s="16"/>
      <c r="E711" s="16"/>
      <c r="F711" s="16"/>
      <c r="G711" s="19"/>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c r="AO711" s="16"/>
      <c r="AP711" s="16"/>
      <c r="AQ711" s="16"/>
      <c r="AR711" s="16"/>
      <c r="AS711" s="16"/>
      <c r="AT711" s="16"/>
      <c r="AU711" s="16"/>
      <c r="AV711" s="16"/>
      <c r="AW711" s="16"/>
      <c r="AX711" s="16"/>
      <c r="AY711" s="16"/>
      <c r="AZ711" s="16"/>
      <c r="BA711" s="16"/>
      <c r="BB711" s="16"/>
    </row>
    <row r="712" spans="1:54" ht="15.75" customHeight="1">
      <c r="A712" s="16"/>
      <c r="B712" s="16"/>
      <c r="C712" s="16"/>
      <c r="D712" s="16"/>
      <c r="E712" s="16"/>
      <c r="F712" s="16"/>
      <c r="G712" s="19"/>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c r="AO712" s="16"/>
      <c r="AP712" s="16"/>
      <c r="AQ712" s="16"/>
      <c r="AR712" s="16"/>
      <c r="AS712" s="16"/>
      <c r="AT712" s="16"/>
      <c r="AU712" s="16"/>
      <c r="AV712" s="16"/>
      <c r="AW712" s="16"/>
      <c r="AX712" s="16"/>
      <c r="AY712" s="16"/>
      <c r="AZ712" s="16"/>
      <c r="BA712" s="16"/>
      <c r="BB712" s="16"/>
    </row>
    <row r="713" spans="1:54" ht="15.75" customHeight="1">
      <c r="A713" s="16"/>
      <c r="B713" s="16"/>
      <c r="C713" s="16"/>
      <c r="D713" s="16"/>
      <c r="E713" s="16"/>
      <c r="F713" s="16"/>
      <c r="G713" s="19"/>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c r="AO713" s="16"/>
      <c r="AP713" s="16"/>
      <c r="AQ713" s="16"/>
      <c r="AR713" s="16"/>
      <c r="AS713" s="16"/>
      <c r="AT713" s="16"/>
      <c r="AU713" s="16"/>
      <c r="AV713" s="16"/>
      <c r="AW713" s="16"/>
      <c r="AX713" s="16"/>
      <c r="AY713" s="16"/>
      <c r="AZ713" s="16"/>
      <c r="BA713" s="16"/>
      <c r="BB713" s="16"/>
    </row>
    <row r="714" spans="1:54" ht="15.75" customHeight="1">
      <c r="A714" s="16"/>
      <c r="B714" s="16"/>
      <c r="C714" s="16"/>
      <c r="D714" s="16"/>
      <c r="E714" s="16"/>
      <c r="F714" s="16"/>
      <c r="G714" s="19"/>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c r="AO714" s="16"/>
      <c r="AP714" s="16"/>
      <c r="AQ714" s="16"/>
      <c r="AR714" s="16"/>
      <c r="AS714" s="16"/>
      <c r="AT714" s="16"/>
      <c r="AU714" s="16"/>
      <c r="AV714" s="16"/>
      <c r="AW714" s="16"/>
      <c r="AX714" s="16"/>
      <c r="AY714" s="16"/>
      <c r="AZ714" s="16"/>
      <c r="BA714" s="16"/>
      <c r="BB714" s="16"/>
    </row>
    <row r="715" spans="1:54" ht="15.75" customHeight="1">
      <c r="A715" s="16"/>
      <c r="B715" s="16"/>
      <c r="C715" s="16"/>
      <c r="D715" s="16"/>
      <c r="E715" s="16"/>
      <c r="F715" s="16"/>
      <c r="G715" s="19"/>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6"/>
      <c r="AP715" s="16"/>
      <c r="AQ715" s="16"/>
      <c r="AR715" s="16"/>
      <c r="AS715" s="16"/>
      <c r="AT715" s="16"/>
      <c r="AU715" s="16"/>
      <c r="AV715" s="16"/>
      <c r="AW715" s="16"/>
      <c r="AX715" s="16"/>
      <c r="AY715" s="16"/>
      <c r="AZ715" s="16"/>
      <c r="BA715" s="16"/>
      <c r="BB715" s="16"/>
    </row>
    <row r="716" spans="1:54" ht="15.75" customHeight="1">
      <c r="A716" s="16"/>
      <c r="B716" s="16"/>
      <c r="C716" s="16"/>
      <c r="D716" s="16"/>
      <c r="E716" s="16"/>
      <c r="F716" s="16"/>
      <c r="G716" s="19"/>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c r="AO716" s="16"/>
      <c r="AP716" s="16"/>
      <c r="AQ716" s="16"/>
      <c r="AR716" s="16"/>
      <c r="AS716" s="16"/>
      <c r="AT716" s="16"/>
      <c r="AU716" s="16"/>
      <c r="AV716" s="16"/>
      <c r="AW716" s="16"/>
      <c r="AX716" s="16"/>
      <c r="AY716" s="16"/>
      <c r="AZ716" s="16"/>
      <c r="BA716" s="16"/>
      <c r="BB716" s="16"/>
    </row>
    <row r="717" spans="1:54" ht="15.75" customHeight="1">
      <c r="A717" s="16"/>
      <c r="B717" s="16"/>
      <c r="C717" s="16"/>
      <c r="D717" s="16"/>
      <c r="E717" s="16"/>
      <c r="F717" s="16"/>
      <c r="G717" s="19"/>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c r="AO717" s="16"/>
      <c r="AP717" s="16"/>
      <c r="AQ717" s="16"/>
      <c r="AR717" s="16"/>
      <c r="AS717" s="16"/>
      <c r="AT717" s="16"/>
      <c r="AU717" s="16"/>
      <c r="AV717" s="16"/>
      <c r="AW717" s="16"/>
      <c r="AX717" s="16"/>
      <c r="AY717" s="16"/>
      <c r="AZ717" s="16"/>
      <c r="BA717" s="16"/>
      <c r="BB717" s="16"/>
    </row>
    <row r="718" spans="1:54" ht="15.75" customHeight="1">
      <c r="A718" s="16"/>
      <c r="B718" s="16"/>
      <c r="C718" s="16"/>
      <c r="D718" s="16"/>
      <c r="E718" s="16"/>
      <c r="F718" s="16"/>
      <c r="G718" s="19"/>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c r="AO718" s="16"/>
      <c r="AP718" s="16"/>
      <c r="AQ718" s="16"/>
      <c r="AR718" s="16"/>
      <c r="AS718" s="16"/>
      <c r="AT718" s="16"/>
      <c r="AU718" s="16"/>
      <c r="AV718" s="16"/>
      <c r="AW718" s="16"/>
      <c r="AX718" s="16"/>
      <c r="AY718" s="16"/>
      <c r="AZ718" s="16"/>
      <c r="BA718" s="16"/>
      <c r="BB718" s="16"/>
    </row>
    <row r="719" spans="1:54" ht="15.75" customHeight="1">
      <c r="A719" s="16"/>
      <c r="B719" s="16"/>
      <c r="C719" s="16"/>
      <c r="D719" s="16"/>
      <c r="E719" s="16"/>
      <c r="F719" s="16"/>
      <c r="G719" s="19"/>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c r="AO719" s="16"/>
      <c r="AP719" s="16"/>
      <c r="AQ719" s="16"/>
      <c r="AR719" s="16"/>
      <c r="AS719" s="16"/>
      <c r="AT719" s="16"/>
      <c r="AU719" s="16"/>
      <c r="AV719" s="16"/>
      <c r="AW719" s="16"/>
      <c r="AX719" s="16"/>
      <c r="AY719" s="16"/>
      <c r="AZ719" s="16"/>
      <c r="BA719" s="16"/>
      <c r="BB719" s="16"/>
    </row>
    <row r="720" spans="1:54" ht="15.75" customHeight="1">
      <c r="A720" s="16"/>
      <c r="B720" s="16"/>
      <c r="C720" s="16"/>
      <c r="D720" s="16"/>
      <c r="E720" s="16"/>
      <c r="F720" s="16"/>
      <c r="G720" s="19"/>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c r="AO720" s="16"/>
      <c r="AP720" s="16"/>
      <c r="AQ720" s="16"/>
      <c r="AR720" s="16"/>
      <c r="AS720" s="16"/>
      <c r="AT720" s="16"/>
      <c r="AU720" s="16"/>
      <c r="AV720" s="16"/>
      <c r="AW720" s="16"/>
      <c r="AX720" s="16"/>
      <c r="AY720" s="16"/>
      <c r="AZ720" s="16"/>
      <c r="BA720" s="16"/>
      <c r="BB720" s="16"/>
    </row>
    <row r="721" spans="1:54" ht="15.75" customHeight="1">
      <c r="A721" s="16"/>
      <c r="B721" s="16"/>
      <c r="C721" s="16"/>
      <c r="D721" s="16"/>
      <c r="E721" s="16"/>
      <c r="F721" s="16"/>
      <c r="G721" s="19"/>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c r="AO721" s="16"/>
      <c r="AP721" s="16"/>
      <c r="AQ721" s="16"/>
      <c r="AR721" s="16"/>
      <c r="AS721" s="16"/>
      <c r="AT721" s="16"/>
      <c r="AU721" s="16"/>
      <c r="AV721" s="16"/>
      <c r="AW721" s="16"/>
      <c r="AX721" s="16"/>
      <c r="AY721" s="16"/>
      <c r="AZ721" s="16"/>
      <c r="BA721" s="16"/>
      <c r="BB721" s="16"/>
    </row>
    <row r="722" spans="1:54" ht="15.75" customHeight="1">
      <c r="A722" s="16"/>
      <c r="B722" s="16"/>
      <c r="C722" s="16"/>
      <c r="D722" s="16"/>
      <c r="E722" s="16"/>
      <c r="F722" s="16"/>
      <c r="G722" s="19"/>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c r="AO722" s="16"/>
      <c r="AP722" s="16"/>
      <c r="AQ722" s="16"/>
      <c r="AR722" s="16"/>
      <c r="AS722" s="16"/>
      <c r="AT722" s="16"/>
      <c r="AU722" s="16"/>
      <c r="AV722" s="16"/>
      <c r="AW722" s="16"/>
      <c r="AX722" s="16"/>
      <c r="AY722" s="16"/>
      <c r="AZ722" s="16"/>
      <c r="BA722" s="16"/>
      <c r="BB722" s="16"/>
    </row>
    <row r="723" spans="1:54" ht="15.75" customHeight="1">
      <c r="A723" s="16"/>
      <c r="B723" s="16"/>
      <c r="C723" s="16"/>
      <c r="D723" s="16"/>
      <c r="E723" s="16"/>
      <c r="F723" s="16"/>
      <c r="G723" s="19"/>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c r="AO723" s="16"/>
      <c r="AP723" s="16"/>
      <c r="AQ723" s="16"/>
      <c r="AR723" s="16"/>
      <c r="AS723" s="16"/>
      <c r="AT723" s="16"/>
      <c r="AU723" s="16"/>
      <c r="AV723" s="16"/>
      <c r="AW723" s="16"/>
      <c r="AX723" s="16"/>
      <c r="AY723" s="16"/>
      <c r="AZ723" s="16"/>
      <c r="BA723" s="16"/>
      <c r="BB723" s="16"/>
    </row>
    <row r="724" spans="1:54" ht="15.75" customHeight="1">
      <c r="A724" s="16"/>
      <c r="B724" s="16"/>
      <c r="C724" s="16"/>
      <c r="D724" s="16"/>
      <c r="E724" s="16"/>
      <c r="F724" s="16"/>
      <c r="G724" s="19"/>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c r="AO724" s="16"/>
      <c r="AP724" s="16"/>
      <c r="AQ724" s="16"/>
      <c r="AR724" s="16"/>
      <c r="AS724" s="16"/>
      <c r="AT724" s="16"/>
      <c r="AU724" s="16"/>
      <c r="AV724" s="16"/>
      <c r="AW724" s="16"/>
      <c r="AX724" s="16"/>
      <c r="AY724" s="16"/>
      <c r="AZ724" s="16"/>
      <c r="BA724" s="16"/>
      <c r="BB724" s="16"/>
    </row>
    <row r="725" spans="1:54" ht="15.75" customHeight="1">
      <c r="A725" s="16"/>
      <c r="B725" s="16"/>
      <c r="C725" s="16"/>
      <c r="D725" s="16"/>
      <c r="E725" s="16"/>
      <c r="F725" s="16"/>
      <c r="G725" s="19"/>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c r="AO725" s="16"/>
      <c r="AP725" s="16"/>
      <c r="AQ725" s="16"/>
      <c r="AR725" s="16"/>
      <c r="AS725" s="16"/>
      <c r="AT725" s="16"/>
      <c r="AU725" s="16"/>
      <c r="AV725" s="16"/>
      <c r="AW725" s="16"/>
      <c r="AX725" s="16"/>
      <c r="AY725" s="16"/>
      <c r="AZ725" s="16"/>
      <c r="BA725" s="16"/>
      <c r="BB725" s="16"/>
    </row>
    <row r="726" spans="1:54" ht="15.75" customHeight="1">
      <c r="A726" s="16"/>
      <c r="B726" s="16"/>
      <c r="C726" s="16"/>
      <c r="D726" s="16"/>
      <c r="E726" s="16"/>
      <c r="F726" s="16"/>
      <c r="G726" s="19"/>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c r="AO726" s="16"/>
      <c r="AP726" s="16"/>
      <c r="AQ726" s="16"/>
      <c r="AR726" s="16"/>
      <c r="AS726" s="16"/>
      <c r="AT726" s="16"/>
      <c r="AU726" s="16"/>
      <c r="AV726" s="16"/>
      <c r="AW726" s="16"/>
      <c r="AX726" s="16"/>
      <c r="AY726" s="16"/>
      <c r="AZ726" s="16"/>
      <c r="BA726" s="16"/>
      <c r="BB726" s="16"/>
    </row>
    <row r="727" spans="1:54" ht="15.75" customHeight="1">
      <c r="A727" s="16"/>
      <c r="B727" s="16"/>
      <c r="C727" s="16"/>
      <c r="D727" s="16"/>
      <c r="E727" s="16"/>
      <c r="F727" s="16"/>
      <c r="G727" s="19"/>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c r="AO727" s="16"/>
      <c r="AP727" s="16"/>
      <c r="AQ727" s="16"/>
      <c r="AR727" s="16"/>
      <c r="AS727" s="16"/>
      <c r="AT727" s="16"/>
      <c r="AU727" s="16"/>
      <c r="AV727" s="16"/>
      <c r="AW727" s="16"/>
      <c r="AX727" s="16"/>
      <c r="AY727" s="16"/>
      <c r="AZ727" s="16"/>
      <c r="BA727" s="16"/>
      <c r="BB727" s="16"/>
    </row>
    <row r="728" spans="1:54" ht="15.75" customHeight="1">
      <c r="A728" s="16"/>
      <c r="B728" s="16"/>
      <c r="C728" s="16"/>
      <c r="D728" s="16"/>
      <c r="E728" s="16"/>
      <c r="F728" s="16"/>
      <c r="G728" s="19"/>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c r="AO728" s="16"/>
      <c r="AP728" s="16"/>
      <c r="AQ728" s="16"/>
      <c r="AR728" s="16"/>
      <c r="AS728" s="16"/>
      <c r="AT728" s="16"/>
      <c r="AU728" s="16"/>
      <c r="AV728" s="16"/>
      <c r="AW728" s="16"/>
      <c r="AX728" s="16"/>
      <c r="AY728" s="16"/>
      <c r="AZ728" s="16"/>
      <c r="BA728" s="16"/>
      <c r="BB728" s="16"/>
    </row>
    <row r="729" spans="1:54" ht="15.75" customHeight="1">
      <c r="A729" s="16"/>
      <c r="B729" s="16"/>
      <c r="C729" s="16"/>
      <c r="D729" s="16"/>
      <c r="E729" s="16"/>
      <c r="F729" s="16"/>
      <c r="G729" s="19"/>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c r="AO729" s="16"/>
      <c r="AP729" s="16"/>
      <c r="AQ729" s="16"/>
      <c r="AR729" s="16"/>
      <c r="AS729" s="16"/>
      <c r="AT729" s="16"/>
      <c r="AU729" s="16"/>
      <c r="AV729" s="16"/>
      <c r="AW729" s="16"/>
      <c r="AX729" s="16"/>
      <c r="AY729" s="16"/>
      <c r="AZ729" s="16"/>
      <c r="BA729" s="16"/>
      <c r="BB729" s="16"/>
    </row>
    <row r="730" spans="1:54" ht="15.75" customHeight="1">
      <c r="A730" s="16"/>
      <c r="B730" s="16"/>
      <c r="C730" s="16"/>
      <c r="D730" s="16"/>
      <c r="E730" s="16"/>
      <c r="F730" s="16"/>
      <c r="G730" s="19"/>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c r="AO730" s="16"/>
      <c r="AP730" s="16"/>
      <c r="AQ730" s="16"/>
      <c r="AR730" s="16"/>
      <c r="AS730" s="16"/>
      <c r="AT730" s="16"/>
      <c r="AU730" s="16"/>
      <c r="AV730" s="16"/>
      <c r="AW730" s="16"/>
      <c r="AX730" s="16"/>
      <c r="AY730" s="16"/>
      <c r="AZ730" s="16"/>
      <c r="BA730" s="16"/>
      <c r="BB730" s="16"/>
    </row>
    <row r="731" spans="1:54" ht="15.75" customHeight="1">
      <c r="A731" s="16"/>
      <c r="B731" s="16"/>
      <c r="C731" s="16"/>
      <c r="D731" s="16"/>
      <c r="E731" s="16"/>
      <c r="F731" s="16"/>
      <c r="G731" s="19"/>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c r="AO731" s="16"/>
      <c r="AP731" s="16"/>
      <c r="AQ731" s="16"/>
      <c r="AR731" s="16"/>
      <c r="AS731" s="16"/>
      <c r="AT731" s="16"/>
      <c r="AU731" s="16"/>
      <c r="AV731" s="16"/>
      <c r="AW731" s="16"/>
      <c r="AX731" s="16"/>
      <c r="AY731" s="16"/>
      <c r="AZ731" s="16"/>
      <c r="BA731" s="16"/>
      <c r="BB731" s="16"/>
    </row>
    <row r="732" spans="1:54" ht="15.75" customHeight="1">
      <c r="A732" s="16"/>
      <c r="B732" s="16"/>
      <c r="C732" s="16"/>
      <c r="D732" s="16"/>
      <c r="E732" s="16"/>
      <c r="F732" s="16"/>
      <c r="G732" s="19"/>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c r="AO732" s="16"/>
      <c r="AP732" s="16"/>
      <c r="AQ732" s="16"/>
      <c r="AR732" s="16"/>
      <c r="AS732" s="16"/>
      <c r="AT732" s="16"/>
      <c r="AU732" s="16"/>
      <c r="AV732" s="16"/>
      <c r="AW732" s="16"/>
      <c r="AX732" s="16"/>
      <c r="AY732" s="16"/>
      <c r="AZ732" s="16"/>
      <c r="BA732" s="16"/>
      <c r="BB732" s="16"/>
    </row>
    <row r="733" spans="1:54" ht="15.75" customHeight="1">
      <c r="A733" s="16"/>
      <c r="B733" s="16"/>
      <c r="C733" s="16"/>
      <c r="D733" s="16"/>
      <c r="E733" s="16"/>
      <c r="F733" s="16"/>
      <c r="G733" s="19"/>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c r="AO733" s="16"/>
      <c r="AP733" s="16"/>
      <c r="AQ733" s="16"/>
      <c r="AR733" s="16"/>
      <c r="AS733" s="16"/>
      <c r="AT733" s="16"/>
      <c r="AU733" s="16"/>
      <c r="AV733" s="16"/>
      <c r="AW733" s="16"/>
      <c r="AX733" s="16"/>
      <c r="AY733" s="16"/>
      <c r="AZ733" s="16"/>
      <c r="BA733" s="16"/>
      <c r="BB733" s="16"/>
    </row>
    <row r="734" spans="1:54" ht="15.75" customHeight="1">
      <c r="A734" s="16"/>
      <c r="B734" s="16"/>
      <c r="C734" s="16"/>
      <c r="D734" s="16"/>
      <c r="E734" s="16"/>
      <c r="F734" s="16"/>
      <c r="G734" s="19"/>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c r="AO734" s="16"/>
      <c r="AP734" s="16"/>
      <c r="AQ734" s="16"/>
      <c r="AR734" s="16"/>
      <c r="AS734" s="16"/>
      <c r="AT734" s="16"/>
      <c r="AU734" s="16"/>
      <c r="AV734" s="16"/>
      <c r="AW734" s="16"/>
      <c r="AX734" s="16"/>
      <c r="AY734" s="16"/>
      <c r="AZ734" s="16"/>
      <c r="BA734" s="16"/>
      <c r="BB734" s="16"/>
    </row>
    <row r="735" spans="1:54" ht="15.75" customHeight="1">
      <c r="A735" s="16"/>
      <c r="B735" s="16"/>
      <c r="C735" s="16"/>
      <c r="D735" s="16"/>
      <c r="E735" s="16"/>
      <c r="F735" s="16"/>
      <c r="G735" s="19"/>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c r="AO735" s="16"/>
      <c r="AP735" s="16"/>
      <c r="AQ735" s="16"/>
      <c r="AR735" s="16"/>
      <c r="AS735" s="16"/>
      <c r="AT735" s="16"/>
      <c r="AU735" s="16"/>
      <c r="AV735" s="16"/>
      <c r="AW735" s="16"/>
      <c r="AX735" s="16"/>
      <c r="AY735" s="16"/>
      <c r="AZ735" s="16"/>
      <c r="BA735" s="16"/>
      <c r="BB735" s="16"/>
    </row>
    <row r="736" spans="1:54" ht="15.75" customHeight="1">
      <c r="A736" s="16"/>
      <c r="B736" s="16"/>
      <c r="C736" s="16"/>
      <c r="D736" s="16"/>
      <c r="E736" s="16"/>
      <c r="F736" s="16"/>
      <c r="G736" s="19"/>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c r="AO736" s="16"/>
      <c r="AP736" s="16"/>
      <c r="AQ736" s="16"/>
      <c r="AR736" s="16"/>
      <c r="AS736" s="16"/>
      <c r="AT736" s="16"/>
      <c r="AU736" s="16"/>
      <c r="AV736" s="16"/>
      <c r="AW736" s="16"/>
      <c r="AX736" s="16"/>
      <c r="AY736" s="16"/>
      <c r="AZ736" s="16"/>
      <c r="BA736" s="16"/>
      <c r="BB736" s="16"/>
    </row>
    <row r="737" spans="1:54" ht="15.75" customHeight="1">
      <c r="A737" s="16"/>
      <c r="B737" s="16"/>
      <c r="C737" s="16"/>
      <c r="D737" s="16"/>
      <c r="E737" s="16"/>
      <c r="F737" s="16"/>
      <c r="G737" s="19"/>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c r="AO737" s="16"/>
      <c r="AP737" s="16"/>
      <c r="AQ737" s="16"/>
      <c r="AR737" s="16"/>
      <c r="AS737" s="16"/>
      <c r="AT737" s="16"/>
      <c r="AU737" s="16"/>
      <c r="AV737" s="16"/>
      <c r="AW737" s="16"/>
      <c r="AX737" s="16"/>
      <c r="AY737" s="16"/>
      <c r="AZ737" s="16"/>
      <c r="BA737" s="16"/>
      <c r="BB737" s="16"/>
    </row>
    <row r="738" spans="1:54" ht="15.75" customHeight="1">
      <c r="A738" s="16"/>
      <c r="B738" s="16"/>
      <c r="C738" s="16"/>
      <c r="D738" s="16"/>
      <c r="E738" s="16"/>
      <c r="F738" s="16"/>
      <c r="G738" s="19"/>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c r="AO738" s="16"/>
      <c r="AP738" s="16"/>
      <c r="AQ738" s="16"/>
      <c r="AR738" s="16"/>
      <c r="AS738" s="16"/>
      <c r="AT738" s="16"/>
      <c r="AU738" s="16"/>
      <c r="AV738" s="16"/>
      <c r="AW738" s="16"/>
      <c r="AX738" s="16"/>
      <c r="AY738" s="16"/>
      <c r="AZ738" s="16"/>
      <c r="BA738" s="16"/>
      <c r="BB738" s="16"/>
    </row>
    <row r="739" spans="1:54" ht="15.75" customHeight="1">
      <c r="A739" s="16"/>
      <c r="B739" s="16"/>
      <c r="C739" s="16"/>
      <c r="D739" s="16"/>
      <c r="E739" s="16"/>
      <c r="F739" s="16"/>
      <c r="G739" s="19"/>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c r="AO739" s="16"/>
      <c r="AP739" s="16"/>
      <c r="AQ739" s="16"/>
      <c r="AR739" s="16"/>
      <c r="AS739" s="16"/>
      <c r="AT739" s="16"/>
      <c r="AU739" s="16"/>
      <c r="AV739" s="16"/>
      <c r="AW739" s="16"/>
      <c r="AX739" s="16"/>
      <c r="AY739" s="16"/>
      <c r="AZ739" s="16"/>
      <c r="BA739" s="16"/>
      <c r="BB739" s="16"/>
    </row>
    <row r="740" spans="1:54" ht="15.75" customHeight="1">
      <c r="A740" s="16"/>
      <c r="B740" s="16"/>
      <c r="C740" s="16"/>
      <c r="D740" s="16"/>
      <c r="E740" s="16"/>
      <c r="F740" s="16"/>
      <c r="G740" s="19"/>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c r="AO740" s="16"/>
      <c r="AP740" s="16"/>
      <c r="AQ740" s="16"/>
      <c r="AR740" s="16"/>
      <c r="AS740" s="16"/>
      <c r="AT740" s="16"/>
      <c r="AU740" s="16"/>
      <c r="AV740" s="16"/>
      <c r="AW740" s="16"/>
      <c r="AX740" s="16"/>
      <c r="AY740" s="16"/>
      <c r="AZ740" s="16"/>
      <c r="BA740" s="16"/>
      <c r="BB740" s="16"/>
    </row>
    <row r="741" spans="1:54" ht="15.75" customHeight="1">
      <c r="A741" s="16"/>
      <c r="B741" s="16"/>
      <c r="C741" s="16"/>
      <c r="D741" s="16"/>
      <c r="E741" s="16"/>
      <c r="F741" s="16"/>
      <c r="G741" s="19"/>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c r="AO741" s="16"/>
      <c r="AP741" s="16"/>
      <c r="AQ741" s="16"/>
      <c r="AR741" s="16"/>
      <c r="AS741" s="16"/>
      <c r="AT741" s="16"/>
      <c r="AU741" s="16"/>
      <c r="AV741" s="16"/>
      <c r="AW741" s="16"/>
      <c r="AX741" s="16"/>
      <c r="AY741" s="16"/>
      <c r="AZ741" s="16"/>
      <c r="BA741" s="16"/>
      <c r="BB741" s="16"/>
    </row>
    <row r="742" spans="1:54" ht="15.75" customHeight="1">
      <c r="A742" s="16"/>
      <c r="B742" s="16"/>
      <c r="C742" s="16"/>
      <c r="D742" s="16"/>
      <c r="E742" s="16"/>
      <c r="F742" s="16"/>
      <c r="G742" s="19"/>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c r="AO742" s="16"/>
      <c r="AP742" s="16"/>
      <c r="AQ742" s="16"/>
      <c r="AR742" s="16"/>
      <c r="AS742" s="16"/>
      <c r="AT742" s="16"/>
      <c r="AU742" s="16"/>
      <c r="AV742" s="16"/>
      <c r="AW742" s="16"/>
      <c r="AX742" s="16"/>
      <c r="AY742" s="16"/>
      <c r="AZ742" s="16"/>
      <c r="BA742" s="16"/>
      <c r="BB742" s="16"/>
    </row>
    <row r="743" spans="1:54" ht="15.75" customHeight="1">
      <c r="A743" s="16"/>
      <c r="B743" s="16"/>
      <c r="C743" s="16"/>
      <c r="D743" s="16"/>
      <c r="E743" s="16"/>
      <c r="F743" s="16"/>
      <c r="G743" s="19"/>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c r="AO743" s="16"/>
      <c r="AP743" s="16"/>
      <c r="AQ743" s="16"/>
      <c r="AR743" s="16"/>
      <c r="AS743" s="16"/>
      <c r="AT743" s="16"/>
      <c r="AU743" s="16"/>
      <c r="AV743" s="16"/>
      <c r="AW743" s="16"/>
      <c r="AX743" s="16"/>
      <c r="AY743" s="16"/>
      <c r="AZ743" s="16"/>
      <c r="BA743" s="16"/>
      <c r="BB743" s="16"/>
    </row>
    <row r="744" spans="1:54" ht="15.75" customHeight="1">
      <c r="A744" s="16"/>
      <c r="B744" s="16"/>
      <c r="C744" s="16"/>
      <c r="D744" s="16"/>
      <c r="E744" s="16"/>
      <c r="F744" s="16"/>
      <c r="G744" s="19"/>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6"/>
      <c r="AP744" s="16"/>
      <c r="AQ744" s="16"/>
      <c r="AR744" s="16"/>
      <c r="AS744" s="16"/>
      <c r="AT744" s="16"/>
      <c r="AU744" s="16"/>
      <c r="AV744" s="16"/>
      <c r="AW744" s="16"/>
      <c r="AX744" s="16"/>
      <c r="AY744" s="16"/>
      <c r="AZ744" s="16"/>
      <c r="BA744" s="16"/>
      <c r="BB744" s="16"/>
    </row>
    <row r="745" spans="1:54" ht="15.75" customHeight="1">
      <c r="A745" s="16"/>
      <c r="B745" s="16"/>
      <c r="C745" s="16"/>
      <c r="D745" s="16"/>
      <c r="E745" s="16"/>
      <c r="F745" s="16"/>
      <c r="G745" s="19"/>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c r="AO745" s="16"/>
      <c r="AP745" s="16"/>
      <c r="AQ745" s="16"/>
      <c r="AR745" s="16"/>
      <c r="AS745" s="16"/>
      <c r="AT745" s="16"/>
      <c r="AU745" s="16"/>
      <c r="AV745" s="16"/>
      <c r="AW745" s="16"/>
      <c r="AX745" s="16"/>
      <c r="AY745" s="16"/>
      <c r="AZ745" s="16"/>
      <c r="BA745" s="16"/>
      <c r="BB745" s="16"/>
    </row>
    <row r="746" spans="1:54" ht="15.75" customHeight="1">
      <c r="A746" s="16"/>
      <c r="B746" s="16"/>
      <c r="C746" s="16"/>
      <c r="D746" s="16"/>
      <c r="E746" s="16"/>
      <c r="F746" s="16"/>
      <c r="G746" s="19"/>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c r="AO746" s="16"/>
      <c r="AP746" s="16"/>
      <c r="AQ746" s="16"/>
      <c r="AR746" s="16"/>
      <c r="AS746" s="16"/>
      <c r="AT746" s="16"/>
      <c r="AU746" s="16"/>
      <c r="AV746" s="16"/>
      <c r="AW746" s="16"/>
      <c r="AX746" s="16"/>
      <c r="AY746" s="16"/>
      <c r="AZ746" s="16"/>
      <c r="BA746" s="16"/>
      <c r="BB746" s="16"/>
    </row>
    <row r="747" spans="1:54" ht="15.75" customHeight="1">
      <c r="A747" s="16"/>
      <c r="B747" s="16"/>
      <c r="C747" s="16"/>
      <c r="D747" s="16"/>
      <c r="E747" s="16"/>
      <c r="F747" s="16"/>
      <c r="G747" s="19"/>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c r="AO747" s="16"/>
      <c r="AP747" s="16"/>
      <c r="AQ747" s="16"/>
      <c r="AR747" s="16"/>
      <c r="AS747" s="16"/>
      <c r="AT747" s="16"/>
      <c r="AU747" s="16"/>
      <c r="AV747" s="16"/>
      <c r="AW747" s="16"/>
      <c r="AX747" s="16"/>
      <c r="AY747" s="16"/>
      <c r="AZ747" s="16"/>
      <c r="BA747" s="16"/>
      <c r="BB747" s="16"/>
    </row>
    <row r="748" spans="1:54" ht="15.75" customHeight="1">
      <c r="A748" s="16"/>
      <c r="B748" s="16"/>
      <c r="C748" s="16"/>
      <c r="D748" s="16"/>
      <c r="E748" s="16"/>
      <c r="F748" s="16"/>
      <c r="G748" s="19"/>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c r="AO748" s="16"/>
      <c r="AP748" s="16"/>
      <c r="AQ748" s="16"/>
      <c r="AR748" s="16"/>
      <c r="AS748" s="16"/>
      <c r="AT748" s="16"/>
      <c r="AU748" s="16"/>
      <c r="AV748" s="16"/>
      <c r="AW748" s="16"/>
      <c r="AX748" s="16"/>
      <c r="AY748" s="16"/>
      <c r="AZ748" s="16"/>
      <c r="BA748" s="16"/>
      <c r="BB748" s="16"/>
    </row>
    <row r="749" spans="1:54" ht="15.75" customHeight="1">
      <c r="A749" s="16"/>
      <c r="B749" s="16"/>
      <c r="C749" s="16"/>
      <c r="D749" s="16"/>
      <c r="E749" s="16"/>
      <c r="F749" s="16"/>
      <c r="G749" s="19"/>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c r="AO749" s="16"/>
      <c r="AP749" s="16"/>
      <c r="AQ749" s="16"/>
      <c r="AR749" s="16"/>
      <c r="AS749" s="16"/>
      <c r="AT749" s="16"/>
      <c r="AU749" s="16"/>
      <c r="AV749" s="16"/>
      <c r="AW749" s="16"/>
      <c r="AX749" s="16"/>
      <c r="AY749" s="16"/>
      <c r="AZ749" s="16"/>
      <c r="BA749" s="16"/>
      <c r="BB749" s="16"/>
    </row>
    <row r="750" spans="1:54" ht="15.75" customHeight="1">
      <c r="A750" s="16"/>
      <c r="B750" s="16"/>
      <c r="C750" s="16"/>
      <c r="D750" s="16"/>
      <c r="E750" s="16"/>
      <c r="F750" s="16"/>
      <c r="G750" s="19"/>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c r="AO750" s="16"/>
      <c r="AP750" s="16"/>
      <c r="AQ750" s="16"/>
      <c r="AR750" s="16"/>
      <c r="AS750" s="16"/>
      <c r="AT750" s="16"/>
      <c r="AU750" s="16"/>
      <c r="AV750" s="16"/>
      <c r="AW750" s="16"/>
      <c r="AX750" s="16"/>
      <c r="AY750" s="16"/>
      <c r="AZ750" s="16"/>
      <c r="BA750" s="16"/>
      <c r="BB750" s="16"/>
    </row>
    <row r="751" spans="1:54" ht="15.75" customHeight="1">
      <c r="A751" s="16"/>
      <c r="B751" s="16"/>
      <c r="C751" s="16"/>
      <c r="D751" s="16"/>
      <c r="E751" s="16"/>
      <c r="F751" s="16"/>
      <c r="G751" s="19"/>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c r="AO751" s="16"/>
      <c r="AP751" s="16"/>
      <c r="AQ751" s="16"/>
      <c r="AR751" s="16"/>
      <c r="AS751" s="16"/>
      <c r="AT751" s="16"/>
      <c r="AU751" s="16"/>
      <c r="AV751" s="16"/>
      <c r="AW751" s="16"/>
      <c r="AX751" s="16"/>
      <c r="AY751" s="16"/>
      <c r="AZ751" s="16"/>
      <c r="BA751" s="16"/>
      <c r="BB751" s="16"/>
    </row>
    <row r="752" spans="1:54" ht="15.75" customHeight="1">
      <c r="A752" s="16"/>
      <c r="B752" s="16"/>
      <c r="C752" s="16"/>
      <c r="D752" s="16"/>
      <c r="E752" s="16"/>
      <c r="F752" s="16"/>
      <c r="G752" s="19"/>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c r="AO752" s="16"/>
      <c r="AP752" s="16"/>
      <c r="AQ752" s="16"/>
      <c r="AR752" s="16"/>
      <c r="AS752" s="16"/>
      <c r="AT752" s="16"/>
      <c r="AU752" s="16"/>
      <c r="AV752" s="16"/>
      <c r="AW752" s="16"/>
      <c r="AX752" s="16"/>
      <c r="AY752" s="16"/>
      <c r="AZ752" s="16"/>
      <c r="BA752" s="16"/>
      <c r="BB752" s="16"/>
    </row>
    <row r="753" spans="1:54" ht="15.75" customHeight="1">
      <c r="A753" s="16"/>
      <c r="B753" s="16"/>
      <c r="C753" s="16"/>
      <c r="D753" s="16"/>
      <c r="E753" s="16"/>
      <c r="F753" s="16"/>
      <c r="G753" s="19"/>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c r="AO753" s="16"/>
      <c r="AP753" s="16"/>
      <c r="AQ753" s="16"/>
      <c r="AR753" s="16"/>
      <c r="AS753" s="16"/>
      <c r="AT753" s="16"/>
      <c r="AU753" s="16"/>
      <c r="AV753" s="16"/>
      <c r="AW753" s="16"/>
      <c r="AX753" s="16"/>
      <c r="AY753" s="16"/>
      <c r="AZ753" s="16"/>
      <c r="BA753" s="16"/>
      <c r="BB753" s="16"/>
    </row>
    <row r="754" spans="1:54" ht="15.75" customHeight="1">
      <c r="A754" s="16"/>
      <c r="B754" s="16"/>
      <c r="C754" s="16"/>
      <c r="D754" s="16"/>
      <c r="E754" s="16"/>
      <c r="F754" s="16"/>
      <c r="G754" s="19"/>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c r="AO754" s="16"/>
      <c r="AP754" s="16"/>
      <c r="AQ754" s="16"/>
      <c r="AR754" s="16"/>
      <c r="AS754" s="16"/>
      <c r="AT754" s="16"/>
      <c r="AU754" s="16"/>
      <c r="AV754" s="16"/>
      <c r="AW754" s="16"/>
      <c r="AX754" s="16"/>
      <c r="AY754" s="16"/>
      <c r="AZ754" s="16"/>
      <c r="BA754" s="16"/>
      <c r="BB754" s="16"/>
    </row>
    <row r="755" spans="1:54" ht="15.75" customHeight="1">
      <c r="A755" s="16"/>
      <c r="B755" s="16"/>
      <c r="C755" s="16"/>
      <c r="D755" s="16"/>
      <c r="E755" s="16"/>
      <c r="F755" s="16"/>
      <c r="G755" s="19"/>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c r="AO755" s="16"/>
      <c r="AP755" s="16"/>
      <c r="AQ755" s="16"/>
      <c r="AR755" s="16"/>
      <c r="AS755" s="16"/>
      <c r="AT755" s="16"/>
      <c r="AU755" s="16"/>
      <c r="AV755" s="16"/>
      <c r="AW755" s="16"/>
      <c r="AX755" s="16"/>
      <c r="AY755" s="16"/>
      <c r="AZ755" s="16"/>
      <c r="BA755" s="16"/>
      <c r="BB755" s="16"/>
    </row>
    <row r="756" spans="1:54" ht="15.75" customHeight="1">
      <c r="A756" s="16"/>
      <c r="B756" s="16"/>
      <c r="C756" s="16"/>
      <c r="D756" s="16"/>
      <c r="E756" s="16"/>
      <c r="F756" s="16"/>
      <c r="G756" s="19"/>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c r="AO756" s="16"/>
      <c r="AP756" s="16"/>
      <c r="AQ756" s="16"/>
      <c r="AR756" s="16"/>
      <c r="AS756" s="16"/>
      <c r="AT756" s="16"/>
      <c r="AU756" s="16"/>
      <c r="AV756" s="16"/>
      <c r="AW756" s="16"/>
      <c r="AX756" s="16"/>
      <c r="AY756" s="16"/>
      <c r="AZ756" s="16"/>
      <c r="BA756" s="16"/>
      <c r="BB756" s="16"/>
    </row>
    <row r="757" spans="1:54" ht="15.75" customHeight="1">
      <c r="A757" s="16"/>
      <c r="B757" s="16"/>
      <c r="C757" s="16"/>
      <c r="D757" s="16"/>
      <c r="E757" s="16"/>
      <c r="F757" s="16"/>
      <c r="G757" s="19"/>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c r="AO757" s="16"/>
      <c r="AP757" s="16"/>
      <c r="AQ757" s="16"/>
      <c r="AR757" s="16"/>
      <c r="AS757" s="16"/>
      <c r="AT757" s="16"/>
      <c r="AU757" s="16"/>
      <c r="AV757" s="16"/>
      <c r="AW757" s="16"/>
      <c r="AX757" s="16"/>
      <c r="AY757" s="16"/>
      <c r="AZ757" s="16"/>
      <c r="BA757" s="16"/>
      <c r="BB757" s="16"/>
    </row>
    <row r="758" spans="1:54" ht="15.75" customHeight="1">
      <c r="A758" s="16"/>
      <c r="B758" s="16"/>
      <c r="C758" s="16"/>
      <c r="D758" s="16"/>
      <c r="E758" s="16"/>
      <c r="F758" s="16"/>
      <c r="G758" s="19"/>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c r="AO758" s="16"/>
      <c r="AP758" s="16"/>
      <c r="AQ758" s="16"/>
      <c r="AR758" s="16"/>
      <c r="AS758" s="16"/>
      <c r="AT758" s="16"/>
      <c r="AU758" s="16"/>
      <c r="AV758" s="16"/>
      <c r="AW758" s="16"/>
      <c r="AX758" s="16"/>
      <c r="AY758" s="16"/>
      <c r="AZ758" s="16"/>
      <c r="BA758" s="16"/>
      <c r="BB758" s="16"/>
    </row>
    <row r="759" spans="1:54" ht="15.75" customHeight="1">
      <c r="A759" s="16"/>
      <c r="B759" s="16"/>
      <c r="C759" s="16"/>
      <c r="D759" s="16"/>
      <c r="E759" s="16"/>
      <c r="F759" s="16"/>
      <c r="G759" s="19"/>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c r="AO759" s="16"/>
      <c r="AP759" s="16"/>
      <c r="AQ759" s="16"/>
      <c r="AR759" s="16"/>
      <c r="AS759" s="16"/>
      <c r="AT759" s="16"/>
      <c r="AU759" s="16"/>
      <c r="AV759" s="16"/>
      <c r="AW759" s="16"/>
      <c r="AX759" s="16"/>
      <c r="AY759" s="16"/>
      <c r="AZ759" s="16"/>
      <c r="BA759" s="16"/>
      <c r="BB759" s="16"/>
    </row>
    <row r="760" spans="1:54" ht="15.75" customHeight="1">
      <c r="A760" s="16"/>
      <c r="B760" s="16"/>
      <c r="C760" s="16"/>
      <c r="D760" s="16"/>
      <c r="E760" s="16"/>
      <c r="F760" s="16"/>
      <c r="G760" s="19"/>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c r="AO760" s="16"/>
      <c r="AP760" s="16"/>
      <c r="AQ760" s="16"/>
      <c r="AR760" s="16"/>
      <c r="AS760" s="16"/>
      <c r="AT760" s="16"/>
      <c r="AU760" s="16"/>
      <c r="AV760" s="16"/>
      <c r="AW760" s="16"/>
      <c r="AX760" s="16"/>
      <c r="AY760" s="16"/>
      <c r="AZ760" s="16"/>
      <c r="BA760" s="16"/>
      <c r="BB760" s="16"/>
    </row>
    <row r="761" spans="1:54" ht="15.75" customHeight="1">
      <c r="A761" s="16"/>
      <c r="B761" s="16"/>
      <c r="C761" s="16"/>
      <c r="D761" s="16"/>
      <c r="E761" s="16"/>
      <c r="F761" s="16"/>
      <c r="G761" s="19"/>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c r="AQ761" s="16"/>
      <c r="AR761" s="16"/>
      <c r="AS761" s="16"/>
      <c r="AT761" s="16"/>
      <c r="AU761" s="16"/>
      <c r="AV761" s="16"/>
      <c r="AW761" s="16"/>
      <c r="AX761" s="16"/>
      <c r="AY761" s="16"/>
      <c r="AZ761" s="16"/>
      <c r="BA761" s="16"/>
      <c r="BB761" s="16"/>
    </row>
    <row r="762" spans="1:54" ht="15.75" customHeight="1">
      <c r="A762" s="16"/>
      <c r="B762" s="16"/>
      <c r="C762" s="16"/>
      <c r="D762" s="16"/>
      <c r="E762" s="16"/>
      <c r="F762" s="16"/>
      <c r="G762" s="19"/>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c r="AQ762" s="16"/>
      <c r="AR762" s="16"/>
      <c r="AS762" s="16"/>
      <c r="AT762" s="16"/>
      <c r="AU762" s="16"/>
      <c r="AV762" s="16"/>
      <c r="AW762" s="16"/>
      <c r="AX762" s="16"/>
      <c r="AY762" s="16"/>
      <c r="AZ762" s="16"/>
      <c r="BA762" s="16"/>
      <c r="BB762" s="16"/>
    </row>
    <row r="763" spans="1:54" ht="15.75" customHeight="1">
      <c r="A763" s="16"/>
      <c r="B763" s="16"/>
      <c r="C763" s="16"/>
      <c r="D763" s="16"/>
      <c r="E763" s="16"/>
      <c r="F763" s="16"/>
      <c r="G763" s="19"/>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c r="AQ763" s="16"/>
      <c r="AR763" s="16"/>
      <c r="AS763" s="16"/>
      <c r="AT763" s="16"/>
      <c r="AU763" s="16"/>
      <c r="AV763" s="16"/>
      <c r="AW763" s="16"/>
      <c r="AX763" s="16"/>
      <c r="AY763" s="16"/>
      <c r="AZ763" s="16"/>
      <c r="BA763" s="16"/>
      <c r="BB763" s="16"/>
    </row>
    <row r="764" spans="1:54" ht="15.75" customHeight="1">
      <c r="A764" s="16"/>
      <c r="B764" s="16"/>
      <c r="C764" s="16"/>
      <c r="D764" s="16"/>
      <c r="E764" s="16"/>
      <c r="F764" s="16"/>
      <c r="G764" s="19"/>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c r="AQ764" s="16"/>
      <c r="AR764" s="16"/>
      <c r="AS764" s="16"/>
      <c r="AT764" s="16"/>
      <c r="AU764" s="16"/>
      <c r="AV764" s="16"/>
      <c r="AW764" s="16"/>
      <c r="AX764" s="16"/>
      <c r="AY764" s="16"/>
      <c r="AZ764" s="16"/>
      <c r="BA764" s="16"/>
      <c r="BB764" s="16"/>
    </row>
    <row r="765" spans="1:54" ht="15.75" customHeight="1">
      <c r="A765" s="16"/>
      <c r="B765" s="16"/>
      <c r="C765" s="16"/>
      <c r="D765" s="16"/>
      <c r="E765" s="16"/>
      <c r="F765" s="16"/>
      <c r="G765" s="19"/>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c r="AQ765" s="16"/>
      <c r="AR765" s="16"/>
      <c r="AS765" s="16"/>
      <c r="AT765" s="16"/>
      <c r="AU765" s="16"/>
      <c r="AV765" s="16"/>
      <c r="AW765" s="16"/>
      <c r="AX765" s="16"/>
      <c r="AY765" s="16"/>
      <c r="AZ765" s="16"/>
      <c r="BA765" s="16"/>
      <c r="BB765" s="16"/>
    </row>
    <row r="766" spans="1:54" ht="15.75" customHeight="1">
      <c r="A766" s="16"/>
      <c r="B766" s="16"/>
      <c r="C766" s="16"/>
      <c r="D766" s="16"/>
      <c r="E766" s="16"/>
      <c r="F766" s="16"/>
      <c r="G766" s="19"/>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c r="AQ766" s="16"/>
      <c r="AR766" s="16"/>
      <c r="AS766" s="16"/>
      <c r="AT766" s="16"/>
      <c r="AU766" s="16"/>
      <c r="AV766" s="16"/>
      <c r="AW766" s="16"/>
      <c r="AX766" s="16"/>
      <c r="AY766" s="16"/>
      <c r="AZ766" s="16"/>
      <c r="BA766" s="16"/>
      <c r="BB766" s="16"/>
    </row>
    <row r="767" spans="1:54" ht="15.75" customHeight="1">
      <c r="A767" s="16"/>
      <c r="B767" s="16"/>
      <c r="C767" s="16"/>
      <c r="D767" s="16"/>
      <c r="E767" s="16"/>
      <c r="F767" s="16"/>
      <c r="G767" s="19"/>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c r="AQ767" s="16"/>
      <c r="AR767" s="16"/>
      <c r="AS767" s="16"/>
      <c r="AT767" s="16"/>
      <c r="AU767" s="16"/>
      <c r="AV767" s="16"/>
      <c r="AW767" s="16"/>
      <c r="AX767" s="16"/>
      <c r="AY767" s="16"/>
      <c r="AZ767" s="16"/>
      <c r="BA767" s="16"/>
      <c r="BB767" s="16"/>
    </row>
    <row r="768" spans="1:54" ht="15.75" customHeight="1">
      <c r="A768" s="16"/>
      <c r="B768" s="16"/>
      <c r="C768" s="16"/>
      <c r="D768" s="16"/>
      <c r="E768" s="16"/>
      <c r="F768" s="16"/>
      <c r="G768" s="19"/>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c r="AQ768" s="16"/>
      <c r="AR768" s="16"/>
      <c r="AS768" s="16"/>
      <c r="AT768" s="16"/>
      <c r="AU768" s="16"/>
      <c r="AV768" s="16"/>
      <c r="AW768" s="16"/>
      <c r="AX768" s="16"/>
      <c r="AY768" s="16"/>
      <c r="AZ768" s="16"/>
      <c r="BA768" s="16"/>
      <c r="BB768" s="16"/>
    </row>
    <row r="769" spans="1:54" ht="15.75" customHeight="1">
      <c r="A769" s="16"/>
      <c r="B769" s="16"/>
      <c r="C769" s="16"/>
      <c r="D769" s="16"/>
      <c r="E769" s="16"/>
      <c r="F769" s="16"/>
      <c r="G769" s="19"/>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c r="AQ769" s="16"/>
      <c r="AR769" s="16"/>
      <c r="AS769" s="16"/>
      <c r="AT769" s="16"/>
      <c r="AU769" s="16"/>
      <c r="AV769" s="16"/>
      <c r="AW769" s="16"/>
      <c r="AX769" s="16"/>
      <c r="AY769" s="16"/>
      <c r="AZ769" s="16"/>
      <c r="BA769" s="16"/>
      <c r="BB769" s="16"/>
    </row>
    <row r="770" spans="1:54" ht="15.75" customHeight="1">
      <c r="A770" s="16"/>
      <c r="B770" s="16"/>
      <c r="C770" s="16"/>
      <c r="D770" s="16"/>
      <c r="E770" s="16"/>
      <c r="F770" s="16"/>
      <c r="G770" s="19"/>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c r="AQ770" s="16"/>
      <c r="AR770" s="16"/>
      <c r="AS770" s="16"/>
      <c r="AT770" s="16"/>
      <c r="AU770" s="16"/>
      <c r="AV770" s="16"/>
      <c r="AW770" s="16"/>
      <c r="AX770" s="16"/>
      <c r="AY770" s="16"/>
      <c r="AZ770" s="16"/>
      <c r="BA770" s="16"/>
      <c r="BB770" s="16"/>
    </row>
    <row r="771" spans="1:54" ht="15.75" customHeight="1">
      <c r="A771" s="16"/>
      <c r="B771" s="16"/>
      <c r="C771" s="16"/>
      <c r="D771" s="16"/>
      <c r="E771" s="16"/>
      <c r="F771" s="16"/>
      <c r="G771" s="19"/>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c r="AQ771" s="16"/>
      <c r="AR771" s="16"/>
      <c r="AS771" s="16"/>
      <c r="AT771" s="16"/>
      <c r="AU771" s="16"/>
      <c r="AV771" s="16"/>
      <c r="AW771" s="16"/>
      <c r="AX771" s="16"/>
      <c r="AY771" s="16"/>
      <c r="AZ771" s="16"/>
      <c r="BA771" s="16"/>
      <c r="BB771" s="16"/>
    </row>
    <row r="772" spans="1:54" ht="15.75" customHeight="1">
      <c r="A772" s="16"/>
      <c r="B772" s="16"/>
      <c r="C772" s="16"/>
      <c r="D772" s="16"/>
      <c r="E772" s="16"/>
      <c r="F772" s="16"/>
      <c r="G772" s="19"/>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c r="AQ772" s="16"/>
      <c r="AR772" s="16"/>
      <c r="AS772" s="16"/>
      <c r="AT772" s="16"/>
      <c r="AU772" s="16"/>
      <c r="AV772" s="16"/>
      <c r="AW772" s="16"/>
      <c r="AX772" s="16"/>
      <c r="AY772" s="16"/>
      <c r="AZ772" s="16"/>
      <c r="BA772" s="16"/>
      <c r="BB772" s="16"/>
    </row>
    <row r="773" spans="1:54" ht="15.75" customHeight="1">
      <c r="A773" s="16"/>
      <c r="B773" s="16"/>
      <c r="C773" s="16"/>
      <c r="D773" s="16"/>
      <c r="E773" s="16"/>
      <c r="F773" s="16"/>
      <c r="G773" s="19"/>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c r="AQ773" s="16"/>
      <c r="AR773" s="16"/>
      <c r="AS773" s="16"/>
      <c r="AT773" s="16"/>
      <c r="AU773" s="16"/>
      <c r="AV773" s="16"/>
      <c r="AW773" s="16"/>
      <c r="AX773" s="16"/>
      <c r="AY773" s="16"/>
      <c r="AZ773" s="16"/>
      <c r="BA773" s="16"/>
      <c r="BB773" s="16"/>
    </row>
    <row r="774" spans="1:54" ht="15.75" customHeight="1">
      <c r="A774" s="16"/>
      <c r="B774" s="16"/>
      <c r="C774" s="16"/>
      <c r="D774" s="16"/>
      <c r="E774" s="16"/>
      <c r="F774" s="16"/>
      <c r="G774" s="19"/>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c r="AQ774" s="16"/>
      <c r="AR774" s="16"/>
      <c r="AS774" s="16"/>
      <c r="AT774" s="16"/>
      <c r="AU774" s="16"/>
      <c r="AV774" s="16"/>
      <c r="AW774" s="16"/>
      <c r="AX774" s="16"/>
      <c r="AY774" s="16"/>
      <c r="AZ774" s="16"/>
      <c r="BA774" s="16"/>
      <c r="BB774" s="16"/>
    </row>
    <row r="775" spans="1:54" ht="15.75" customHeight="1">
      <c r="A775" s="16"/>
      <c r="B775" s="16"/>
      <c r="C775" s="16"/>
      <c r="D775" s="16"/>
      <c r="E775" s="16"/>
      <c r="F775" s="16"/>
      <c r="G775" s="19"/>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c r="AQ775" s="16"/>
      <c r="AR775" s="16"/>
      <c r="AS775" s="16"/>
      <c r="AT775" s="16"/>
      <c r="AU775" s="16"/>
      <c r="AV775" s="16"/>
      <c r="AW775" s="16"/>
      <c r="AX775" s="16"/>
      <c r="AY775" s="16"/>
      <c r="AZ775" s="16"/>
      <c r="BA775" s="16"/>
      <c r="BB775" s="16"/>
    </row>
    <row r="776" spans="1:54" ht="15.75" customHeight="1">
      <c r="A776" s="16"/>
      <c r="B776" s="16"/>
      <c r="C776" s="16"/>
      <c r="D776" s="16"/>
      <c r="E776" s="16"/>
      <c r="F776" s="16"/>
      <c r="G776" s="19"/>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c r="AQ776" s="16"/>
      <c r="AR776" s="16"/>
      <c r="AS776" s="16"/>
      <c r="AT776" s="16"/>
      <c r="AU776" s="16"/>
      <c r="AV776" s="16"/>
      <c r="AW776" s="16"/>
      <c r="AX776" s="16"/>
      <c r="AY776" s="16"/>
      <c r="AZ776" s="16"/>
      <c r="BA776" s="16"/>
      <c r="BB776" s="16"/>
    </row>
    <row r="777" spans="1:54" ht="15.75" customHeight="1">
      <c r="A777" s="16"/>
      <c r="B777" s="16"/>
      <c r="C777" s="16"/>
      <c r="D777" s="16"/>
      <c r="E777" s="16"/>
      <c r="F777" s="16"/>
      <c r="G777" s="19"/>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c r="AQ777" s="16"/>
      <c r="AR777" s="16"/>
      <c r="AS777" s="16"/>
      <c r="AT777" s="16"/>
      <c r="AU777" s="16"/>
      <c r="AV777" s="16"/>
      <c r="AW777" s="16"/>
      <c r="AX777" s="16"/>
      <c r="AY777" s="16"/>
      <c r="AZ777" s="16"/>
      <c r="BA777" s="16"/>
      <c r="BB777" s="16"/>
    </row>
    <row r="778" spans="1:54" ht="15.75" customHeight="1">
      <c r="A778" s="16"/>
      <c r="B778" s="16"/>
      <c r="C778" s="16"/>
      <c r="D778" s="16"/>
      <c r="E778" s="16"/>
      <c r="F778" s="16"/>
      <c r="G778" s="19"/>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c r="AQ778" s="16"/>
      <c r="AR778" s="16"/>
      <c r="AS778" s="16"/>
      <c r="AT778" s="16"/>
      <c r="AU778" s="16"/>
      <c r="AV778" s="16"/>
      <c r="AW778" s="16"/>
      <c r="AX778" s="16"/>
      <c r="AY778" s="16"/>
      <c r="AZ778" s="16"/>
      <c r="BA778" s="16"/>
      <c r="BB778" s="16"/>
    </row>
    <row r="779" spans="1:54" ht="15.75" customHeight="1">
      <c r="A779" s="16"/>
      <c r="B779" s="16"/>
      <c r="C779" s="16"/>
      <c r="D779" s="16"/>
      <c r="E779" s="16"/>
      <c r="F779" s="16"/>
      <c r="G779" s="19"/>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c r="AQ779" s="16"/>
      <c r="AR779" s="16"/>
      <c r="AS779" s="16"/>
      <c r="AT779" s="16"/>
      <c r="AU779" s="16"/>
      <c r="AV779" s="16"/>
      <c r="AW779" s="16"/>
      <c r="AX779" s="16"/>
      <c r="AY779" s="16"/>
      <c r="AZ779" s="16"/>
      <c r="BA779" s="16"/>
      <c r="BB779" s="16"/>
    </row>
    <row r="780" spans="1:54" ht="15.75" customHeight="1">
      <c r="A780" s="16"/>
      <c r="B780" s="16"/>
      <c r="C780" s="16"/>
      <c r="D780" s="16"/>
      <c r="E780" s="16"/>
      <c r="F780" s="16"/>
      <c r="G780" s="19"/>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c r="AQ780" s="16"/>
      <c r="AR780" s="16"/>
      <c r="AS780" s="16"/>
      <c r="AT780" s="16"/>
      <c r="AU780" s="16"/>
      <c r="AV780" s="16"/>
      <c r="AW780" s="16"/>
      <c r="AX780" s="16"/>
      <c r="AY780" s="16"/>
      <c r="AZ780" s="16"/>
      <c r="BA780" s="16"/>
      <c r="BB780" s="16"/>
    </row>
    <row r="781" spans="1:54" ht="15.75" customHeight="1">
      <c r="A781" s="16"/>
      <c r="B781" s="16"/>
      <c r="C781" s="16"/>
      <c r="D781" s="16"/>
      <c r="E781" s="16"/>
      <c r="F781" s="16"/>
      <c r="G781" s="19"/>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c r="AQ781" s="16"/>
      <c r="AR781" s="16"/>
      <c r="AS781" s="16"/>
      <c r="AT781" s="16"/>
      <c r="AU781" s="16"/>
      <c r="AV781" s="16"/>
      <c r="AW781" s="16"/>
      <c r="AX781" s="16"/>
      <c r="AY781" s="16"/>
      <c r="AZ781" s="16"/>
      <c r="BA781" s="16"/>
      <c r="BB781" s="16"/>
    </row>
    <row r="782" spans="1:54" ht="15.75" customHeight="1">
      <c r="A782" s="16"/>
      <c r="B782" s="16"/>
      <c r="C782" s="16"/>
      <c r="D782" s="16"/>
      <c r="E782" s="16"/>
      <c r="F782" s="16"/>
      <c r="G782" s="19"/>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c r="AQ782" s="16"/>
      <c r="AR782" s="16"/>
      <c r="AS782" s="16"/>
      <c r="AT782" s="16"/>
      <c r="AU782" s="16"/>
      <c r="AV782" s="16"/>
      <c r="AW782" s="16"/>
      <c r="AX782" s="16"/>
      <c r="AY782" s="16"/>
      <c r="AZ782" s="16"/>
      <c r="BA782" s="16"/>
      <c r="BB782" s="16"/>
    </row>
    <row r="783" spans="1:54" ht="15.75" customHeight="1">
      <c r="A783" s="16"/>
      <c r="B783" s="16"/>
      <c r="C783" s="16"/>
      <c r="D783" s="16"/>
      <c r="E783" s="16"/>
      <c r="F783" s="16"/>
      <c r="G783" s="19"/>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c r="AQ783" s="16"/>
      <c r="AR783" s="16"/>
      <c r="AS783" s="16"/>
      <c r="AT783" s="16"/>
      <c r="AU783" s="16"/>
      <c r="AV783" s="16"/>
      <c r="AW783" s="16"/>
      <c r="AX783" s="16"/>
      <c r="AY783" s="16"/>
      <c r="AZ783" s="16"/>
      <c r="BA783" s="16"/>
      <c r="BB783" s="16"/>
    </row>
    <row r="784" spans="1:54" ht="15.75" customHeight="1">
      <c r="A784" s="16"/>
      <c r="B784" s="16"/>
      <c r="C784" s="16"/>
      <c r="D784" s="16"/>
      <c r="E784" s="16"/>
      <c r="F784" s="16"/>
      <c r="G784" s="19"/>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c r="AQ784" s="16"/>
      <c r="AR784" s="16"/>
      <c r="AS784" s="16"/>
      <c r="AT784" s="16"/>
      <c r="AU784" s="16"/>
      <c r="AV784" s="16"/>
      <c r="AW784" s="16"/>
      <c r="AX784" s="16"/>
      <c r="AY784" s="16"/>
      <c r="AZ784" s="16"/>
      <c r="BA784" s="16"/>
      <c r="BB784" s="16"/>
    </row>
    <row r="785" spans="1:54" ht="15.75" customHeight="1">
      <c r="A785" s="16"/>
      <c r="B785" s="16"/>
      <c r="C785" s="16"/>
      <c r="D785" s="16"/>
      <c r="E785" s="16"/>
      <c r="F785" s="16"/>
      <c r="G785" s="19"/>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c r="AQ785" s="16"/>
      <c r="AR785" s="16"/>
      <c r="AS785" s="16"/>
      <c r="AT785" s="16"/>
      <c r="AU785" s="16"/>
      <c r="AV785" s="16"/>
      <c r="AW785" s="16"/>
      <c r="AX785" s="16"/>
      <c r="AY785" s="16"/>
      <c r="AZ785" s="16"/>
      <c r="BA785" s="16"/>
      <c r="BB785" s="16"/>
    </row>
    <row r="786" spans="1:54" ht="15.75" customHeight="1">
      <c r="A786" s="16"/>
      <c r="B786" s="16"/>
      <c r="C786" s="16"/>
      <c r="D786" s="16"/>
      <c r="E786" s="16"/>
      <c r="F786" s="16"/>
      <c r="G786" s="19"/>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c r="AQ786" s="16"/>
      <c r="AR786" s="16"/>
      <c r="AS786" s="16"/>
      <c r="AT786" s="16"/>
      <c r="AU786" s="16"/>
      <c r="AV786" s="16"/>
      <c r="AW786" s="16"/>
      <c r="AX786" s="16"/>
      <c r="AY786" s="16"/>
      <c r="AZ786" s="16"/>
      <c r="BA786" s="16"/>
      <c r="BB786" s="16"/>
    </row>
    <row r="787" spans="1:54" ht="15.75" customHeight="1">
      <c r="A787" s="16"/>
      <c r="B787" s="16"/>
      <c r="C787" s="16"/>
      <c r="D787" s="16"/>
      <c r="E787" s="16"/>
      <c r="F787" s="16"/>
      <c r="G787" s="19"/>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c r="AQ787" s="16"/>
      <c r="AR787" s="16"/>
      <c r="AS787" s="16"/>
      <c r="AT787" s="16"/>
      <c r="AU787" s="16"/>
      <c r="AV787" s="16"/>
      <c r="AW787" s="16"/>
      <c r="AX787" s="16"/>
      <c r="AY787" s="16"/>
      <c r="AZ787" s="16"/>
      <c r="BA787" s="16"/>
      <c r="BB787" s="16"/>
    </row>
    <row r="788" spans="1:54" ht="15.75" customHeight="1">
      <c r="A788" s="16"/>
      <c r="B788" s="16"/>
      <c r="C788" s="16"/>
      <c r="D788" s="16"/>
      <c r="E788" s="16"/>
      <c r="F788" s="16"/>
      <c r="G788" s="19"/>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c r="AQ788" s="16"/>
      <c r="AR788" s="16"/>
      <c r="AS788" s="16"/>
      <c r="AT788" s="16"/>
      <c r="AU788" s="16"/>
      <c r="AV788" s="16"/>
      <c r="AW788" s="16"/>
      <c r="AX788" s="16"/>
      <c r="AY788" s="16"/>
      <c r="AZ788" s="16"/>
      <c r="BA788" s="16"/>
      <c r="BB788" s="16"/>
    </row>
    <row r="789" spans="1:54" ht="15.75" customHeight="1">
      <c r="A789" s="16"/>
      <c r="B789" s="16"/>
      <c r="C789" s="16"/>
      <c r="D789" s="16"/>
      <c r="E789" s="16"/>
      <c r="F789" s="16"/>
      <c r="G789" s="19"/>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c r="AQ789" s="16"/>
      <c r="AR789" s="16"/>
      <c r="AS789" s="16"/>
      <c r="AT789" s="16"/>
      <c r="AU789" s="16"/>
      <c r="AV789" s="16"/>
      <c r="AW789" s="16"/>
      <c r="AX789" s="16"/>
      <c r="AY789" s="16"/>
      <c r="AZ789" s="16"/>
      <c r="BA789" s="16"/>
      <c r="BB789" s="16"/>
    </row>
    <row r="790" spans="1:54" ht="15.75" customHeight="1">
      <c r="A790" s="16"/>
      <c r="B790" s="16"/>
      <c r="C790" s="16"/>
      <c r="D790" s="16"/>
      <c r="E790" s="16"/>
      <c r="F790" s="16"/>
      <c r="G790" s="19"/>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c r="AQ790" s="16"/>
      <c r="AR790" s="16"/>
      <c r="AS790" s="16"/>
      <c r="AT790" s="16"/>
      <c r="AU790" s="16"/>
      <c r="AV790" s="16"/>
      <c r="AW790" s="16"/>
      <c r="AX790" s="16"/>
      <c r="AY790" s="16"/>
      <c r="AZ790" s="16"/>
      <c r="BA790" s="16"/>
      <c r="BB790" s="16"/>
    </row>
    <row r="791" spans="1:54" ht="15.75" customHeight="1">
      <c r="A791" s="16"/>
      <c r="B791" s="16"/>
      <c r="C791" s="16"/>
      <c r="D791" s="16"/>
      <c r="E791" s="16"/>
      <c r="F791" s="16"/>
      <c r="G791" s="19"/>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c r="AQ791" s="16"/>
      <c r="AR791" s="16"/>
      <c r="AS791" s="16"/>
      <c r="AT791" s="16"/>
      <c r="AU791" s="16"/>
      <c r="AV791" s="16"/>
      <c r="AW791" s="16"/>
      <c r="AX791" s="16"/>
      <c r="AY791" s="16"/>
      <c r="AZ791" s="16"/>
      <c r="BA791" s="16"/>
      <c r="BB791" s="16"/>
    </row>
    <row r="792" spans="1:54" ht="15.75" customHeight="1">
      <c r="A792" s="16"/>
      <c r="B792" s="16"/>
      <c r="C792" s="16"/>
      <c r="D792" s="16"/>
      <c r="E792" s="16"/>
      <c r="F792" s="16"/>
      <c r="G792" s="19"/>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c r="AQ792" s="16"/>
      <c r="AR792" s="16"/>
      <c r="AS792" s="16"/>
      <c r="AT792" s="16"/>
      <c r="AU792" s="16"/>
      <c r="AV792" s="16"/>
      <c r="AW792" s="16"/>
      <c r="AX792" s="16"/>
      <c r="AY792" s="16"/>
      <c r="AZ792" s="16"/>
      <c r="BA792" s="16"/>
      <c r="BB792" s="16"/>
    </row>
    <row r="793" spans="1:54" ht="15.75" customHeight="1">
      <c r="A793" s="16"/>
      <c r="B793" s="16"/>
      <c r="C793" s="16"/>
      <c r="D793" s="16"/>
      <c r="E793" s="16"/>
      <c r="F793" s="16"/>
      <c r="G793" s="19"/>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c r="AQ793" s="16"/>
      <c r="AR793" s="16"/>
      <c r="AS793" s="16"/>
      <c r="AT793" s="16"/>
      <c r="AU793" s="16"/>
      <c r="AV793" s="16"/>
      <c r="AW793" s="16"/>
      <c r="AX793" s="16"/>
      <c r="AY793" s="16"/>
      <c r="AZ793" s="16"/>
      <c r="BA793" s="16"/>
      <c r="BB793" s="16"/>
    </row>
    <row r="794" spans="1:54" ht="15.75" customHeight="1">
      <c r="A794" s="16"/>
      <c r="B794" s="16"/>
      <c r="C794" s="16"/>
      <c r="D794" s="16"/>
      <c r="E794" s="16"/>
      <c r="F794" s="16"/>
      <c r="G794" s="19"/>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c r="AQ794" s="16"/>
      <c r="AR794" s="16"/>
      <c r="AS794" s="16"/>
      <c r="AT794" s="16"/>
      <c r="AU794" s="16"/>
      <c r="AV794" s="16"/>
      <c r="AW794" s="16"/>
      <c r="AX794" s="16"/>
      <c r="AY794" s="16"/>
      <c r="AZ794" s="16"/>
      <c r="BA794" s="16"/>
      <c r="BB794" s="16"/>
    </row>
    <row r="795" spans="1:54" ht="15.75" customHeight="1">
      <c r="A795" s="16"/>
      <c r="B795" s="16"/>
      <c r="C795" s="16"/>
      <c r="D795" s="16"/>
      <c r="E795" s="16"/>
      <c r="F795" s="16"/>
      <c r="G795" s="19"/>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c r="AQ795" s="16"/>
      <c r="AR795" s="16"/>
      <c r="AS795" s="16"/>
      <c r="AT795" s="16"/>
      <c r="AU795" s="16"/>
      <c r="AV795" s="16"/>
      <c r="AW795" s="16"/>
      <c r="AX795" s="16"/>
      <c r="AY795" s="16"/>
      <c r="AZ795" s="16"/>
      <c r="BA795" s="16"/>
      <c r="BB795" s="16"/>
    </row>
    <row r="796" spans="1:54" ht="15.75" customHeight="1">
      <c r="A796" s="16"/>
      <c r="B796" s="16"/>
      <c r="C796" s="16"/>
      <c r="D796" s="16"/>
      <c r="E796" s="16"/>
      <c r="F796" s="16"/>
      <c r="G796" s="19"/>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c r="AQ796" s="16"/>
      <c r="AR796" s="16"/>
      <c r="AS796" s="16"/>
      <c r="AT796" s="16"/>
      <c r="AU796" s="16"/>
      <c r="AV796" s="16"/>
      <c r="AW796" s="16"/>
      <c r="AX796" s="16"/>
      <c r="AY796" s="16"/>
      <c r="AZ796" s="16"/>
      <c r="BA796" s="16"/>
      <c r="BB796" s="16"/>
    </row>
    <row r="797" spans="1:54" ht="15.75" customHeight="1">
      <c r="A797" s="16"/>
      <c r="B797" s="16"/>
      <c r="C797" s="16"/>
      <c r="D797" s="16"/>
      <c r="E797" s="16"/>
      <c r="F797" s="16"/>
      <c r="G797" s="19"/>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c r="AQ797" s="16"/>
      <c r="AR797" s="16"/>
      <c r="AS797" s="16"/>
      <c r="AT797" s="16"/>
      <c r="AU797" s="16"/>
      <c r="AV797" s="16"/>
      <c r="AW797" s="16"/>
      <c r="AX797" s="16"/>
      <c r="AY797" s="16"/>
      <c r="AZ797" s="16"/>
      <c r="BA797" s="16"/>
      <c r="BB797" s="16"/>
    </row>
    <row r="798" spans="1:54" ht="15.75" customHeight="1">
      <c r="A798" s="16"/>
      <c r="B798" s="16"/>
      <c r="C798" s="16"/>
      <c r="D798" s="16"/>
      <c r="E798" s="16"/>
      <c r="F798" s="16"/>
      <c r="G798" s="19"/>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c r="AQ798" s="16"/>
      <c r="AR798" s="16"/>
      <c r="AS798" s="16"/>
      <c r="AT798" s="16"/>
      <c r="AU798" s="16"/>
      <c r="AV798" s="16"/>
      <c r="AW798" s="16"/>
      <c r="AX798" s="16"/>
      <c r="AY798" s="16"/>
      <c r="AZ798" s="16"/>
      <c r="BA798" s="16"/>
      <c r="BB798" s="16"/>
    </row>
    <row r="799" spans="1:54" ht="15.75" customHeight="1">
      <c r="A799" s="16"/>
      <c r="B799" s="16"/>
      <c r="C799" s="16"/>
      <c r="D799" s="16"/>
      <c r="E799" s="16"/>
      <c r="F799" s="16"/>
      <c r="G799" s="19"/>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c r="AQ799" s="16"/>
      <c r="AR799" s="16"/>
      <c r="AS799" s="16"/>
      <c r="AT799" s="16"/>
      <c r="AU799" s="16"/>
      <c r="AV799" s="16"/>
      <c r="AW799" s="16"/>
      <c r="AX799" s="16"/>
      <c r="AY799" s="16"/>
      <c r="AZ799" s="16"/>
      <c r="BA799" s="16"/>
      <c r="BB799" s="16"/>
    </row>
    <row r="800" spans="1:54" ht="15.75" customHeight="1">
      <c r="A800" s="16"/>
      <c r="B800" s="16"/>
      <c r="C800" s="16"/>
      <c r="D800" s="16"/>
      <c r="E800" s="16"/>
      <c r="F800" s="16"/>
      <c r="G800" s="19"/>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c r="AQ800" s="16"/>
      <c r="AR800" s="16"/>
      <c r="AS800" s="16"/>
      <c r="AT800" s="16"/>
      <c r="AU800" s="16"/>
      <c r="AV800" s="16"/>
      <c r="AW800" s="16"/>
      <c r="AX800" s="16"/>
      <c r="AY800" s="16"/>
      <c r="AZ800" s="16"/>
      <c r="BA800" s="16"/>
      <c r="BB800" s="16"/>
    </row>
    <row r="801" spans="1:54" ht="15.75" customHeight="1">
      <c r="A801" s="16"/>
      <c r="B801" s="16"/>
      <c r="C801" s="16"/>
      <c r="D801" s="16"/>
      <c r="E801" s="16"/>
      <c r="F801" s="16"/>
      <c r="G801" s="19"/>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c r="AQ801" s="16"/>
      <c r="AR801" s="16"/>
      <c r="AS801" s="16"/>
      <c r="AT801" s="16"/>
      <c r="AU801" s="16"/>
      <c r="AV801" s="16"/>
      <c r="AW801" s="16"/>
      <c r="AX801" s="16"/>
      <c r="AY801" s="16"/>
      <c r="AZ801" s="16"/>
      <c r="BA801" s="16"/>
      <c r="BB801" s="16"/>
    </row>
    <row r="802" spans="1:54" ht="15.75" customHeight="1">
      <c r="A802" s="16"/>
      <c r="B802" s="16"/>
      <c r="C802" s="16"/>
      <c r="D802" s="16"/>
      <c r="E802" s="16"/>
      <c r="F802" s="16"/>
      <c r="G802" s="19"/>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c r="AQ802" s="16"/>
      <c r="AR802" s="16"/>
      <c r="AS802" s="16"/>
      <c r="AT802" s="16"/>
      <c r="AU802" s="16"/>
      <c r="AV802" s="16"/>
      <c r="AW802" s="16"/>
      <c r="AX802" s="16"/>
      <c r="AY802" s="16"/>
      <c r="AZ802" s="16"/>
      <c r="BA802" s="16"/>
      <c r="BB802" s="16"/>
    </row>
    <row r="803" spans="1:54" ht="15.75" customHeight="1">
      <c r="A803" s="16"/>
      <c r="B803" s="16"/>
      <c r="C803" s="16"/>
      <c r="D803" s="16"/>
      <c r="E803" s="16"/>
      <c r="F803" s="16"/>
      <c r="G803" s="19"/>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c r="AQ803" s="16"/>
      <c r="AR803" s="16"/>
      <c r="AS803" s="16"/>
      <c r="AT803" s="16"/>
      <c r="AU803" s="16"/>
      <c r="AV803" s="16"/>
      <c r="AW803" s="16"/>
      <c r="AX803" s="16"/>
      <c r="AY803" s="16"/>
      <c r="AZ803" s="16"/>
      <c r="BA803" s="16"/>
      <c r="BB803" s="16"/>
    </row>
    <row r="804" spans="1:54" ht="15.75" customHeight="1">
      <c r="A804" s="16"/>
      <c r="B804" s="16"/>
      <c r="C804" s="16"/>
      <c r="D804" s="16"/>
      <c r="E804" s="16"/>
      <c r="F804" s="16"/>
      <c r="G804" s="19"/>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c r="AQ804" s="16"/>
      <c r="AR804" s="16"/>
      <c r="AS804" s="16"/>
      <c r="AT804" s="16"/>
      <c r="AU804" s="16"/>
      <c r="AV804" s="16"/>
      <c r="AW804" s="16"/>
      <c r="AX804" s="16"/>
      <c r="AY804" s="16"/>
      <c r="AZ804" s="16"/>
      <c r="BA804" s="16"/>
      <c r="BB804" s="16"/>
    </row>
    <row r="805" spans="1:54" ht="15.75" customHeight="1">
      <c r="A805" s="16"/>
      <c r="B805" s="16"/>
      <c r="C805" s="16"/>
      <c r="D805" s="16"/>
      <c r="E805" s="16"/>
      <c r="F805" s="16"/>
      <c r="G805" s="19"/>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c r="AQ805" s="16"/>
      <c r="AR805" s="16"/>
      <c r="AS805" s="16"/>
      <c r="AT805" s="16"/>
      <c r="AU805" s="16"/>
      <c r="AV805" s="16"/>
      <c r="AW805" s="16"/>
      <c r="AX805" s="16"/>
      <c r="AY805" s="16"/>
      <c r="AZ805" s="16"/>
      <c r="BA805" s="16"/>
      <c r="BB805" s="16"/>
    </row>
    <row r="806" spans="1:54" ht="15.75" customHeight="1">
      <c r="A806" s="16"/>
      <c r="B806" s="16"/>
      <c r="C806" s="16"/>
      <c r="D806" s="16"/>
      <c r="E806" s="16"/>
      <c r="F806" s="16"/>
      <c r="G806" s="19"/>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c r="AQ806" s="16"/>
      <c r="AR806" s="16"/>
      <c r="AS806" s="16"/>
      <c r="AT806" s="16"/>
      <c r="AU806" s="16"/>
      <c r="AV806" s="16"/>
      <c r="AW806" s="16"/>
      <c r="AX806" s="16"/>
      <c r="AY806" s="16"/>
      <c r="AZ806" s="16"/>
      <c r="BA806" s="16"/>
      <c r="BB806" s="16"/>
    </row>
    <row r="807" spans="1:54" ht="15.75" customHeight="1">
      <c r="A807" s="16"/>
      <c r="B807" s="16"/>
      <c r="C807" s="16"/>
      <c r="D807" s="16"/>
      <c r="E807" s="16"/>
      <c r="F807" s="16"/>
      <c r="G807" s="19"/>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c r="AQ807" s="16"/>
      <c r="AR807" s="16"/>
      <c r="AS807" s="16"/>
      <c r="AT807" s="16"/>
      <c r="AU807" s="16"/>
      <c r="AV807" s="16"/>
      <c r="AW807" s="16"/>
      <c r="AX807" s="16"/>
      <c r="AY807" s="16"/>
      <c r="AZ807" s="16"/>
      <c r="BA807" s="16"/>
      <c r="BB807" s="16"/>
    </row>
    <row r="808" spans="1:54" ht="15.75" customHeight="1">
      <c r="A808" s="16"/>
      <c r="B808" s="16"/>
      <c r="C808" s="16"/>
      <c r="D808" s="16"/>
      <c r="E808" s="16"/>
      <c r="F808" s="16"/>
      <c r="G808" s="19"/>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c r="AQ808" s="16"/>
      <c r="AR808" s="16"/>
      <c r="AS808" s="16"/>
      <c r="AT808" s="16"/>
      <c r="AU808" s="16"/>
      <c r="AV808" s="16"/>
      <c r="AW808" s="16"/>
      <c r="AX808" s="16"/>
      <c r="AY808" s="16"/>
      <c r="AZ808" s="16"/>
      <c r="BA808" s="16"/>
      <c r="BB808" s="16"/>
    </row>
    <row r="809" spans="1:54" ht="15.75" customHeight="1">
      <c r="A809" s="16"/>
      <c r="B809" s="16"/>
      <c r="C809" s="16"/>
      <c r="D809" s="16"/>
      <c r="E809" s="16"/>
      <c r="F809" s="16"/>
      <c r="G809" s="19"/>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c r="AQ809" s="16"/>
      <c r="AR809" s="16"/>
      <c r="AS809" s="16"/>
      <c r="AT809" s="16"/>
      <c r="AU809" s="16"/>
      <c r="AV809" s="16"/>
      <c r="AW809" s="16"/>
      <c r="AX809" s="16"/>
      <c r="AY809" s="16"/>
      <c r="AZ809" s="16"/>
      <c r="BA809" s="16"/>
      <c r="BB809" s="16"/>
    </row>
    <row r="810" spans="1:54" ht="15.75" customHeight="1">
      <c r="A810" s="16"/>
      <c r="B810" s="16"/>
      <c r="C810" s="16"/>
      <c r="D810" s="16"/>
      <c r="E810" s="16"/>
      <c r="F810" s="16"/>
      <c r="G810" s="19"/>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c r="AQ810" s="16"/>
      <c r="AR810" s="16"/>
      <c r="AS810" s="16"/>
      <c r="AT810" s="16"/>
      <c r="AU810" s="16"/>
      <c r="AV810" s="16"/>
      <c r="AW810" s="16"/>
      <c r="AX810" s="16"/>
      <c r="AY810" s="16"/>
      <c r="AZ810" s="16"/>
      <c r="BA810" s="16"/>
      <c r="BB810" s="16"/>
    </row>
    <row r="811" spans="1:54" ht="15.75" customHeight="1">
      <c r="A811" s="16"/>
      <c r="B811" s="16"/>
      <c r="C811" s="16"/>
      <c r="D811" s="16"/>
      <c r="E811" s="16"/>
      <c r="F811" s="16"/>
      <c r="G811" s="19"/>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c r="AQ811" s="16"/>
      <c r="AR811" s="16"/>
      <c r="AS811" s="16"/>
      <c r="AT811" s="16"/>
      <c r="AU811" s="16"/>
      <c r="AV811" s="16"/>
      <c r="AW811" s="16"/>
      <c r="AX811" s="16"/>
      <c r="AY811" s="16"/>
      <c r="AZ811" s="16"/>
      <c r="BA811" s="16"/>
      <c r="BB811" s="16"/>
    </row>
    <row r="812" spans="1:54" ht="15.75" customHeight="1">
      <c r="A812" s="16"/>
      <c r="B812" s="16"/>
      <c r="C812" s="16"/>
      <c r="D812" s="16"/>
      <c r="E812" s="16"/>
      <c r="F812" s="16"/>
      <c r="G812" s="19"/>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c r="AQ812" s="16"/>
      <c r="AR812" s="16"/>
      <c r="AS812" s="16"/>
      <c r="AT812" s="16"/>
      <c r="AU812" s="16"/>
      <c r="AV812" s="16"/>
      <c r="AW812" s="16"/>
      <c r="AX812" s="16"/>
      <c r="AY812" s="16"/>
      <c r="AZ812" s="16"/>
      <c r="BA812" s="16"/>
      <c r="BB812" s="16"/>
    </row>
    <row r="813" spans="1:54" ht="15.75" customHeight="1">
      <c r="A813" s="16"/>
      <c r="B813" s="16"/>
      <c r="C813" s="16"/>
      <c r="D813" s="16"/>
      <c r="E813" s="16"/>
      <c r="F813" s="16"/>
      <c r="G813" s="19"/>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c r="AQ813" s="16"/>
      <c r="AR813" s="16"/>
      <c r="AS813" s="16"/>
      <c r="AT813" s="16"/>
      <c r="AU813" s="16"/>
      <c r="AV813" s="16"/>
      <c r="AW813" s="16"/>
      <c r="AX813" s="16"/>
      <c r="AY813" s="16"/>
      <c r="AZ813" s="16"/>
      <c r="BA813" s="16"/>
      <c r="BB813" s="16"/>
    </row>
    <row r="814" spans="1:54" ht="15.75" customHeight="1">
      <c r="A814" s="16"/>
      <c r="B814" s="16"/>
      <c r="C814" s="16"/>
      <c r="D814" s="16"/>
      <c r="E814" s="16"/>
      <c r="F814" s="16"/>
      <c r="G814" s="19"/>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c r="AQ814" s="16"/>
      <c r="AR814" s="16"/>
      <c r="AS814" s="16"/>
      <c r="AT814" s="16"/>
      <c r="AU814" s="16"/>
      <c r="AV814" s="16"/>
      <c r="AW814" s="16"/>
      <c r="AX814" s="16"/>
      <c r="AY814" s="16"/>
      <c r="AZ814" s="16"/>
      <c r="BA814" s="16"/>
      <c r="BB814" s="16"/>
    </row>
    <row r="815" spans="1:54" ht="15.75" customHeight="1">
      <c r="A815" s="16"/>
      <c r="B815" s="16"/>
      <c r="C815" s="16"/>
      <c r="D815" s="16"/>
      <c r="E815" s="16"/>
      <c r="F815" s="16"/>
      <c r="G815" s="19"/>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c r="AQ815" s="16"/>
      <c r="AR815" s="16"/>
      <c r="AS815" s="16"/>
      <c r="AT815" s="16"/>
      <c r="AU815" s="16"/>
      <c r="AV815" s="16"/>
      <c r="AW815" s="16"/>
      <c r="AX815" s="16"/>
      <c r="AY815" s="16"/>
      <c r="AZ815" s="16"/>
      <c r="BA815" s="16"/>
      <c r="BB815" s="16"/>
    </row>
    <row r="816" spans="1:54" ht="15.75" customHeight="1">
      <c r="A816" s="16"/>
      <c r="B816" s="16"/>
      <c r="C816" s="16"/>
      <c r="D816" s="16"/>
      <c r="E816" s="16"/>
      <c r="F816" s="16"/>
      <c r="G816" s="19"/>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c r="AQ816" s="16"/>
      <c r="AR816" s="16"/>
      <c r="AS816" s="16"/>
      <c r="AT816" s="16"/>
      <c r="AU816" s="16"/>
      <c r="AV816" s="16"/>
      <c r="AW816" s="16"/>
      <c r="AX816" s="16"/>
      <c r="AY816" s="16"/>
      <c r="AZ816" s="16"/>
      <c r="BA816" s="16"/>
      <c r="BB816" s="16"/>
    </row>
    <row r="817" spans="1:54" ht="15.75" customHeight="1">
      <c r="A817" s="16"/>
      <c r="B817" s="16"/>
      <c r="C817" s="16"/>
      <c r="D817" s="16"/>
      <c r="E817" s="16"/>
      <c r="F817" s="16"/>
      <c r="G817" s="19"/>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c r="AQ817" s="16"/>
      <c r="AR817" s="16"/>
      <c r="AS817" s="16"/>
      <c r="AT817" s="16"/>
      <c r="AU817" s="16"/>
      <c r="AV817" s="16"/>
      <c r="AW817" s="16"/>
      <c r="AX817" s="16"/>
      <c r="AY817" s="16"/>
      <c r="AZ817" s="16"/>
      <c r="BA817" s="16"/>
      <c r="BB817" s="16"/>
    </row>
    <row r="818" spans="1:54" ht="15.75" customHeight="1">
      <c r="A818" s="16"/>
      <c r="B818" s="16"/>
      <c r="C818" s="16"/>
      <c r="D818" s="16"/>
      <c r="E818" s="16"/>
      <c r="F818" s="16"/>
      <c r="G818" s="19"/>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c r="AQ818" s="16"/>
      <c r="AR818" s="16"/>
      <c r="AS818" s="16"/>
      <c r="AT818" s="16"/>
      <c r="AU818" s="16"/>
      <c r="AV818" s="16"/>
      <c r="AW818" s="16"/>
      <c r="AX818" s="16"/>
      <c r="AY818" s="16"/>
      <c r="AZ818" s="16"/>
      <c r="BA818" s="16"/>
      <c r="BB818" s="16"/>
    </row>
    <row r="819" spans="1:54" ht="15.75" customHeight="1">
      <c r="A819" s="16"/>
      <c r="B819" s="16"/>
      <c r="C819" s="16"/>
      <c r="D819" s="16"/>
      <c r="E819" s="16"/>
      <c r="F819" s="16"/>
      <c r="G819" s="19"/>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c r="AQ819" s="16"/>
      <c r="AR819" s="16"/>
      <c r="AS819" s="16"/>
      <c r="AT819" s="16"/>
      <c r="AU819" s="16"/>
      <c r="AV819" s="16"/>
      <c r="AW819" s="16"/>
      <c r="AX819" s="16"/>
      <c r="AY819" s="16"/>
      <c r="AZ819" s="16"/>
      <c r="BA819" s="16"/>
      <c r="BB819" s="16"/>
    </row>
    <row r="820" spans="1:54" ht="15.75" customHeight="1">
      <c r="A820" s="16"/>
      <c r="B820" s="16"/>
      <c r="C820" s="16"/>
      <c r="D820" s="16"/>
      <c r="E820" s="16"/>
      <c r="F820" s="16"/>
      <c r="G820" s="19"/>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c r="AQ820" s="16"/>
      <c r="AR820" s="16"/>
      <c r="AS820" s="16"/>
      <c r="AT820" s="16"/>
      <c r="AU820" s="16"/>
      <c r="AV820" s="16"/>
      <c r="AW820" s="16"/>
      <c r="AX820" s="16"/>
      <c r="AY820" s="16"/>
      <c r="AZ820" s="16"/>
      <c r="BA820" s="16"/>
      <c r="BB820" s="16"/>
    </row>
    <row r="821" spans="1:54" ht="15.75" customHeight="1">
      <c r="A821" s="16"/>
      <c r="B821" s="16"/>
      <c r="C821" s="16"/>
      <c r="D821" s="16"/>
      <c r="E821" s="16"/>
      <c r="F821" s="16"/>
      <c r="G821" s="19"/>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c r="AQ821" s="16"/>
      <c r="AR821" s="16"/>
      <c r="AS821" s="16"/>
      <c r="AT821" s="16"/>
      <c r="AU821" s="16"/>
      <c r="AV821" s="16"/>
      <c r="AW821" s="16"/>
      <c r="AX821" s="16"/>
      <c r="AY821" s="16"/>
      <c r="AZ821" s="16"/>
      <c r="BA821" s="16"/>
      <c r="BB821" s="16"/>
    </row>
    <row r="822" spans="1:54" ht="15.75" customHeight="1">
      <c r="A822" s="16"/>
      <c r="B822" s="16"/>
      <c r="C822" s="16"/>
      <c r="D822" s="16"/>
      <c r="E822" s="16"/>
      <c r="F822" s="16"/>
      <c r="G822" s="19"/>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c r="AQ822" s="16"/>
      <c r="AR822" s="16"/>
      <c r="AS822" s="16"/>
      <c r="AT822" s="16"/>
      <c r="AU822" s="16"/>
      <c r="AV822" s="16"/>
      <c r="AW822" s="16"/>
      <c r="AX822" s="16"/>
      <c r="AY822" s="16"/>
      <c r="AZ822" s="16"/>
      <c r="BA822" s="16"/>
      <c r="BB822" s="16"/>
    </row>
    <row r="823" spans="1:54" ht="15.75" customHeight="1">
      <c r="A823" s="16"/>
      <c r="B823" s="16"/>
      <c r="C823" s="16"/>
      <c r="D823" s="16"/>
      <c r="E823" s="16"/>
      <c r="F823" s="16"/>
      <c r="G823" s="19"/>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c r="AQ823" s="16"/>
      <c r="AR823" s="16"/>
      <c r="AS823" s="16"/>
      <c r="AT823" s="16"/>
      <c r="AU823" s="16"/>
      <c r="AV823" s="16"/>
      <c r="AW823" s="16"/>
      <c r="AX823" s="16"/>
      <c r="AY823" s="16"/>
      <c r="AZ823" s="16"/>
      <c r="BA823" s="16"/>
      <c r="BB823" s="16"/>
    </row>
    <row r="824" spans="1:54" ht="15.75" customHeight="1">
      <c r="A824" s="16"/>
      <c r="B824" s="16"/>
      <c r="C824" s="16"/>
      <c r="D824" s="16"/>
      <c r="E824" s="16"/>
      <c r="F824" s="16"/>
      <c r="G824" s="19"/>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c r="AQ824" s="16"/>
      <c r="AR824" s="16"/>
      <c r="AS824" s="16"/>
      <c r="AT824" s="16"/>
      <c r="AU824" s="16"/>
      <c r="AV824" s="16"/>
      <c r="AW824" s="16"/>
      <c r="AX824" s="16"/>
      <c r="AY824" s="16"/>
      <c r="AZ824" s="16"/>
      <c r="BA824" s="16"/>
      <c r="BB824" s="16"/>
    </row>
    <row r="825" spans="1:54" ht="15.75" customHeight="1">
      <c r="A825" s="16"/>
      <c r="B825" s="16"/>
      <c r="C825" s="16"/>
      <c r="D825" s="16"/>
      <c r="E825" s="16"/>
      <c r="F825" s="16"/>
      <c r="G825" s="19"/>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c r="AQ825" s="16"/>
      <c r="AR825" s="16"/>
      <c r="AS825" s="16"/>
      <c r="AT825" s="16"/>
      <c r="AU825" s="16"/>
      <c r="AV825" s="16"/>
      <c r="AW825" s="16"/>
      <c r="AX825" s="16"/>
      <c r="AY825" s="16"/>
      <c r="AZ825" s="16"/>
      <c r="BA825" s="16"/>
      <c r="BB825" s="16"/>
    </row>
    <row r="826" spans="1:54" ht="15.75" customHeight="1">
      <c r="A826" s="16"/>
      <c r="B826" s="16"/>
      <c r="C826" s="16"/>
      <c r="D826" s="16"/>
      <c r="E826" s="16"/>
      <c r="F826" s="16"/>
      <c r="G826" s="19"/>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c r="AQ826" s="16"/>
      <c r="AR826" s="16"/>
      <c r="AS826" s="16"/>
      <c r="AT826" s="16"/>
      <c r="AU826" s="16"/>
      <c r="AV826" s="16"/>
      <c r="AW826" s="16"/>
      <c r="AX826" s="16"/>
      <c r="AY826" s="16"/>
      <c r="AZ826" s="16"/>
      <c r="BA826" s="16"/>
      <c r="BB826" s="16"/>
    </row>
    <row r="827" spans="1:54" ht="15.75" customHeight="1">
      <c r="A827" s="16"/>
      <c r="B827" s="16"/>
      <c r="C827" s="16"/>
      <c r="D827" s="16"/>
      <c r="E827" s="16"/>
      <c r="F827" s="16"/>
      <c r="G827" s="19"/>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c r="AQ827" s="16"/>
      <c r="AR827" s="16"/>
      <c r="AS827" s="16"/>
      <c r="AT827" s="16"/>
      <c r="AU827" s="16"/>
      <c r="AV827" s="16"/>
      <c r="AW827" s="16"/>
      <c r="AX827" s="16"/>
      <c r="AY827" s="16"/>
      <c r="AZ827" s="16"/>
      <c r="BA827" s="16"/>
      <c r="BB827" s="16"/>
    </row>
    <row r="828" spans="1:54" ht="15.75" customHeight="1">
      <c r="A828" s="16"/>
      <c r="B828" s="16"/>
      <c r="C828" s="16"/>
      <c r="D828" s="16"/>
      <c r="E828" s="16"/>
      <c r="F828" s="16"/>
      <c r="G828" s="19"/>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c r="AQ828" s="16"/>
      <c r="AR828" s="16"/>
      <c r="AS828" s="16"/>
      <c r="AT828" s="16"/>
      <c r="AU828" s="16"/>
      <c r="AV828" s="16"/>
      <c r="AW828" s="16"/>
      <c r="AX828" s="16"/>
      <c r="AY828" s="16"/>
      <c r="AZ828" s="16"/>
      <c r="BA828" s="16"/>
      <c r="BB828" s="16"/>
    </row>
    <row r="829" spans="1:54" ht="15.75" customHeight="1">
      <c r="A829" s="16"/>
      <c r="B829" s="16"/>
      <c r="C829" s="16"/>
      <c r="D829" s="16"/>
      <c r="E829" s="16"/>
      <c r="F829" s="16"/>
      <c r="G829" s="19"/>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c r="AQ829" s="16"/>
      <c r="AR829" s="16"/>
      <c r="AS829" s="16"/>
      <c r="AT829" s="16"/>
      <c r="AU829" s="16"/>
      <c r="AV829" s="16"/>
      <c r="AW829" s="16"/>
      <c r="AX829" s="16"/>
      <c r="AY829" s="16"/>
      <c r="AZ829" s="16"/>
      <c r="BA829" s="16"/>
      <c r="BB829" s="16"/>
    </row>
    <row r="830" spans="1:54" ht="15.75" customHeight="1">
      <c r="A830" s="16"/>
      <c r="B830" s="16"/>
      <c r="C830" s="16"/>
      <c r="D830" s="16"/>
      <c r="E830" s="16"/>
      <c r="F830" s="16"/>
      <c r="G830" s="19"/>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c r="AQ830" s="16"/>
      <c r="AR830" s="16"/>
      <c r="AS830" s="16"/>
      <c r="AT830" s="16"/>
      <c r="AU830" s="16"/>
      <c r="AV830" s="16"/>
      <c r="AW830" s="16"/>
      <c r="AX830" s="16"/>
      <c r="AY830" s="16"/>
      <c r="AZ830" s="16"/>
      <c r="BA830" s="16"/>
      <c r="BB830" s="16"/>
    </row>
    <row r="831" spans="1:54" ht="15.75" customHeight="1">
      <c r="A831" s="16"/>
      <c r="B831" s="16"/>
      <c r="C831" s="16"/>
      <c r="D831" s="16"/>
      <c r="E831" s="16"/>
      <c r="F831" s="16"/>
      <c r="G831" s="19"/>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c r="AQ831" s="16"/>
      <c r="AR831" s="16"/>
      <c r="AS831" s="16"/>
      <c r="AT831" s="16"/>
      <c r="AU831" s="16"/>
      <c r="AV831" s="16"/>
      <c r="AW831" s="16"/>
      <c r="AX831" s="16"/>
      <c r="AY831" s="16"/>
      <c r="AZ831" s="16"/>
      <c r="BA831" s="16"/>
      <c r="BB831" s="16"/>
    </row>
    <row r="832" spans="1:54" ht="15.75" customHeight="1">
      <c r="A832" s="16"/>
      <c r="B832" s="16"/>
      <c r="C832" s="16"/>
      <c r="D832" s="16"/>
      <c r="E832" s="16"/>
      <c r="F832" s="16"/>
      <c r="G832" s="19"/>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c r="AQ832" s="16"/>
      <c r="AR832" s="16"/>
      <c r="AS832" s="16"/>
      <c r="AT832" s="16"/>
      <c r="AU832" s="16"/>
      <c r="AV832" s="16"/>
      <c r="AW832" s="16"/>
      <c r="AX832" s="16"/>
      <c r="AY832" s="16"/>
      <c r="AZ832" s="16"/>
      <c r="BA832" s="16"/>
      <c r="BB832" s="16"/>
    </row>
    <row r="833" spans="1:54" ht="15.75" customHeight="1">
      <c r="A833" s="16"/>
      <c r="B833" s="16"/>
      <c r="C833" s="16"/>
      <c r="D833" s="16"/>
      <c r="E833" s="16"/>
      <c r="F833" s="16"/>
      <c r="G833" s="19"/>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c r="AQ833" s="16"/>
      <c r="AR833" s="16"/>
      <c r="AS833" s="16"/>
      <c r="AT833" s="16"/>
      <c r="AU833" s="16"/>
      <c r="AV833" s="16"/>
      <c r="AW833" s="16"/>
      <c r="AX833" s="16"/>
      <c r="AY833" s="16"/>
      <c r="AZ833" s="16"/>
      <c r="BA833" s="16"/>
      <c r="BB833" s="16"/>
    </row>
    <row r="834" spans="1:54" ht="15.75" customHeight="1">
      <c r="A834" s="16"/>
      <c r="B834" s="16"/>
      <c r="C834" s="16"/>
      <c r="D834" s="16"/>
      <c r="E834" s="16"/>
      <c r="F834" s="16"/>
      <c r="G834" s="19"/>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c r="AQ834" s="16"/>
      <c r="AR834" s="16"/>
      <c r="AS834" s="16"/>
      <c r="AT834" s="16"/>
      <c r="AU834" s="16"/>
      <c r="AV834" s="16"/>
      <c r="AW834" s="16"/>
      <c r="AX834" s="16"/>
      <c r="AY834" s="16"/>
      <c r="AZ834" s="16"/>
      <c r="BA834" s="16"/>
      <c r="BB834" s="16"/>
    </row>
    <row r="835" spans="1:54" ht="15.75" customHeight="1">
      <c r="A835" s="16"/>
      <c r="B835" s="16"/>
      <c r="C835" s="16"/>
      <c r="D835" s="16"/>
      <c r="E835" s="16"/>
      <c r="F835" s="16"/>
      <c r="G835" s="19"/>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c r="AQ835" s="16"/>
      <c r="AR835" s="16"/>
      <c r="AS835" s="16"/>
      <c r="AT835" s="16"/>
      <c r="AU835" s="16"/>
      <c r="AV835" s="16"/>
      <c r="AW835" s="16"/>
      <c r="AX835" s="16"/>
      <c r="AY835" s="16"/>
      <c r="AZ835" s="16"/>
      <c r="BA835" s="16"/>
      <c r="BB835" s="16"/>
    </row>
    <row r="836" spans="1:54" ht="15.75" customHeight="1">
      <c r="A836" s="16"/>
      <c r="B836" s="16"/>
      <c r="C836" s="16"/>
      <c r="D836" s="16"/>
      <c r="E836" s="16"/>
      <c r="F836" s="16"/>
      <c r="G836" s="19"/>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c r="AQ836" s="16"/>
      <c r="AR836" s="16"/>
      <c r="AS836" s="16"/>
      <c r="AT836" s="16"/>
      <c r="AU836" s="16"/>
      <c r="AV836" s="16"/>
      <c r="AW836" s="16"/>
      <c r="AX836" s="16"/>
      <c r="AY836" s="16"/>
      <c r="AZ836" s="16"/>
      <c r="BA836" s="16"/>
      <c r="BB836" s="16"/>
    </row>
    <row r="837" spans="1:54" ht="15.75" customHeight="1">
      <c r="A837" s="16"/>
      <c r="B837" s="16"/>
      <c r="C837" s="16"/>
      <c r="D837" s="16"/>
      <c r="E837" s="16"/>
      <c r="F837" s="16"/>
      <c r="G837" s="19"/>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c r="AQ837" s="16"/>
      <c r="AR837" s="16"/>
      <c r="AS837" s="16"/>
      <c r="AT837" s="16"/>
      <c r="AU837" s="16"/>
      <c r="AV837" s="16"/>
      <c r="AW837" s="16"/>
      <c r="AX837" s="16"/>
      <c r="AY837" s="16"/>
      <c r="AZ837" s="16"/>
      <c r="BA837" s="16"/>
      <c r="BB837" s="16"/>
    </row>
    <row r="838" spans="1:54" ht="15.75" customHeight="1">
      <c r="A838" s="16"/>
      <c r="B838" s="16"/>
      <c r="C838" s="16"/>
      <c r="D838" s="16"/>
      <c r="E838" s="16"/>
      <c r="F838" s="16"/>
      <c r="G838" s="19"/>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c r="AQ838" s="16"/>
      <c r="AR838" s="16"/>
      <c r="AS838" s="16"/>
      <c r="AT838" s="16"/>
      <c r="AU838" s="16"/>
      <c r="AV838" s="16"/>
      <c r="AW838" s="16"/>
      <c r="AX838" s="16"/>
      <c r="AY838" s="16"/>
      <c r="AZ838" s="16"/>
      <c r="BA838" s="16"/>
      <c r="BB838" s="16"/>
    </row>
    <row r="839" spans="1:54" ht="15.75" customHeight="1">
      <c r="A839" s="16"/>
      <c r="B839" s="16"/>
      <c r="C839" s="16"/>
      <c r="D839" s="16"/>
      <c r="E839" s="16"/>
      <c r="F839" s="16"/>
      <c r="G839" s="19"/>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c r="AQ839" s="16"/>
      <c r="AR839" s="16"/>
      <c r="AS839" s="16"/>
      <c r="AT839" s="16"/>
      <c r="AU839" s="16"/>
      <c r="AV839" s="16"/>
      <c r="AW839" s="16"/>
      <c r="AX839" s="16"/>
      <c r="AY839" s="16"/>
      <c r="AZ839" s="16"/>
      <c r="BA839" s="16"/>
      <c r="BB839" s="16"/>
    </row>
    <row r="840" spans="1:54" ht="15.75" customHeight="1">
      <c r="A840" s="16"/>
      <c r="B840" s="16"/>
      <c r="C840" s="16"/>
      <c r="D840" s="16"/>
      <c r="E840" s="16"/>
      <c r="F840" s="16"/>
      <c r="G840" s="19"/>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c r="AQ840" s="16"/>
      <c r="AR840" s="16"/>
      <c r="AS840" s="16"/>
      <c r="AT840" s="16"/>
      <c r="AU840" s="16"/>
      <c r="AV840" s="16"/>
      <c r="AW840" s="16"/>
      <c r="AX840" s="16"/>
      <c r="AY840" s="16"/>
      <c r="AZ840" s="16"/>
      <c r="BA840" s="16"/>
      <c r="BB840" s="16"/>
    </row>
    <row r="841" spans="1:54" ht="15.75" customHeight="1">
      <c r="A841" s="16"/>
      <c r="B841" s="16"/>
      <c r="C841" s="16"/>
      <c r="D841" s="16"/>
      <c r="E841" s="16"/>
      <c r="F841" s="16"/>
      <c r="G841" s="19"/>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c r="AQ841" s="16"/>
      <c r="AR841" s="16"/>
      <c r="AS841" s="16"/>
      <c r="AT841" s="16"/>
      <c r="AU841" s="16"/>
      <c r="AV841" s="16"/>
      <c r="AW841" s="16"/>
      <c r="AX841" s="16"/>
      <c r="AY841" s="16"/>
      <c r="AZ841" s="16"/>
      <c r="BA841" s="16"/>
      <c r="BB841" s="16"/>
    </row>
    <row r="842" spans="1:54" ht="15.75" customHeight="1">
      <c r="A842" s="16"/>
      <c r="B842" s="16"/>
      <c r="C842" s="16"/>
      <c r="D842" s="16"/>
      <c r="E842" s="16"/>
      <c r="F842" s="16"/>
      <c r="G842" s="19"/>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c r="AQ842" s="16"/>
      <c r="AR842" s="16"/>
      <c r="AS842" s="16"/>
      <c r="AT842" s="16"/>
      <c r="AU842" s="16"/>
      <c r="AV842" s="16"/>
      <c r="AW842" s="16"/>
      <c r="AX842" s="16"/>
      <c r="AY842" s="16"/>
      <c r="AZ842" s="16"/>
      <c r="BA842" s="16"/>
      <c r="BB842" s="16"/>
    </row>
    <row r="843" spans="1:54" ht="15.75" customHeight="1">
      <c r="A843" s="16"/>
      <c r="B843" s="16"/>
      <c r="C843" s="16"/>
      <c r="D843" s="16"/>
      <c r="E843" s="16"/>
      <c r="F843" s="16"/>
      <c r="G843" s="19"/>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c r="AQ843" s="16"/>
      <c r="AR843" s="16"/>
      <c r="AS843" s="16"/>
      <c r="AT843" s="16"/>
      <c r="AU843" s="16"/>
      <c r="AV843" s="16"/>
      <c r="AW843" s="16"/>
      <c r="AX843" s="16"/>
      <c r="AY843" s="16"/>
      <c r="AZ843" s="16"/>
      <c r="BA843" s="16"/>
      <c r="BB843" s="16"/>
    </row>
    <row r="844" spans="1:54" ht="15.75" customHeight="1">
      <c r="A844" s="16"/>
      <c r="B844" s="16"/>
      <c r="C844" s="16"/>
      <c r="D844" s="16"/>
      <c r="E844" s="16"/>
      <c r="F844" s="16"/>
      <c r="G844" s="19"/>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c r="AQ844" s="16"/>
      <c r="AR844" s="16"/>
      <c r="AS844" s="16"/>
      <c r="AT844" s="16"/>
      <c r="AU844" s="16"/>
      <c r="AV844" s="16"/>
      <c r="AW844" s="16"/>
      <c r="AX844" s="16"/>
      <c r="AY844" s="16"/>
      <c r="AZ844" s="16"/>
      <c r="BA844" s="16"/>
      <c r="BB844" s="16"/>
    </row>
    <row r="845" spans="1:54" ht="15.75" customHeight="1">
      <c r="A845" s="16"/>
      <c r="B845" s="16"/>
      <c r="C845" s="16"/>
      <c r="D845" s="16"/>
      <c r="E845" s="16"/>
      <c r="F845" s="16"/>
      <c r="G845" s="19"/>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c r="AQ845" s="16"/>
      <c r="AR845" s="16"/>
      <c r="AS845" s="16"/>
      <c r="AT845" s="16"/>
      <c r="AU845" s="16"/>
      <c r="AV845" s="16"/>
      <c r="AW845" s="16"/>
      <c r="AX845" s="16"/>
      <c r="AY845" s="16"/>
      <c r="AZ845" s="16"/>
      <c r="BA845" s="16"/>
      <c r="BB845" s="16"/>
    </row>
    <row r="846" spans="1:54" ht="15.75" customHeight="1">
      <c r="A846" s="16"/>
      <c r="B846" s="16"/>
      <c r="C846" s="16"/>
      <c r="D846" s="16"/>
      <c r="E846" s="16"/>
      <c r="F846" s="16"/>
      <c r="G846" s="19"/>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c r="AQ846" s="16"/>
      <c r="AR846" s="16"/>
      <c r="AS846" s="16"/>
      <c r="AT846" s="16"/>
      <c r="AU846" s="16"/>
      <c r="AV846" s="16"/>
      <c r="AW846" s="16"/>
      <c r="AX846" s="16"/>
      <c r="AY846" s="16"/>
      <c r="AZ846" s="16"/>
      <c r="BA846" s="16"/>
      <c r="BB846" s="16"/>
    </row>
    <row r="847" spans="1:54" ht="15.75" customHeight="1">
      <c r="A847" s="16"/>
      <c r="B847" s="16"/>
      <c r="C847" s="16"/>
      <c r="D847" s="16"/>
      <c r="E847" s="16"/>
      <c r="F847" s="16"/>
      <c r="G847" s="19"/>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c r="AQ847" s="16"/>
      <c r="AR847" s="16"/>
      <c r="AS847" s="16"/>
      <c r="AT847" s="16"/>
      <c r="AU847" s="16"/>
      <c r="AV847" s="16"/>
      <c r="AW847" s="16"/>
      <c r="AX847" s="16"/>
      <c r="AY847" s="16"/>
      <c r="AZ847" s="16"/>
      <c r="BA847" s="16"/>
      <c r="BB847" s="16"/>
    </row>
    <row r="848" spans="1:54" ht="15.75" customHeight="1">
      <c r="A848" s="16"/>
      <c r="B848" s="16"/>
      <c r="C848" s="16"/>
      <c r="D848" s="16"/>
      <c r="E848" s="16"/>
      <c r="F848" s="16"/>
      <c r="G848" s="19"/>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c r="AQ848" s="16"/>
      <c r="AR848" s="16"/>
      <c r="AS848" s="16"/>
      <c r="AT848" s="16"/>
      <c r="AU848" s="16"/>
      <c r="AV848" s="16"/>
      <c r="AW848" s="16"/>
      <c r="AX848" s="16"/>
      <c r="AY848" s="16"/>
      <c r="AZ848" s="16"/>
      <c r="BA848" s="16"/>
      <c r="BB848" s="16"/>
    </row>
    <row r="849" spans="1:54" ht="15.75" customHeight="1">
      <c r="A849" s="16"/>
      <c r="B849" s="16"/>
      <c r="C849" s="16"/>
      <c r="D849" s="16"/>
      <c r="E849" s="16"/>
      <c r="F849" s="16"/>
      <c r="G849" s="19"/>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c r="AQ849" s="16"/>
      <c r="AR849" s="16"/>
      <c r="AS849" s="16"/>
      <c r="AT849" s="16"/>
      <c r="AU849" s="16"/>
      <c r="AV849" s="16"/>
      <c r="AW849" s="16"/>
      <c r="AX849" s="16"/>
      <c r="AY849" s="16"/>
      <c r="AZ849" s="16"/>
      <c r="BA849" s="16"/>
      <c r="BB849" s="16"/>
    </row>
    <row r="850" spans="1:54" ht="15.75" customHeight="1">
      <c r="A850" s="16"/>
      <c r="B850" s="16"/>
      <c r="C850" s="16"/>
      <c r="D850" s="16"/>
      <c r="E850" s="16"/>
      <c r="F850" s="16"/>
      <c r="G850" s="19"/>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c r="AQ850" s="16"/>
      <c r="AR850" s="16"/>
      <c r="AS850" s="16"/>
      <c r="AT850" s="16"/>
      <c r="AU850" s="16"/>
      <c r="AV850" s="16"/>
      <c r="AW850" s="16"/>
      <c r="AX850" s="16"/>
      <c r="AY850" s="16"/>
      <c r="AZ850" s="16"/>
      <c r="BA850" s="16"/>
      <c r="BB850" s="16"/>
    </row>
    <row r="851" spans="1:54" ht="15.75" customHeight="1">
      <c r="A851" s="16"/>
      <c r="B851" s="16"/>
      <c r="C851" s="16"/>
      <c r="D851" s="16"/>
      <c r="E851" s="16"/>
      <c r="F851" s="16"/>
      <c r="G851" s="19"/>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c r="AQ851" s="16"/>
      <c r="AR851" s="16"/>
      <c r="AS851" s="16"/>
      <c r="AT851" s="16"/>
      <c r="AU851" s="16"/>
      <c r="AV851" s="16"/>
      <c r="AW851" s="16"/>
      <c r="AX851" s="16"/>
      <c r="AY851" s="16"/>
      <c r="AZ851" s="16"/>
      <c r="BA851" s="16"/>
      <c r="BB851" s="16"/>
    </row>
    <row r="852" spans="1:54" ht="15.75" customHeight="1">
      <c r="A852" s="16"/>
      <c r="B852" s="16"/>
      <c r="C852" s="16"/>
      <c r="D852" s="16"/>
      <c r="E852" s="16"/>
      <c r="F852" s="16"/>
      <c r="G852" s="19"/>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c r="AQ852" s="16"/>
      <c r="AR852" s="16"/>
      <c r="AS852" s="16"/>
      <c r="AT852" s="16"/>
      <c r="AU852" s="16"/>
      <c r="AV852" s="16"/>
      <c r="AW852" s="16"/>
      <c r="AX852" s="16"/>
      <c r="AY852" s="16"/>
      <c r="AZ852" s="16"/>
      <c r="BA852" s="16"/>
      <c r="BB852" s="16"/>
    </row>
    <row r="853" spans="1:54" ht="15.75" customHeight="1">
      <c r="A853" s="16"/>
      <c r="B853" s="16"/>
      <c r="C853" s="16"/>
      <c r="D853" s="16"/>
      <c r="E853" s="16"/>
      <c r="F853" s="16"/>
      <c r="G853" s="19"/>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c r="AQ853" s="16"/>
      <c r="AR853" s="16"/>
      <c r="AS853" s="16"/>
      <c r="AT853" s="16"/>
      <c r="AU853" s="16"/>
      <c r="AV853" s="16"/>
      <c r="AW853" s="16"/>
      <c r="AX853" s="16"/>
      <c r="AY853" s="16"/>
      <c r="AZ853" s="16"/>
      <c r="BA853" s="16"/>
      <c r="BB853" s="16"/>
    </row>
    <row r="854" spans="1:54" ht="15.75" customHeight="1">
      <c r="A854" s="16"/>
      <c r="B854" s="16"/>
      <c r="C854" s="16"/>
      <c r="D854" s="16"/>
      <c r="E854" s="16"/>
      <c r="F854" s="16"/>
      <c r="G854" s="19"/>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c r="AQ854" s="16"/>
      <c r="AR854" s="16"/>
      <c r="AS854" s="16"/>
      <c r="AT854" s="16"/>
      <c r="AU854" s="16"/>
      <c r="AV854" s="16"/>
      <c r="AW854" s="16"/>
      <c r="AX854" s="16"/>
      <c r="AY854" s="16"/>
      <c r="AZ854" s="16"/>
      <c r="BA854" s="16"/>
      <c r="BB854" s="16"/>
    </row>
    <row r="855" spans="1:54" ht="15.75" customHeight="1">
      <c r="A855" s="16"/>
      <c r="B855" s="16"/>
      <c r="C855" s="16"/>
      <c r="D855" s="16"/>
      <c r="E855" s="16"/>
      <c r="F855" s="16"/>
      <c r="G855" s="19"/>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c r="AQ855" s="16"/>
      <c r="AR855" s="16"/>
      <c r="AS855" s="16"/>
      <c r="AT855" s="16"/>
      <c r="AU855" s="16"/>
      <c r="AV855" s="16"/>
      <c r="AW855" s="16"/>
      <c r="AX855" s="16"/>
      <c r="AY855" s="16"/>
      <c r="AZ855" s="16"/>
      <c r="BA855" s="16"/>
      <c r="BB855" s="16"/>
    </row>
    <row r="856" spans="1:54" ht="15.75" customHeight="1">
      <c r="A856" s="16"/>
      <c r="B856" s="16"/>
      <c r="C856" s="16"/>
      <c r="D856" s="16"/>
      <c r="E856" s="16"/>
      <c r="F856" s="16"/>
      <c r="G856" s="19"/>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c r="AQ856" s="16"/>
      <c r="AR856" s="16"/>
      <c r="AS856" s="16"/>
      <c r="AT856" s="16"/>
      <c r="AU856" s="16"/>
      <c r="AV856" s="16"/>
      <c r="AW856" s="16"/>
      <c r="AX856" s="16"/>
      <c r="AY856" s="16"/>
      <c r="AZ856" s="16"/>
      <c r="BA856" s="16"/>
      <c r="BB856" s="16"/>
    </row>
    <row r="857" spans="1:54" ht="15.75" customHeight="1">
      <c r="A857" s="16"/>
      <c r="B857" s="16"/>
      <c r="C857" s="16"/>
      <c r="D857" s="16"/>
      <c r="E857" s="16"/>
      <c r="F857" s="16"/>
      <c r="G857" s="19"/>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c r="AQ857" s="16"/>
      <c r="AR857" s="16"/>
      <c r="AS857" s="16"/>
      <c r="AT857" s="16"/>
      <c r="AU857" s="16"/>
      <c r="AV857" s="16"/>
      <c r="AW857" s="16"/>
      <c r="AX857" s="16"/>
      <c r="AY857" s="16"/>
      <c r="AZ857" s="16"/>
      <c r="BA857" s="16"/>
      <c r="BB857" s="16"/>
    </row>
    <row r="858" spans="1:54" ht="15.75" customHeight="1">
      <c r="A858" s="16"/>
      <c r="B858" s="16"/>
      <c r="C858" s="16"/>
      <c r="D858" s="16"/>
      <c r="E858" s="16"/>
      <c r="F858" s="16"/>
      <c r="G858" s="19"/>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c r="AQ858" s="16"/>
      <c r="AR858" s="16"/>
      <c r="AS858" s="16"/>
      <c r="AT858" s="16"/>
      <c r="AU858" s="16"/>
      <c r="AV858" s="16"/>
      <c r="AW858" s="16"/>
      <c r="AX858" s="16"/>
      <c r="AY858" s="16"/>
      <c r="AZ858" s="16"/>
      <c r="BA858" s="16"/>
      <c r="BB858" s="16"/>
    </row>
    <row r="859" spans="1:54" ht="15.75" customHeight="1">
      <c r="A859" s="16"/>
      <c r="B859" s="16"/>
      <c r="C859" s="16"/>
      <c r="D859" s="16"/>
      <c r="E859" s="16"/>
      <c r="F859" s="16"/>
      <c r="G859" s="19"/>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c r="AQ859" s="16"/>
      <c r="AR859" s="16"/>
      <c r="AS859" s="16"/>
      <c r="AT859" s="16"/>
      <c r="AU859" s="16"/>
      <c r="AV859" s="16"/>
      <c r="AW859" s="16"/>
      <c r="AX859" s="16"/>
      <c r="AY859" s="16"/>
      <c r="AZ859" s="16"/>
      <c r="BA859" s="16"/>
      <c r="BB859" s="16"/>
    </row>
    <row r="860" spans="1:54" ht="15.75" customHeight="1">
      <c r="A860" s="16"/>
      <c r="B860" s="16"/>
      <c r="C860" s="16"/>
      <c r="D860" s="16"/>
      <c r="E860" s="16"/>
      <c r="F860" s="16"/>
      <c r="G860" s="19"/>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c r="AQ860" s="16"/>
      <c r="AR860" s="16"/>
      <c r="AS860" s="16"/>
      <c r="AT860" s="16"/>
      <c r="AU860" s="16"/>
      <c r="AV860" s="16"/>
      <c r="AW860" s="16"/>
      <c r="AX860" s="16"/>
      <c r="AY860" s="16"/>
      <c r="AZ860" s="16"/>
      <c r="BA860" s="16"/>
      <c r="BB860" s="16"/>
    </row>
    <row r="861" spans="1:54" ht="15.75" customHeight="1">
      <c r="A861" s="16"/>
      <c r="B861" s="16"/>
      <c r="C861" s="16"/>
      <c r="D861" s="16"/>
      <c r="E861" s="16"/>
      <c r="F861" s="16"/>
      <c r="G861" s="19"/>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c r="AQ861" s="16"/>
      <c r="AR861" s="16"/>
      <c r="AS861" s="16"/>
      <c r="AT861" s="16"/>
      <c r="AU861" s="16"/>
      <c r="AV861" s="16"/>
      <c r="AW861" s="16"/>
      <c r="AX861" s="16"/>
      <c r="AY861" s="16"/>
      <c r="AZ861" s="16"/>
      <c r="BA861" s="16"/>
      <c r="BB861" s="16"/>
    </row>
    <row r="862" spans="1:54" ht="15.75" customHeight="1">
      <c r="A862" s="16"/>
      <c r="B862" s="16"/>
      <c r="C862" s="16"/>
      <c r="D862" s="16"/>
      <c r="E862" s="16"/>
      <c r="F862" s="16"/>
      <c r="G862" s="19"/>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c r="AQ862" s="16"/>
      <c r="AR862" s="16"/>
      <c r="AS862" s="16"/>
      <c r="AT862" s="16"/>
      <c r="AU862" s="16"/>
      <c r="AV862" s="16"/>
      <c r="AW862" s="16"/>
      <c r="AX862" s="16"/>
      <c r="AY862" s="16"/>
      <c r="AZ862" s="16"/>
      <c r="BA862" s="16"/>
      <c r="BB862" s="16"/>
    </row>
    <row r="863" spans="1:54" ht="15.75" customHeight="1">
      <c r="A863" s="16"/>
      <c r="B863" s="16"/>
      <c r="C863" s="16"/>
      <c r="D863" s="16"/>
      <c r="E863" s="16"/>
      <c r="F863" s="16"/>
      <c r="G863" s="19"/>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c r="AQ863" s="16"/>
      <c r="AR863" s="16"/>
      <c r="AS863" s="16"/>
      <c r="AT863" s="16"/>
      <c r="AU863" s="16"/>
      <c r="AV863" s="16"/>
      <c r="AW863" s="16"/>
      <c r="AX863" s="16"/>
      <c r="AY863" s="16"/>
      <c r="AZ863" s="16"/>
      <c r="BA863" s="16"/>
      <c r="BB863" s="16"/>
    </row>
    <row r="864" spans="1:54" ht="15.75" customHeight="1">
      <c r="A864" s="16"/>
      <c r="B864" s="16"/>
      <c r="C864" s="16"/>
      <c r="D864" s="16"/>
      <c r="E864" s="16"/>
      <c r="F864" s="16"/>
      <c r="G864" s="19"/>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c r="AQ864" s="16"/>
      <c r="AR864" s="16"/>
      <c r="AS864" s="16"/>
      <c r="AT864" s="16"/>
      <c r="AU864" s="16"/>
      <c r="AV864" s="16"/>
      <c r="AW864" s="16"/>
      <c r="AX864" s="16"/>
      <c r="AY864" s="16"/>
      <c r="AZ864" s="16"/>
      <c r="BA864" s="16"/>
      <c r="BB864" s="16"/>
    </row>
    <row r="865" spans="1:54" ht="15.75" customHeight="1">
      <c r="A865" s="16"/>
      <c r="B865" s="16"/>
      <c r="C865" s="16"/>
      <c r="D865" s="16"/>
      <c r="E865" s="16"/>
      <c r="F865" s="16"/>
      <c r="G865" s="19"/>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c r="AQ865" s="16"/>
      <c r="AR865" s="16"/>
      <c r="AS865" s="16"/>
      <c r="AT865" s="16"/>
      <c r="AU865" s="16"/>
      <c r="AV865" s="16"/>
      <c r="AW865" s="16"/>
      <c r="AX865" s="16"/>
      <c r="AY865" s="16"/>
      <c r="AZ865" s="16"/>
      <c r="BA865" s="16"/>
      <c r="BB865" s="16"/>
    </row>
    <row r="866" spans="1:54" ht="15.75" customHeight="1">
      <c r="A866" s="16"/>
      <c r="B866" s="16"/>
      <c r="C866" s="16"/>
      <c r="D866" s="16"/>
      <c r="E866" s="16"/>
      <c r="F866" s="16"/>
      <c r="G866" s="19"/>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c r="AQ866" s="16"/>
      <c r="AR866" s="16"/>
      <c r="AS866" s="16"/>
      <c r="AT866" s="16"/>
      <c r="AU866" s="16"/>
      <c r="AV866" s="16"/>
      <c r="AW866" s="16"/>
      <c r="AX866" s="16"/>
      <c r="AY866" s="16"/>
      <c r="AZ866" s="16"/>
      <c r="BA866" s="16"/>
      <c r="BB866" s="16"/>
    </row>
    <row r="867" spans="1:54" ht="15.75" customHeight="1">
      <c r="A867" s="16"/>
      <c r="B867" s="16"/>
      <c r="C867" s="16"/>
      <c r="D867" s="16"/>
      <c r="E867" s="16"/>
      <c r="F867" s="16"/>
      <c r="G867" s="19"/>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c r="AQ867" s="16"/>
      <c r="AR867" s="16"/>
      <c r="AS867" s="16"/>
      <c r="AT867" s="16"/>
      <c r="AU867" s="16"/>
      <c r="AV867" s="16"/>
      <c r="AW867" s="16"/>
      <c r="AX867" s="16"/>
      <c r="AY867" s="16"/>
      <c r="AZ867" s="16"/>
      <c r="BA867" s="16"/>
      <c r="BB867" s="16"/>
    </row>
    <row r="868" spans="1:54" ht="15.75" customHeight="1">
      <c r="A868" s="16"/>
      <c r="B868" s="16"/>
      <c r="C868" s="16"/>
      <c r="D868" s="16"/>
      <c r="E868" s="16"/>
      <c r="F868" s="16"/>
      <c r="G868" s="19"/>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c r="AQ868" s="16"/>
      <c r="AR868" s="16"/>
      <c r="AS868" s="16"/>
      <c r="AT868" s="16"/>
      <c r="AU868" s="16"/>
      <c r="AV868" s="16"/>
      <c r="AW868" s="16"/>
      <c r="AX868" s="16"/>
      <c r="AY868" s="16"/>
      <c r="AZ868" s="16"/>
      <c r="BA868" s="16"/>
      <c r="BB868" s="16"/>
    </row>
    <row r="869" spans="1:54" ht="15.75" customHeight="1">
      <c r="A869" s="16"/>
      <c r="B869" s="16"/>
      <c r="C869" s="16"/>
      <c r="D869" s="16"/>
      <c r="E869" s="16"/>
      <c r="F869" s="16"/>
      <c r="G869" s="19"/>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c r="AQ869" s="16"/>
      <c r="AR869" s="16"/>
      <c r="AS869" s="16"/>
      <c r="AT869" s="16"/>
      <c r="AU869" s="16"/>
      <c r="AV869" s="16"/>
      <c r="AW869" s="16"/>
      <c r="AX869" s="16"/>
      <c r="AY869" s="16"/>
      <c r="AZ869" s="16"/>
      <c r="BA869" s="16"/>
      <c r="BB869" s="16"/>
    </row>
    <row r="870" spans="1:54" ht="15.75" customHeight="1">
      <c r="A870" s="16"/>
      <c r="B870" s="16"/>
      <c r="C870" s="16"/>
      <c r="D870" s="16"/>
      <c r="E870" s="16"/>
      <c r="F870" s="16"/>
      <c r="G870" s="19"/>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c r="AQ870" s="16"/>
      <c r="AR870" s="16"/>
      <c r="AS870" s="16"/>
      <c r="AT870" s="16"/>
      <c r="AU870" s="16"/>
      <c r="AV870" s="16"/>
      <c r="AW870" s="16"/>
      <c r="AX870" s="16"/>
      <c r="AY870" s="16"/>
      <c r="AZ870" s="16"/>
      <c r="BA870" s="16"/>
      <c r="BB870" s="16"/>
    </row>
    <row r="871" spans="1:54" ht="15.75" customHeight="1">
      <c r="A871" s="16"/>
      <c r="B871" s="16"/>
      <c r="C871" s="16"/>
      <c r="D871" s="16"/>
      <c r="E871" s="16"/>
      <c r="F871" s="16"/>
      <c r="G871" s="19"/>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c r="AQ871" s="16"/>
      <c r="AR871" s="16"/>
      <c r="AS871" s="16"/>
      <c r="AT871" s="16"/>
      <c r="AU871" s="16"/>
      <c r="AV871" s="16"/>
      <c r="AW871" s="16"/>
      <c r="AX871" s="16"/>
      <c r="AY871" s="16"/>
      <c r="AZ871" s="16"/>
      <c r="BA871" s="16"/>
      <c r="BB871" s="16"/>
    </row>
    <row r="872" spans="1:54" ht="15.75" customHeight="1">
      <c r="A872" s="16"/>
      <c r="B872" s="16"/>
      <c r="C872" s="16"/>
      <c r="D872" s="16"/>
      <c r="E872" s="16"/>
      <c r="F872" s="16"/>
      <c r="G872" s="19"/>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c r="AQ872" s="16"/>
      <c r="AR872" s="16"/>
      <c r="AS872" s="16"/>
      <c r="AT872" s="16"/>
      <c r="AU872" s="16"/>
      <c r="AV872" s="16"/>
      <c r="AW872" s="16"/>
      <c r="AX872" s="16"/>
      <c r="AY872" s="16"/>
      <c r="AZ872" s="16"/>
      <c r="BA872" s="16"/>
      <c r="BB872" s="16"/>
    </row>
    <row r="873" spans="1:54" ht="15.75" customHeight="1">
      <c r="A873" s="16"/>
      <c r="B873" s="16"/>
      <c r="C873" s="16"/>
      <c r="D873" s="16"/>
      <c r="E873" s="16"/>
      <c r="F873" s="16"/>
      <c r="G873" s="19"/>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c r="AQ873" s="16"/>
      <c r="AR873" s="16"/>
      <c r="AS873" s="16"/>
      <c r="AT873" s="16"/>
      <c r="AU873" s="16"/>
      <c r="AV873" s="16"/>
      <c r="AW873" s="16"/>
      <c r="AX873" s="16"/>
      <c r="AY873" s="16"/>
      <c r="AZ873" s="16"/>
      <c r="BA873" s="16"/>
      <c r="BB873" s="16"/>
    </row>
    <row r="874" spans="1:54" ht="15.75" customHeight="1">
      <c r="A874" s="16"/>
      <c r="B874" s="16"/>
      <c r="C874" s="16"/>
      <c r="D874" s="16"/>
      <c r="E874" s="16"/>
      <c r="F874" s="16"/>
      <c r="G874" s="19"/>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c r="AQ874" s="16"/>
      <c r="AR874" s="16"/>
      <c r="AS874" s="16"/>
      <c r="AT874" s="16"/>
      <c r="AU874" s="16"/>
      <c r="AV874" s="16"/>
      <c r="AW874" s="16"/>
      <c r="AX874" s="16"/>
      <c r="AY874" s="16"/>
      <c r="AZ874" s="16"/>
      <c r="BA874" s="16"/>
      <c r="BB874" s="16"/>
    </row>
    <row r="875" spans="1:54" ht="15.75" customHeight="1">
      <c r="A875" s="16"/>
      <c r="B875" s="16"/>
      <c r="C875" s="16"/>
      <c r="D875" s="16"/>
      <c r="E875" s="16"/>
      <c r="F875" s="16"/>
      <c r="G875" s="19"/>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c r="AQ875" s="16"/>
      <c r="AR875" s="16"/>
      <c r="AS875" s="16"/>
      <c r="AT875" s="16"/>
      <c r="AU875" s="16"/>
      <c r="AV875" s="16"/>
      <c r="AW875" s="16"/>
      <c r="AX875" s="16"/>
      <c r="AY875" s="16"/>
      <c r="AZ875" s="16"/>
      <c r="BA875" s="16"/>
      <c r="BB875" s="16"/>
    </row>
    <row r="876" spans="1:54" ht="15.75" customHeight="1">
      <c r="A876" s="16"/>
      <c r="B876" s="16"/>
      <c r="C876" s="16"/>
      <c r="D876" s="16"/>
      <c r="E876" s="16"/>
      <c r="F876" s="16"/>
      <c r="G876" s="19"/>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c r="AQ876" s="16"/>
      <c r="AR876" s="16"/>
      <c r="AS876" s="16"/>
      <c r="AT876" s="16"/>
      <c r="AU876" s="16"/>
      <c r="AV876" s="16"/>
      <c r="AW876" s="16"/>
      <c r="AX876" s="16"/>
      <c r="AY876" s="16"/>
      <c r="AZ876" s="16"/>
      <c r="BA876" s="16"/>
      <c r="BB876" s="16"/>
    </row>
    <row r="877" spans="1:54" ht="15.75" customHeight="1">
      <c r="A877" s="16"/>
      <c r="B877" s="16"/>
      <c r="C877" s="16"/>
      <c r="D877" s="16"/>
      <c r="E877" s="16"/>
      <c r="F877" s="16"/>
      <c r="G877" s="19"/>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c r="AQ877" s="16"/>
      <c r="AR877" s="16"/>
      <c r="AS877" s="16"/>
      <c r="AT877" s="16"/>
      <c r="AU877" s="16"/>
      <c r="AV877" s="16"/>
      <c r="AW877" s="16"/>
      <c r="AX877" s="16"/>
      <c r="AY877" s="16"/>
      <c r="AZ877" s="16"/>
      <c r="BA877" s="16"/>
      <c r="BB877" s="16"/>
    </row>
    <row r="878" spans="1:54" ht="15.75" customHeight="1">
      <c r="A878" s="16"/>
      <c r="B878" s="16"/>
      <c r="C878" s="16"/>
      <c r="D878" s="16"/>
      <c r="E878" s="16"/>
      <c r="F878" s="16"/>
      <c r="G878" s="19"/>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c r="AQ878" s="16"/>
      <c r="AR878" s="16"/>
      <c r="AS878" s="16"/>
      <c r="AT878" s="16"/>
      <c r="AU878" s="16"/>
      <c r="AV878" s="16"/>
      <c r="AW878" s="16"/>
      <c r="AX878" s="16"/>
      <c r="AY878" s="16"/>
      <c r="AZ878" s="16"/>
      <c r="BA878" s="16"/>
      <c r="BB878" s="16"/>
    </row>
    <row r="879" spans="1:54" ht="15.75" customHeight="1">
      <c r="A879" s="16"/>
      <c r="B879" s="16"/>
      <c r="C879" s="16"/>
      <c r="D879" s="16"/>
      <c r="E879" s="16"/>
      <c r="F879" s="16"/>
      <c r="G879" s="19"/>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c r="AQ879" s="16"/>
      <c r="AR879" s="16"/>
      <c r="AS879" s="16"/>
      <c r="AT879" s="16"/>
      <c r="AU879" s="16"/>
      <c r="AV879" s="16"/>
      <c r="AW879" s="16"/>
      <c r="AX879" s="16"/>
      <c r="AY879" s="16"/>
      <c r="AZ879" s="16"/>
      <c r="BA879" s="16"/>
      <c r="BB879" s="16"/>
    </row>
    <row r="880" spans="1:54" ht="15.75" customHeight="1">
      <c r="A880" s="16"/>
      <c r="B880" s="16"/>
      <c r="C880" s="16"/>
      <c r="D880" s="16"/>
      <c r="E880" s="16"/>
      <c r="F880" s="16"/>
      <c r="G880" s="19"/>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c r="AQ880" s="16"/>
      <c r="AR880" s="16"/>
      <c r="AS880" s="16"/>
      <c r="AT880" s="16"/>
      <c r="AU880" s="16"/>
      <c r="AV880" s="16"/>
      <c r="AW880" s="16"/>
      <c r="AX880" s="16"/>
      <c r="AY880" s="16"/>
      <c r="AZ880" s="16"/>
      <c r="BA880" s="16"/>
      <c r="BB880" s="16"/>
    </row>
    <row r="881" spans="1:54" ht="15.75" customHeight="1">
      <c r="A881" s="16"/>
      <c r="B881" s="16"/>
      <c r="C881" s="16"/>
      <c r="D881" s="16"/>
      <c r="E881" s="16"/>
      <c r="F881" s="16"/>
      <c r="G881" s="19"/>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c r="AQ881" s="16"/>
      <c r="AR881" s="16"/>
      <c r="AS881" s="16"/>
      <c r="AT881" s="16"/>
      <c r="AU881" s="16"/>
      <c r="AV881" s="16"/>
      <c r="AW881" s="16"/>
      <c r="AX881" s="16"/>
      <c r="AY881" s="16"/>
      <c r="AZ881" s="16"/>
      <c r="BA881" s="16"/>
      <c r="BB881" s="16"/>
    </row>
    <row r="882" spans="1:54" ht="15.75" customHeight="1">
      <c r="A882" s="16"/>
      <c r="B882" s="16"/>
      <c r="C882" s="16"/>
      <c r="D882" s="16"/>
      <c r="E882" s="16"/>
      <c r="F882" s="16"/>
      <c r="G882" s="19"/>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c r="AQ882" s="16"/>
      <c r="AR882" s="16"/>
      <c r="AS882" s="16"/>
      <c r="AT882" s="16"/>
      <c r="AU882" s="16"/>
      <c r="AV882" s="16"/>
      <c r="AW882" s="16"/>
      <c r="AX882" s="16"/>
      <c r="AY882" s="16"/>
      <c r="AZ882" s="16"/>
      <c r="BA882" s="16"/>
      <c r="BB882" s="16"/>
    </row>
    <row r="883" spans="1:54" ht="15.75" customHeight="1">
      <c r="A883" s="16"/>
      <c r="B883" s="16"/>
      <c r="C883" s="16"/>
      <c r="D883" s="16"/>
      <c r="E883" s="16"/>
      <c r="F883" s="16"/>
      <c r="G883" s="19"/>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c r="AQ883" s="16"/>
      <c r="AR883" s="16"/>
      <c r="AS883" s="16"/>
      <c r="AT883" s="16"/>
      <c r="AU883" s="16"/>
      <c r="AV883" s="16"/>
      <c r="AW883" s="16"/>
      <c r="AX883" s="16"/>
      <c r="AY883" s="16"/>
      <c r="AZ883" s="16"/>
      <c r="BA883" s="16"/>
      <c r="BB883" s="16"/>
    </row>
    <row r="884" spans="1:54" ht="15.75" customHeight="1">
      <c r="A884" s="16"/>
      <c r="B884" s="16"/>
      <c r="C884" s="16"/>
      <c r="D884" s="16"/>
      <c r="E884" s="16"/>
      <c r="F884" s="16"/>
      <c r="G884" s="19"/>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c r="AQ884" s="16"/>
      <c r="AR884" s="16"/>
      <c r="AS884" s="16"/>
      <c r="AT884" s="16"/>
      <c r="AU884" s="16"/>
      <c r="AV884" s="16"/>
      <c r="AW884" s="16"/>
      <c r="AX884" s="16"/>
      <c r="AY884" s="16"/>
      <c r="AZ884" s="16"/>
      <c r="BA884" s="16"/>
      <c r="BB884" s="16"/>
    </row>
    <row r="885" spans="1:54" ht="15.75" customHeight="1">
      <c r="A885" s="16"/>
      <c r="B885" s="16"/>
      <c r="C885" s="16"/>
      <c r="D885" s="16"/>
      <c r="E885" s="16"/>
      <c r="F885" s="16"/>
      <c r="G885" s="19"/>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c r="AQ885" s="16"/>
      <c r="AR885" s="16"/>
      <c r="AS885" s="16"/>
      <c r="AT885" s="16"/>
      <c r="AU885" s="16"/>
      <c r="AV885" s="16"/>
      <c r="AW885" s="16"/>
      <c r="AX885" s="16"/>
      <c r="AY885" s="16"/>
      <c r="AZ885" s="16"/>
      <c r="BA885" s="16"/>
      <c r="BB885" s="16"/>
    </row>
    <row r="886" spans="1:54" ht="15.75" customHeight="1">
      <c r="A886" s="16"/>
      <c r="B886" s="16"/>
      <c r="C886" s="16"/>
      <c r="D886" s="16"/>
      <c r="E886" s="16"/>
      <c r="F886" s="16"/>
      <c r="G886" s="19"/>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c r="AQ886" s="16"/>
      <c r="AR886" s="16"/>
      <c r="AS886" s="16"/>
      <c r="AT886" s="16"/>
      <c r="AU886" s="16"/>
      <c r="AV886" s="16"/>
      <c r="AW886" s="16"/>
      <c r="AX886" s="16"/>
      <c r="AY886" s="16"/>
      <c r="AZ886" s="16"/>
      <c r="BA886" s="16"/>
      <c r="BB886" s="16"/>
    </row>
    <row r="887" spans="1:54" ht="15.75" customHeight="1">
      <c r="A887" s="16"/>
      <c r="B887" s="16"/>
      <c r="C887" s="16"/>
      <c r="D887" s="16"/>
      <c r="E887" s="16"/>
      <c r="F887" s="16"/>
      <c r="G887" s="19"/>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c r="AQ887" s="16"/>
      <c r="AR887" s="16"/>
      <c r="AS887" s="16"/>
      <c r="AT887" s="16"/>
      <c r="AU887" s="16"/>
      <c r="AV887" s="16"/>
      <c r="AW887" s="16"/>
      <c r="AX887" s="16"/>
      <c r="AY887" s="16"/>
      <c r="AZ887" s="16"/>
      <c r="BA887" s="16"/>
      <c r="BB887" s="16"/>
    </row>
    <row r="888" spans="1:54" ht="15.75" customHeight="1">
      <c r="A888" s="16"/>
      <c r="B888" s="16"/>
      <c r="C888" s="16"/>
      <c r="D888" s="16"/>
      <c r="E888" s="16"/>
      <c r="F888" s="16"/>
      <c r="G888" s="19"/>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c r="AQ888" s="16"/>
      <c r="AR888" s="16"/>
      <c r="AS888" s="16"/>
      <c r="AT888" s="16"/>
      <c r="AU888" s="16"/>
      <c r="AV888" s="16"/>
      <c r="AW888" s="16"/>
      <c r="AX888" s="16"/>
      <c r="AY888" s="16"/>
      <c r="AZ888" s="16"/>
      <c r="BA888" s="16"/>
      <c r="BB888" s="16"/>
    </row>
    <row r="889" spans="1:54" ht="15.75" customHeight="1">
      <c r="A889" s="16"/>
      <c r="B889" s="16"/>
      <c r="C889" s="16"/>
      <c r="D889" s="16"/>
      <c r="E889" s="16"/>
      <c r="F889" s="16"/>
      <c r="G889" s="19"/>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c r="AQ889" s="16"/>
      <c r="AR889" s="16"/>
      <c r="AS889" s="16"/>
      <c r="AT889" s="16"/>
      <c r="AU889" s="16"/>
      <c r="AV889" s="16"/>
      <c r="AW889" s="16"/>
      <c r="AX889" s="16"/>
      <c r="AY889" s="16"/>
      <c r="AZ889" s="16"/>
      <c r="BA889" s="16"/>
      <c r="BB889" s="16"/>
    </row>
    <row r="890" spans="1:54" ht="15.75" customHeight="1">
      <c r="A890" s="16"/>
      <c r="B890" s="16"/>
      <c r="C890" s="16"/>
      <c r="D890" s="16"/>
      <c r="E890" s="16"/>
      <c r="F890" s="16"/>
      <c r="G890" s="19"/>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c r="AQ890" s="16"/>
      <c r="AR890" s="16"/>
      <c r="AS890" s="16"/>
      <c r="AT890" s="16"/>
      <c r="AU890" s="16"/>
      <c r="AV890" s="16"/>
      <c r="AW890" s="16"/>
      <c r="AX890" s="16"/>
      <c r="AY890" s="16"/>
      <c r="AZ890" s="16"/>
      <c r="BA890" s="16"/>
      <c r="BB890" s="16"/>
    </row>
    <row r="891" spans="1:54" ht="15.75" customHeight="1">
      <c r="A891" s="16"/>
      <c r="B891" s="16"/>
      <c r="C891" s="16"/>
      <c r="D891" s="16"/>
      <c r="E891" s="16"/>
      <c r="F891" s="16"/>
      <c r="G891" s="19"/>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c r="AQ891" s="16"/>
      <c r="AR891" s="16"/>
      <c r="AS891" s="16"/>
      <c r="AT891" s="16"/>
      <c r="AU891" s="16"/>
      <c r="AV891" s="16"/>
      <c r="AW891" s="16"/>
      <c r="AX891" s="16"/>
      <c r="AY891" s="16"/>
      <c r="AZ891" s="16"/>
      <c r="BA891" s="16"/>
      <c r="BB891" s="16"/>
    </row>
    <row r="892" spans="1:54" ht="15.75" customHeight="1">
      <c r="A892" s="16"/>
      <c r="B892" s="16"/>
      <c r="C892" s="16"/>
      <c r="D892" s="16"/>
      <c r="E892" s="16"/>
      <c r="F892" s="16"/>
      <c r="G892" s="19"/>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c r="AQ892" s="16"/>
      <c r="AR892" s="16"/>
      <c r="AS892" s="16"/>
      <c r="AT892" s="16"/>
      <c r="AU892" s="16"/>
      <c r="AV892" s="16"/>
      <c r="AW892" s="16"/>
      <c r="AX892" s="16"/>
      <c r="AY892" s="16"/>
      <c r="AZ892" s="16"/>
      <c r="BA892" s="16"/>
      <c r="BB892" s="16"/>
    </row>
    <row r="893" spans="1:54" ht="15.75" customHeight="1">
      <c r="A893" s="16"/>
      <c r="B893" s="16"/>
      <c r="C893" s="16"/>
      <c r="D893" s="16"/>
      <c r="E893" s="16"/>
      <c r="F893" s="16"/>
      <c r="G893" s="19"/>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c r="AQ893" s="16"/>
      <c r="AR893" s="16"/>
      <c r="AS893" s="16"/>
      <c r="AT893" s="16"/>
      <c r="AU893" s="16"/>
      <c r="AV893" s="16"/>
      <c r="AW893" s="16"/>
      <c r="AX893" s="16"/>
      <c r="AY893" s="16"/>
      <c r="AZ893" s="16"/>
      <c r="BA893" s="16"/>
      <c r="BB893" s="16"/>
    </row>
    <row r="894" spans="1:54" ht="15.75" customHeight="1">
      <c r="A894" s="16"/>
      <c r="B894" s="16"/>
      <c r="C894" s="16"/>
      <c r="D894" s="16"/>
      <c r="E894" s="16"/>
      <c r="F894" s="16"/>
      <c r="G894" s="19"/>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c r="AQ894" s="16"/>
      <c r="AR894" s="16"/>
      <c r="AS894" s="16"/>
      <c r="AT894" s="16"/>
      <c r="AU894" s="16"/>
      <c r="AV894" s="16"/>
      <c r="AW894" s="16"/>
      <c r="AX894" s="16"/>
      <c r="AY894" s="16"/>
      <c r="AZ894" s="16"/>
      <c r="BA894" s="16"/>
      <c r="BB894" s="16"/>
    </row>
    <row r="895" spans="1:54" ht="15.75" customHeight="1">
      <c r="A895" s="16"/>
      <c r="B895" s="16"/>
      <c r="C895" s="16"/>
      <c r="D895" s="16"/>
      <c r="E895" s="16"/>
      <c r="F895" s="16"/>
      <c r="G895" s="19"/>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c r="AQ895" s="16"/>
      <c r="AR895" s="16"/>
      <c r="AS895" s="16"/>
      <c r="AT895" s="16"/>
      <c r="AU895" s="16"/>
      <c r="AV895" s="16"/>
      <c r="AW895" s="16"/>
      <c r="AX895" s="16"/>
      <c r="AY895" s="16"/>
      <c r="AZ895" s="16"/>
      <c r="BA895" s="16"/>
      <c r="BB895" s="16"/>
    </row>
    <row r="896" spans="1:54" ht="15.75" customHeight="1">
      <c r="A896" s="16"/>
      <c r="B896" s="16"/>
      <c r="C896" s="16"/>
      <c r="D896" s="16"/>
      <c r="E896" s="16"/>
      <c r="F896" s="16"/>
      <c r="G896" s="19"/>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c r="AQ896" s="16"/>
      <c r="AR896" s="16"/>
      <c r="AS896" s="16"/>
      <c r="AT896" s="16"/>
      <c r="AU896" s="16"/>
      <c r="AV896" s="16"/>
      <c r="AW896" s="16"/>
      <c r="AX896" s="16"/>
      <c r="AY896" s="16"/>
      <c r="AZ896" s="16"/>
      <c r="BA896" s="16"/>
      <c r="BB896" s="16"/>
    </row>
    <row r="897" spans="1:54" ht="15.75" customHeight="1">
      <c r="A897" s="16"/>
      <c r="B897" s="16"/>
      <c r="C897" s="16"/>
      <c r="D897" s="16"/>
      <c r="E897" s="16"/>
      <c r="F897" s="16"/>
      <c r="G897" s="19"/>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c r="AQ897" s="16"/>
      <c r="AR897" s="16"/>
      <c r="AS897" s="16"/>
      <c r="AT897" s="16"/>
      <c r="AU897" s="16"/>
      <c r="AV897" s="16"/>
      <c r="AW897" s="16"/>
      <c r="AX897" s="16"/>
      <c r="AY897" s="16"/>
      <c r="AZ897" s="16"/>
      <c r="BA897" s="16"/>
      <c r="BB897" s="16"/>
    </row>
    <row r="898" spans="1:54" ht="15.75" customHeight="1">
      <c r="A898" s="16"/>
      <c r="B898" s="16"/>
      <c r="C898" s="16"/>
      <c r="D898" s="16"/>
      <c r="E898" s="16"/>
      <c r="F898" s="16"/>
      <c r="G898" s="19"/>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c r="AQ898" s="16"/>
      <c r="AR898" s="16"/>
      <c r="AS898" s="16"/>
      <c r="AT898" s="16"/>
      <c r="AU898" s="16"/>
      <c r="AV898" s="16"/>
      <c r="AW898" s="16"/>
      <c r="AX898" s="16"/>
      <c r="AY898" s="16"/>
      <c r="AZ898" s="16"/>
      <c r="BA898" s="16"/>
      <c r="BB898" s="16"/>
    </row>
    <row r="899" spans="1:54" ht="15.75" customHeight="1">
      <c r="A899" s="16"/>
      <c r="B899" s="16"/>
      <c r="C899" s="16"/>
      <c r="D899" s="16"/>
      <c r="E899" s="16"/>
      <c r="F899" s="16"/>
      <c r="G899" s="19"/>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c r="AQ899" s="16"/>
      <c r="AR899" s="16"/>
      <c r="AS899" s="16"/>
      <c r="AT899" s="16"/>
      <c r="AU899" s="16"/>
      <c r="AV899" s="16"/>
      <c r="AW899" s="16"/>
      <c r="AX899" s="16"/>
      <c r="AY899" s="16"/>
      <c r="AZ899" s="16"/>
      <c r="BA899" s="16"/>
      <c r="BB899" s="16"/>
    </row>
    <row r="900" spans="1:54" ht="15.75" customHeight="1">
      <c r="A900" s="16"/>
      <c r="B900" s="16"/>
      <c r="C900" s="16"/>
      <c r="D900" s="16"/>
      <c r="E900" s="16"/>
      <c r="F900" s="16"/>
      <c r="G900" s="19"/>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c r="AQ900" s="16"/>
      <c r="AR900" s="16"/>
      <c r="AS900" s="16"/>
      <c r="AT900" s="16"/>
      <c r="AU900" s="16"/>
      <c r="AV900" s="16"/>
      <c r="AW900" s="16"/>
      <c r="AX900" s="16"/>
      <c r="AY900" s="16"/>
      <c r="AZ900" s="16"/>
      <c r="BA900" s="16"/>
      <c r="BB900" s="16"/>
    </row>
    <row r="901" spans="1:54" ht="15.75" customHeight="1">
      <c r="A901" s="16"/>
      <c r="B901" s="16"/>
      <c r="C901" s="16"/>
      <c r="D901" s="16"/>
      <c r="E901" s="16"/>
      <c r="F901" s="16"/>
      <c r="G901" s="19"/>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c r="AQ901" s="16"/>
      <c r="AR901" s="16"/>
      <c r="AS901" s="16"/>
      <c r="AT901" s="16"/>
      <c r="AU901" s="16"/>
      <c r="AV901" s="16"/>
      <c r="AW901" s="16"/>
      <c r="AX901" s="16"/>
      <c r="AY901" s="16"/>
      <c r="AZ901" s="16"/>
      <c r="BA901" s="16"/>
      <c r="BB901" s="16"/>
    </row>
    <row r="902" spans="1:54" ht="15.75" customHeight="1">
      <c r="A902" s="16"/>
      <c r="B902" s="16"/>
      <c r="C902" s="16"/>
      <c r="D902" s="16"/>
      <c r="E902" s="16"/>
      <c r="F902" s="16"/>
      <c r="G902" s="19"/>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c r="AQ902" s="16"/>
      <c r="AR902" s="16"/>
      <c r="AS902" s="16"/>
      <c r="AT902" s="16"/>
      <c r="AU902" s="16"/>
      <c r="AV902" s="16"/>
      <c r="AW902" s="16"/>
      <c r="AX902" s="16"/>
      <c r="AY902" s="16"/>
      <c r="AZ902" s="16"/>
      <c r="BA902" s="16"/>
      <c r="BB902" s="16"/>
    </row>
    <row r="903" spans="1:54" ht="15.75" customHeight="1">
      <c r="A903" s="16"/>
      <c r="B903" s="16"/>
      <c r="C903" s="16"/>
      <c r="D903" s="16"/>
      <c r="E903" s="16"/>
      <c r="F903" s="16"/>
      <c r="G903" s="19"/>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c r="AQ903" s="16"/>
      <c r="AR903" s="16"/>
      <c r="AS903" s="16"/>
      <c r="AT903" s="16"/>
      <c r="AU903" s="16"/>
      <c r="AV903" s="16"/>
      <c r="AW903" s="16"/>
      <c r="AX903" s="16"/>
      <c r="AY903" s="16"/>
      <c r="AZ903" s="16"/>
      <c r="BA903" s="16"/>
      <c r="BB903" s="16"/>
    </row>
    <row r="904" spans="1:54" ht="15.75" customHeight="1">
      <c r="A904" s="16"/>
      <c r="B904" s="16"/>
      <c r="C904" s="16"/>
      <c r="D904" s="16"/>
      <c r="E904" s="16"/>
      <c r="F904" s="16"/>
      <c r="G904" s="19"/>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c r="AQ904" s="16"/>
      <c r="AR904" s="16"/>
      <c r="AS904" s="16"/>
      <c r="AT904" s="16"/>
      <c r="AU904" s="16"/>
      <c r="AV904" s="16"/>
      <c r="AW904" s="16"/>
      <c r="AX904" s="16"/>
      <c r="AY904" s="16"/>
      <c r="AZ904" s="16"/>
      <c r="BA904" s="16"/>
      <c r="BB904" s="16"/>
    </row>
    <row r="905" spans="1:54" ht="15.75" customHeight="1">
      <c r="A905" s="16"/>
      <c r="B905" s="16"/>
      <c r="C905" s="16"/>
      <c r="D905" s="16"/>
      <c r="E905" s="16"/>
      <c r="F905" s="16"/>
      <c r="G905" s="19"/>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c r="AQ905" s="16"/>
      <c r="AR905" s="16"/>
      <c r="AS905" s="16"/>
      <c r="AT905" s="16"/>
      <c r="AU905" s="16"/>
      <c r="AV905" s="16"/>
      <c r="AW905" s="16"/>
      <c r="AX905" s="16"/>
      <c r="AY905" s="16"/>
      <c r="AZ905" s="16"/>
      <c r="BA905" s="16"/>
      <c r="BB905" s="16"/>
    </row>
    <row r="906" spans="1:54" ht="15.75" customHeight="1">
      <c r="A906" s="16"/>
      <c r="B906" s="16"/>
      <c r="C906" s="16"/>
      <c r="D906" s="16"/>
      <c r="E906" s="16"/>
      <c r="F906" s="16"/>
      <c r="G906" s="19"/>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c r="AQ906" s="16"/>
      <c r="AR906" s="16"/>
      <c r="AS906" s="16"/>
      <c r="AT906" s="16"/>
      <c r="AU906" s="16"/>
      <c r="AV906" s="16"/>
      <c r="AW906" s="16"/>
      <c r="AX906" s="16"/>
      <c r="AY906" s="16"/>
      <c r="AZ906" s="16"/>
      <c r="BA906" s="16"/>
      <c r="BB906" s="16"/>
    </row>
    <row r="907" spans="1:54" ht="15.75" customHeight="1">
      <c r="A907" s="16"/>
      <c r="B907" s="16"/>
      <c r="C907" s="16"/>
      <c r="D907" s="16"/>
      <c r="E907" s="16"/>
      <c r="F907" s="16"/>
      <c r="G907" s="19"/>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c r="AQ907" s="16"/>
      <c r="AR907" s="16"/>
      <c r="AS907" s="16"/>
      <c r="AT907" s="16"/>
      <c r="AU907" s="16"/>
      <c r="AV907" s="16"/>
      <c r="AW907" s="16"/>
      <c r="AX907" s="16"/>
      <c r="AY907" s="16"/>
      <c r="AZ907" s="16"/>
      <c r="BA907" s="16"/>
      <c r="BB907" s="16"/>
    </row>
    <row r="908" spans="1:54" ht="15.75" customHeight="1">
      <c r="A908" s="16"/>
      <c r="B908" s="16"/>
      <c r="C908" s="16"/>
      <c r="D908" s="16"/>
      <c r="E908" s="16"/>
      <c r="F908" s="16"/>
      <c r="G908" s="19"/>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c r="AQ908" s="16"/>
      <c r="AR908" s="16"/>
      <c r="AS908" s="16"/>
      <c r="AT908" s="16"/>
      <c r="AU908" s="16"/>
      <c r="AV908" s="16"/>
      <c r="AW908" s="16"/>
      <c r="AX908" s="16"/>
      <c r="AY908" s="16"/>
      <c r="AZ908" s="16"/>
      <c r="BA908" s="16"/>
      <c r="BB908" s="16"/>
    </row>
    <row r="909" spans="1:54" ht="15.75" customHeight="1">
      <c r="A909" s="16"/>
      <c r="B909" s="16"/>
      <c r="C909" s="16"/>
      <c r="D909" s="16"/>
      <c r="E909" s="16"/>
      <c r="F909" s="16"/>
      <c r="G909" s="19"/>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c r="AQ909" s="16"/>
      <c r="AR909" s="16"/>
      <c r="AS909" s="16"/>
      <c r="AT909" s="16"/>
      <c r="AU909" s="16"/>
      <c r="AV909" s="16"/>
      <c r="AW909" s="16"/>
      <c r="AX909" s="16"/>
      <c r="AY909" s="16"/>
      <c r="AZ909" s="16"/>
      <c r="BA909" s="16"/>
      <c r="BB909" s="16"/>
    </row>
    <row r="910" spans="1:54" ht="15.75" customHeight="1">
      <c r="A910" s="16"/>
      <c r="B910" s="16"/>
      <c r="C910" s="16"/>
      <c r="D910" s="16"/>
      <c r="E910" s="16"/>
      <c r="F910" s="16"/>
      <c r="G910" s="19"/>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c r="AQ910" s="16"/>
      <c r="AR910" s="16"/>
      <c r="AS910" s="16"/>
      <c r="AT910" s="16"/>
      <c r="AU910" s="16"/>
      <c r="AV910" s="16"/>
      <c r="AW910" s="16"/>
      <c r="AX910" s="16"/>
      <c r="AY910" s="16"/>
      <c r="AZ910" s="16"/>
      <c r="BA910" s="16"/>
      <c r="BB910" s="16"/>
    </row>
    <row r="911" spans="1:54" ht="15.75" customHeight="1">
      <c r="A911" s="16"/>
      <c r="B911" s="16"/>
      <c r="C911" s="16"/>
      <c r="D911" s="16"/>
      <c r="E911" s="16"/>
      <c r="F911" s="16"/>
      <c r="G911" s="19"/>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c r="AQ911" s="16"/>
      <c r="AR911" s="16"/>
      <c r="AS911" s="16"/>
      <c r="AT911" s="16"/>
      <c r="AU911" s="16"/>
      <c r="AV911" s="16"/>
      <c r="AW911" s="16"/>
      <c r="AX911" s="16"/>
      <c r="AY911" s="16"/>
      <c r="AZ911" s="16"/>
      <c r="BA911" s="16"/>
      <c r="BB911" s="16"/>
    </row>
    <row r="912" spans="1:54" ht="15.75" customHeight="1">
      <c r="A912" s="16"/>
      <c r="B912" s="16"/>
      <c r="C912" s="16"/>
      <c r="D912" s="16"/>
      <c r="E912" s="16"/>
      <c r="F912" s="16"/>
      <c r="G912" s="19"/>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c r="AQ912" s="16"/>
      <c r="AR912" s="16"/>
      <c r="AS912" s="16"/>
      <c r="AT912" s="16"/>
      <c r="AU912" s="16"/>
      <c r="AV912" s="16"/>
      <c r="AW912" s="16"/>
      <c r="AX912" s="16"/>
      <c r="AY912" s="16"/>
      <c r="AZ912" s="16"/>
      <c r="BA912" s="16"/>
      <c r="BB912" s="16"/>
    </row>
    <row r="913" spans="1:54" ht="15.75" customHeight="1">
      <c r="A913" s="16"/>
      <c r="B913" s="16"/>
      <c r="C913" s="16"/>
      <c r="D913" s="16"/>
      <c r="E913" s="16"/>
      <c r="F913" s="16"/>
      <c r="G913" s="19"/>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c r="AQ913" s="16"/>
      <c r="AR913" s="16"/>
      <c r="AS913" s="16"/>
      <c r="AT913" s="16"/>
      <c r="AU913" s="16"/>
      <c r="AV913" s="16"/>
      <c r="AW913" s="16"/>
      <c r="AX913" s="16"/>
      <c r="AY913" s="16"/>
      <c r="AZ913" s="16"/>
      <c r="BA913" s="16"/>
      <c r="BB913" s="16"/>
    </row>
    <row r="914" spans="1:54" ht="15.75" customHeight="1">
      <c r="A914" s="16"/>
      <c r="B914" s="16"/>
      <c r="C914" s="16"/>
      <c r="D914" s="16"/>
      <c r="E914" s="16"/>
      <c r="F914" s="16"/>
      <c r="G914" s="19"/>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c r="AQ914" s="16"/>
      <c r="AR914" s="16"/>
      <c r="AS914" s="16"/>
      <c r="AT914" s="16"/>
      <c r="AU914" s="16"/>
      <c r="AV914" s="16"/>
      <c r="AW914" s="16"/>
      <c r="AX914" s="16"/>
      <c r="AY914" s="16"/>
      <c r="AZ914" s="16"/>
      <c r="BA914" s="16"/>
      <c r="BB914" s="16"/>
    </row>
    <row r="915" spans="1:54" ht="15.75" customHeight="1">
      <c r="A915" s="16"/>
      <c r="B915" s="16"/>
      <c r="C915" s="16"/>
      <c r="D915" s="16"/>
      <c r="E915" s="16"/>
      <c r="F915" s="16"/>
      <c r="G915" s="19"/>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c r="AQ915" s="16"/>
      <c r="AR915" s="16"/>
      <c r="AS915" s="16"/>
      <c r="AT915" s="16"/>
      <c r="AU915" s="16"/>
      <c r="AV915" s="16"/>
      <c r="AW915" s="16"/>
      <c r="AX915" s="16"/>
      <c r="AY915" s="16"/>
      <c r="AZ915" s="16"/>
      <c r="BA915" s="16"/>
      <c r="BB915" s="16"/>
    </row>
    <row r="916" spans="1:54" ht="15.75" customHeight="1">
      <c r="A916" s="16"/>
      <c r="B916" s="16"/>
      <c r="C916" s="16"/>
      <c r="D916" s="16"/>
      <c r="E916" s="16"/>
      <c r="F916" s="16"/>
      <c r="G916" s="19"/>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c r="AQ916" s="16"/>
      <c r="AR916" s="16"/>
      <c r="AS916" s="16"/>
      <c r="AT916" s="16"/>
      <c r="AU916" s="16"/>
      <c r="AV916" s="16"/>
      <c r="AW916" s="16"/>
      <c r="AX916" s="16"/>
      <c r="AY916" s="16"/>
      <c r="AZ916" s="16"/>
      <c r="BA916" s="16"/>
      <c r="BB916" s="16"/>
    </row>
    <row r="917" spans="1:54" ht="15.75" customHeight="1">
      <c r="A917" s="16"/>
      <c r="B917" s="16"/>
      <c r="C917" s="16"/>
      <c r="D917" s="16"/>
      <c r="E917" s="16"/>
      <c r="F917" s="16"/>
      <c r="G917" s="19"/>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c r="AQ917" s="16"/>
      <c r="AR917" s="16"/>
      <c r="AS917" s="16"/>
      <c r="AT917" s="16"/>
      <c r="AU917" s="16"/>
      <c r="AV917" s="16"/>
      <c r="AW917" s="16"/>
      <c r="AX917" s="16"/>
      <c r="AY917" s="16"/>
      <c r="AZ917" s="16"/>
      <c r="BA917" s="16"/>
      <c r="BB917" s="16"/>
    </row>
    <row r="918" spans="1:54" ht="15.75" customHeight="1">
      <c r="A918" s="16"/>
      <c r="B918" s="16"/>
      <c r="C918" s="16"/>
      <c r="D918" s="16"/>
      <c r="E918" s="16"/>
      <c r="F918" s="16"/>
      <c r="G918" s="19"/>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c r="AQ918" s="16"/>
      <c r="AR918" s="16"/>
      <c r="AS918" s="16"/>
      <c r="AT918" s="16"/>
      <c r="AU918" s="16"/>
      <c r="AV918" s="16"/>
      <c r="AW918" s="16"/>
      <c r="AX918" s="16"/>
      <c r="AY918" s="16"/>
      <c r="AZ918" s="16"/>
      <c r="BA918" s="16"/>
      <c r="BB918" s="16"/>
    </row>
    <row r="919" spans="1:54" ht="15.75" customHeight="1">
      <c r="A919" s="16"/>
      <c r="B919" s="16"/>
      <c r="C919" s="16"/>
      <c r="D919" s="16"/>
      <c r="E919" s="16"/>
      <c r="F919" s="16"/>
      <c r="G919" s="19"/>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c r="AQ919" s="16"/>
      <c r="AR919" s="16"/>
      <c r="AS919" s="16"/>
      <c r="AT919" s="16"/>
      <c r="AU919" s="16"/>
      <c r="AV919" s="16"/>
      <c r="AW919" s="16"/>
      <c r="AX919" s="16"/>
      <c r="AY919" s="16"/>
      <c r="AZ919" s="16"/>
      <c r="BA919" s="16"/>
      <c r="BB919" s="16"/>
    </row>
    <row r="920" spans="1:54" ht="15.75" customHeight="1">
      <c r="A920" s="16"/>
      <c r="B920" s="16"/>
      <c r="C920" s="16"/>
      <c r="D920" s="16"/>
      <c r="E920" s="16"/>
      <c r="F920" s="16"/>
      <c r="G920" s="19"/>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c r="AQ920" s="16"/>
      <c r="AR920" s="16"/>
      <c r="AS920" s="16"/>
      <c r="AT920" s="16"/>
      <c r="AU920" s="16"/>
      <c r="AV920" s="16"/>
      <c r="AW920" s="16"/>
      <c r="AX920" s="16"/>
      <c r="AY920" s="16"/>
      <c r="AZ920" s="16"/>
      <c r="BA920" s="16"/>
      <c r="BB920" s="16"/>
    </row>
    <row r="921" spans="1:54" ht="15.75" customHeight="1">
      <c r="A921" s="16"/>
      <c r="B921" s="16"/>
      <c r="C921" s="16"/>
      <c r="D921" s="16"/>
      <c r="E921" s="16"/>
      <c r="F921" s="16"/>
      <c r="G921" s="19"/>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c r="AQ921" s="16"/>
      <c r="AR921" s="16"/>
      <c r="AS921" s="16"/>
      <c r="AT921" s="16"/>
      <c r="AU921" s="16"/>
      <c r="AV921" s="16"/>
      <c r="AW921" s="16"/>
      <c r="AX921" s="16"/>
      <c r="AY921" s="16"/>
      <c r="AZ921" s="16"/>
      <c r="BA921" s="16"/>
      <c r="BB921" s="16"/>
    </row>
    <row r="922" spans="1:54" ht="15.75" customHeight="1">
      <c r="A922" s="16"/>
      <c r="B922" s="16"/>
      <c r="C922" s="16"/>
      <c r="D922" s="16"/>
      <c r="E922" s="16"/>
      <c r="F922" s="16"/>
      <c r="G922" s="19"/>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c r="AQ922" s="16"/>
      <c r="AR922" s="16"/>
      <c r="AS922" s="16"/>
      <c r="AT922" s="16"/>
      <c r="AU922" s="16"/>
      <c r="AV922" s="16"/>
      <c r="AW922" s="16"/>
      <c r="AX922" s="16"/>
      <c r="AY922" s="16"/>
      <c r="AZ922" s="16"/>
      <c r="BA922" s="16"/>
      <c r="BB922" s="16"/>
    </row>
    <row r="923" spans="1:54" ht="15.75" customHeight="1">
      <c r="A923" s="16"/>
      <c r="B923" s="16"/>
      <c r="C923" s="16"/>
      <c r="D923" s="16"/>
      <c r="E923" s="16"/>
      <c r="F923" s="16"/>
      <c r="G923" s="19"/>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c r="AQ923" s="16"/>
      <c r="AR923" s="16"/>
      <c r="AS923" s="16"/>
      <c r="AT923" s="16"/>
      <c r="AU923" s="16"/>
      <c r="AV923" s="16"/>
      <c r="AW923" s="16"/>
      <c r="AX923" s="16"/>
      <c r="AY923" s="16"/>
      <c r="AZ923" s="16"/>
      <c r="BA923" s="16"/>
      <c r="BB923" s="16"/>
    </row>
    <row r="924" spans="1:54" ht="15.75" customHeight="1">
      <c r="A924" s="16"/>
      <c r="B924" s="16"/>
      <c r="C924" s="16"/>
      <c r="D924" s="16"/>
      <c r="E924" s="16"/>
      <c r="F924" s="16"/>
      <c r="G924" s="19"/>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c r="AQ924" s="16"/>
      <c r="AR924" s="16"/>
      <c r="AS924" s="16"/>
      <c r="AT924" s="16"/>
      <c r="AU924" s="16"/>
      <c r="AV924" s="16"/>
      <c r="AW924" s="16"/>
      <c r="AX924" s="16"/>
      <c r="AY924" s="16"/>
      <c r="AZ924" s="16"/>
      <c r="BA924" s="16"/>
      <c r="BB924" s="16"/>
    </row>
    <row r="925" spans="1:54" ht="15.75" customHeight="1">
      <c r="A925" s="16"/>
      <c r="B925" s="16"/>
      <c r="C925" s="16"/>
      <c r="D925" s="16"/>
      <c r="E925" s="16"/>
      <c r="F925" s="16"/>
      <c r="G925" s="19"/>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c r="AQ925" s="16"/>
      <c r="AR925" s="16"/>
      <c r="AS925" s="16"/>
      <c r="AT925" s="16"/>
      <c r="AU925" s="16"/>
      <c r="AV925" s="16"/>
      <c r="AW925" s="16"/>
      <c r="AX925" s="16"/>
      <c r="AY925" s="16"/>
      <c r="AZ925" s="16"/>
      <c r="BA925" s="16"/>
      <c r="BB925" s="16"/>
    </row>
    <row r="926" spans="1:54" ht="15.75" customHeight="1">
      <c r="A926" s="16"/>
      <c r="B926" s="16"/>
      <c r="C926" s="16"/>
      <c r="D926" s="16"/>
      <c r="E926" s="16"/>
      <c r="F926" s="16"/>
      <c r="G926" s="19"/>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c r="AQ926" s="16"/>
      <c r="AR926" s="16"/>
      <c r="AS926" s="16"/>
      <c r="AT926" s="16"/>
      <c r="AU926" s="16"/>
      <c r="AV926" s="16"/>
      <c r="AW926" s="16"/>
      <c r="AX926" s="16"/>
      <c r="AY926" s="16"/>
      <c r="AZ926" s="16"/>
      <c r="BA926" s="16"/>
      <c r="BB926" s="16"/>
    </row>
    <row r="927" spans="1:54" ht="15.75" customHeight="1">
      <c r="A927" s="16"/>
      <c r="B927" s="16"/>
      <c r="C927" s="16"/>
      <c r="D927" s="16"/>
      <c r="E927" s="16"/>
      <c r="F927" s="16"/>
      <c r="G927" s="19"/>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c r="AQ927" s="16"/>
      <c r="AR927" s="16"/>
      <c r="AS927" s="16"/>
      <c r="AT927" s="16"/>
      <c r="AU927" s="16"/>
      <c r="AV927" s="16"/>
      <c r="AW927" s="16"/>
      <c r="AX927" s="16"/>
      <c r="AY927" s="16"/>
      <c r="AZ927" s="16"/>
      <c r="BA927" s="16"/>
      <c r="BB927" s="16"/>
    </row>
    <row r="928" spans="1:54" ht="15.75" customHeight="1">
      <c r="A928" s="16"/>
      <c r="B928" s="16"/>
      <c r="C928" s="16"/>
      <c r="D928" s="16"/>
      <c r="E928" s="16"/>
      <c r="F928" s="16"/>
      <c r="G928" s="19"/>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c r="AQ928" s="16"/>
      <c r="AR928" s="16"/>
      <c r="AS928" s="16"/>
      <c r="AT928" s="16"/>
      <c r="AU928" s="16"/>
      <c r="AV928" s="16"/>
      <c r="AW928" s="16"/>
      <c r="AX928" s="16"/>
      <c r="AY928" s="16"/>
      <c r="AZ928" s="16"/>
      <c r="BA928" s="16"/>
      <c r="BB928" s="16"/>
    </row>
    <row r="929" spans="1:54" ht="15.75" customHeight="1">
      <c r="A929" s="16"/>
      <c r="B929" s="16"/>
      <c r="C929" s="16"/>
      <c r="D929" s="16"/>
      <c r="E929" s="16"/>
      <c r="F929" s="16"/>
      <c r="G929" s="19"/>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c r="AQ929" s="16"/>
      <c r="AR929" s="16"/>
      <c r="AS929" s="16"/>
      <c r="AT929" s="16"/>
      <c r="AU929" s="16"/>
      <c r="AV929" s="16"/>
      <c r="AW929" s="16"/>
      <c r="AX929" s="16"/>
      <c r="AY929" s="16"/>
      <c r="AZ929" s="16"/>
      <c r="BA929" s="16"/>
      <c r="BB929" s="16"/>
    </row>
    <row r="930" spans="1:54" ht="15.75" customHeight="1">
      <c r="A930" s="16"/>
      <c r="B930" s="16"/>
      <c r="C930" s="16"/>
      <c r="D930" s="16"/>
      <c r="E930" s="16"/>
      <c r="F930" s="16"/>
      <c r="G930" s="19"/>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c r="AQ930" s="16"/>
      <c r="AR930" s="16"/>
      <c r="AS930" s="16"/>
      <c r="AT930" s="16"/>
      <c r="AU930" s="16"/>
      <c r="AV930" s="16"/>
      <c r="AW930" s="16"/>
      <c r="AX930" s="16"/>
      <c r="AY930" s="16"/>
      <c r="AZ930" s="16"/>
      <c r="BA930" s="16"/>
      <c r="BB930" s="16"/>
    </row>
    <row r="931" spans="1:54" ht="15.75" customHeight="1">
      <c r="A931" s="16"/>
      <c r="B931" s="16"/>
      <c r="C931" s="16"/>
      <c r="D931" s="16"/>
      <c r="E931" s="16"/>
      <c r="F931" s="16"/>
      <c r="G931" s="19"/>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c r="AQ931" s="16"/>
      <c r="AR931" s="16"/>
      <c r="AS931" s="16"/>
      <c r="AT931" s="16"/>
      <c r="AU931" s="16"/>
      <c r="AV931" s="16"/>
      <c r="AW931" s="16"/>
      <c r="AX931" s="16"/>
      <c r="AY931" s="16"/>
      <c r="AZ931" s="16"/>
      <c r="BA931" s="16"/>
      <c r="BB931" s="16"/>
    </row>
    <row r="932" spans="1:54" ht="15.75" customHeight="1">
      <c r="A932" s="16"/>
      <c r="B932" s="16"/>
      <c r="C932" s="16"/>
      <c r="D932" s="16"/>
      <c r="E932" s="16"/>
      <c r="F932" s="16"/>
      <c r="G932" s="19"/>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c r="AQ932" s="16"/>
      <c r="AR932" s="16"/>
      <c r="AS932" s="16"/>
      <c r="AT932" s="16"/>
      <c r="AU932" s="16"/>
      <c r="AV932" s="16"/>
      <c r="AW932" s="16"/>
      <c r="AX932" s="16"/>
      <c r="AY932" s="16"/>
      <c r="AZ932" s="16"/>
      <c r="BA932" s="16"/>
      <c r="BB932" s="16"/>
    </row>
    <row r="933" spans="1:54" ht="15.75" customHeight="1">
      <c r="A933" s="16"/>
      <c r="B933" s="16"/>
      <c r="C933" s="16"/>
      <c r="D933" s="16"/>
      <c r="E933" s="16"/>
      <c r="F933" s="16"/>
      <c r="G933" s="19"/>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c r="AQ933" s="16"/>
      <c r="AR933" s="16"/>
      <c r="AS933" s="16"/>
      <c r="AT933" s="16"/>
      <c r="AU933" s="16"/>
      <c r="AV933" s="16"/>
      <c r="AW933" s="16"/>
      <c r="AX933" s="16"/>
      <c r="AY933" s="16"/>
      <c r="AZ933" s="16"/>
      <c r="BA933" s="16"/>
      <c r="BB933" s="16"/>
    </row>
    <row r="934" spans="1:54" ht="15.75" customHeight="1">
      <c r="A934" s="16"/>
      <c r="B934" s="16"/>
      <c r="C934" s="16"/>
      <c r="D934" s="16"/>
      <c r="E934" s="16"/>
      <c r="F934" s="16"/>
      <c r="G934" s="19"/>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c r="AQ934" s="16"/>
      <c r="AR934" s="16"/>
      <c r="AS934" s="16"/>
      <c r="AT934" s="16"/>
      <c r="AU934" s="16"/>
      <c r="AV934" s="16"/>
      <c r="AW934" s="16"/>
      <c r="AX934" s="16"/>
      <c r="AY934" s="16"/>
      <c r="AZ934" s="16"/>
      <c r="BA934" s="16"/>
      <c r="BB934" s="16"/>
    </row>
    <row r="935" spans="1:54" ht="15.75" customHeight="1">
      <c r="A935" s="16"/>
      <c r="B935" s="16"/>
      <c r="C935" s="16"/>
      <c r="D935" s="16"/>
      <c r="E935" s="16"/>
      <c r="F935" s="16"/>
      <c r="G935" s="19"/>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c r="AO935" s="16"/>
      <c r="AP935" s="16"/>
      <c r="AQ935" s="16"/>
      <c r="AR935" s="16"/>
      <c r="AS935" s="16"/>
      <c r="AT935" s="16"/>
      <c r="AU935" s="16"/>
      <c r="AV935" s="16"/>
      <c r="AW935" s="16"/>
      <c r="AX935" s="16"/>
      <c r="AY935" s="16"/>
      <c r="AZ935" s="16"/>
      <c r="BA935" s="16"/>
      <c r="BB935" s="16"/>
    </row>
    <row r="936" spans="1:54" ht="15.75" customHeight="1">
      <c r="A936" s="16"/>
      <c r="B936" s="16"/>
      <c r="C936" s="16"/>
      <c r="D936" s="16"/>
      <c r="E936" s="16"/>
      <c r="F936" s="16"/>
      <c r="G936" s="19"/>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c r="AO936" s="16"/>
      <c r="AP936" s="16"/>
      <c r="AQ936" s="16"/>
      <c r="AR936" s="16"/>
      <c r="AS936" s="16"/>
      <c r="AT936" s="16"/>
      <c r="AU936" s="16"/>
      <c r="AV936" s="16"/>
      <c r="AW936" s="16"/>
      <c r="AX936" s="16"/>
      <c r="AY936" s="16"/>
      <c r="AZ936" s="16"/>
      <c r="BA936" s="16"/>
      <c r="BB936" s="16"/>
    </row>
    <row r="937" spans="1:54" ht="15.75" customHeight="1">
      <c r="A937" s="16"/>
      <c r="B937" s="16"/>
      <c r="C937" s="16"/>
      <c r="D937" s="16"/>
      <c r="E937" s="16"/>
      <c r="F937" s="16"/>
      <c r="G937" s="19"/>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c r="AO937" s="16"/>
      <c r="AP937" s="16"/>
      <c r="AQ937" s="16"/>
      <c r="AR937" s="16"/>
      <c r="AS937" s="16"/>
      <c r="AT937" s="16"/>
      <c r="AU937" s="16"/>
      <c r="AV937" s="16"/>
      <c r="AW937" s="16"/>
      <c r="AX937" s="16"/>
      <c r="AY937" s="16"/>
      <c r="AZ937" s="16"/>
      <c r="BA937" s="16"/>
      <c r="BB937" s="16"/>
    </row>
    <row r="938" spans="1:54" ht="15.75" customHeight="1">
      <c r="A938" s="16"/>
      <c r="B938" s="16"/>
      <c r="C938" s="16"/>
      <c r="D938" s="16"/>
      <c r="E938" s="16"/>
      <c r="F938" s="16"/>
      <c r="G938" s="19"/>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c r="AO938" s="16"/>
      <c r="AP938" s="16"/>
      <c r="AQ938" s="16"/>
      <c r="AR938" s="16"/>
      <c r="AS938" s="16"/>
      <c r="AT938" s="16"/>
      <c r="AU938" s="16"/>
      <c r="AV938" s="16"/>
      <c r="AW938" s="16"/>
      <c r="AX938" s="16"/>
      <c r="AY938" s="16"/>
      <c r="AZ938" s="16"/>
      <c r="BA938" s="16"/>
      <c r="BB938" s="16"/>
    </row>
    <row r="939" spans="1:54" ht="15.75" customHeight="1">
      <c r="A939" s="16"/>
      <c r="B939" s="16"/>
      <c r="C939" s="16"/>
      <c r="D939" s="16"/>
      <c r="E939" s="16"/>
      <c r="F939" s="16"/>
      <c r="G939" s="19"/>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c r="AO939" s="16"/>
      <c r="AP939" s="16"/>
      <c r="AQ939" s="16"/>
      <c r="AR939" s="16"/>
      <c r="AS939" s="16"/>
      <c r="AT939" s="16"/>
      <c r="AU939" s="16"/>
      <c r="AV939" s="16"/>
      <c r="AW939" s="16"/>
      <c r="AX939" s="16"/>
      <c r="AY939" s="16"/>
      <c r="AZ939" s="16"/>
      <c r="BA939" s="16"/>
      <c r="BB939" s="16"/>
    </row>
    <row r="940" spans="1:54" ht="15.75" customHeight="1">
      <c r="A940" s="16"/>
      <c r="B940" s="16"/>
      <c r="C940" s="16"/>
      <c r="D940" s="16"/>
      <c r="E940" s="16"/>
      <c r="F940" s="16"/>
      <c r="G940" s="19"/>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c r="AO940" s="16"/>
      <c r="AP940" s="16"/>
      <c r="AQ940" s="16"/>
      <c r="AR940" s="16"/>
      <c r="AS940" s="16"/>
      <c r="AT940" s="16"/>
      <c r="AU940" s="16"/>
      <c r="AV940" s="16"/>
      <c r="AW940" s="16"/>
      <c r="AX940" s="16"/>
      <c r="AY940" s="16"/>
      <c r="AZ940" s="16"/>
      <c r="BA940" s="16"/>
      <c r="BB940" s="16"/>
    </row>
    <row r="941" spans="1:54" ht="15.75" customHeight="1">
      <c r="A941" s="16"/>
      <c r="B941" s="16"/>
      <c r="C941" s="16"/>
      <c r="D941" s="16"/>
      <c r="E941" s="16"/>
      <c r="F941" s="16"/>
      <c r="G941" s="19"/>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c r="AN941" s="16"/>
      <c r="AO941" s="16"/>
      <c r="AP941" s="16"/>
      <c r="AQ941" s="16"/>
      <c r="AR941" s="16"/>
      <c r="AS941" s="16"/>
      <c r="AT941" s="16"/>
      <c r="AU941" s="16"/>
      <c r="AV941" s="16"/>
      <c r="AW941" s="16"/>
      <c r="AX941" s="16"/>
      <c r="AY941" s="16"/>
      <c r="AZ941" s="16"/>
      <c r="BA941" s="16"/>
      <c r="BB941" s="16"/>
    </row>
    <row r="942" spans="1:54" ht="15.75" customHeight="1">
      <c r="A942" s="16"/>
      <c r="B942" s="16"/>
      <c r="C942" s="16"/>
      <c r="D942" s="16"/>
      <c r="E942" s="16"/>
      <c r="F942" s="16"/>
      <c r="G942" s="19"/>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6"/>
      <c r="AN942" s="16"/>
      <c r="AO942" s="16"/>
      <c r="AP942" s="16"/>
      <c r="AQ942" s="16"/>
      <c r="AR942" s="16"/>
      <c r="AS942" s="16"/>
      <c r="AT942" s="16"/>
      <c r="AU942" s="16"/>
      <c r="AV942" s="16"/>
      <c r="AW942" s="16"/>
      <c r="AX942" s="16"/>
      <c r="AY942" s="16"/>
      <c r="AZ942" s="16"/>
      <c r="BA942" s="16"/>
      <c r="BB942" s="16"/>
    </row>
    <row r="943" spans="1:54" ht="15.75" customHeight="1">
      <c r="A943" s="16"/>
      <c r="B943" s="16"/>
      <c r="C943" s="16"/>
      <c r="D943" s="16"/>
      <c r="E943" s="16"/>
      <c r="F943" s="16"/>
      <c r="G943" s="19"/>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6"/>
      <c r="AN943" s="16"/>
      <c r="AO943" s="16"/>
      <c r="AP943" s="16"/>
      <c r="AQ943" s="16"/>
      <c r="AR943" s="16"/>
      <c r="AS943" s="16"/>
      <c r="AT943" s="16"/>
      <c r="AU943" s="16"/>
      <c r="AV943" s="16"/>
      <c r="AW943" s="16"/>
      <c r="AX943" s="16"/>
      <c r="AY943" s="16"/>
      <c r="AZ943" s="16"/>
      <c r="BA943" s="16"/>
      <c r="BB943" s="16"/>
    </row>
    <row r="944" spans="1:54" ht="15.75" customHeight="1">
      <c r="A944" s="16"/>
      <c r="B944" s="16"/>
      <c r="C944" s="16"/>
      <c r="D944" s="16"/>
      <c r="E944" s="16"/>
      <c r="F944" s="16"/>
      <c r="G944" s="19"/>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6"/>
      <c r="AN944" s="16"/>
      <c r="AO944" s="16"/>
      <c r="AP944" s="16"/>
      <c r="AQ944" s="16"/>
      <c r="AR944" s="16"/>
      <c r="AS944" s="16"/>
      <c r="AT944" s="16"/>
      <c r="AU944" s="16"/>
      <c r="AV944" s="16"/>
      <c r="AW944" s="16"/>
      <c r="AX944" s="16"/>
      <c r="AY944" s="16"/>
      <c r="AZ944" s="16"/>
      <c r="BA944" s="16"/>
      <c r="BB944" s="16"/>
    </row>
    <row r="945" spans="1:54" ht="15.75" customHeight="1">
      <c r="A945" s="16"/>
      <c r="B945" s="16"/>
      <c r="C945" s="16"/>
      <c r="D945" s="16"/>
      <c r="E945" s="16"/>
      <c r="F945" s="16"/>
      <c r="G945" s="19"/>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6"/>
      <c r="AM945" s="16"/>
      <c r="AN945" s="16"/>
      <c r="AO945" s="16"/>
      <c r="AP945" s="16"/>
      <c r="AQ945" s="16"/>
      <c r="AR945" s="16"/>
      <c r="AS945" s="16"/>
      <c r="AT945" s="16"/>
      <c r="AU945" s="16"/>
      <c r="AV945" s="16"/>
      <c r="AW945" s="16"/>
      <c r="AX945" s="16"/>
      <c r="AY945" s="16"/>
      <c r="AZ945" s="16"/>
      <c r="BA945" s="16"/>
      <c r="BB945" s="16"/>
    </row>
    <row r="946" spans="1:54" ht="15.75" customHeight="1">
      <c r="A946" s="16"/>
      <c r="B946" s="16"/>
      <c r="C946" s="16"/>
      <c r="D946" s="16"/>
      <c r="E946" s="16"/>
      <c r="F946" s="16"/>
      <c r="G946" s="19"/>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6"/>
      <c r="AM946" s="16"/>
      <c r="AN946" s="16"/>
      <c r="AO946" s="16"/>
      <c r="AP946" s="16"/>
      <c r="AQ946" s="16"/>
      <c r="AR946" s="16"/>
      <c r="AS946" s="16"/>
      <c r="AT946" s="16"/>
      <c r="AU946" s="16"/>
      <c r="AV946" s="16"/>
      <c r="AW946" s="16"/>
      <c r="AX946" s="16"/>
      <c r="AY946" s="16"/>
      <c r="AZ946" s="16"/>
      <c r="BA946" s="16"/>
      <c r="BB946" s="16"/>
    </row>
    <row r="947" spans="1:54" ht="15.75" customHeight="1">
      <c r="A947" s="16"/>
      <c r="B947" s="16"/>
      <c r="C947" s="16"/>
      <c r="D947" s="16"/>
      <c r="E947" s="16"/>
      <c r="F947" s="16"/>
      <c r="G947" s="19"/>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6"/>
      <c r="AM947" s="16"/>
      <c r="AN947" s="16"/>
      <c r="AO947" s="16"/>
      <c r="AP947" s="16"/>
      <c r="AQ947" s="16"/>
      <c r="AR947" s="16"/>
      <c r="AS947" s="16"/>
      <c r="AT947" s="16"/>
      <c r="AU947" s="16"/>
      <c r="AV947" s="16"/>
      <c r="AW947" s="16"/>
      <c r="AX947" s="16"/>
      <c r="AY947" s="16"/>
      <c r="AZ947" s="16"/>
      <c r="BA947" s="16"/>
      <c r="BB947" s="16"/>
    </row>
    <row r="948" spans="1:54" ht="15.75" customHeight="1">
      <c r="A948" s="16"/>
      <c r="B948" s="16"/>
      <c r="C948" s="16"/>
      <c r="D948" s="16"/>
      <c r="E948" s="16"/>
      <c r="F948" s="16"/>
      <c r="G948" s="19"/>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6"/>
      <c r="AM948" s="16"/>
      <c r="AN948" s="16"/>
      <c r="AO948" s="16"/>
      <c r="AP948" s="16"/>
      <c r="AQ948" s="16"/>
      <c r="AR948" s="16"/>
      <c r="AS948" s="16"/>
      <c r="AT948" s="16"/>
      <c r="AU948" s="16"/>
      <c r="AV948" s="16"/>
      <c r="AW948" s="16"/>
      <c r="AX948" s="16"/>
      <c r="AY948" s="16"/>
      <c r="AZ948" s="16"/>
      <c r="BA948" s="16"/>
      <c r="BB948" s="16"/>
    </row>
    <row r="949" spans="1:54" ht="15.75" customHeight="1">
      <c r="A949" s="16"/>
      <c r="B949" s="16"/>
      <c r="C949" s="16"/>
      <c r="D949" s="16"/>
      <c r="E949" s="16"/>
      <c r="F949" s="16"/>
      <c r="G949" s="19"/>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6"/>
      <c r="AM949" s="16"/>
      <c r="AN949" s="16"/>
      <c r="AO949" s="16"/>
      <c r="AP949" s="16"/>
      <c r="AQ949" s="16"/>
      <c r="AR949" s="16"/>
      <c r="AS949" s="16"/>
      <c r="AT949" s="16"/>
      <c r="AU949" s="16"/>
      <c r="AV949" s="16"/>
      <c r="AW949" s="16"/>
      <c r="AX949" s="16"/>
      <c r="AY949" s="16"/>
      <c r="AZ949" s="16"/>
      <c r="BA949" s="16"/>
      <c r="BB949" s="16"/>
    </row>
    <row r="950" spans="1:54" ht="15.75" customHeight="1">
      <c r="A950" s="16"/>
      <c r="B950" s="16"/>
      <c r="C950" s="16"/>
      <c r="D950" s="16"/>
      <c r="E950" s="16"/>
      <c r="F950" s="16"/>
      <c r="G950" s="19"/>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6"/>
      <c r="AM950" s="16"/>
      <c r="AN950" s="16"/>
      <c r="AO950" s="16"/>
      <c r="AP950" s="16"/>
      <c r="AQ950" s="16"/>
      <c r="AR950" s="16"/>
      <c r="AS950" s="16"/>
      <c r="AT950" s="16"/>
      <c r="AU950" s="16"/>
      <c r="AV950" s="16"/>
      <c r="AW950" s="16"/>
      <c r="AX950" s="16"/>
      <c r="AY950" s="16"/>
      <c r="AZ950" s="16"/>
      <c r="BA950" s="16"/>
      <c r="BB950" s="16"/>
    </row>
    <row r="951" spans="1:54" ht="15.75" customHeight="1">
      <c r="A951" s="16"/>
      <c r="B951" s="16"/>
      <c r="C951" s="16"/>
      <c r="D951" s="16"/>
      <c r="E951" s="16"/>
      <c r="F951" s="16"/>
      <c r="G951" s="19"/>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6"/>
      <c r="AM951" s="16"/>
      <c r="AN951" s="16"/>
      <c r="AO951" s="16"/>
      <c r="AP951" s="16"/>
      <c r="AQ951" s="16"/>
      <c r="AR951" s="16"/>
      <c r="AS951" s="16"/>
      <c r="AT951" s="16"/>
      <c r="AU951" s="16"/>
      <c r="AV951" s="16"/>
      <c r="AW951" s="16"/>
      <c r="AX951" s="16"/>
      <c r="AY951" s="16"/>
      <c r="AZ951" s="16"/>
      <c r="BA951" s="16"/>
      <c r="BB951" s="16"/>
    </row>
    <row r="952" spans="1:54" ht="15.75" customHeight="1">
      <c r="A952" s="16"/>
      <c r="B952" s="16"/>
      <c r="C952" s="16"/>
      <c r="D952" s="16"/>
      <c r="E952" s="16"/>
      <c r="F952" s="16"/>
      <c r="G952" s="19"/>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6"/>
      <c r="AM952" s="16"/>
      <c r="AN952" s="16"/>
      <c r="AO952" s="16"/>
      <c r="AP952" s="16"/>
      <c r="AQ952" s="16"/>
      <c r="AR952" s="16"/>
      <c r="AS952" s="16"/>
      <c r="AT952" s="16"/>
      <c r="AU952" s="16"/>
      <c r="AV952" s="16"/>
      <c r="AW952" s="16"/>
      <c r="AX952" s="16"/>
      <c r="AY952" s="16"/>
      <c r="AZ952" s="16"/>
      <c r="BA952" s="16"/>
      <c r="BB952" s="16"/>
    </row>
    <row r="953" spans="1:54" ht="15.75" customHeight="1">
      <c r="A953" s="16"/>
      <c r="B953" s="16"/>
      <c r="C953" s="16"/>
      <c r="D953" s="16"/>
      <c r="E953" s="16"/>
      <c r="F953" s="16"/>
      <c r="G953" s="19"/>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6"/>
      <c r="AM953" s="16"/>
      <c r="AN953" s="16"/>
      <c r="AO953" s="16"/>
      <c r="AP953" s="16"/>
      <c r="AQ953" s="16"/>
      <c r="AR953" s="16"/>
      <c r="AS953" s="16"/>
      <c r="AT953" s="16"/>
      <c r="AU953" s="16"/>
      <c r="AV953" s="16"/>
      <c r="AW953" s="16"/>
      <c r="AX953" s="16"/>
      <c r="AY953" s="16"/>
      <c r="AZ953" s="16"/>
      <c r="BA953" s="16"/>
      <c r="BB953" s="16"/>
    </row>
    <row r="954" spans="1:54" ht="15.75" customHeight="1">
      <c r="A954" s="16"/>
      <c r="B954" s="16"/>
      <c r="C954" s="16"/>
      <c r="D954" s="16"/>
      <c r="E954" s="16"/>
      <c r="F954" s="16"/>
      <c r="G954" s="19"/>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6"/>
      <c r="AM954" s="16"/>
      <c r="AN954" s="16"/>
      <c r="AO954" s="16"/>
      <c r="AP954" s="16"/>
      <c r="AQ954" s="16"/>
      <c r="AR954" s="16"/>
      <c r="AS954" s="16"/>
      <c r="AT954" s="16"/>
      <c r="AU954" s="16"/>
      <c r="AV954" s="16"/>
      <c r="AW954" s="16"/>
      <c r="AX954" s="16"/>
      <c r="AY954" s="16"/>
      <c r="AZ954" s="16"/>
      <c r="BA954" s="16"/>
      <c r="BB954" s="16"/>
    </row>
    <row r="955" spans="1:54" ht="15.75" customHeight="1">
      <c r="A955" s="16"/>
      <c r="B955" s="16"/>
      <c r="C955" s="16"/>
      <c r="D955" s="16"/>
      <c r="E955" s="16"/>
      <c r="F955" s="16"/>
      <c r="G955" s="19"/>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6"/>
      <c r="AM955" s="16"/>
      <c r="AN955" s="16"/>
      <c r="AO955" s="16"/>
      <c r="AP955" s="16"/>
      <c r="AQ955" s="16"/>
      <c r="AR955" s="16"/>
      <c r="AS955" s="16"/>
      <c r="AT955" s="16"/>
      <c r="AU955" s="16"/>
      <c r="AV955" s="16"/>
      <c r="AW955" s="16"/>
      <c r="AX955" s="16"/>
      <c r="AY955" s="16"/>
      <c r="AZ955" s="16"/>
      <c r="BA955" s="16"/>
      <c r="BB955" s="16"/>
    </row>
    <row r="956" spans="1:54" ht="15.75" customHeight="1">
      <c r="A956" s="16"/>
      <c r="B956" s="16"/>
      <c r="C956" s="16"/>
      <c r="D956" s="16"/>
      <c r="E956" s="16"/>
      <c r="F956" s="16"/>
      <c r="G956" s="19"/>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6"/>
      <c r="AM956" s="16"/>
      <c r="AN956" s="16"/>
      <c r="AO956" s="16"/>
      <c r="AP956" s="16"/>
      <c r="AQ956" s="16"/>
      <c r="AR956" s="16"/>
      <c r="AS956" s="16"/>
      <c r="AT956" s="16"/>
      <c r="AU956" s="16"/>
      <c r="AV956" s="16"/>
      <c r="AW956" s="16"/>
      <c r="AX956" s="16"/>
      <c r="AY956" s="16"/>
      <c r="AZ956" s="16"/>
      <c r="BA956" s="16"/>
      <c r="BB956" s="16"/>
    </row>
    <row r="957" spans="1:54" ht="15.75" customHeight="1">
      <c r="A957" s="16"/>
      <c r="B957" s="16"/>
      <c r="C957" s="16"/>
      <c r="D957" s="16"/>
      <c r="E957" s="16"/>
      <c r="F957" s="16"/>
      <c r="G957" s="19"/>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6"/>
      <c r="AM957" s="16"/>
      <c r="AN957" s="16"/>
      <c r="AO957" s="16"/>
      <c r="AP957" s="16"/>
      <c r="AQ957" s="16"/>
      <c r="AR957" s="16"/>
      <c r="AS957" s="16"/>
      <c r="AT957" s="16"/>
      <c r="AU957" s="16"/>
      <c r="AV957" s="16"/>
      <c r="AW957" s="16"/>
      <c r="AX957" s="16"/>
      <c r="AY957" s="16"/>
      <c r="AZ957" s="16"/>
      <c r="BA957" s="16"/>
      <c r="BB957" s="16"/>
    </row>
    <row r="958" spans="1:54" ht="15.75" customHeight="1">
      <c r="A958" s="16"/>
      <c r="B958" s="16"/>
      <c r="C958" s="16"/>
      <c r="D958" s="16"/>
      <c r="E958" s="16"/>
      <c r="F958" s="16"/>
      <c r="G958" s="19"/>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6"/>
      <c r="AM958" s="16"/>
      <c r="AN958" s="16"/>
      <c r="AO958" s="16"/>
      <c r="AP958" s="16"/>
      <c r="AQ958" s="16"/>
      <c r="AR958" s="16"/>
      <c r="AS958" s="16"/>
      <c r="AT958" s="16"/>
      <c r="AU958" s="16"/>
      <c r="AV958" s="16"/>
      <c r="AW958" s="16"/>
      <c r="AX958" s="16"/>
      <c r="AY958" s="16"/>
      <c r="AZ958" s="16"/>
      <c r="BA958" s="16"/>
      <c r="BB958" s="16"/>
    </row>
    <row r="959" spans="1:54" ht="15.75" customHeight="1">
      <c r="A959" s="16"/>
      <c r="B959" s="16"/>
      <c r="C959" s="16"/>
      <c r="D959" s="16"/>
      <c r="E959" s="16"/>
      <c r="F959" s="16"/>
      <c r="G959" s="19"/>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6"/>
      <c r="AM959" s="16"/>
      <c r="AN959" s="16"/>
      <c r="AO959" s="16"/>
      <c r="AP959" s="16"/>
      <c r="AQ959" s="16"/>
      <c r="AR959" s="16"/>
      <c r="AS959" s="16"/>
      <c r="AT959" s="16"/>
      <c r="AU959" s="16"/>
      <c r="AV959" s="16"/>
      <c r="AW959" s="16"/>
      <c r="AX959" s="16"/>
      <c r="AY959" s="16"/>
      <c r="AZ959" s="16"/>
      <c r="BA959" s="16"/>
      <c r="BB959" s="16"/>
    </row>
    <row r="960" spans="1:54" ht="15.75" customHeight="1">
      <c r="A960" s="16"/>
      <c r="B960" s="16"/>
      <c r="C960" s="16"/>
      <c r="D960" s="16"/>
      <c r="E960" s="16"/>
      <c r="F960" s="16"/>
      <c r="G960" s="19"/>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6"/>
      <c r="AM960" s="16"/>
      <c r="AN960" s="16"/>
      <c r="AO960" s="16"/>
      <c r="AP960" s="16"/>
      <c r="AQ960" s="16"/>
      <c r="AR960" s="16"/>
      <c r="AS960" s="16"/>
      <c r="AT960" s="16"/>
      <c r="AU960" s="16"/>
      <c r="AV960" s="16"/>
      <c r="AW960" s="16"/>
      <c r="AX960" s="16"/>
      <c r="AY960" s="16"/>
      <c r="AZ960" s="16"/>
      <c r="BA960" s="16"/>
      <c r="BB960" s="16"/>
    </row>
    <row r="961" spans="1:54" ht="15.75" customHeight="1">
      <c r="A961" s="16"/>
      <c r="B961" s="16"/>
      <c r="C961" s="16"/>
      <c r="D961" s="16"/>
      <c r="E961" s="16"/>
      <c r="F961" s="16"/>
      <c r="G961" s="19"/>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6"/>
      <c r="AM961" s="16"/>
      <c r="AN961" s="16"/>
      <c r="AO961" s="16"/>
      <c r="AP961" s="16"/>
      <c r="AQ961" s="16"/>
      <c r="AR961" s="16"/>
      <c r="AS961" s="16"/>
      <c r="AT961" s="16"/>
      <c r="AU961" s="16"/>
      <c r="AV961" s="16"/>
      <c r="AW961" s="16"/>
      <c r="AX961" s="16"/>
      <c r="AY961" s="16"/>
      <c r="AZ961" s="16"/>
      <c r="BA961" s="16"/>
      <c r="BB961" s="16"/>
    </row>
    <row r="962" spans="1:54" ht="15.75" customHeight="1">
      <c r="A962" s="16"/>
      <c r="B962" s="16"/>
      <c r="C962" s="16"/>
      <c r="D962" s="16"/>
      <c r="E962" s="16"/>
      <c r="F962" s="16"/>
      <c r="G962" s="19"/>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6"/>
      <c r="AM962" s="16"/>
      <c r="AN962" s="16"/>
      <c r="AO962" s="16"/>
      <c r="AP962" s="16"/>
      <c r="AQ962" s="16"/>
      <c r="AR962" s="16"/>
      <c r="AS962" s="16"/>
      <c r="AT962" s="16"/>
      <c r="AU962" s="16"/>
      <c r="AV962" s="16"/>
      <c r="AW962" s="16"/>
      <c r="AX962" s="16"/>
      <c r="AY962" s="16"/>
      <c r="AZ962" s="16"/>
      <c r="BA962" s="16"/>
      <c r="BB962" s="16"/>
    </row>
    <row r="963" spans="1:54" ht="15.75" customHeight="1">
      <c r="A963" s="16"/>
      <c r="B963" s="16"/>
      <c r="C963" s="16"/>
      <c r="D963" s="16"/>
      <c r="E963" s="16"/>
      <c r="F963" s="16"/>
      <c r="G963" s="19"/>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6"/>
      <c r="AM963" s="16"/>
      <c r="AN963" s="16"/>
      <c r="AO963" s="16"/>
      <c r="AP963" s="16"/>
      <c r="AQ963" s="16"/>
      <c r="AR963" s="16"/>
      <c r="AS963" s="16"/>
      <c r="AT963" s="16"/>
      <c r="AU963" s="16"/>
      <c r="AV963" s="16"/>
      <c r="AW963" s="16"/>
      <c r="AX963" s="16"/>
      <c r="AY963" s="16"/>
      <c r="AZ963" s="16"/>
      <c r="BA963" s="16"/>
      <c r="BB963" s="16"/>
    </row>
    <row r="964" spans="1:54" ht="15.75" customHeight="1">
      <c r="A964" s="16"/>
      <c r="B964" s="16"/>
      <c r="C964" s="16"/>
      <c r="D964" s="16"/>
      <c r="E964" s="16"/>
      <c r="F964" s="16"/>
      <c r="G964" s="19"/>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6"/>
      <c r="AM964" s="16"/>
      <c r="AN964" s="16"/>
      <c r="AO964" s="16"/>
      <c r="AP964" s="16"/>
      <c r="AQ964" s="16"/>
      <c r="AR964" s="16"/>
      <c r="AS964" s="16"/>
      <c r="AT964" s="16"/>
      <c r="AU964" s="16"/>
      <c r="AV964" s="16"/>
      <c r="AW964" s="16"/>
      <c r="AX964" s="16"/>
      <c r="AY964" s="16"/>
      <c r="AZ964" s="16"/>
      <c r="BA964" s="16"/>
      <c r="BB964" s="16"/>
    </row>
    <row r="965" spans="1:54" ht="15.75" customHeight="1">
      <c r="A965" s="16"/>
      <c r="B965" s="16"/>
      <c r="C965" s="16"/>
      <c r="D965" s="16"/>
      <c r="E965" s="16"/>
      <c r="F965" s="16"/>
      <c r="G965" s="19"/>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6"/>
      <c r="AM965" s="16"/>
      <c r="AN965" s="16"/>
      <c r="AO965" s="16"/>
      <c r="AP965" s="16"/>
      <c r="AQ965" s="16"/>
      <c r="AR965" s="16"/>
      <c r="AS965" s="16"/>
      <c r="AT965" s="16"/>
      <c r="AU965" s="16"/>
      <c r="AV965" s="16"/>
      <c r="AW965" s="16"/>
      <c r="AX965" s="16"/>
      <c r="AY965" s="16"/>
      <c r="AZ965" s="16"/>
      <c r="BA965" s="16"/>
      <c r="BB965" s="16"/>
    </row>
    <row r="966" spans="1:54" ht="15.75" customHeight="1">
      <c r="A966" s="16"/>
      <c r="B966" s="16"/>
      <c r="C966" s="16"/>
      <c r="D966" s="16"/>
      <c r="E966" s="16"/>
      <c r="F966" s="16"/>
      <c r="G966" s="19"/>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6"/>
      <c r="AL966" s="16"/>
      <c r="AM966" s="16"/>
      <c r="AN966" s="16"/>
      <c r="AO966" s="16"/>
      <c r="AP966" s="16"/>
      <c r="AQ966" s="16"/>
      <c r="AR966" s="16"/>
      <c r="AS966" s="16"/>
      <c r="AT966" s="16"/>
      <c r="AU966" s="16"/>
      <c r="AV966" s="16"/>
      <c r="AW966" s="16"/>
      <c r="AX966" s="16"/>
      <c r="AY966" s="16"/>
      <c r="AZ966" s="16"/>
      <c r="BA966" s="16"/>
      <c r="BB966" s="16"/>
    </row>
    <row r="967" spans="1:54" ht="15.75" customHeight="1">
      <c r="A967" s="16"/>
      <c r="B967" s="16"/>
      <c r="C967" s="16"/>
      <c r="D967" s="16"/>
      <c r="E967" s="16"/>
      <c r="F967" s="16"/>
      <c r="G967" s="19"/>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6"/>
      <c r="AL967" s="16"/>
      <c r="AM967" s="16"/>
      <c r="AN967" s="16"/>
      <c r="AO967" s="16"/>
      <c r="AP967" s="16"/>
      <c r="AQ967" s="16"/>
      <c r="AR967" s="16"/>
      <c r="AS967" s="16"/>
      <c r="AT967" s="16"/>
      <c r="AU967" s="16"/>
      <c r="AV967" s="16"/>
      <c r="AW967" s="16"/>
      <c r="AX967" s="16"/>
      <c r="AY967" s="16"/>
      <c r="AZ967" s="16"/>
      <c r="BA967" s="16"/>
      <c r="BB967" s="16"/>
    </row>
    <row r="968" spans="1:54" ht="15.75" customHeight="1">
      <c r="A968" s="16"/>
      <c r="B968" s="16"/>
      <c r="C968" s="16"/>
      <c r="D968" s="16"/>
      <c r="E968" s="16"/>
      <c r="F968" s="16"/>
      <c r="G968" s="19"/>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6"/>
      <c r="AL968" s="16"/>
      <c r="AM968" s="16"/>
      <c r="AN968" s="16"/>
      <c r="AO968" s="16"/>
      <c r="AP968" s="16"/>
      <c r="AQ968" s="16"/>
      <c r="AR968" s="16"/>
      <c r="AS968" s="16"/>
      <c r="AT968" s="16"/>
      <c r="AU968" s="16"/>
      <c r="AV968" s="16"/>
      <c r="AW968" s="16"/>
      <c r="AX968" s="16"/>
      <c r="AY968" s="16"/>
      <c r="AZ968" s="16"/>
      <c r="BA968" s="16"/>
      <c r="BB968" s="16"/>
    </row>
    <row r="969" spans="1:54" ht="15.75" customHeight="1">
      <c r="A969" s="16"/>
      <c r="B969" s="16"/>
      <c r="C969" s="16"/>
      <c r="D969" s="16"/>
      <c r="E969" s="16"/>
      <c r="F969" s="16"/>
      <c r="G969" s="19"/>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6"/>
      <c r="AL969" s="16"/>
      <c r="AM969" s="16"/>
      <c r="AN969" s="16"/>
      <c r="AO969" s="16"/>
      <c r="AP969" s="16"/>
      <c r="AQ969" s="16"/>
      <c r="AR969" s="16"/>
      <c r="AS969" s="16"/>
      <c r="AT969" s="16"/>
      <c r="AU969" s="16"/>
      <c r="AV969" s="16"/>
      <c r="AW969" s="16"/>
      <c r="AX969" s="16"/>
      <c r="AY969" s="16"/>
      <c r="AZ969" s="16"/>
      <c r="BA969" s="16"/>
      <c r="BB969" s="16"/>
    </row>
    <row r="970" spans="1:54" ht="15.75" customHeight="1">
      <c r="A970" s="16"/>
      <c r="B970" s="16"/>
      <c r="C970" s="16"/>
      <c r="D970" s="16"/>
      <c r="E970" s="16"/>
      <c r="F970" s="16"/>
      <c r="G970" s="19"/>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6"/>
      <c r="AL970" s="16"/>
      <c r="AM970" s="16"/>
      <c r="AN970" s="16"/>
      <c r="AO970" s="16"/>
      <c r="AP970" s="16"/>
      <c r="AQ970" s="16"/>
      <c r="AR970" s="16"/>
      <c r="AS970" s="16"/>
      <c r="AT970" s="16"/>
      <c r="AU970" s="16"/>
      <c r="AV970" s="16"/>
      <c r="AW970" s="16"/>
      <c r="AX970" s="16"/>
      <c r="AY970" s="16"/>
      <c r="AZ970" s="16"/>
      <c r="BA970" s="16"/>
      <c r="BB970" s="16"/>
    </row>
    <row r="971" spans="1:54" ht="15.75" customHeight="1">
      <c r="A971" s="16"/>
      <c r="B971" s="16"/>
      <c r="C971" s="16"/>
      <c r="D971" s="16"/>
      <c r="E971" s="16"/>
      <c r="F971" s="16"/>
      <c r="G971" s="19"/>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6"/>
      <c r="AL971" s="16"/>
      <c r="AM971" s="16"/>
      <c r="AN971" s="16"/>
      <c r="AO971" s="16"/>
      <c r="AP971" s="16"/>
      <c r="AQ971" s="16"/>
      <c r="AR971" s="16"/>
      <c r="AS971" s="16"/>
      <c r="AT971" s="16"/>
      <c r="AU971" s="16"/>
      <c r="AV971" s="16"/>
      <c r="AW971" s="16"/>
      <c r="AX971" s="16"/>
      <c r="AY971" s="16"/>
      <c r="AZ971" s="16"/>
      <c r="BA971" s="16"/>
      <c r="BB971" s="16"/>
    </row>
    <row r="972" spans="1:54" ht="15.75" customHeight="1">
      <c r="A972" s="16"/>
      <c r="B972" s="16"/>
      <c r="C972" s="16"/>
      <c r="D972" s="16"/>
      <c r="E972" s="16"/>
      <c r="F972" s="16"/>
      <c r="G972" s="19"/>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6"/>
      <c r="AL972" s="16"/>
      <c r="AM972" s="16"/>
      <c r="AN972" s="16"/>
      <c r="AO972" s="16"/>
      <c r="AP972" s="16"/>
      <c r="AQ972" s="16"/>
      <c r="AR972" s="16"/>
      <c r="AS972" s="16"/>
      <c r="AT972" s="16"/>
      <c r="AU972" s="16"/>
      <c r="AV972" s="16"/>
      <c r="AW972" s="16"/>
      <c r="AX972" s="16"/>
      <c r="AY972" s="16"/>
      <c r="AZ972" s="16"/>
      <c r="BA972" s="16"/>
      <c r="BB972" s="16"/>
    </row>
    <row r="973" spans="1:54" ht="15.75" customHeight="1">
      <c r="A973" s="16"/>
      <c r="B973" s="16"/>
      <c r="C973" s="16"/>
      <c r="D973" s="16"/>
      <c r="E973" s="16"/>
      <c r="F973" s="16"/>
      <c r="G973" s="19"/>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6"/>
      <c r="AL973" s="16"/>
      <c r="AM973" s="16"/>
      <c r="AN973" s="16"/>
      <c r="AO973" s="16"/>
      <c r="AP973" s="16"/>
      <c r="AQ973" s="16"/>
      <c r="AR973" s="16"/>
      <c r="AS973" s="16"/>
      <c r="AT973" s="16"/>
      <c r="AU973" s="16"/>
      <c r="AV973" s="16"/>
      <c r="AW973" s="16"/>
      <c r="AX973" s="16"/>
      <c r="AY973" s="16"/>
      <c r="AZ973" s="16"/>
      <c r="BA973" s="16"/>
      <c r="BB973" s="16"/>
    </row>
    <row r="974" spans="1:54" ht="15.75" customHeight="1">
      <c r="A974" s="16"/>
      <c r="B974" s="16"/>
      <c r="C974" s="16"/>
      <c r="D974" s="16"/>
      <c r="E974" s="16"/>
      <c r="F974" s="16"/>
      <c r="G974" s="19"/>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6"/>
      <c r="AL974" s="16"/>
      <c r="AM974" s="16"/>
      <c r="AN974" s="16"/>
      <c r="AO974" s="16"/>
      <c r="AP974" s="16"/>
      <c r="AQ974" s="16"/>
      <c r="AR974" s="16"/>
      <c r="AS974" s="16"/>
      <c r="AT974" s="16"/>
      <c r="AU974" s="16"/>
      <c r="AV974" s="16"/>
      <c r="AW974" s="16"/>
      <c r="AX974" s="16"/>
      <c r="AY974" s="16"/>
      <c r="AZ974" s="16"/>
      <c r="BA974" s="16"/>
      <c r="BB974" s="16"/>
    </row>
    <row r="975" spans="1:54" ht="15.75" customHeight="1">
      <c r="A975" s="16"/>
      <c r="B975" s="16"/>
      <c r="C975" s="16"/>
      <c r="D975" s="16"/>
      <c r="E975" s="16"/>
      <c r="F975" s="16"/>
      <c r="G975" s="19"/>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6"/>
      <c r="AL975" s="16"/>
      <c r="AM975" s="16"/>
      <c r="AN975" s="16"/>
      <c r="AO975" s="16"/>
      <c r="AP975" s="16"/>
      <c r="AQ975" s="16"/>
      <c r="AR975" s="16"/>
      <c r="AS975" s="16"/>
      <c r="AT975" s="16"/>
      <c r="AU975" s="16"/>
      <c r="AV975" s="16"/>
      <c r="AW975" s="16"/>
      <c r="AX975" s="16"/>
      <c r="AY975" s="16"/>
      <c r="AZ975" s="16"/>
      <c r="BA975" s="16"/>
      <c r="BB975" s="16"/>
    </row>
    <row r="976" spans="1:54" ht="15.75" customHeight="1">
      <c r="A976" s="16"/>
      <c r="B976" s="16"/>
      <c r="C976" s="16"/>
      <c r="D976" s="16"/>
      <c r="E976" s="16"/>
      <c r="F976" s="16"/>
      <c r="G976" s="19"/>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6"/>
      <c r="AL976" s="16"/>
      <c r="AM976" s="16"/>
      <c r="AN976" s="16"/>
      <c r="AO976" s="16"/>
      <c r="AP976" s="16"/>
      <c r="AQ976" s="16"/>
      <c r="AR976" s="16"/>
      <c r="AS976" s="16"/>
      <c r="AT976" s="16"/>
      <c r="AU976" s="16"/>
      <c r="AV976" s="16"/>
      <c r="AW976" s="16"/>
      <c r="AX976" s="16"/>
      <c r="AY976" s="16"/>
      <c r="AZ976" s="16"/>
      <c r="BA976" s="16"/>
      <c r="BB976" s="16"/>
    </row>
    <row r="977" spans="1:54" ht="15.75" customHeight="1">
      <c r="A977" s="16"/>
      <c r="B977" s="16"/>
      <c r="C977" s="16"/>
      <c r="D977" s="16"/>
      <c r="E977" s="16"/>
      <c r="F977" s="16"/>
      <c r="G977" s="19"/>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6"/>
      <c r="AL977" s="16"/>
      <c r="AM977" s="16"/>
      <c r="AN977" s="16"/>
      <c r="AO977" s="16"/>
      <c r="AP977" s="16"/>
      <c r="AQ977" s="16"/>
      <c r="AR977" s="16"/>
      <c r="AS977" s="16"/>
      <c r="AT977" s="16"/>
      <c r="AU977" s="16"/>
      <c r="AV977" s="16"/>
      <c r="AW977" s="16"/>
      <c r="AX977" s="16"/>
      <c r="AY977" s="16"/>
      <c r="AZ977" s="16"/>
      <c r="BA977" s="16"/>
      <c r="BB977" s="16"/>
    </row>
    <row r="978" spans="1:54" ht="15.75" customHeight="1">
      <c r="A978" s="16"/>
      <c r="B978" s="16"/>
      <c r="C978" s="16"/>
      <c r="D978" s="16"/>
      <c r="E978" s="16"/>
      <c r="F978" s="16"/>
      <c r="G978" s="19"/>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6"/>
      <c r="AL978" s="16"/>
      <c r="AM978" s="16"/>
      <c r="AN978" s="16"/>
      <c r="AO978" s="16"/>
      <c r="AP978" s="16"/>
      <c r="AQ978" s="16"/>
      <c r="AR978" s="16"/>
      <c r="AS978" s="16"/>
      <c r="AT978" s="16"/>
      <c r="AU978" s="16"/>
      <c r="AV978" s="16"/>
      <c r="AW978" s="16"/>
      <c r="AX978" s="16"/>
      <c r="AY978" s="16"/>
      <c r="AZ978" s="16"/>
      <c r="BA978" s="16"/>
      <c r="BB978" s="16"/>
    </row>
    <row r="979" spans="1:54" ht="15.75" customHeight="1">
      <c r="A979" s="16"/>
      <c r="B979" s="16"/>
      <c r="C979" s="16"/>
      <c r="D979" s="16"/>
      <c r="E979" s="16"/>
      <c r="F979" s="16"/>
      <c r="G979" s="19"/>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6"/>
      <c r="AL979" s="16"/>
      <c r="AM979" s="16"/>
      <c r="AN979" s="16"/>
      <c r="AO979" s="16"/>
      <c r="AP979" s="16"/>
      <c r="AQ979" s="16"/>
      <c r="AR979" s="16"/>
      <c r="AS979" s="16"/>
      <c r="AT979" s="16"/>
      <c r="AU979" s="16"/>
      <c r="AV979" s="16"/>
      <c r="AW979" s="16"/>
      <c r="AX979" s="16"/>
      <c r="AY979" s="16"/>
      <c r="AZ979" s="16"/>
      <c r="BA979" s="16"/>
      <c r="BB979" s="16"/>
    </row>
    <row r="980" spans="1:54" ht="15.75" customHeight="1">
      <c r="A980" s="16"/>
      <c r="B980" s="16"/>
      <c r="C980" s="16"/>
      <c r="D980" s="16"/>
      <c r="E980" s="16"/>
      <c r="F980" s="16"/>
      <c r="G980" s="19"/>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6"/>
      <c r="AL980" s="16"/>
      <c r="AM980" s="16"/>
      <c r="AN980" s="16"/>
      <c r="AO980" s="16"/>
      <c r="AP980" s="16"/>
      <c r="AQ980" s="16"/>
      <c r="AR980" s="16"/>
      <c r="AS980" s="16"/>
      <c r="AT980" s="16"/>
      <c r="AU980" s="16"/>
      <c r="AV980" s="16"/>
      <c r="AW980" s="16"/>
      <c r="AX980" s="16"/>
      <c r="AY980" s="16"/>
      <c r="AZ980" s="16"/>
      <c r="BA980" s="16"/>
      <c r="BB980" s="16"/>
    </row>
    <row r="981" spans="1:54" ht="15.75" customHeight="1">
      <c r="A981" s="16"/>
      <c r="B981" s="16"/>
      <c r="C981" s="16"/>
      <c r="D981" s="16"/>
      <c r="E981" s="16"/>
      <c r="F981" s="16"/>
      <c r="G981" s="19"/>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6"/>
      <c r="AL981" s="16"/>
      <c r="AM981" s="16"/>
      <c r="AN981" s="16"/>
      <c r="AO981" s="16"/>
      <c r="AP981" s="16"/>
      <c r="AQ981" s="16"/>
      <c r="AR981" s="16"/>
      <c r="AS981" s="16"/>
      <c r="AT981" s="16"/>
      <c r="AU981" s="16"/>
      <c r="AV981" s="16"/>
      <c r="AW981" s="16"/>
      <c r="AX981" s="16"/>
      <c r="AY981" s="16"/>
      <c r="AZ981" s="16"/>
      <c r="BA981" s="16"/>
      <c r="BB981" s="16"/>
    </row>
    <row r="982" spans="1:54" ht="15.75" customHeight="1">
      <c r="A982" s="16"/>
      <c r="B982" s="16"/>
      <c r="C982" s="16"/>
      <c r="D982" s="16"/>
      <c r="E982" s="16"/>
      <c r="F982" s="16"/>
      <c r="G982" s="19"/>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6"/>
      <c r="AL982" s="16"/>
      <c r="AM982" s="16"/>
      <c r="AN982" s="16"/>
      <c r="AO982" s="16"/>
      <c r="AP982" s="16"/>
      <c r="AQ982" s="16"/>
      <c r="AR982" s="16"/>
      <c r="AS982" s="16"/>
      <c r="AT982" s="16"/>
      <c r="AU982" s="16"/>
      <c r="AV982" s="16"/>
      <c r="AW982" s="16"/>
      <c r="AX982" s="16"/>
      <c r="AY982" s="16"/>
      <c r="AZ982" s="16"/>
      <c r="BA982" s="16"/>
      <c r="BB982" s="16"/>
    </row>
    <row r="983" spans="1:54" ht="15.75" customHeight="1">
      <c r="A983" s="16"/>
      <c r="B983" s="16"/>
      <c r="C983" s="16"/>
      <c r="D983" s="16"/>
      <c r="E983" s="16"/>
      <c r="F983" s="16"/>
      <c r="G983" s="19"/>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6"/>
      <c r="AL983" s="16"/>
      <c r="AM983" s="16"/>
      <c r="AN983" s="16"/>
      <c r="AO983" s="16"/>
      <c r="AP983" s="16"/>
      <c r="AQ983" s="16"/>
      <c r="AR983" s="16"/>
      <c r="AS983" s="16"/>
      <c r="AT983" s="16"/>
      <c r="AU983" s="16"/>
      <c r="AV983" s="16"/>
      <c r="AW983" s="16"/>
      <c r="AX983" s="16"/>
      <c r="AY983" s="16"/>
      <c r="AZ983" s="16"/>
      <c r="BA983" s="16"/>
      <c r="BB983" s="16"/>
    </row>
    <row r="984" spans="1:54" ht="15.75" customHeight="1">
      <c r="A984" s="16"/>
      <c r="B984" s="16"/>
      <c r="C984" s="16"/>
      <c r="D984" s="16"/>
      <c r="E984" s="16"/>
      <c r="F984" s="16"/>
      <c r="G984" s="19"/>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6"/>
      <c r="AL984" s="16"/>
      <c r="AM984" s="16"/>
      <c r="AN984" s="16"/>
      <c r="AO984" s="16"/>
      <c r="AP984" s="16"/>
      <c r="AQ984" s="16"/>
      <c r="AR984" s="16"/>
      <c r="AS984" s="16"/>
      <c r="AT984" s="16"/>
      <c r="AU984" s="16"/>
      <c r="AV984" s="16"/>
      <c r="AW984" s="16"/>
      <c r="AX984" s="16"/>
      <c r="AY984" s="16"/>
      <c r="AZ984" s="16"/>
      <c r="BA984" s="16"/>
      <c r="BB984" s="16"/>
    </row>
    <row r="985" spans="1:54" ht="15.75" customHeight="1">
      <c r="A985" s="16"/>
      <c r="B985" s="16"/>
      <c r="C985" s="16"/>
      <c r="D985" s="16"/>
      <c r="E985" s="16"/>
      <c r="F985" s="16"/>
      <c r="G985" s="19"/>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6"/>
      <c r="AL985" s="16"/>
      <c r="AM985" s="16"/>
      <c r="AN985" s="16"/>
      <c r="AO985" s="16"/>
      <c r="AP985" s="16"/>
      <c r="AQ985" s="16"/>
      <c r="AR985" s="16"/>
      <c r="AS985" s="16"/>
      <c r="AT985" s="16"/>
      <c r="AU985" s="16"/>
      <c r="AV985" s="16"/>
      <c r="AW985" s="16"/>
      <c r="AX985" s="16"/>
      <c r="AY985" s="16"/>
      <c r="AZ985" s="16"/>
      <c r="BA985" s="16"/>
      <c r="BB985" s="16"/>
    </row>
    <row r="986" spans="1:54" ht="15.75" customHeight="1">
      <c r="A986" s="16"/>
      <c r="B986" s="16"/>
      <c r="C986" s="16"/>
      <c r="D986" s="16"/>
      <c r="E986" s="16"/>
      <c r="F986" s="16"/>
      <c r="G986" s="19"/>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6"/>
      <c r="AL986" s="16"/>
      <c r="AM986" s="16"/>
      <c r="AN986" s="16"/>
      <c r="AO986" s="16"/>
      <c r="AP986" s="16"/>
      <c r="AQ986" s="16"/>
      <c r="AR986" s="16"/>
      <c r="AS986" s="16"/>
      <c r="AT986" s="16"/>
      <c r="AU986" s="16"/>
      <c r="AV986" s="16"/>
      <c r="AW986" s="16"/>
      <c r="AX986" s="16"/>
      <c r="AY986" s="16"/>
      <c r="AZ986" s="16"/>
      <c r="BA986" s="16"/>
      <c r="BB986" s="16"/>
    </row>
    <row r="987" spans="1:54" ht="15.75" customHeight="1">
      <c r="A987" s="16"/>
      <c r="B987" s="16"/>
      <c r="C987" s="16"/>
      <c r="D987" s="16"/>
      <c r="E987" s="16"/>
      <c r="F987" s="16"/>
      <c r="G987" s="19"/>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6"/>
      <c r="AL987" s="16"/>
      <c r="AM987" s="16"/>
      <c r="AN987" s="16"/>
      <c r="AO987" s="16"/>
      <c r="AP987" s="16"/>
      <c r="AQ987" s="16"/>
      <c r="AR987" s="16"/>
      <c r="AS987" s="16"/>
      <c r="AT987" s="16"/>
      <c r="AU987" s="16"/>
      <c r="AV987" s="16"/>
      <c r="AW987" s="16"/>
      <c r="AX987" s="16"/>
      <c r="AY987" s="16"/>
      <c r="AZ987" s="16"/>
      <c r="BA987" s="16"/>
      <c r="BB987" s="16"/>
    </row>
    <row r="988" spans="1:54" ht="15.75" customHeight="1">
      <c r="A988" s="16"/>
      <c r="B988" s="16"/>
      <c r="C988" s="16"/>
      <c r="D988" s="16"/>
      <c r="E988" s="16"/>
      <c r="F988" s="16"/>
      <c r="G988" s="19"/>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6"/>
      <c r="AL988" s="16"/>
      <c r="AM988" s="16"/>
      <c r="AN988" s="16"/>
      <c r="AO988" s="16"/>
      <c r="AP988" s="16"/>
      <c r="AQ988" s="16"/>
      <c r="AR988" s="16"/>
      <c r="AS988" s="16"/>
      <c r="AT988" s="16"/>
      <c r="AU988" s="16"/>
      <c r="AV988" s="16"/>
      <c r="AW988" s="16"/>
      <c r="AX988" s="16"/>
      <c r="AY988" s="16"/>
      <c r="AZ988" s="16"/>
      <c r="BA988" s="16"/>
      <c r="BB988" s="16"/>
    </row>
    <row r="989" spans="1:54" ht="15.75" customHeight="1">
      <c r="A989" s="16"/>
      <c r="B989" s="16"/>
      <c r="C989" s="16"/>
      <c r="D989" s="16"/>
      <c r="E989" s="16"/>
      <c r="F989" s="16"/>
      <c r="G989" s="19"/>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6"/>
      <c r="AL989" s="16"/>
      <c r="AM989" s="16"/>
      <c r="AN989" s="16"/>
      <c r="AO989" s="16"/>
      <c r="AP989" s="16"/>
      <c r="AQ989" s="16"/>
      <c r="AR989" s="16"/>
      <c r="AS989" s="16"/>
      <c r="AT989" s="16"/>
      <c r="AU989" s="16"/>
      <c r="AV989" s="16"/>
      <c r="AW989" s="16"/>
      <c r="AX989" s="16"/>
      <c r="AY989" s="16"/>
      <c r="AZ989" s="16"/>
      <c r="BA989" s="16"/>
      <c r="BB989" s="16"/>
    </row>
    <row r="990" spans="1:54" ht="15.75" customHeight="1">
      <c r="A990" s="16"/>
      <c r="B990" s="16"/>
      <c r="C990" s="16"/>
      <c r="D990" s="16"/>
      <c r="E990" s="16"/>
      <c r="F990" s="16"/>
      <c r="G990" s="19"/>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6"/>
      <c r="AL990" s="16"/>
      <c r="AM990" s="16"/>
      <c r="AN990" s="16"/>
      <c r="AO990" s="16"/>
      <c r="AP990" s="16"/>
      <c r="AQ990" s="16"/>
      <c r="AR990" s="16"/>
      <c r="AS990" s="16"/>
      <c r="AT990" s="16"/>
      <c r="AU990" s="16"/>
      <c r="AV990" s="16"/>
      <c r="AW990" s="16"/>
      <c r="AX990" s="16"/>
      <c r="AY990" s="16"/>
      <c r="AZ990" s="16"/>
      <c r="BA990" s="16"/>
      <c r="BB990" s="16"/>
    </row>
    <row r="991" spans="1:54" ht="15.75" customHeight="1">
      <c r="A991" s="16"/>
      <c r="B991" s="16"/>
      <c r="C991" s="16"/>
      <c r="D991" s="16"/>
      <c r="E991" s="16"/>
      <c r="F991" s="16"/>
      <c r="G991" s="19"/>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6"/>
      <c r="AL991" s="16"/>
      <c r="AM991" s="16"/>
      <c r="AN991" s="16"/>
      <c r="AO991" s="16"/>
      <c r="AP991" s="16"/>
      <c r="AQ991" s="16"/>
      <c r="AR991" s="16"/>
      <c r="AS991" s="16"/>
      <c r="AT991" s="16"/>
      <c r="AU991" s="16"/>
      <c r="AV991" s="16"/>
      <c r="AW991" s="16"/>
      <c r="AX991" s="16"/>
      <c r="AY991" s="16"/>
      <c r="AZ991" s="16"/>
      <c r="BA991" s="16"/>
      <c r="BB991" s="16"/>
    </row>
  </sheetData>
  <mergeCells count="15">
    <mergeCell ref="A65:B65"/>
    <mergeCell ref="A66:L66"/>
    <mergeCell ref="M66:P66"/>
    <mergeCell ref="A13:C13"/>
    <mergeCell ref="A14:B14"/>
    <mergeCell ref="A15:B15"/>
    <mergeCell ref="A16:L16"/>
    <mergeCell ref="M16:P16"/>
    <mergeCell ref="A32:C32"/>
    <mergeCell ref="A33:B33"/>
    <mergeCell ref="A34:B34"/>
    <mergeCell ref="A35:L35"/>
    <mergeCell ref="M35:P35"/>
    <mergeCell ref="A63:C63"/>
    <mergeCell ref="A64:B64"/>
  </mergeCells>
  <phoneticPr fontId="47" type="noConversion"/>
  <hyperlinks>
    <hyperlink ref="P26" r:id="rId1" xr:uid="{00000000-0004-0000-0300-000000000000}"/>
    <hyperlink ref="G45" location="Codes!A1" display="CKECK CODE" xr:uid="{00000000-0004-0000-0300-000001000000}"/>
    <hyperlink ref="P53" r:id="rId2" xr:uid="{00000000-0004-0000-0300-000002000000}"/>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CF944-77C9-482F-B8B8-8C6AFE681DA5}">
  <dimension ref="A1:BB17"/>
  <sheetViews>
    <sheetView workbookViewId="0">
      <selection activeCell="L25" sqref="L25"/>
    </sheetView>
  </sheetViews>
  <sheetFormatPr defaultRowHeight="15"/>
  <sheetData>
    <row r="1" spans="1:54" ht="15.75" customHeight="1">
      <c r="A1" s="27"/>
      <c r="B1" s="129" t="s">
        <v>402</v>
      </c>
      <c r="C1" s="31" t="s">
        <v>402</v>
      </c>
      <c r="D1" s="31" t="s">
        <v>402</v>
      </c>
      <c r="E1" s="31"/>
      <c r="F1" s="30"/>
      <c r="G1" s="30"/>
      <c r="H1" s="116"/>
      <c r="I1" s="31"/>
      <c r="J1" s="114"/>
      <c r="K1" s="31"/>
      <c r="L1" s="31"/>
      <c r="M1" s="28"/>
      <c r="N1" s="114"/>
      <c r="O1" s="114"/>
      <c r="P1" s="31"/>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row>
    <row r="2" spans="1:54">
      <c r="A2" s="26">
        <v>5</v>
      </c>
      <c r="B2" s="22" t="s">
        <v>403</v>
      </c>
      <c r="C2" s="22" t="s">
        <v>403</v>
      </c>
      <c r="D2" s="22" t="s">
        <v>403</v>
      </c>
      <c r="E2" s="22"/>
      <c r="F2" s="26"/>
      <c r="G2" s="26"/>
      <c r="H2" s="116"/>
      <c r="I2" s="22"/>
      <c r="J2" s="22"/>
      <c r="K2" s="22" t="s">
        <v>67</v>
      </c>
      <c r="L2" s="22" t="s">
        <v>64</v>
      </c>
      <c r="M2" s="22"/>
      <c r="N2" s="22"/>
      <c r="O2" s="22"/>
      <c r="P2" s="22"/>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27">
        <v>6</v>
      </c>
      <c r="B3" s="22" t="s">
        <v>404</v>
      </c>
      <c r="C3" s="22" t="s">
        <v>404</v>
      </c>
      <c r="D3" s="22" t="s">
        <v>404</v>
      </c>
      <c r="E3" s="22"/>
      <c r="F3" s="26"/>
      <c r="G3" s="26"/>
      <c r="H3" s="116"/>
      <c r="I3" s="22"/>
      <c r="J3" s="112"/>
      <c r="K3" s="22"/>
      <c r="L3" s="22"/>
      <c r="M3" s="22"/>
      <c r="N3" s="112"/>
      <c r="O3" s="112"/>
      <c r="P3" s="22"/>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26">
        <v>7</v>
      </c>
      <c r="B4" s="22" t="s">
        <v>405</v>
      </c>
      <c r="C4" s="22" t="s">
        <v>405</v>
      </c>
      <c r="D4" s="22" t="s">
        <v>405</v>
      </c>
      <c r="E4" s="22"/>
      <c r="F4" s="26"/>
      <c r="G4" s="26"/>
      <c r="H4" s="116"/>
      <c r="I4" s="22"/>
      <c r="J4" s="112"/>
      <c r="K4" s="22"/>
      <c r="L4" s="22"/>
      <c r="M4" s="22"/>
      <c r="N4" s="112"/>
      <c r="O4" s="112"/>
      <c r="P4" s="2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27">
        <v>8</v>
      </c>
      <c r="B5" s="22" t="s">
        <v>406</v>
      </c>
      <c r="C5" s="22" t="s">
        <v>406</v>
      </c>
      <c r="D5" s="22" t="s">
        <v>406</v>
      </c>
      <c r="E5" s="22"/>
      <c r="F5" s="26"/>
      <c r="G5" s="26"/>
      <c r="H5" s="116"/>
      <c r="I5" s="22"/>
      <c r="J5" s="112"/>
      <c r="K5" s="22"/>
      <c r="L5" s="22"/>
      <c r="M5" s="22"/>
      <c r="N5" s="112"/>
      <c r="O5" s="112"/>
      <c r="P5" s="2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26">
        <v>9</v>
      </c>
      <c r="B6" s="22" t="s">
        <v>407</v>
      </c>
      <c r="C6" s="22" t="s">
        <v>407</v>
      </c>
      <c r="D6" s="22" t="s">
        <v>407</v>
      </c>
      <c r="E6" s="22"/>
      <c r="F6" s="26"/>
      <c r="G6" s="26"/>
      <c r="H6" s="116"/>
      <c r="I6" s="22"/>
      <c r="J6" s="112"/>
      <c r="K6" s="22"/>
      <c r="L6" s="22"/>
      <c r="M6" s="22"/>
      <c r="N6" s="112"/>
      <c r="O6" s="112"/>
      <c r="P6" s="22"/>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27">
        <v>10</v>
      </c>
      <c r="B7" s="22" t="s">
        <v>408</v>
      </c>
      <c r="C7" s="22" t="s">
        <v>408</v>
      </c>
      <c r="D7" s="22" t="s">
        <v>408</v>
      </c>
      <c r="E7" s="22"/>
      <c r="F7" s="26"/>
      <c r="G7" s="26"/>
      <c r="H7" s="116"/>
      <c r="I7" s="22"/>
      <c r="J7" s="112"/>
      <c r="K7" s="22"/>
      <c r="L7" s="22"/>
      <c r="M7" s="22"/>
      <c r="N7" s="112"/>
      <c r="O7" s="112"/>
      <c r="P7" s="22"/>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26">
        <v>11</v>
      </c>
      <c r="B8" s="22" t="s">
        <v>409</v>
      </c>
      <c r="C8" s="22" t="s">
        <v>409</v>
      </c>
      <c r="D8" s="22" t="s">
        <v>419</v>
      </c>
      <c r="E8" s="22"/>
      <c r="F8" s="26"/>
      <c r="G8" s="26"/>
      <c r="H8" s="116"/>
      <c r="I8" s="22"/>
      <c r="J8" s="112"/>
      <c r="K8" s="22"/>
      <c r="L8" s="22"/>
      <c r="M8" s="22"/>
      <c r="N8" s="112"/>
      <c r="O8" s="112"/>
      <c r="P8" s="22"/>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27">
        <v>12</v>
      </c>
      <c r="B9" s="22" t="s">
        <v>410</v>
      </c>
      <c r="C9" s="22" t="s">
        <v>410</v>
      </c>
      <c r="D9" s="22" t="s">
        <v>420</v>
      </c>
      <c r="E9" s="22"/>
      <c r="F9" s="26"/>
      <c r="G9" s="26"/>
      <c r="H9" s="116"/>
      <c r="I9" s="22"/>
      <c r="J9" s="112"/>
      <c r="K9" s="22"/>
      <c r="L9" s="22"/>
      <c r="M9" s="22"/>
      <c r="N9" s="112"/>
      <c r="O9" s="112"/>
      <c r="P9" s="22"/>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26">
        <v>13</v>
      </c>
      <c r="B10" s="22" t="s">
        <v>411</v>
      </c>
      <c r="C10" s="22" t="s">
        <v>411</v>
      </c>
      <c r="D10" s="22" t="s">
        <v>421</v>
      </c>
      <c r="E10" s="22"/>
      <c r="F10" s="26"/>
      <c r="G10" s="26"/>
      <c r="H10" s="116"/>
      <c r="I10" s="22"/>
      <c r="J10" s="112"/>
      <c r="K10" s="22"/>
      <c r="L10" s="22"/>
      <c r="M10" s="22"/>
      <c r="N10" s="112"/>
      <c r="O10" s="112"/>
      <c r="P10" s="22"/>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27">
        <v>14</v>
      </c>
      <c r="B11" s="22" t="s">
        <v>412</v>
      </c>
      <c r="C11" s="22" t="s">
        <v>412</v>
      </c>
      <c r="D11" s="22" t="s">
        <v>422</v>
      </c>
      <c r="E11" s="22"/>
      <c r="F11" s="26"/>
      <c r="G11" s="26"/>
      <c r="H11" s="116"/>
      <c r="I11" s="22"/>
      <c r="J11" s="112"/>
      <c r="K11" s="22"/>
      <c r="L11" s="22"/>
      <c r="M11" s="22"/>
      <c r="N11" s="112"/>
      <c r="O11" s="112"/>
      <c r="P11" s="22"/>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26">
        <v>15</v>
      </c>
      <c r="B12" s="22" t="s">
        <v>413</v>
      </c>
      <c r="C12" s="22" t="s">
        <v>413</v>
      </c>
      <c r="D12" s="22" t="s">
        <v>423</v>
      </c>
      <c r="E12" s="22"/>
      <c r="F12" s="26"/>
      <c r="G12" s="26"/>
      <c r="H12" s="116"/>
      <c r="I12" s="22"/>
      <c r="J12" s="112"/>
      <c r="K12" s="22"/>
      <c r="L12" s="22"/>
      <c r="M12" s="22"/>
      <c r="N12" s="112"/>
      <c r="O12" s="112"/>
      <c r="P12" s="22"/>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27">
        <v>16</v>
      </c>
      <c r="B13" s="22" t="s">
        <v>414</v>
      </c>
      <c r="C13" s="22" t="s">
        <v>414</v>
      </c>
      <c r="D13" s="22" t="s">
        <v>414</v>
      </c>
      <c r="E13" s="22"/>
      <c r="F13" s="26"/>
      <c r="G13" s="26"/>
      <c r="H13" s="116"/>
      <c r="I13" s="22"/>
      <c r="J13" s="112"/>
      <c r="K13" s="22"/>
      <c r="L13" s="22"/>
      <c r="M13" s="22"/>
      <c r="N13" s="112"/>
      <c r="O13" s="112"/>
      <c r="P13" s="22"/>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26">
        <v>17</v>
      </c>
      <c r="B14" s="22" t="s">
        <v>415</v>
      </c>
      <c r="C14" s="22" t="s">
        <v>415</v>
      </c>
      <c r="D14" s="22" t="s">
        <v>424</v>
      </c>
      <c r="E14" s="22"/>
      <c r="F14" s="26"/>
      <c r="G14" s="26"/>
      <c r="H14" s="116"/>
      <c r="I14" s="22"/>
      <c r="J14" s="112"/>
      <c r="K14" s="22"/>
      <c r="L14" s="22"/>
      <c r="M14" s="22"/>
      <c r="N14" s="112"/>
      <c r="O14" s="112"/>
      <c r="P14" s="22"/>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27">
        <v>18</v>
      </c>
      <c r="B15" s="22" t="s">
        <v>186</v>
      </c>
      <c r="C15" s="22" t="s">
        <v>186</v>
      </c>
      <c r="D15" s="22" t="s">
        <v>186</v>
      </c>
      <c r="E15" s="22"/>
      <c r="F15" s="26"/>
      <c r="G15" s="26"/>
      <c r="H15" s="116"/>
      <c r="I15" s="22"/>
      <c r="J15" s="112"/>
      <c r="K15" s="22"/>
      <c r="L15" s="22"/>
      <c r="M15" s="22"/>
      <c r="N15" s="112"/>
      <c r="O15" s="112"/>
      <c r="P15" s="22"/>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26">
        <v>19</v>
      </c>
      <c r="B16" s="22" t="s">
        <v>416</v>
      </c>
      <c r="C16" s="22" t="s">
        <v>416</v>
      </c>
      <c r="D16" s="22" t="s">
        <v>425</v>
      </c>
      <c r="E16" s="22"/>
      <c r="F16" s="26"/>
      <c r="G16" s="26"/>
      <c r="H16" s="116"/>
      <c r="I16" s="22"/>
      <c r="J16" s="112"/>
      <c r="K16" s="22"/>
      <c r="L16" s="22"/>
      <c r="M16" s="22"/>
      <c r="N16" s="112"/>
      <c r="O16" s="112"/>
      <c r="P16" s="22"/>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6">
        <v>20</v>
      </c>
      <c r="B17" s="22" t="s">
        <v>417</v>
      </c>
      <c r="C17" s="22" t="s">
        <v>417</v>
      </c>
      <c r="D17" s="22" t="s">
        <v>426</v>
      </c>
      <c r="E17" s="22"/>
      <c r="F17" s="26"/>
      <c r="G17" s="26"/>
      <c r="H17" s="116"/>
      <c r="I17" s="22"/>
      <c r="J17" s="112"/>
      <c r="K17" s="22"/>
      <c r="L17" s="22"/>
      <c r="M17" s="22"/>
      <c r="N17" s="112"/>
      <c r="O17" s="112"/>
      <c r="P17" s="22"/>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sheetData>
  <phoneticPr fontId="47"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9FB14-B5B2-4FEE-9049-39001F780A56}">
  <sheetPr>
    <tabColor theme="0" tint="-0.499984740745262"/>
  </sheetPr>
  <dimension ref="A1:BL303"/>
  <sheetViews>
    <sheetView zoomScaleNormal="100" zoomScaleSheetLayoutView="80" workbookViewId="0">
      <pane xSplit="5" ySplit="3" topLeftCell="F55" activePane="bottomRight" state="frozen"/>
      <selection pane="topRight" activeCell="E1" sqref="E1"/>
      <selection pane="bottomLeft" activeCell="A4" sqref="A4"/>
      <selection pane="bottomRight" activeCell="I64" sqref="I64"/>
    </sheetView>
  </sheetViews>
  <sheetFormatPr defaultColWidth="9" defaultRowHeight="15" outlineLevelCol="1"/>
  <cols>
    <col min="1" max="1" width="2.85546875" style="153" customWidth="1"/>
    <col min="2" max="2" width="6.140625" style="424" customWidth="1"/>
    <col min="3" max="4" width="19.28515625" style="149" customWidth="1"/>
    <col min="5" max="5" width="10.28515625" style="149" customWidth="1"/>
    <col min="6" max="6" width="10.42578125" style="149" customWidth="1" outlineLevel="1"/>
    <col min="7" max="7" width="10.42578125" style="147" customWidth="1" outlineLevel="1"/>
    <col min="8" max="8" width="10" style="147" customWidth="1" outlineLevel="1"/>
    <col min="9" max="9" width="37.28515625" style="147" customWidth="1" outlineLevel="1"/>
    <col min="10" max="11" width="11.42578125" style="150" customWidth="1" outlineLevel="1"/>
    <col min="12" max="12" width="45.42578125" style="150" customWidth="1" outlineLevel="1"/>
    <col min="13" max="14" width="29.140625" style="147" customWidth="1" outlineLevel="1"/>
    <col min="15" max="15" width="29.140625" style="151" customWidth="1" outlineLevel="1"/>
    <col min="16" max="16" width="4" style="149" customWidth="1"/>
    <col min="17" max="17" width="10.42578125" style="149" hidden="1" customWidth="1" outlineLevel="1"/>
    <col min="18" max="18" width="10.42578125" style="147" hidden="1" customWidth="1" outlineLevel="1"/>
    <col min="19" max="19" width="10" style="147" hidden="1" customWidth="1" outlineLevel="1"/>
    <col min="20" max="20" width="37.28515625" style="147" hidden="1" customWidth="1" outlineLevel="1"/>
    <col min="21" max="22" width="12.140625" style="150" hidden="1" customWidth="1" outlineLevel="1"/>
    <col min="23" max="23" width="45.42578125" style="150" hidden="1" customWidth="1" outlineLevel="1"/>
    <col min="24" max="25" width="29.140625" style="147" hidden="1" customWidth="1" outlineLevel="1"/>
    <col min="26" max="26" width="16.85546875" style="149" customWidth="1" collapsed="1"/>
    <col min="27" max="27" width="10.42578125" style="149" hidden="1" customWidth="1" outlineLevel="1"/>
    <col min="28" max="28" width="10.42578125" style="147" hidden="1" customWidth="1" outlineLevel="1"/>
    <col min="29" max="29" width="10" style="147" hidden="1" customWidth="1" outlineLevel="1"/>
    <col min="30" max="30" width="37.28515625" style="147" hidden="1" customWidth="1" outlineLevel="1"/>
    <col min="31" max="32" width="12.140625" style="150" hidden="1" customWidth="1" outlineLevel="1"/>
    <col min="33" max="33" width="45.42578125" style="150" hidden="1" customWidth="1" outlineLevel="1"/>
    <col min="34" max="35" width="29.140625" style="147" hidden="1" customWidth="1" outlineLevel="1"/>
    <col min="36" max="36" width="16.85546875" style="149" customWidth="1" collapsed="1"/>
    <col min="37" max="37" width="14.42578125" style="149" customWidth="1" outlineLevel="1"/>
    <col min="38" max="38" width="12.7109375" style="148" customWidth="1" outlineLevel="1"/>
    <col min="39" max="39" width="10.28515625" style="294" customWidth="1" outlineLevel="1"/>
    <col min="40" max="40" width="37.7109375" style="147" customWidth="1" outlineLevel="1"/>
    <col min="41" max="42" width="12.140625" style="150" customWidth="1" outlineLevel="1"/>
    <col min="43" max="43" width="45.42578125" style="150" customWidth="1" outlineLevel="1"/>
    <col min="44" max="44" width="53.28515625" style="147" customWidth="1" outlineLevel="1"/>
    <col min="45" max="45" width="29.7109375" style="147" customWidth="1" outlineLevel="1"/>
    <col min="46" max="46" width="24.28515625" style="152" customWidth="1" outlineLevel="1"/>
    <col min="47" max="47" width="4.28515625" style="149" customWidth="1"/>
    <col min="48" max="16384" width="9" style="153"/>
  </cols>
  <sheetData>
    <row r="1" spans="1:47">
      <c r="A1" s="146"/>
      <c r="B1" s="146"/>
      <c r="C1" s="147"/>
      <c r="D1" s="147"/>
      <c r="E1" s="148"/>
      <c r="AK1" s="148"/>
      <c r="AM1" s="148"/>
      <c r="AN1" s="148"/>
      <c r="AR1" s="148"/>
      <c r="AS1" s="148"/>
    </row>
    <row r="2" spans="1:47" ht="28.9" customHeight="1">
      <c r="A2" s="146"/>
      <c r="B2" s="912" t="s">
        <v>374</v>
      </c>
      <c r="C2" s="914" t="s">
        <v>521</v>
      </c>
      <c r="D2" s="447" t="s">
        <v>879</v>
      </c>
      <c r="E2" s="912" t="s">
        <v>522</v>
      </c>
      <c r="F2" s="910" t="s">
        <v>523</v>
      </c>
      <c r="G2" s="910"/>
      <c r="H2" s="910"/>
      <c r="I2" s="910"/>
      <c r="J2" s="154"/>
      <c r="K2" s="154"/>
      <c r="L2" s="154"/>
      <c r="M2" s="896" t="s">
        <v>524</v>
      </c>
      <c r="N2" s="896" t="s">
        <v>525</v>
      </c>
      <c r="O2" s="899" t="s">
        <v>526</v>
      </c>
      <c r="Q2" s="910" t="s">
        <v>527</v>
      </c>
      <c r="R2" s="910"/>
      <c r="S2" s="910"/>
      <c r="T2" s="910"/>
      <c r="U2" s="154"/>
      <c r="V2" s="154"/>
      <c r="W2" s="154"/>
      <c r="X2" s="896" t="s">
        <v>524</v>
      </c>
      <c r="Y2" s="896" t="s">
        <v>525</v>
      </c>
      <c r="AA2" s="911" t="s">
        <v>528</v>
      </c>
      <c r="AB2" s="910"/>
      <c r="AC2" s="910"/>
      <c r="AD2" s="910"/>
      <c r="AE2" s="154"/>
      <c r="AF2" s="154"/>
      <c r="AG2" s="154"/>
      <c r="AH2" s="896" t="s">
        <v>524</v>
      </c>
      <c r="AI2" s="896" t="s">
        <v>525</v>
      </c>
      <c r="AK2" s="897" t="s">
        <v>529</v>
      </c>
      <c r="AL2" s="897"/>
      <c r="AM2" s="897"/>
      <c r="AN2" s="897"/>
      <c r="AO2" s="154"/>
      <c r="AP2" s="154"/>
      <c r="AQ2" s="154"/>
      <c r="AR2" s="896" t="s">
        <v>524</v>
      </c>
      <c r="AS2" s="896" t="s">
        <v>525</v>
      </c>
      <c r="AT2" s="899" t="s">
        <v>526</v>
      </c>
    </row>
    <row r="3" spans="1:47" ht="25.9" customHeight="1">
      <c r="A3" s="146"/>
      <c r="B3" s="913"/>
      <c r="C3" s="915"/>
      <c r="D3" s="156"/>
      <c r="E3" s="913"/>
      <c r="F3" s="157" t="s">
        <v>530</v>
      </c>
      <c r="G3" s="158" t="s">
        <v>531</v>
      </c>
      <c r="H3" s="158" t="s">
        <v>532</v>
      </c>
      <c r="I3" s="156" t="s">
        <v>533</v>
      </c>
      <c r="J3" s="159" t="s">
        <v>534</v>
      </c>
      <c r="K3" s="159" t="s">
        <v>535</v>
      </c>
      <c r="L3" s="160" t="s">
        <v>536</v>
      </c>
      <c r="M3" s="898"/>
      <c r="N3" s="896"/>
      <c r="O3" s="899"/>
      <c r="Q3" s="157" t="s">
        <v>530</v>
      </c>
      <c r="R3" s="158" t="s">
        <v>531</v>
      </c>
      <c r="S3" s="158" t="s">
        <v>532</v>
      </c>
      <c r="T3" s="156" t="s">
        <v>533</v>
      </c>
      <c r="U3" s="159" t="s">
        <v>534</v>
      </c>
      <c r="V3" s="159" t="s">
        <v>535</v>
      </c>
      <c r="W3" s="160" t="s">
        <v>536</v>
      </c>
      <c r="X3" s="898"/>
      <c r="Y3" s="896"/>
      <c r="AA3" s="157" t="s">
        <v>530</v>
      </c>
      <c r="AB3" s="158" t="s">
        <v>531</v>
      </c>
      <c r="AC3" s="158" t="s">
        <v>532</v>
      </c>
      <c r="AD3" s="156" t="s">
        <v>533</v>
      </c>
      <c r="AE3" s="159" t="s">
        <v>534</v>
      </c>
      <c r="AF3" s="159" t="s">
        <v>535</v>
      </c>
      <c r="AG3" s="160" t="s">
        <v>536</v>
      </c>
      <c r="AH3" s="898"/>
      <c r="AI3" s="896"/>
      <c r="AK3" s="161" t="s">
        <v>530</v>
      </c>
      <c r="AL3" s="161" t="s">
        <v>531</v>
      </c>
      <c r="AM3" s="161" t="s">
        <v>532</v>
      </c>
      <c r="AN3" s="155" t="s">
        <v>533</v>
      </c>
      <c r="AO3" s="159" t="s">
        <v>534</v>
      </c>
      <c r="AP3" s="159" t="s">
        <v>535</v>
      </c>
      <c r="AQ3" s="160" t="s">
        <v>536</v>
      </c>
      <c r="AR3" s="898"/>
      <c r="AS3" s="896"/>
      <c r="AT3" s="899"/>
    </row>
    <row r="4" spans="1:47" ht="30">
      <c r="A4" s="146"/>
      <c r="B4" s="900">
        <v>1</v>
      </c>
      <c r="C4" s="903" t="s">
        <v>537</v>
      </c>
      <c r="D4" s="449" t="s">
        <v>880</v>
      </c>
      <c r="E4" s="906" t="s">
        <v>538</v>
      </c>
      <c r="F4" s="908" t="s">
        <v>539</v>
      </c>
      <c r="G4" s="162">
        <v>1630200</v>
      </c>
      <c r="H4" s="163"/>
      <c r="I4" s="163" t="str">
        <f>IF(AND(ISBLANK(G4),ISBLANK(H4)),"",IF(NOT(ISBLANK(G4)),VLOOKUP(G4,[12]CODE_TYPE_MAPPING!$B:$C,2,FALSE),VLOOKUP(H4,[12]CODE_TYPE_MAPPING!$B:$C,2,FALSE)))</f>
        <v xml:space="preserve">EQUIPT &amp; OTHER PROP FOR LEASE </v>
      </c>
      <c r="J4" s="164" t="s">
        <v>540</v>
      </c>
      <c r="K4" s="165"/>
      <c r="L4" s="164" t="s">
        <v>541</v>
      </c>
      <c r="M4" s="166" t="s">
        <v>542</v>
      </c>
      <c r="N4" s="167" t="s">
        <v>543</v>
      </c>
      <c r="O4" s="168">
        <f>112/1.12</f>
        <v>99.999999999999986</v>
      </c>
      <c r="P4" s="169"/>
      <c r="Q4" s="908" t="s">
        <v>539</v>
      </c>
      <c r="R4" s="162">
        <v>1630200</v>
      </c>
      <c r="S4" s="163"/>
      <c r="T4" s="163" t="str">
        <f>IF(AND(ISBLANK(R4),ISBLANK(S4)),"",IF(NOT(ISBLANK(R4)),VLOOKUP(R4,[12]CODE_TYPE_MAPPING!$B:$C,2,FALSE),VLOOKUP(S4,[12]CODE_TYPE_MAPPING!$B:$C,2,FALSE)))</f>
        <v xml:space="preserve">EQUIPT &amp; OTHER PROP FOR LEASE </v>
      </c>
      <c r="U4" s="164" t="s">
        <v>540</v>
      </c>
      <c r="V4" s="165"/>
      <c r="W4" s="164" t="s">
        <v>541</v>
      </c>
      <c r="X4" s="166" t="s">
        <v>542</v>
      </c>
      <c r="Y4" s="167" t="s">
        <v>544</v>
      </c>
      <c r="Z4" s="170"/>
      <c r="AA4" s="923"/>
      <c r="AB4" s="171"/>
      <c r="AC4" s="172"/>
      <c r="AD4" s="172"/>
      <c r="AE4" s="164" t="s">
        <v>540</v>
      </c>
      <c r="AF4" s="165"/>
      <c r="AG4" s="164" t="s">
        <v>541</v>
      </c>
      <c r="AH4" s="166" t="s">
        <v>542</v>
      </c>
      <c r="AI4" s="167" t="s">
        <v>544</v>
      </c>
      <c r="AJ4" s="170"/>
      <c r="AK4" s="916" t="s">
        <v>539</v>
      </c>
      <c r="AL4" s="173">
        <v>1200330</v>
      </c>
      <c r="AM4" s="173"/>
      <c r="AN4" s="163" t="str">
        <f>IF(AND(ISBLANK(AL4),ISBLANK(AM4)),"",IF(NOT(ISBLANK(AL4)),VLOOKUP(AL4,[12]CODE_TYPE_MAPPING!$B:$C,2,FALSE),VLOOKUP(AM4,[12]CODE_TYPE_MAPPING!$B:$C,2,FALSE)))</f>
        <v>LEASE CONTRACT RECEIVABLE-CAPITAL LEASE</v>
      </c>
      <c r="AO4" s="165" t="s">
        <v>545</v>
      </c>
      <c r="AP4" s="165"/>
      <c r="AQ4" s="165" t="s">
        <v>546</v>
      </c>
      <c r="AR4" s="174" t="s">
        <v>547</v>
      </c>
      <c r="AS4" s="175" t="s">
        <v>543</v>
      </c>
      <c r="AT4" s="176">
        <v>196081448.40000001</v>
      </c>
      <c r="AU4" s="169"/>
    </row>
    <row r="5" spans="1:47" ht="29.65" customHeight="1">
      <c r="A5" s="146"/>
      <c r="B5" s="901"/>
      <c r="C5" s="904"/>
      <c r="D5" s="427" t="s">
        <v>881</v>
      </c>
      <c r="E5" s="895"/>
      <c r="F5" s="909"/>
      <c r="G5" s="163"/>
      <c r="H5" s="163">
        <v>2650640</v>
      </c>
      <c r="I5" s="163" t="str">
        <f>IF(AND(ISBLANK(G5),ISBLANK(H5)),"",IF(NOT(ISBLANK(G5)),VLOOKUP(G5,[12]CODE_TYPE_MAPPING!$B:$C,2,FALSE),VLOOKUP(H5,[12]CODE_TYPE_MAPPING!$B:$C,2,FALSE)))</f>
        <v>A/P- TRADE -FULL GL</v>
      </c>
      <c r="J5" s="165"/>
      <c r="K5" s="164" t="s">
        <v>548</v>
      </c>
      <c r="L5" s="164" t="s">
        <v>549</v>
      </c>
      <c r="M5" s="166" t="s">
        <v>542</v>
      </c>
      <c r="N5" s="167" t="s">
        <v>543</v>
      </c>
      <c r="O5" s="168">
        <f>-O4</f>
        <v>-99.999999999999986</v>
      </c>
      <c r="P5" s="169"/>
      <c r="Q5" s="909"/>
      <c r="R5" s="163"/>
      <c r="S5" s="163">
        <v>2650640</v>
      </c>
      <c r="T5" s="163" t="str">
        <f>IF(AND(ISBLANK(R5),ISBLANK(S5)),"",IF(NOT(ISBLANK(R5)),VLOOKUP(R5,[12]CODE_TYPE_MAPPING!$B:$C,2,FALSE),VLOOKUP(S5,[12]CODE_TYPE_MAPPING!$B:$C,2,FALSE)))</f>
        <v>A/P- TRADE -FULL GL</v>
      </c>
      <c r="U5" s="165"/>
      <c r="V5" s="164" t="s">
        <v>548</v>
      </c>
      <c r="W5" s="164" t="s">
        <v>549</v>
      </c>
      <c r="X5" s="166" t="s">
        <v>542</v>
      </c>
      <c r="Y5" s="167" t="s">
        <v>544</v>
      </c>
      <c r="Z5" s="177"/>
      <c r="AA5" s="924"/>
      <c r="AB5" s="172"/>
      <c r="AC5" s="172"/>
      <c r="AD5" s="172"/>
      <c r="AE5" s="165"/>
      <c r="AF5" s="164" t="s">
        <v>548</v>
      </c>
      <c r="AG5" s="164" t="s">
        <v>549</v>
      </c>
      <c r="AH5" s="166" t="s">
        <v>542</v>
      </c>
      <c r="AI5" s="167" t="s">
        <v>544</v>
      </c>
      <c r="AJ5" s="177"/>
      <c r="AK5" s="917"/>
      <c r="AL5" s="173">
        <v>1420300</v>
      </c>
      <c r="AM5" s="173"/>
      <c r="AN5" s="163" t="str">
        <f>IF(AND(ISBLANK(AL5),ISBLANK(AM5)),"",IF(NOT(ISBLANK(AL5)),VLOOKUP(AL5,[12]CODE_TYPE_MAPPING!$B:$C,2,FALSE),VLOOKUP(AM5,[12]CODE_TYPE_MAPPING!$B:$C,2,FALSE)))</f>
        <v>RESIDUAL VALUE-CAPITAL LEASE</v>
      </c>
      <c r="AO5" s="165" t="s">
        <v>550</v>
      </c>
      <c r="AP5" s="165"/>
      <c r="AQ5" s="165" t="s">
        <v>551</v>
      </c>
      <c r="AR5" s="173" t="s">
        <v>552</v>
      </c>
      <c r="AS5" s="175" t="s">
        <v>543</v>
      </c>
      <c r="AT5" s="176">
        <v>37824691.359999999</v>
      </c>
      <c r="AU5" s="169"/>
    </row>
    <row r="6" spans="1:47" ht="18.75">
      <c r="A6" s="146"/>
      <c r="B6" s="901"/>
      <c r="C6" s="904"/>
      <c r="D6" s="427"/>
      <c r="E6" s="895"/>
      <c r="F6" s="909"/>
      <c r="G6" s="163"/>
      <c r="H6" s="163"/>
      <c r="I6" s="163"/>
      <c r="J6" s="165"/>
      <c r="K6" s="165"/>
      <c r="L6" s="165"/>
      <c r="M6" s="166"/>
      <c r="N6" s="167"/>
      <c r="O6" s="178"/>
      <c r="P6" s="169"/>
      <c r="Q6" s="909"/>
      <c r="R6" s="163"/>
      <c r="S6" s="163"/>
      <c r="T6" s="163"/>
      <c r="U6" s="165"/>
      <c r="V6" s="165"/>
      <c r="W6" s="165"/>
      <c r="X6" s="166"/>
      <c r="Y6" s="167"/>
      <c r="Z6" s="177"/>
      <c r="AA6" s="924"/>
      <c r="AB6" s="172"/>
      <c r="AC6" s="172"/>
      <c r="AD6" s="172"/>
      <c r="AE6" s="165"/>
      <c r="AF6" s="165"/>
      <c r="AG6" s="165"/>
      <c r="AH6" s="166"/>
      <c r="AI6" s="167"/>
      <c r="AJ6" s="177"/>
      <c r="AK6" s="917"/>
      <c r="AL6" s="173"/>
      <c r="AM6" s="173">
        <v>2600700</v>
      </c>
      <c r="AN6" s="163" t="str">
        <f>IF(AND(ISBLANK(AL6),ISBLANK(AM6)),"",IF(NOT(ISBLANK(AL6)),VLOOKUP(AL6,[12]CODE_TYPE_MAPPING!$B:$C,2,FALSE),VLOOKUP(AM6,[12]CODE_TYPE_MAPPING!$B:$C,2,FALSE)))</f>
        <v>ULI-CAPITAL LEASE-SHORT TERM</v>
      </c>
      <c r="AO6" s="165"/>
      <c r="AP6" s="165" t="s">
        <v>553</v>
      </c>
      <c r="AQ6" s="165" t="s">
        <v>554</v>
      </c>
      <c r="AR6" s="174" t="s">
        <v>555</v>
      </c>
      <c r="AS6" s="175" t="s">
        <v>543</v>
      </c>
      <c r="AT6" s="176">
        <v>-22087868.16</v>
      </c>
      <c r="AU6" s="169"/>
    </row>
    <row r="7" spans="1:47" ht="42" customHeight="1">
      <c r="A7" s="146"/>
      <c r="B7" s="901"/>
      <c r="C7" s="904"/>
      <c r="D7" s="427"/>
      <c r="E7" s="895"/>
      <c r="F7" s="909"/>
      <c r="G7" s="179">
        <v>1970450</v>
      </c>
      <c r="H7" s="179"/>
      <c r="I7" s="179" t="str">
        <f>IF(AND(ISBLANK(G7),ISBLANK(H7)),"",IF(NOT(ISBLANK(G7)),VLOOKUP(G7,[12]CODE_TYPE_MAPPING!$B:$C,2,FALSE),VLOOKUP(H7,[12]CODE_TYPE_MAPPING!$B:$C,2,FALSE)))</f>
        <v>MA - INPUT TAX</v>
      </c>
      <c r="J7" s="180" t="s">
        <v>556</v>
      </c>
      <c r="K7" s="180"/>
      <c r="L7" s="180" t="s">
        <v>557</v>
      </c>
      <c r="M7" s="181" t="s">
        <v>558</v>
      </c>
      <c r="N7" s="182" t="s">
        <v>543</v>
      </c>
      <c r="O7" s="183">
        <f>O4*0.12</f>
        <v>11.999999999999998</v>
      </c>
      <c r="P7" s="169"/>
      <c r="Q7" s="909"/>
      <c r="R7" s="179">
        <v>1970450</v>
      </c>
      <c r="S7" s="179"/>
      <c r="T7" s="179" t="str">
        <f>IF(AND(ISBLANK(R7),ISBLANK(S7)),"",IF(NOT(ISBLANK(R7)),VLOOKUP(R7,[12]CODE_TYPE_MAPPING!$B:$C,2,FALSE),VLOOKUP(S7,[12]CODE_TYPE_MAPPING!$B:$C,2,FALSE)))</f>
        <v>MA - INPUT TAX</v>
      </c>
      <c r="U7" s="180" t="s">
        <v>559</v>
      </c>
      <c r="V7" s="180"/>
      <c r="W7" s="180" t="s">
        <v>560</v>
      </c>
      <c r="X7" s="181" t="s">
        <v>558</v>
      </c>
      <c r="Y7" s="182" t="s">
        <v>544</v>
      </c>
      <c r="Z7" s="177"/>
      <c r="AA7" s="924"/>
      <c r="AB7" s="172"/>
      <c r="AC7" s="172"/>
      <c r="AD7" s="172"/>
      <c r="AE7" s="180" t="s">
        <v>559</v>
      </c>
      <c r="AF7" s="180"/>
      <c r="AG7" s="180" t="s">
        <v>560</v>
      </c>
      <c r="AH7" s="181" t="s">
        <v>558</v>
      </c>
      <c r="AI7" s="182" t="s">
        <v>544</v>
      </c>
      <c r="AJ7" s="177"/>
      <c r="AK7" s="917"/>
      <c r="AL7" s="173"/>
      <c r="AM7" s="173">
        <v>2650640</v>
      </c>
      <c r="AN7" s="163" t="str">
        <f>IF(AND(ISBLANK(AL7),ISBLANK(AM7)),"",IF(NOT(ISBLANK(AL7)),VLOOKUP(AL7,[12]CODE_TYPE_MAPPING!$B:$C,2,FALSE),VLOOKUP(AM7,[12]CODE_TYPE_MAPPING!$B:$C,2,FALSE)))</f>
        <v>A/P- TRADE -FULL GL</v>
      </c>
      <c r="AO7" s="165"/>
      <c r="AP7" s="164" t="s">
        <v>561</v>
      </c>
      <c r="AQ7" s="164" t="s">
        <v>562</v>
      </c>
      <c r="AR7" s="184" t="s">
        <v>563</v>
      </c>
      <c r="AS7" s="175" t="s">
        <v>543</v>
      </c>
      <c r="AT7" s="176">
        <v>-211818271.59999999</v>
      </c>
      <c r="AU7" s="169"/>
    </row>
    <row r="8" spans="1:47" ht="30.4" customHeight="1">
      <c r="A8" s="146"/>
      <c r="B8" s="901"/>
      <c r="C8" s="904"/>
      <c r="D8" s="427"/>
      <c r="E8" s="895"/>
      <c r="F8" s="909"/>
      <c r="G8" s="179"/>
      <c r="H8" s="179">
        <v>2650640</v>
      </c>
      <c r="I8" s="179" t="str">
        <f>IF(AND(ISBLANK(G8),ISBLANK(H8)),"",IF(NOT(ISBLANK(G8)),VLOOKUP(G8,[12]CODE_TYPE_MAPPING!$B:$C,2,FALSE),VLOOKUP(H8,[12]CODE_TYPE_MAPPING!$B:$C,2,FALSE)))</f>
        <v>A/P- TRADE -FULL GL</v>
      </c>
      <c r="J8" s="180"/>
      <c r="K8" s="180" t="s">
        <v>548</v>
      </c>
      <c r="L8" s="180" t="s">
        <v>549</v>
      </c>
      <c r="M8" s="181" t="s">
        <v>558</v>
      </c>
      <c r="N8" s="182" t="s">
        <v>543</v>
      </c>
      <c r="O8" s="183">
        <f>-O7</f>
        <v>-11.999999999999998</v>
      </c>
      <c r="P8" s="169"/>
      <c r="Q8" s="909"/>
      <c r="R8" s="179"/>
      <c r="S8" s="179">
        <v>2650640</v>
      </c>
      <c r="T8" s="179" t="str">
        <f>IF(AND(ISBLANK(R8),ISBLANK(S8)),"",IF(NOT(ISBLANK(R8)),VLOOKUP(R8,[12]CODE_TYPE_MAPPING!$B:$C,2,FALSE),VLOOKUP(S8,[12]CODE_TYPE_MAPPING!$B:$C,2,FALSE)))</f>
        <v>A/P- TRADE -FULL GL</v>
      </c>
      <c r="U8" s="180"/>
      <c r="V8" s="180" t="s">
        <v>548</v>
      </c>
      <c r="W8" s="180" t="s">
        <v>549</v>
      </c>
      <c r="X8" s="181" t="s">
        <v>558</v>
      </c>
      <c r="Y8" s="182" t="s">
        <v>544</v>
      </c>
      <c r="Z8" s="177"/>
      <c r="AA8" s="924"/>
      <c r="AB8" s="172"/>
      <c r="AC8" s="172"/>
      <c r="AD8" s="172"/>
      <c r="AE8" s="180"/>
      <c r="AF8" s="180" t="s">
        <v>548</v>
      </c>
      <c r="AG8" s="180" t="s">
        <v>549</v>
      </c>
      <c r="AH8" s="181" t="s">
        <v>558</v>
      </c>
      <c r="AI8" s="182" t="s">
        <v>544</v>
      </c>
      <c r="AJ8" s="177"/>
      <c r="AK8" s="917"/>
      <c r="AL8" s="185"/>
      <c r="AM8" s="185"/>
      <c r="AN8" s="186" t="str">
        <f>IF(AND(ISBLANK(AL8),ISBLANK(AM8)),"",IF(NOT(ISBLANK(AL8)),VLOOKUP(AL8,[12]CODE_TYPE_MAPPING!$B:$C,2,FALSE),VLOOKUP(AM8,[12]CODE_TYPE_MAPPING!$B:$C,2,FALSE)))</f>
        <v/>
      </c>
      <c r="AO8" s="187"/>
      <c r="AP8" s="187"/>
      <c r="AQ8" s="187"/>
      <c r="AR8" s="185"/>
      <c r="AS8" s="185"/>
      <c r="AT8" s="188"/>
      <c r="AU8" s="169"/>
    </row>
    <row r="9" spans="1:47">
      <c r="A9" s="146"/>
      <c r="B9" s="902"/>
      <c r="C9" s="905"/>
      <c r="D9" s="428"/>
      <c r="E9" s="907"/>
      <c r="F9" s="189" t="s">
        <v>564</v>
      </c>
      <c r="G9" s="190"/>
      <c r="H9" s="190"/>
      <c r="I9" s="190" t="str">
        <f>IF(AND(ISBLANK(G9),ISBLANK(H9)),"",IF(NOT(ISBLANK(G9)),VLOOKUP(G9,[12]CODE_TYPE_MAPPING!$B:$C,2,FALSE),VLOOKUP(H9,[12]CODE_TYPE_MAPPING!$B:$C,2,FALSE)))</f>
        <v/>
      </c>
      <c r="J9" s="191"/>
      <c r="K9" s="191"/>
      <c r="L9" s="191"/>
      <c r="M9" s="190"/>
      <c r="N9" s="192"/>
      <c r="O9" s="177"/>
      <c r="P9" s="169"/>
      <c r="Q9" s="189" t="s">
        <v>564</v>
      </c>
      <c r="R9" s="190"/>
      <c r="S9" s="190"/>
      <c r="T9" s="190" t="str">
        <f>IF(AND(ISBLANK(R9),ISBLANK(S9)),"",IF(NOT(ISBLANK(R9)),VLOOKUP(R9,[12]CODE_TYPE_MAPPING!$B:$C,2,FALSE),VLOOKUP(S9,[12]CODE_TYPE_MAPPING!$B:$C,2,FALSE)))</f>
        <v/>
      </c>
      <c r="U9" s="191"/>
      <c r="V9" s="191"/>
      <c r="W9" s="191"/>
      <c r="X9" s="190"/>
      <c r="Y9" s="192"/>
      <c r="Z9" s="177"/>
      <c r="AA9" s="189" t="s">
        <v>564</v>
      </c>
      <c r="AB9" s="190"/>
      <c r="AC9" s="190"/>
      <c r="AD9" s="190" t="str">
        <f>IF(AND(ISBLANK(AB9),ISBLANK(AC9)),"",IF(NOT(ISBLANK(AB9)),VLOOKUP(AB9,[12]CODE_TYPE_MAPPING!$B:$C,2,FALSE),VLOOKUP(AC9,[12]CODE_TYPE_MAPPING!$B:$C,2,FALSE)))</f>
        <v/>
      </c>
      <c r="AE9" s="191"/>
      <c r="AF9" s="191"/>
      <c r="AG9" s="191"/>
      <c r="AH9" s="190"/>
      <c r="AI9" s="192"/>
      <c r="AJ9" s="177"/>
      <c r="AK9" s="193" t="s">
        <v>565</v>
      </c>
      <c r="AL9" s="193"/>
      <c r="AM9" s="193"/>
      <c r="AN9" s="190" t="str">
        <f>IF(AND(ISBLANK(AL9),ISBLANK(AM9)),"",IF(NOT(ISBLANK(AL9)),VLOOKUP(AL9,[12]CODE_TYPE_MAPPING!$B:$C,2,FALSE),VLOOKUP(AM9,[12]CODE_TYPE_MAPPING!$B:$C,2,FALSE)))</f>
        <v/>
      </c>
      <c r="AO9" s="191"/>
      <c r="AP9" s="191"/>
      <c r="AQ9" s="191"/>
      <c r="AR9" s="193"/>
      <c r="AS9" s="193"/>
      <c r="AT9" s="194"/>
      <c r="AU9" s="169"/>
    </row>
    <row r="10" spans="1:47" ht="30">
      <c r="A10" s="146"/>
      <c r="B10" s="900">
        <v>1</v>
      </c>
      <c r="C10" s="903" t="s">
        <v>566</v>
      </c>
      <c r="D10" s="449" t="s">
        <v>880</v>
      </c>
      <c r="E10" s="906" t="s">
        <v>538</v>
      </c>
      <c r="F10" s="925" t="s">
        <v>567</v>
      </c>
      <c r="G10" s="195">
        <v>1630200</v>
      </c>
      <c r="H10" s="195"/>
      <c r="I10" s="195" t="str">
        <f>IF(AND(ISBLANK(G10),ISBLANK(H10)),"",IF(NOT(ISBLANK(G10)),VLOOKUP(G10,[12]CODE_TYPE_MAPPING!$B:$C,2,FALSE),VLOOKUP(H10,[12]CODE_TYPE_MAPPING!$B:$C,2,FALSE)))</f>
        <v xml:space="preserve">EQUIPT &amp; OTHER PROP FOR LEASE </v>
      </c>
      <c r="J10" s="196"/>
      <c r="K10" s="196"/>
      <c r="L10" s="196"/>
      <c r="M10" s="197" t="s">
        <v>568</v>
      </c>
      <c r="N10" s="198" t="s">
        <v>543</v>
      </c>
      <c r="O10" s="199"/>
      <c r="P10" s="169"/>
      <c r="Q10" s="908" t="s">
        <v>539</v>
      </c>
      <c r="R10" s="195">
        <v>1630200</v>
      </c>
      <c r="S10" s="195"/>
      <c r="T10" s="195" t="str">
        <f>IF(AND(ISBLANK(R10),ISBLANK(S10)),"",IF(NOT(ISBLANK(R10)),VLOOKUP(R10,[12]CODE_TYPE_MAPPING!$B:$C,2,FALSE),VLOOKUP(S10,[12]CODE_TYPE_MAPPING!$B:$C,2,FALSE)))</f>
        <v xml:space="preserve">EQUIPT &amp; OTHER PROP FOR LEASE </v>
      </c>
      <c r="U10" s="196"/>
      <c r="V10" s="196"/>
      <c r="W10" s="196"/>
      <c r="X10" s="197" t="s">
        <v>568</v>
      </c>
      <c r="Y10" s="198" t="s">
        <v>544</v>
      </c>
      <c r="Z10" s="199"/>
      <c r="AA10" s="923"/>
      <c r="AB10" s="172"/>
      <c r="AC10" s="172"/>
      <c r="AD10" s="172"/>
      <c r="AE10" s="200"/>
      <c r="AF10" s="200"/>
      <c r="AG10" s="200"/>
      <c r="AH10" s="201"/>
      <c r="AI10" s="202"/>
      <c r="AJ10" s="170"/>
      <c r="AK10" s="894" t="s">
        <v>569</v>
      </c>
      <c r="AL10" s="185"/>
      <c r="AM10" s="185"/>
      <c r="AN10" s="186"/>
      <c r="AO10" s="196"/>
      <c r="AP10" s="196"/>
      <c r="AQ10" s="196"/>
      <c r="AR10" s="203"/>
      <c r="AS10" s="185"/>
      <c r="AT10" s="188"/>
      <c r="AU10" s="169"/>
    </row>
    <row r="11" spans="1:47" ht="30">
      <c r="A11" s="146"/>
      <c r="B11" s="901"/>
      <c r="C11" s="904"/>
      <c r="D11" s="427"/>
      <c r="E11" s="895"/>
      <c r="F11" s="926"/>
      <c r="G11" s="195"/>
      <c r="H11" s="195">
        <v>5980400</v>
      </c>
      <c r="I11" s="195" t="str">
        <f>IF(AND(ISBLANK(G11),ISBLANK(H11)),"",IF(NOT(ISBLANK(G11)),VLOOKUP(G11,[12]CODE_TYPE_MAPPING!$B:$C,2,FALSE),VLOOKUP(H11,[12]CODE_TYPE_MAPPING!$B:$C,2,FALSE)))</f>
        <v>GAIN/ (LOSS) - LEASE TERMINAT</v>
      </c>
      <c r="J11" s="196"/>
      <c r="K11" s="196"/>
      <c r="L11" s="196"/>
      <c r="M11" s="197" t="s">
        <v>568</v>
      </c>
      <c r="N11" s="198" t="s">
        <v>543</v>
      </c>
      <c r="O11" s="204"/>
      <c r="P11" s="169"/>
      <c r="Q11" s="909"/>
      <c r="R11" s="195"/>
      <c r="S11" s="195">
        <v>5980400</v>
      </c>
      <c r="T11" s="195" t="str">
        <f>IF(AND(ISBLANK(R11),ISBLANK(S11)),"",IF(NOT(ISBLANK(R11)),VLOOKUP(R11,[12]CODE_TYPE_MAPPING!$B:$C,2,FALSE),VLOOKUP(S11,[12]CODE_TYPE_MAPPING!$B:$C,2,FALSE)))</f>
        <v>GAIN/ (LOSS) - LEASE TERMINAT</v>
      </c>
      <c r="U11" s="196"/>
      <c r="V11" s="196"/>
      <c r="W11" s="196"/>
      <c r="X11" s="197" t="s">
        <v>568</v>
      </c>
      <c r="Y11" s="198" t="s">
        <v>544</v>
      </c>
      <c r="Z11" s="204"/>
      <c r="AA11" s="924"/>
      <c r="AB11" s="172"/>
      <c r="AC11" s="172"/>
      <c r="AD11" s="172"/>
      <c r="AE11" s="200"/>
      <c r="AF11" s="200"/>
      <c r="AG11" s="200"/>
      <c r="AH11" s="201"/>
      <c r="AI11" s="202"/>
      <c r="AJ11" s="177"/>
      <c r="AK11" s="895"/>
      <c r="AL11" s="185"/>
      <c r="AM11" s="185"/>
      <c r="AN11" s="186"/>
      <c r="AO11" s="196"/>
      <c r="AP11" s="196"/>
      <c r="AQ11" s="196"/>
      <c r="AR11" s="185"/>
      <c r="AS11" s="185"/>
      <c r="AT11" s="188"/>
      <c r="AU11" s="169"/>
    </row>
    <row r="12" spans="1:47" ht="18.75">
      <c r="A12" s="146"/>
      <c r="B12" s="901"/>
      <c r="C12" s="904"/>
      <c r="D12" s="427"/>
      <c r="E12" s="895"/>
      <c r="F12" s="926"/>
      <c r="G12" s="195"/>
      <c r="H12" s="195"/>
      <c r="I12" s="195"/>
      <c r="J12" s="196"/>
      <c r="K12" s="196"/>
      <c r="L12" s="196"/>
      <c r="M12" s="197"/>
      <c r="N12" s="195"/>
      <c r="O12" s="204"/>
      <c r="P12" s="169"/>
      <c r="Q12" s="909"/>
      <c r="R12" s="195"/>
      <c r="S12" s="195"/>
      <c r="T12" s="195"/>
      <c r="U12" s="196"/>
      <c r="V12" s="196"/>
      <c r="W12" s="196"/>
      <c r="X12" s="197"/>
      <c r="Y12" s="195"/>
      <c r="Z12" s="204"/>
      <c r="AA12" s="924"/>
      <c r="AB12" s="172"/>
      <c r="AC12" s="172"/>
      <c r="AD12" s="172"/>
      <c r="AE12" s="200"/>
      <c r="AF12" s="200"/>
      <c r="AG12" s="200"/>
      <c r="AH12" s="201"/>
      <c r="AI12" s="172"/>
      <c r="AJ12" s="177"/>
      <c r="AK12" s="895"/>
      <c r="AL12" s="185"/>
      <c r="AM12" s="185"/>
      <c r="AN12" s="186"/>
      <c r="AO12" s="196"/>
      <c r="AP12" s="196"/>
      <c r="AQ12" s="196"/>
      <c r="AR12" s="203"/>
      <c r="AS12" s="185"/>
      <c r="AT12" s="188"/>
      <c r="AU12" s="169"/>
    </row>
    <row r="13" spans="1:47" ht="42" customHeight="1">
      <c r="A13" s="146"/>
      <c r="B13" s="901"/>
      <c r="C13" s="904"/>
      <c r="D13" s="427"/>
      <c r="E13" s="895"/>
      <c r="F13" s="926"/>
      <c r="G13" s="195"/>
      <c r="H13" s="195"/>
      <c r="I13" s="195"/>
      <c r="J13" s="196"/>
      <c r="K13" s="196"/>
      <c r="L13" s="196"/>
      <c r="M13" s="197"/>
      <c r="N13" s="195"/>
      <c r="O13" s="204"/>
      <c r="P13" s="169"/>
      <c r="Q13" s="909"/>
      <c r="R13" s="195"/>
      <c r="S13" s="195"/>
      <c r="T13" s="195"/>
      <c r="U13" s="196"/>
      <c r="V13" s="196"/>
      <c r="W13" s="196"/>
      <c r="X13" s="197"/>
      <c r="Y13" s="195"/>
      <c r="Z13" s="204"/>
      <c r="AA13" s="924"/>
      <c r="AB13" s="172"/>
      <c r="AC13" s="172"/>
      <c r="AD13" s="172"/>
      <c r="AE13" s="200"/>
      <c r="AF13" s="200"/>
      <c r="AG13" s="200"/>
      <c r="AH13" s="201"/>
      <c r="AI13" s="172"/>
      <c r="AJ13" s="177"/>
      <c r="AK13" s="895"/>
      <c r="AL13" s="185"/>
      <c r="AM13" s="185"/>
      <c r="AN13" s="186"/>
      <c r="AO13" s="196"/>
      <c r="AP13" s="196"/>
      <c r="AQ13" s="196"/>
      <c r="AR13" s="205"/>
      <c r="AS13" s="185"/>
      <c r="AT13" s="188"/>
      <c r="AU13" s="169"/>
    </row>
    <row r="14" spans="1:47">
      <c r="A14" s="146"/>
      <c r="B14" s="901"/>
      <c r="C14" s="904"/>
      <c r="D14" s="427"/>
      <c r="E14" s="895"/>
      <c r="F14" s="926"/>
      <c r="G14" s="195"/>
      <c r="H14" s="195"/>
      <c r="I14" s="195"/>
      <c r="J14" s="196"/>
      <c r="K14" s="196"/>
      <c r="L14" s="196"/>
      <c r="M14" s="197"/>
      <c r="N14" s="195"/>
      <c r="O14" s="204"/>
      <c r="P14" s="169"/>
      <c r="Q14" s="909"/>
      <c r="R14" s="190"/>
      <c r="S14" s="190"/>
      <c r="T14" s="190"/>
      <c r="U14" s="196"/>
      <c r="V14" s="196"/>
      <c r="W14" s="196"/>
      <c r="X14" s="206"/>
      <c r="Y14" s="190"/>
      <c r="Z14" s="177"/>
      <c r="AA14" s="924"/>
      <c r="AB14" s="172"/>
      <c r="AC14" s="172"/>
      <c r="AD14" s="172"/>
      <c r="AE14" s="200"/>
      <c r="AF14" s="200"/>
      <c r="AG14" s="200"/>
      <c r="AH14" s="201"/>
      <c r="AI14" s="172"/>
      <c r="AJ14" s="177"/>
      <c r="AK14" s="895"/>
      <c r="AL14" s="185"/>
      <c r="AM14" s="185"/>
      <c r="AN14" s="186"/>
      <c r="AO14" s="196"/>
      <c r="AP14" s="196"/>
      <c r="AQ14" s="196"/>
      <c r="AR14" s="185"/>
      <c r="AS14" s="185"/>
      <c r="AT14" s="188"/>
      <c r="AU14" s="169"/>
    </row>
    <row r="15" spans="1:47">
      <c r="A15" s="146"/>
      <c r="B15" s="918">
        <v>1</v>
      </c>
      <c r="C15" s="919" t="s">
        <v>570</v>
      </c>
      <c r="D15" s="426"/>
      <c r="E15" s="894" t="s">
        <v>571</v>
      </c>
      <c r="F15" s="169" t="s">
        <v>567</v>
      </c>
      <c r="G15" s="190"/>
      <c r="H15" s="190"/>
      <c r="I15" s="190" t="str">
        <f>IF(AND(ISBLANK(G15),ISBLANK(H15)),"",IF(NOT(ISBLANK(G15)),VLOOKUP(G15,[12]CODE_TYPE_MAPPING!$B:$C,2,FALSE),VLOOKUP(H15,[12]CODE_TYPE_MAPPING!$B:$C,2,FALSE)))</f>
        <v/>
      </c>
      <c r="J15" s="191"/>
      <c r="K15" s="191"/>
      <c r="L15" s="191"/>
      <c r="M15" s="190" t="s">
        <v>572</v>
      </c>
      <c r="N15" s="190"/>
      <c r="O15" s="177"/>
      <c r="P15" s="169"/>
      <c r="Q15" s="169" t="s">
        <v>567</v>
      </c>
      <c r="R15" s="190"/>
      <c r="S15" s="190"/>
      <c r="T15" s="190" t="str">
        <f>IF(AND(ISBLANK(R15),ISBLANK(S15)),"",IF(NOT(ISBLANK(R15)),VLOOKUP(R15,[12]CODE_TYPE_MAPPING!$B:$C,2,FALSE),VLOOKUP(S15,[12]CODE_TYPE_MAPPING!$B:$C,2,FALSE)))</f>
        <v/>
      </c>
      <c r="U15" s="191"/>
      <c r="V15" s="191"/>
      <c r="W15" s="191"/>
      <c r="X15" s="190" t="s">
        <v>572</v>
      </c>
      <c r="Y15" s="190"/>
      <c r="Z15" s="177"/>
      <c r="AA15" s="207"/>
      <c r="AB15" s="172"/>
      <c r="AC15" s="172"/>
      <c r="AD15" s="172"/>
      <c r="AE15" s="200"/>
      <c r="AF15" s="200"/>
      <c r="AG15" s="200"/>
      <c r="AH15" s="172"/>
      <c r="AI15" s="172"/>
      <c r="AJ15" s="177"/>
      <c r="AK15" s="193" t="s">
        <v>539</v>
      </c>
      <c r="AL15" s="193"/>
      <c r="AM15" s="193"/>
      <c r="AN15" s="190" t="str">
        <f>IF(AND(ISBLANK(AL15),ISBLANK(AM15)),"",IF(NOT(ISBLANK(AL15)),VLOOKUP(AL15,[12]CODE_TYPE_MAPPING!$B:$C,2,FALSE),VLOOKUP(AM15,[12]CODE_TYPE_MAPPING!$B:$C,2,FALSE)))</f>
        <v/>
      </c>
      <c r="AO15" s="191"/>
      <c r="AP15" s="191"/>
      <c r="AQ15" s="191"/>
      <c r="AR15" s="190" t="s">
        <v>572</v>
      </c>
      <c r="AS15" s="193"/>
      <c r="AT15" s="194"/>
      <c r="AU15" s="169"/>
    </row>
    <row r="16" spans="1:47">
      <c r="A16" s="146"/>
      <c r="B16" s="902"/>
      <c r="C16" s="905"/>
      <c r="D16" s="428"/>
      <c r="E16" s="907"/>
      <c r="F16" s="169" t="s">
        <v>565</v>
      </c>
      <c r="G16" s="190"/>
      <c r="H16" s="190"/>
      <c r="I16" s="190" t="str">
        <f>IF(AND(ISBLANK(G16),ISBLANK(H16)),"",IF(NOT(ISBLANK(G16)),VLOOKUP(G16,[12]CODE_TYPE_MAPPING!$B:$C,2,FALSE),VLOOKUP(H16,[12]CODE_TYPE_MAPPING!$B:$C,2,FALSE)))</f>
        <v/>
      </c>
      <c r="J16" s="191"/>
      <c r="K16" s="191"/>
      <c r="L16" s="191"/>
      <c r="M16" s="190" t="s">
        <v>573</v>
      </c>
      <c r="N16" s="190"/>
      <c r="O16" s="177"/>
      <c r="P16" s="169"/>
      <c r="Q16" s="169" t="s">
        <v>565</v>
      </c>
      <c r="R16" s="190"/>
      <c r="S16" s="190"/>
      <c r="T16" s="190" t="str">
        <f>IF(AND(ISBLANK(R16),ISBLANK(S16)),"",IF(NOT(ISBLANK(R16)),VLOOKUP(R16,[12]CODE_TYPE_MAPPING!$B:$C,2,FALSE),VLOOKUP(S16,[12]CODE_TYPE_MAPPING!$B:$C,2,FALSE)))</f>
        <v/>
      </c>
      <c r="U16" s="191"/>
      <c r="V16" s="191"/>
      <c r="W16" s="191"/>
      <c r="X16" s="190" t="s">
        <v>573</v>
      </c>
      <c r="Y16" s="190"/>
      <c r="Z16" s="177"/>
      <c r="AA16" s="207"/>
      <c r="AB16" s="172"/>
      <c r="AC16" s="172"/>
      <c r="AD16" s="172"/>
      <c r="AE16" s="200"/>
      <c r="AF16" s="200"/>
      <c r="AG16" s="200"/>
      <c r="AH16" s="172"/>
      <c r="AI16" s="172"/>
      <c r="AJ16" s="177"/>
      <c r="AK16" s="193" t="s">
        <v>565</v>
      </c>
      <c r="AL16" s="193"/>
      <c r="AM16" s="193"/>
      <c r="AN16" s="190" t="str">
        <f>IF(AND(ISBLANK(AL16),ISBLANK(AM16)),"",IF(NOT(ISBLANK(AL16)),VLOOKUP(AL16,[12]CODE_TYPE_MAPPING!$B:$C,2,FALSE),VLOOKUP(AM16,[12]CODE_TYPE_MAPPING!$B:$C,2,FALSE)))</f>
        <v/>
      </c>
      <c r="AO16" s="191"/>
      <c r="AP16" s="191"/>
      <c r="AQ16" s="191"/>
      <c r="AR16" s="190" t="s">
        <v>573</v>
      </c>
      <c r="AS16" s="193"/>
      <c r="AT16" s="194"/>
      <c r="AU16" s="169"/>
    </row>
    <row r="17" spans="1:47">
      <c r="A17" s="146"/>
      <c r="B17" s="900">
        <v>2</v>
      </c>
      <c r="C17" s="919" t="s">
        <v>574</v>
      </c>
      <c r="D17" s="426"/>
      <c r="E17" s="185"/>
      <c r="F17" s="208"/>
      <c r="G17" s="186"/>
      <c r="H17" s="186"/>
      <c r="I17" s="186" t="str">
        <f>IF(AND(ISBLANK(G17),ISBLANK(H17)),"",IF(NOT(ISBLANK(G17)),VLOOKUP(G17,[12]CODE_TYPE_MAPPING!$B:$C,2,FALSE),VLOOKUP(H17,[12]CODE_TYPE_MAPPING!$B:$C,2,FALSE)))</f>
        <v/>
      </c>
      <c r="J17" s="187"/>
      <c r="K17" s="187"/>
      <c r="L17" s="187"/>
      <c r="M17" s="186"/>
      <c r="N17" s="186"/>
      <c r="O17" s="209"/>
      <c r="P17" s="208"/>
      <c r="Q17" s="208"/>
      <c r="R17" s="186"/>
      <c r="S17" s="186"/>
      <c r="T17" s="186" t="str">
        <f>IF(AND(ISBLANK(R17),ISBLANK(S17)),"",IF(NOT(ISBLANK(R17)),VLOOKUP(R17,[12]CODE_TYPE_MAPPING!$B:$C,2,FALSE),VLOOKUP(S17,[12]CODE_TYPE_MAPPING!$B:$C,2,FALSE)))</f>
        <v/>
      </c>
      <c r="U17" s="187"/>
      <c r="V17" s="187"/>
      <c r="W17" s="187"/>
      <c r="X17" s="186"/>
      <c r="Y17" s="186"/>
      <c r="Z17" s="209"/>
      <c r="AA17" s="207"/>
      <c r="AB17" s="172"/>
      <c r="AC17" s="172"/>
      <c r="AD17" s="172"/>
      <c r="AE17" s="200"/>
      <c r="AF17" s="200"/>
      <c r="AG17" s="200"/>
      <c r="AH17" s="172"/>
      <c r="AI17" s="172"/>
      <c r="AJ17" s="209"/>
      <c r="AK17" s="185" t="s">
        <v>565</v>
      </c>
      <c r="AL17" s="185"/>
      <c r="AM17" s="185"/>
      <c r="AN17" s="186" t="str">
        <f>IF(AND(ISBLANK(AL17),ISBLANK(AM17)),"",IF(NOT(ISBLANK(AL17)),VLOOKUP(AL17,[12]CODE_TYPE_MAPPING!$B:$C,2,FALSE),VLOOKUP(AM17,[12]CODE_TYPE_MAPPING!$B:$C,2,FALSE)))</f>
        <v/>
      </c>
      <c r="AO17" s="187"/>
      <c r="AP17" s="187"/>
      <c r="AQ17" s="187"/>
      <c r="AR17" s="185"/>
      <c r="AS17" s="185"/>
      <c r="AT17" s="188"/>
      <c r="AU17" s="169"/>
    </row>
    <row r="18" spans="1:47">
      <c r="A18" s="146"/>
      <c r="B18" s="902"/>
      <c r="C18" s="905"/>
      <c r="D18" s="428"/>
      <c r="E18" s="185"/>
      <c r="F18" s="208"/>
      <c r="G18" s="186"/>
      <c r="H18" s="186"/>
      <c r="I18" s="186" t="str">
        <f>IF(AND(ISBLANK(G18),ISBLANK(H18)),"",IF(NOT(ISBLANK(G18)),VLOOKUP(G18,[12]CODE_TYPE_MAPPING!$B:$C,2,FALSE),VLOOKUP(H18,[12]CODE_TYPE_MAPPING!$B:$C,2,FALSE)))</f>
        <v/>
      </c>
      <c r="J18" s="187"/>
      <c r="K18" s="187"/>
      <c r="L18" s="187"/>
      <c r="M18" s="186"/>
      <c r="N18" s="186"/>
      <c r="O18" s="209"/>
      <c r="P18" s="208"/>
      <c r="Q18" s="208"/>
      <c r="R18" s="186"/>
      <c r="S18" s="186"/>
      <c r="T18" s="186" t="str">
        <f>IF(AND(ISBLANK(R18),ISBLANK(S18)),"",IF(NOT(ISBLANK(R18)),VLOOKUP(R18,[12]CODE_TYPE_MAPPING!$B:$C,2,FALSE),VLOOKUP(S18,[12]CODE_TYPE_MAPPING!$B:$C,2,FALSE)))</f>
        <v/>
      </c>
      <c r="U18" s="187"/>
      <c r="V18" s="187"/>
      <c r="W18" s="187"/>
      <c r="X18" s="186"/>
      <c r="Y18" s="186"/>
      <c r="Z18" s="209"/>
      <c r="AA18" s="207"/>
      <c r="AB18" s="172"/>
      <c r="AC18" s="172"/>
      <c r="AD18" s="172"/>
      <c r="AE18" s="200"/>
      <c r="AF18" s="200"/>
      <c r="AG18" s="200"/>
      <c r="AH18" s="172"/>
      <c r="AI18" s="172"/>
      <c r="AJ18" s="209"/>
      <c r="AK18" s="185" t="s">
        <v>575</v>
      </c>
      <c r="AL18" s="185"/>
      <c r="AM18" s="185"/>
      <c r="AN18" s="186" t="str">
        <f>IF(AND(ISBLANK(AL18),ISBLANK(AM18)),"",IF(NOT(ISBLANK(AL18)),VLOOKUP(AL18,[12]CODE_TYPE_MAPPING!$B:$C,2,FALSE),VLOOKUP(AM18,[12]CODE_TYPE_MAPPING!$B:$C,2,FALSE)))</f>
        <v/>
      </c>
      <c r="AO18" s="187"/>
      <c r="AP18" s="187"/>
      <c r="AQ18" s="187"/>
      <c r="AR18" s="185"/>
      <c r="AS18" s="185"/>
      <c r="AT18" s="188"/>
      <c r="AU18" s="169"/>
    </row>
    <row r="19" spans="1:47" ht="150">
      <c r="A19" s="146"/>
      <c r="B19" s="900">
        <v>3</v>
      </c>
      <c r="C19" s="919" t="s">
        <v>576</v>
      </c>
      <c r="D19" s="426"/>
      <c r="E19" s="920" t="s">
        <v>577</v>
      </c>
      <c r="F19" s="920" t="s">
        <v>567</v>
      </c>
      <c r="G19" s="163">
        <v>2650640</v>
      </c>
      <c r="H19" s="163"/>
      <c r="I19" s="163" t="str">
        <f>IF(AND(ISBLANK(G19),ISBLANK(H19)),"",IF(NOT(ISBLANK(G19)),VLOOKUP(G19,[12]CODE_TYPE_MAPPING!$B:$C,2,FALSE),VLOOKUP(H19,[12]CODE_TYPE_MAPPING!$B:$C,2,FALSE)))</f>
        <v>A/P- TRADE -FULL GL</v>
      </c>
      <c r="J19" s="164" t="s">
        <v>548</v>
      </c>
      <c r="K19" s="165"/>
      <c r="L19" s="164" t="s">
        <v>549</v>
      </c>
      <c r="M19" s="210" t="s">
        <v>578</v>
      </c>
      <c r="N19" s="167" t="s">
        <v>543</v>
      </c>
      <c r="O19" s="178">
        <v>100</v>
      </c>
      <c r="P19" s="169"/>
      <c r="Q19" s="920" t="s">
        <v>567</v>
      </c>
      <c r="R19" s="163">
        <v>2650640</v>
      </c>
      <c r="S19" s="163"/>
      <c r="T19" s="163" t="str">
        <f>IF(AND(ISBLANK(R19),ISBLANK(S19)),"",IF(NOT(ISBLANK(R19)),VLOOKUP(R19,[12]CODE_TYPE_MAPPING!$B:$C,2,FALSE),VLOOKUP(S19,[12]CODE_TYPE_MAPPING!$B:$C,2,FALSE)))</f>
        <v>A/P- TRADE -FULL GL</v>
      </c>
      <c r="U19" s="164" t="s">
        <v>548</v>
      </c>
      <c r="V19" s="165"/>
      <c r="W19" s="164" t="s">
        <v>549</v>
      </c>
      <c r="X19" s="210" t="s">
        <v>578</v>
      </c>
      <c r="Y19" s="163">
        <v>100</v>
      </c>
      <c r="Z19" s="177"/>
      <c r="AA19" s="920" t="s">
        <v>567</v>
      </c>
      <c r="AB19" s="163">
        <v>2650640</v>
      </c>
      <c r="AC19" s="163"/>
      <c r="AD19" s="163" t="str">
        <f>IF(AND(ISBLANK(AB19),ISBLANK(AC19)),"",IF(NOT(ISBLANK(AB19)),VLOOKUP(AB19,[12]CODE_TYPE_MAPPING!$B:$C,2,FALSE),VLOOKUP(AC19,[12]CODE_TYPE_MAPPING!$B:$C,2,FALSE)))</f>
        <v>A/P- TRADE -FULL GL</v>
      </c>
      <c r="AE19" s="164" t="s">
        <v>548</v>
      </c>
      <c r="AF19" s="165"/>
      <c r="AG19" s="164" t="s">
        <v>549</v>
      </c>
      <c r="AH19" s="210" t="s">
        <v>578</v>
      </c>
      <c r="AI19" s="163">
        <v>100</v>
      </c>
      <c r="AJ19" s="177"/>
      <c r="AK19" s="908" t="s">
        <v>567</v>
      </c>
      <c r="AL19" s="193"/>
      <c r="AM19" s="193"/>
      <c r="AN19" s="190"/>
      <c r="AO19" s="165"/>
      <c r="AP19" s="165"/>
      <c r="AQ19" s="165"/>
      <c r="AR19" s="211"/>
      <c r="AS19" s="212" t="s">
        <v>579</v>
      </c>
      <c r="AT19" s="194"/>
      <c r="AU19" s="169"/>
    </row>
    <row r="20" spans="1:47" ht="30">
      <c r="A20" s="146"/>
      <c r="B20" s="901"/>
      <c r="C20" s="904"/>
      <c r="D20" s="427"/>
      <c r="E20" s="921"/>
      <c r="F20" s="921"/>
      <c r="G20" s="163"/>
      <c r="H20" s="163">
        <v>1130110</v>
      </c>
      <c r="I20" s="163" t="str">
        <f>IF(AND(ISBLANK(G20),ISBLANK(H20)),"",IF(NOT(ISBLANK(G20)),VLOOKUP(G20,[12]CODE_TYPE_MAPPING!$B:$C,2,FALSE),VLOOKUP(H20,[12]CODE_TYPE_MAPPING!$B:$C,2,FALSE)))</f>
        <v>DUE FR LOCAL BANK</v>
      </c>
      <c r="J20" s="165"/>
      <c r="K20" s="213" t="s">
        <v>580</v>
      </c>
      <c r="L20" s="213" t="s">
        <v>581</v>
      </c>
      <c r="M20" s="163" t="s">
        <v>582</v>
      </c>
      <c r="N20" s="167" t="s">
        <v>543</v>
      </c>
      <c r="O20" s="178">
        <v>-112</v>
      </c>
      <c r="P20" s="169"/>
      <c r="Q20" s="921"/>
      <c r="R20" s="163"/>
      <c r="S20" s="163">
        <v>1130110</v>
      </c>
      <c r="T20" s="163" t="str">
        <f>IF(AND(ISBLANK(R20),ISBLANK(S20)),"",IF(NOT(ISBLANK(R20)),VLOOKUP(R20,[12]CODE_TYPE_MAPPING!$B:$C,2,FALSE),VLOOKUP(S20,[12]CODE_TYPE_MAPPING!$B:$C,2,FALSE)))</f>
        <v>DUE FR LOCAL BANK</v>
      </c>
      <c r="U20" s="165"/>
      <c r="V20" s="213" t="s">
        <v>580</v>
      </c>
      <c r="W20" s="213" t="s">
        <v>581</v>
      </c>
      <c r="X20" s="163" t="s">
        <v>582</v>
      </c>
      <c r="Y20" s="214">
        <v>-112</v>
      </c>
      <c r="Z20" s="177"/>
      <c r="AA20" s="921"/>
      <c r="AB20" s="163"/>
      <c r="AC20" s="163">
        <v>1130110</v>
      </c>
      <c r="AD20" s="163" t="str">
        <f>IF(AND(ISBLANK(AB20),ISBLANK(AC20)),"",IF(NOT(ISBLANK(AB20)),VLOOKUP(AB20,[12]CODE_TYPE_MAPPING!$B:$C,2,FALSE),VLOOKUP(AC20,[12]CODE_TYPE_MAPPING!$B:$C,2,FALSE)))</f>
        <v>DUE FR LOCAL BANK</v>
      </c>
      <c r="AE20" s="165"/>
      <c r="AF20" s="213" t="s">
        <v>580</v>
      </c>
      <c r="AG20" s="213" t="s">
        <v>581</v>
      </c>
      <c r="AH20" s="163" t="s">
        <v>582</v>
      </c>
      <c r="AI20" s="214">
        <v>-112</v>
      </c>
      <c r="AJ20" s="177"/>
      <c r="AK20" s="909"/>
      <c r="AL20" s="193"/>
      <c r="AM20" s="193"/>
      <c r="AN20" s="190"/>
      <c r="AO20" s="165"/>
      <c r="AP20" s="165"/>
      <c r="AQ20" s="165"/>
      <c r="AR20" s="211"/>
      <c r="AS20" s="193"/>
      <c r="AT20" s="194"/>
      <c r="AU20" s="169"/>
    </row>
    <row r="21" spans="1:47" ht="18.75">
      <c r="A21" s="146"/>
      <c r="B21" s="901"/>
      <c r="C21" s="904"/>
      <c r="D21" s="427"/>
      <c r="E21" s="921"/>
      <c r="F21" s="921"/>
      <c r="G21" s="163"/>
      <c r="H21" s="215">
        <v>2720400</v>
      </c>
      <c r="I21" s="215" t="str">
        <f>IF(AND(ISBLANK(G21),ISBLANK(H21)),"",IF(NOT(ISBLANK(G21)),VLOOKUP(G21,[12]CODE_TYPE_MAPPING!$B:$C,2,FALSE),VLOOKUP(H21,[12]CODE_TYPE_MAPPING!$B:$C,2,FALSE)))</f>
        <v>WITHHOLDING TAX PAYABLE AT SOURCE</v>
      </c>
      <c r="J21" s="216"/>
      <c r="K21" s="216" t="s">
        <v>583</v>
      </c>
      <c r="L21" s="216" t="s">
        <v>584</v>
      </c>
      <c r="M21" s="215" t="s">
        <v>585</v>
      </c>
      <c r="N21" s="217" t="s">
        <v>543</v>
      </c>
      <c r="O21" s="218">
        <v>-1</v>
      </c>
      <c r="P21" s="169"/>
      <c r="Q21" s="921"/>
      <c r="R21" s="163"/>
      <c r="S21" s="215">
        <v>2720400</v>
      </c>
      <c r="T21" s="215" t="str">
        <f>IF(AND(ISBLANK(R21),ISBLANK(S21)),"",IF(NOT(ISBLANK(R21)),VLOOKUP(R21,[12]CODE_TYPE_MAPPING!$B:$C,2,FALSE),VLOOKUP(S21,[12]CODE_TYPE_MAPPING!$B:$C,2,FALSE)))</f>
        <v>WITHHOLDING TAX PAYABLE AT SOURCE</v>
      </c>
      <c r="U21" s="216"/>
      <c r="V21" s="216" t="s">
        <v>583</v>
      </c>
      <c r="W21" s="216" t="s">
        <v>584</v>
      </c>
      <c r="X21" s="215" t="s">
        <v>585</v>
      </c>
      <c r="Y21" s="219">
        <v>-1</v>
      </c>
      <c r="Z21" s="177"/>
      <c r="AA21" s="921"/>
      <c r="AB21" s="163"/>
      <c r="AC21" s="215">
        <v>2720400</v>
      </c>
      <c r="AD21" s="215" t="str">
        <f>IF(AND(ISBLANK(AB21),ISBLANK(AC21)),"",IF(NOT(ISBLANK(AB21)),VLOOKUP(AB21,[12]CODE_TYPE_MAPPING!$B:$C,2,FALSE),VLOOKUP(AC21,[12]CODE_TYPE_MAPPING!$B:$C,2,FALSE)))</f>
        <v>WITHHOLDING TAX PAYABLE AT SOURCE</v>
      </c>
      <c r="AE21" s="216"/>
      <c r="AF21" s="216" t="s">
        <v>583</v>
      </c>
      <c r="AG21" s="216" t="s">
        <v>584</v>
      </c>
      <c r="AH21" s="215" t="s">
        <v>585</v>
      </c>
      <c r="AI21" s="219">
        <v>-1</v>
      </c>
      <c r="AJ21" s="177"/>
      <c r="AK21" s="909"/>
      <c r="AL21" s="173">
        <v>2650640</v>
      </c>
      <c r="AM21" s="173"/>
      <c r="AN21" s="163" t="str">
        <f>IF(AND(ISBLANK(AL21),ISBLANK(AM21)),"",IF(NOT(ISBLANK(AL21)),VLOOKUP(AL21,[12]CODE_TYPE_MAPPING!$B:$C,2,FALSE),VLOOKUP(AM21,[12]CODE_TYPE_MAPPING!$B:$C,2,FALSE)))</f>
        <v>A/P- TRADE -FULL GL</v>
      </c>
      <c r="AO21" s="164" t="s">
        <v>561</v>
      </c>
      <c r="AP21" s="165"/>
      <c r="AQ21" s="164" t="s">
        <v>562</v>
      </c>
      <c r="AR21" s="173" t="s">
        <v>586</v>
      </c>
      <c r="AS21" s="173"/>
      <c r="AT21" s="176">
        <v>100</v>
      </c>
      <c r="AU21" s="169"/>
    </row>
    <row r="22" spans="1:47" ht="18.75">
      <c r="A22" s="146"/>
      <c r="B22" s="901"/>
      <c r="C22" s="904"/>
      <c r="D22" s="427"/>
      <c r="E22" s="921"/>
      <c r="F22" s="921"/>
      <c r="G22" s="163"/>
      <c r="H22" s="163"/>
      <c r="I22" s="163"/>
      <c r="J22" s="220" t="s">
        <v>559</v>
      </c>
      <c r="K22" s="221"/>
      <c r="L22" s="220" t="s">
        <v>557</v>
      </c>
      <c r="M22" s="222" t="s">
        <v>558</v>
      </c>
      <c r="N22" s="223"/>
      <c r="O22" s="224">
        <v>12</v>
      </c>
      <c r="P22" s="169"/>
      <c r="Q22" s="921"/>
      <c r="R22" s="163"/>
      <c r="S22" s="163"/>
      <c r="T22" s="163"/>
      <c r="U22" s="220" t="s">
        <v>559</v>
      </c>
      <c r="V22" s="220"/>
      <c r="W22" s="220" t="s">
        <v>560</v>
      </c>
      <c r="X22" s="225" t="s">
        <v>587</v>
      </c>
      <c r="Y22" s="224">
        <v>12</v>
      </c>
      <c r="AA22" s="921"/>
      <c r="AB22" s="163"/>
      <c r="AC22" s="163"/>
      <c r="AD22" s="163"/>
      <c r="AE22" s="220" t="s">
        <v>559</v>
      </c>
      <c r="AF22" s="220"/>
      <c r="AG22" s="220" t="s">
        <v>560</v>
      </c>
      <c r="AH22" s="225" t="s">
        <v>587</v>
      </c>
      <c r="AI22" s="224">
        <v>12</v>
      </c>
      <c r="AJ22" s="177"/>
      <c r="AK22" s="909"/>
      <c r="AL22" s="173"/>
      <c r="AM22" s="226">
        <v>2720400</v>
      </c>
      <c r="AN22" s="215" t="str">
        <f>IF(AND(ISBLANK(AL22),ISBLANK(AM22)),"",IF(NOT(ISBLANK(AL22)),VLOOKUP(AL22,[12]CODE_TYPE_MAPPING!$B:$C,2,FALSE),VLOOKUP(AM22,[12]CODE_TYPE_MAPPING!$B:$C,2,FALSE)))</f>
        <v>WITHHOLDING TAX PAYABLE AT SOURCE</v>
      </c>
      <c r="AO22" s="216"/>
      <c r="AP22" s="216" t="s">
        <v>588</v>
      </c>
      <c r="AQ22" s="216" t="s">
        <v>584</v>
      </c>
      <c r="AR22" s="227" t="s">
        <v>585</v>
      </c>
      <c r="AS22" s="226"/>
      <c r="AT22" s="228">
        <v>-1</v>
      </c>
      <c r="AU22" s="169"/>
    </row>
    <row r="23" spans="1:47" ht="18.75">
      <c r="A23" s="146"/>
      <c r="B23" s="901"/>
      <c r="C23" s="904"/>
      <c r="D23" s="427"/>
      <c r="E23" s="921"/>
      <c r="F23" s="921"/>
      <c r="G23" s="163"/>
      <c r="H23" s="163"/>
      <c r="I23" s="163"/>
      <c r="J23" s="165"/>
      <c r="K23" s="165"/>
      <c r="L23" s="165"/>
      <c r="M23" s="163"/>
      <c r="N23" s="163"/>
      <c r="O23" s="178"/>
      <c r="P23" s="169"/>
      <c r="Q23" s="921"/>
      <c r="R23" s="163"/>
      <c r="S23" s="163"/>
      <c r="T23" s="163"/>
      <c r="U23" s="165"/>
      <c r="V23" s="165"/>
      <c r="W23" s="165"/>
      <c r="X23" s="163"/>
      <c r="Y23" s="163"/>
      <c r="Z23" s="177"/>
      <c r="AA23" s="921"/>
      <c r="AB23" s="163"/>
      <c r="AC23" s="163"/>
      <c r="AD23" s="163"/>
      <c r="AE23" s="165"/>
      <c r="AF23" s="165"/>
      <c r="AG23" s="165"/>
      <c r="AH23" s="163"/>
      <c r="AI23" s="163"/>
      <c r="AJ23" s="177"/>
      <c r="AK23" s="909"/>
      <c r="AL23" s="173">
        <v>2650640</v>
      </c>
      <c r="AM23" s="173"/>
      <c r="AN23" s="163" t="str">
        <f>IF(AND(ISBLANK(AL23),ISBLANK(AM23)),"",IF(NOT(ISBLANK(AL23)),VLOOKUP(AL23,[12]CODE_TYPE_MAPPING!$B:$C,2,FALSE),VLOOKUP(AM23,[12]CODE_TYPE_MAPPING!$B:$C,2,FALSE)))</f>
        <v>A/P- TRADE -FULL GL</v>
      </c>
      <c r="AO23" s="164" t="s">
        <v>561</v>
      </c>
      <c r="AP23" s="165"/>
      <c r="AQ23" s="164" t="s">
        <v>562</v>
      </c>
      <c r="AR23" s="174" t="s">
        <v>589</v>
      </c>
      <c r="AS23" s="173"/>
      <c r="AT23" s="176">
        <v>0</v>
      </c>
      <c r="AU23" s="169"/>
    </row>
    <row r="24" spans="1:47" ht="30">
      <c r="A24" s="146"/>
      <c r="B24" s="902"/>
      <c r="C24" s="905"/>
      <c r="D24" s="428"/>
      <c r="E24" s="922"/>
      <c r="F24" s="922"/>
      <c r="G24" s="163"/>
      <c r="H24" s="163"/>
      <c r="I24" s="163"/>
      <c r="J24" s="165"/>
      <c r="K24" s="165"/>
      <c r="L24" s="165"/>
      <c r="M24" s="163"/>
      <c r="N24" s="163"/>
      <c r="O24" s="178"/>
      <c r="P24" s="169"/>
      <c r="Q24" s="922"/>
      <c r="R24" s="163"/>
      <c r="S24" s="163"/>
      <c r="T24" s="163"/>
      <c r="U24" s="165"/>
      <c r="V24" s="165"/>
      <c r="W24" s="165"/>
      <c r="X24" s="163"/>
      <c r="Y24" s="163"/>
      <c r="Z24" s="177"/>
      <c r="AA24" s="922"/>
      <c r="AB24" s="163"/>
      <c r="AC24" s="163"/>
      <c r="AD24" s="163"/>
      <c r="AE24" s="165"/>
      <c r="AF24" s="165"/>
      <c r="AG24" s="165"/>
      <c r="AH24" s="163"/>
      <c r="AI24" s="163"/>
      <c r="AJ24" s="177"/>
      <c r="AK24" s="927"/>
      <c r="AL24" s="173"/>
      <c r="AM24" s="173">
        <v>1130120</v>
      </c>
      <c r="AN24" s="163" t="str">
        <f>IF(AND(ISBLANK(AL24),ISBLANK(AM24)),"",IF(NOT(ISBLANK(AL24)),VLOOKUP(AL24,[12]CODE_TYPE_MAPPING!$B:$C,2,FALSE),VLOOKUP(AM24,[12]CODE_TYPE_MAPPING!$B:$C,2,FALSE)))</f>
        <v>DFLB-DEMAND DEPOSIT-BPI</v>
      </c>
      <c r="AO24" s="165"/>
      <c r="AP24" s="213" t="s">
        <v>590</v>
      </c>
      <c r="AQ24" s="213" t="s">
        <v>581</v>
      </c>
      <c r="AR24" s="174" t="s">
        <v>591</v>
      </c>
      <c r="AS24" s="173"/>
      <c r="AT24" s="176">
        <v>-112</v>
      </c>
      <c r="AU24" s="169"/>
    </row>
    <row r="25" spans="1:47" ht="18" customHeight="1">
      <c r="A25" s="146"/>
      <c r="B25" s="900">
        <v>3</v>
      </c>
      <c r="C25" s="919" t="s">
        <v>592</v>
      </c>
      <c r="D25" s="426"/>
      <c r="E25" s="920" t="s">
        <v>577</v>
      </c>
      <c r="F25" s="920" t="s">
        <v>567</v>
      </c>
      <c r="G25" s="229" t="s">
        <v>593</v>
      </c>
      <c r="H25" s="163"/>
      <c r="I25" s="163" t="e">
        <f>IF(AND(ISBLANK(G25),ISBLANK(H25)),"",IF(NOT(ISBLANK(G25)),VLOOKUP(G25,[12]CODE_TYPE_MAPPING!$B:$C,2,FALSE),VLOOKUP(H25,[12]CODE_TYPE_MAPPING!$B:$C,2,FALSE)))</f>
        <v>#N/A</v>
      </c>
      <c r="J25" s="165"/>
      <c r="K25" s="165"/>
      <c r="L25" s="165"/>
      <c r="M25" s="230" t="s">
        <v>594</v>
      </c>
      <c r="N25" s="167" t="s">
        <v>543</v>
      </c>
      <c r="O25" s="178">
        <v>100</v>
      </c>
      <c r="P25" s="169"/>
      <c r="Q25" s="920" t="s">
        <v>567</v>
      </c>
      <c r="R25" s="229" t="s">
        <v>593</v>
      </c>
      <c r="S25" s="163"/>
      <c r="T25" s="163" t="e">
        <f>IF(AND(ISBLANK(R25),ISBLANK(S25)),"",IF(NOT(ISBLANK(R25)),VLOOKUP(R25,[12]CODE_TYPE_MAPPING!$B:$C,2,FALSE),VLOOKUP(S25,[12]CODE_TYPE_MAPPING!$B:$C,2,FALSE)))</f>
        <v>#N/A</v>
      </c>
      <c r="U25" s="165"/>
      <c r="V25" s="165"/>
      <c r="W25" s="165"/>
      <c r="X25" s="230" t="s">
        <v>594</v>
      </c>
      <c r="Y25" s="163">
        <v>100</v>
      </c>
      <c r="Z25" s="177"/>
      <c r="AA25" s="920" t="s">
        <v>567</v>
      </c>
      <c r="AB25" s="229" t="s">
        <v>593</v>
      </c>
      <c r="AC25" s="163"/>
      <c r="AD25" s="163" t="e">
        <f>IF(AND(ISBLANK(AB25),ISBLANK(AC25)),"",IF(NOT(ISBLANK(AB25)),VLOOKUP(AB25,[12]CODE_TYPE_MAPPING!$B:$C,2,FALSE),VLOOKUP(AC25,[12]CODE_TYPE_MAPPING!$B:$C,2,FALSE)))</f>
        <v>#N/A</v>
      </c>
      <c r="AE25" s="165"/>
      <c r="AF25" s="165"/>
      <c r="AG25" s="165"/>
      <c r="AH25" s="230" t="s">
        <v>594</v>
      </c>
      <c r="AI25" s="163">
        <v>100</v>
      </c>
      <c r="AJ25" s="177"/>
      <c r="AK25" s="908" t="s">
        <v>567</v>
      </c>
      <c r="AL25" s="193"/>
      <c r="AM25" s="193"/>
      <c r="AN25" s="190"/>
      <c r="AO25" s="165"/>
      <c r="AP25" s="165"/>
      <c r="AQ25" s="165"/>
      <c r="AR25" s="211"/>
      <c r="AS25" s="212"/>
      <c r="AT25" s="194"/>
      <c r="AU25" s="169"/>
    </row>
    <row r="26" spans="1:47" ht="30">
      <c r="A26" s="146"/>
      <c r="B26" s="901"/>
      <c r="C26" s="904"/>
      <c r="D26" s="427"/>
      <c r="E26" s="921"/>
      <c r="F26" s="921"/>
      <c r="G26" s="163"/>
      <c r="H26" s="163">
        <v>1130110</v>
      </c>
      <c r="I26" s="163" t="str">
        <f>IF(AND(ISBLANK(G26),ISBLANK(H26)),"",IF(NOT(ISBLANK(G26)),VLOOKUP(G26,[12]CODE_TYPE_MAPPING!$B:$C,2,FALSE),VLOOKUP(H26,[12]CODE_TYPE_MAPPING!$B:$C,2,FALSE)))</f>
        <v>DUE FR LOCAL BANK</v>
      </c>
      <c r="J26" s="165"/>
      <c r="K26" s="213" t="s">
        <v>580</v>
      </c>
      <c r="L26" s="213" t="s">
        <v>581</v>
      </c>
      <c r="M26" s="231" t="s">
        <v>595</v>
      </c>
      <c r="N26" s="167" t="s">
        <v>543</v>
      </c>
      <c r="O26" s="178">
        <v>-112</v>
      </c>
      <c r="P26" s="169"/>
      <c r="Q26" s="921"/>
      <c r="R26" s="163"/>
      <c r="S26" s="163">
        <v>1130110</v>
      </c>
      <c r="T26" s="163" t="str">
        <f>IF(AND(ISBLANK(R26),ISBLANK(S26)),"",IF(NOT(ISBLANK(R26)),VLOOKUP(R26,[12]CODE_TYPE_MAPPING!$B:$C,2,FALSE),VLOOKUP(S26,[12]CODE_TYPE_MAPPING!$B:$C,2,FALSE)))</f>
        <v>DUE FR LOCAL BANK</v>
      </c>
      <c r="U26" s="165"/>
      <c r="V26" s="213" t="s">
        <v>580</v>
      </c>
      <c r="W26" s="213" t="s">
        <v>581</v>
      </c>
      <c r="X26" s="163" t="s">
        <v>596</v>
      </c>
      <c r="Y26" s="214">
        <v>-112</v>
      </c>
      <c r="Z26" s="177"/>
      <c r="AA26" s="921"/>
      <c r="AB26" s="163"/>
      <c r="AC26" s="163">
        <v>1130110</v>
      </c>
      <c r="AD26" s="163" t="str">
        <f>IF(AND(ISBLANK(AB26),ISBLANK(AC26)),"",IF(NOT(ISBLANK(AB26)),VLOOKUP(AB26,[12]CODE_TYPE_MAPPING!$B:$C,2,FALSE),VLOOKUP(AC26,[12]CODE_TYPE_MAPPING!$B:$C,2,FALSE)))</f>
        <v>DUE FR LOCAL BANK</v>
      </c>
      <c r="AE26" s="165"/>
      <c r="AF26" s="213" t="s">
        <v>580</v>
      </c>
      <c r="AG26" s="213" t="s">
        <v>581</v>
      </c>
      <c r="AH26" s="163" t="s">
        <v>596</v>
      </c>
      <c r="AI26" s="214">
        <v>-112</v>
      </c>
      <c r="AJ26" s="177"/>
      <c r="AK26" s="909"/>
      <c r="AL26" s="193"/>
      <c r="AM26" s="193"/>
      <c r="AN26" s="190"/>
      <c r="AO26" s="165"/>
      <c r="AP26" s="165"/>
      <c r="AQ26" s="165"/>
      <c r="AR26" s="211"/>
      <c r="AS26" s="193"/>
      <c r="AT26" s="194"/>
      <c r="AU26" s="169"/>
    </row>
    <row r="27" spans="1:47" ht="18.75">
      <c r="A27" s="146"/>
      <c r="B27" s="901"/>
      <c r="C27" s="904"/>
      <c r="D27" s="427"/>
      <c r="E27" s="921"/>
      <c r="F27" s="921"/>
      <c r="G27" s="163"/>
      <c r="H27" s="215">
        <v>2720400</v>
      </c>
      <c r="I27" s="215" t="str">
        <f>IF(AND(ISBLANK(G27),ISBLANK(H27)),"",IF(NOT(ISBLANK(G27)),VLOOKUP(G27,[12]CODE_TYPE_MAPPING!$B:$C,2,FALSE),VLOOKUP(H27,[12]CODE_TYPE_MAPPING!$B:$C,2,FALSE)))</f>
        <v>WITHHOLDING TAX PAYABLE AT SOURCE</v>
      </c>
      <c r="J27" s="216"/>
      <c r="K27" s="216" t="s">
        <v>583</v>
      </c>
      <c r="L27" s="216" t="s">
        <v>584</v>
      </c>
      <c r="M27" s="215" t="s">
        <v>585</v>
      </c>
      <c r="N27" s="217" t="s">
        <v>543</v>
      </c>
      <c r="O27" s="218">
        <v>-1</v>
      </c>
      <c r="P27" s="169"/>
      <c r="Q27" s="921"/>
      <c r="R27" s="163"/>
      <c r="S27" s="215">
        <v>2720400</v>
      </c>
      <c r="T27" s="215" t="str">
        <f>IF(AND(ISBLANK(R27),ISBLANK(S27)),"",IF(NOT(ISBLANK(R27)),VLOOKUP(R27,[12]CODE_TYPE_MAPPING!$B:$C,2,FALSE),VLOOKUP(S27,[12]CODE_TYPE_MAPPING!$B:$C,2,FALSE)))</f>
        <v>WITHHOLDING TAX PAYABLE AT SOURCE</v>
      </c>
      <c r="U27" s="216"/>
      <c r="V27" s="216" t="s">
        <v>583</v>
      </c>
      <c r="W27" s="216" t="s">
        <v>584</v>
      </c>
      <c r="X27" s="215" t="s">
        <v>585</v>
      </c>
      <c r="Y27" s="219">
        <v>-1</v>
      </c>
      <c r="Z27" s="177"/>
      <c r="AA27" s="921"/>
      <c r="AB27" s="163"/>
      <c r="AC27" s="215">
        <v>2720400</v>
      </c>
      <c r="AD27" s="215" t="str">
        <f>IF(AND(ISBLANK(AB27),ISBLANK(AC27)),"",IF(NOT(ISBLANK(AB27)),VLOOKUP(AB27,[12]CODE_TYPE_MAPPING!$B:$C,2,FALSE),VLOOKUP(AC27,[12]CODE_TYPE_MAPPING!$B:$C,2,FALSE)))</f>
        <v>WITHHOLDING TAX PAYABLE AT SOURCE</v>
      </c>
      <c r="AE27" s="216"/>
      <c r="AF27" s="216" t="s">
        <v>583</v>
      </c>
      <c r="AG27" s="216" t="s">
        <v>584</v>
      </c>
      <c r="AH27" s="215" t="s">
        <v>585</v>
      </c>
      <c r="AI27" s="219">
        <v>-1</v>
      </c>
      <c r="AJ27" s="177"/>
      <c r="AK27" s="909"/>
      <c r="AL27" s="174" t="s">
        <v>593</v>
      </c>
      <c r="AM27" s="173"/>
      <c r="AN27" s="163" t="e">
        <f>IF(AND(ISBLANK(AL27),ISBLANK(AM27)),"",IF(NOT(ISBLANK(AL27)),VLOOKUP(AL27,[12]CODE_TYPE_MAPPING!$B:$C,2,FALSE),VLOOKUP(AM27,[12]CODE_TYPE_MAPPING!$B:$C,2,FALSE)))</f>
        <v>#N/A</v>
      </c>
      <c r="AO27" s="165"/>
      <c r="AP27" s="165"/>
      <c r="AQ27" s="165"/>
      <c r="AR27" s="184" t="s">
        <v>597</v>
      </c>
      <c r="AS27" s="173"/>
      <c r="AT27" s="176">
        <v>100</v>
      </c>
      <c r="AU27" s="169"/>
    </row>
    <row r="28" spans="1:47" ht="18.75">
      <c r="A28" s="146"/>
      <c r="B28" s="901"/>
      <c r="C28" s="904"/>
      <c r="D28" s="427"/>
      <c r="E28" s="921"/>
      <c r="F28" s="921"/>
      <c r="G28" s="232">
        <v>1970450</v>
      </c>
      <c r="H28" s="163"/>
      <c r="I28" s="163" t="str">
        <f>IF(AND(ISBLANK(G28),ISBLANK(H28)),"",IF(NOT(ISBLANK(G28)),VLOOKUP(G28,[12]CODE_TYPE_MAPPING!$B:$C,2,FALSE),VLOOKUP(H28,[12]CODE_TYPE_MAPPING!$B:$C,2,FALSE)))</f>
        <v>MA - INPUT TAX</v>
      </c>
      <c r="J28" s="220" t="s">
        <v>559</v>
      </c>
      <c r="K28" s="220"/>
      <c r="L28" s="220" t="s">
        <v>560</v>
      </c>
      <c r="M28" s="225" t="s">
        <v>587</v>
      </c>
      <c r="N28" s="223"/>
      <c r="O28" s="224">
        <v>12</v>
      </c>
      <c r="P28" s="169"/>
      <c r="Q28" s="921"/>
      <c r="R28" s="232">
        <v>1970450</v>
      </c>
      <c r="S28" s="163"/>
      <c r="T28" s="163" t="str">
        <f>IF(AND(ISBLANK(R28),ISBLANK(S28)),"",IF(NOT(ISBLANK(R28)),VLOOKUP(R28,[12]CODE_TYPE_MAPPING!$B:$C,2,FALSE),VLOOKUP(S28,[12]CODE_TYPE_MAPPING!$B:$C,2,FALSE)))</f>
        <v>MA - INPUT TAX</v>
      </c>
      <c r="U28" s="220" t="s">
        <v>559</v>
      </c>
      <c r="V28" s="220"/>
      <c r="W28" s="220" t="s">
        <v>560</v>
      </c>
      <c r="X28" s="225" t="s">
        <v>587</v>
      </c>
      <c r="Y28" s="224">
        <v>12</v>
      </c>
      <c r="AA28" s="921"/>
      <c r="AB28" s="232">
        <v>1970450</v>
      </c>
      <c r="AC28" s="163"/>
      <c r="AD28" s="163" t="str">
        <f>IF(AND(ISBLANK(AB28),ISBLANK(AC28)),"",IF(NOT(ISBLANK(AB28)),VLOOKUP(AB28,[12]CODE_TYPE_MAPPING!$B:$C,2,FALSE),VLOOKUP(AC28,[12]CODE_TYPE_MAPPING!$B:$C,2,FALSE)))</f>
        <v>MA - INPUT TAX</v>
      </c>
      <c r="AE28" s="220" t="s">
        <v>559</v>
      </c>
      <c r="AF28" s="220"/>
      <c r="AG28" s="220" t="s">
        <v>560</v>
      </c>
      <c r="AH28" s="225" t="s">
        <v>587</v>
      </c>
      <c r="AI28" s="224">
        <v>12</v>
      </c>
      <c r="AJ28" s="177"/>
      <c r="AK28" s="909"/>
      <c r="AL28" s="173"/>
      <c r="AM28" s="226">
        <v>2720400</v>
      </c>
      <c r="AN28" s="215" t="str">
        <f>IF(AND(ISBLANK(AL28),ISBLANK(AM28)),"",IF(NOT(ISBLANK(AL28)),VLOOKUP(AL28,[12]CODE_TYPE_MAPPING!$B:$C,2,FALSE),VLOOKUP(AM28,[12]CODE_TYPE_MAPPING!$B:$C,2,FALSE)))</f>
        <v>WITHHOLDING TAX PAYABLE AT SOURCE</v>
      </c>
      <c r="AO28" s="216"/>
      <c r="AP28" s="216" t="s">
        <v>588</v>
      </c>
      <c r="AQ28" s="216" t="s">
        <v>584</v>
      </c>
      <c r="AR28" s="227" t="s">
        <v>585</v>
      </c>
      <c r="AS28" s="226"/>
      <c r="AT28" s="228">
        <v>-1</v>
      </c>
      <c r="AU28" s="169"/>
    </row>
    <row r="29" spans="1:47" ht="18.75">
      <c r="A29" s="146"/>
      <c r="B29" s="901"/>
      <c r="C29" s="904"/>
      <c r="D29" s="427"/>
      <c r="E29" s="921"/>
      <c r="F29" s="921"/>
      <c r="G29" s="163"/>
      <c r="H29" s="163"/>
      <c r="I29" s="163"/>
      <c r="J29" s="165"/>
      <c r="K29" s="165"/>
      <c r="L29" s="165"/>
      <c r="M29" s="163"/>
      <c r="N29" s="163"/>
      <c r="O29" s="178"/>
      <c r="P29" s="169"/>
      <c r="Q29" s="921"/>
      <c r="R29" s="163"/>
      <c r="S29" s="163"/>
      <c r="T29" s="163"/>
      <c r="U29" s="165"/>
      <c r="V29" s="165"/>
      <c r="W29" s="165"/>
      <c r="X29" s="163"/>
      <c r="Y29" s="163"/>
      <c r="Z29" s="177"/>
      <c r="AA29" s="921"/>
      <c r="AB29" s="163"/>
      <c r="AC29" s="163"/>
      <c r="AD29" s="163"/>
      <c r="AE29" s="165"/>
      <c r="AF29" s="165"/>
      <c r="AG29" s="165"/>
      <c r="AH29" s="163"/>
      <c r="AI29" s="163"/>
      <c r="AJ29" s="177"/>
      <c r="AK29" s="909"/>
      <c r="AL29" s="173"/>
      <c r="AM29" s="173"/>
      <c r="AN29" s="163"/>
      <c r="AO29" s="165"/>
      <c r="AP29" s="165"/>
      <c r="AQ29" s="165"/>
      <c r="AR29" s="174"/>
      <c r="AS29" s="173"/>
      <c r="AT29" s="176"/>
      <c r="AU29" s="169"/>
    </row>
    <row r="30" spans="1:47" ht="30">
      <c r="A30" s="146"/>
      <c r="B30" s="902"/>
      <c r="C30" s="905"/>
      <c r="D30" s="428"/>
      <c r="E30" s="922"/>
      <c r="F30" s="922"/>
      <c r="G30" s="163"/>
      <c r="H30" s="163"/>
      <c r="I30" s="163"/>
      <c r="J30" s="165"/>
      <c r="K30" s="165"/>
      <c r="L30" s="165"/>
      <c r="M30" s="163"/>
      <c r="N30" s="163"/>
      <c r="O30" s="178"/>
      <c r="P30" s="169"/>
      <c r="Q30" s="922"/>
      <c r="R30" s="163"/>
      <c r="S30" s="163"/>
      <c r="T30" s="163"/>
      <c r="U30" s="165"/>
      <c r="V30" s="165"/>
      <c r="W30" s="165"/>
      <c r="X30" s="163"/>
      <c r="Y30" s="163"/>
      <c r="Z30" s="177"/>
      <c r="AA30" s="922"/>
      <c r="AB30" s="163"/>
      <c r="AC30" s="163"/>
      <c r="AD30" s="163"/>
      <c r="AE30" s="165"/>
      <c r="AF30" s="165"/>
      <c r="AG30" s="165"/>
      <c r="AH30" s="163"/>
      <c r="AI30" s="163"/>
      <c r="AJ30" s="177"/>
      <c r="AK30" s="927"/>
      <c r="AL30" s="173"/>
      <c r="AM30" s="173">
        <v>1130120</v>
      </c>
      <c r="AN30" s="163" t="str">
        <f>IF(AND(ISBLANK(AL30),ISBLANK(AM30)),"",IF(NOT(ISBLANK(AL30)),VLOOKUP(AL30,[12]CODE_TYPE_MAPPING!$B:$C,2,FALSE),VLOOKUP(AM30,[12]CODE_TYPE_MAPPING!$B:$C,2,FALSE)))</f>
        <v>DFLB-DEMAND DEPOSIT-BPI</v>
      </c>
      <c r="AO30" s="165"/>
      <c r="AP30" s="213" t="s">
        <v>590</v>
      </c>
      <c r="AQ30" s="213" t="s">
        <v>581</v>
      </c>
      <c r="AR30" s="184" t="s">
        <v>597</v>
      </c>
      <c r="AS30" s="173"/>
      <c r="AT30" s="176">
        <v>100</v>
      </c>
      <c r="AU30" s="169"/>
    </row>
    <row r="31" spans="1:47" ht="30">
      <c r="A31" s="146"/>
      <c r="B31" s="928">
        <v>3</v>
      </c>
      <c r="C31" s="931" t="s">
        <v>598</v>
      </c>
      <c r="D31" s="444"/>
      <c r="E31" s="934" t="s">
        <v>599</v>
      </c>
      <c r="F31" s="934" t="s">
        <v>567</v>
      </c>
      <c r="G31" s="233">
        <v>2650640</v>
      </c>
      <c r="H31" s="233"/>
      <c r="I31" s="233" t="str">
        <f>IF(AND(ISBLANK(G31),ISBLANK(H31)),"",IF(NOT(ISBLANK(G31)),VLOOKUP(G31,[12]CODE_TYPE_MAPPING!$B:$C,2,FALSE),VLOOKUP(H31,[12]CODE_TYPE_MAPPING!$B:$C,2,FALSE)))</f>
        <v>A/P- TRADE -FULL GL</v>
      </c>
      <c r="J31" s="187"/>
      <c r="K31" s="187"/>
      <c r="L31" s="187"/>
      <c r="M31" s="233" t="s">
        <v>600</v>
      </c>
      <c r="N31" s="233" t="s">
        <v>601</v>
      </c>
      <c r="O31" s="209">
        <v>112</v>
      </c>
      <c r="P31" s="169"/>
      <c r="Q31" s="937" t="s">
        <v>567</v>
      </c>
      <c r="R31" s="206">
        <v>2650640</v>
      </c>
      <c r="S31" s="206"/>
      <c r="T31" s="206" t="str">
        <f>IF(AND(ISBLANK(R31),ISBLANK(S31)),"",IF(NOT(ISBLANK(R31)),VLOOKUP(R31,[12]CODE_TYPE_MAPPING!$B:$C,2,FALSE),VLOOKUP(S31,[12]CODE_TYPE_MAPPING!$B:$C,2,FALSE)))</f>
        <v>A/P- TRADE -FULL GL</v>
      </c>
      <c r="U31" s="234" t="s">
        <v>602</v>
      </c>
      <c r="V31" s="234"/>
      <c r="W31" s="234" t="s">
        <v>603</v>
      </c>
      <c r="X31" s="206" t="s">
        <v>600</v>
      </c>
      <c r="Y31" s="206" t="s">
        <v>604</v>
      </c>
      <c r="Z31" s="170"/>
      <c r="AA31" s="940"/>
      <c r="AB31" s="201"/>
      <c r="AC31" s="201"/>
      <c r="AD31" s="201"/>
      <c r="AE31" s="187"/>
      <c r="AF31" s="187"/>
      <c r="AG31" s="187"/>
      <c r="AH31" s="201"/>
      <c r="AI31" s="201"/>
      <c r="AJ31" s="170"/>
      <c r="AK31" s="923" t="s">
        <v>567</v>
      </c>
      <c r="AL31" s="235">
        <v>2650640</v>
      </c>
      <c r="AM31" s="235"/>
      <c r="AN31" s="172" t="str">
        <f>IF(AND(ISBLANK(AL31),ISBLANK(AM31)),"",IF(NOT(ISBLANK(AL31)),VLOOKUP(AL31,[12]CODE_TYPE_MAPPING!$B:$C,2,FALSE),VLOOKUP(AM31,[12]CODE_TYPE_MAPPING!$B:$C,2,FALSE)))</f>
        <v>A/P- TRADE -FULL GL</v>
      </c>
      <c r="AO31" s="187"/>
      <c r="AP31" s="187"/>
      <c r="AQ31" s="187"/>
      <c r="AR31" s="236" t="s">
        <v>558</v>
      </c>
      <c r="AS31" s="237" t="s">
        <v>605</v>
      </c>
      <c r="AT31" s="238"/>
      <c r="AU31" s="169"/>
    </row>
    <row r="32" spans="1:47" ht="30">
      <c r="A32" s="146"/>
      <c r="B32" s="929"/>
      <c r="C32" s="932"/>
      <c r="D32" s="445"/>
      <c r="E32" s="935"/>
      <c r="F32" s="935"/>
      <c r="G32" s="233"/>
      <c r="H32" s="233">
        <v>1130110</v>
      </c>
      <c r="I32" s="233" t="str">
        <f>IF(AND(ISBLANK(G32),ISBLANK(H32)),"",IF(NOT(ISBLANK(G32)),VLOOKUP(G32,[12]CODE_TYPE_MAPPING!$B:$C,2,FALSE),VLOOKUP(H32,[12]CODE_TYPE_MAPPING!$B:$C,2,FALSE)))</f>
        <v>DUE FR LOCAL BANK</v>
      </c>
      <c r="J32" s="187"/>
      <c r="K32" s="187"/>
      <c r="L32" s="187"/>
      <c r="M32" s="233" t="s">
        <v>582</v>
      </c>
      <c r="N32" s="233" t="s">
        <v>606</v>
      </c>
      <c r="O32" s="239">
        <v>-112</v>
      </c>
      <c r="P32" s="169"/>
      <c r="Q32" s="938"/>
      <c r="R32" s="206"/>
      <c r="S32" s="206">
        <v>1130110</v>
      </c>
      <c r="T32" s="206" t="str">
        <f>IF(AND(ISBLANK(R32),ISBLANK(S32)),"",IF(NOT(ISBLANK(R32)),VLOOKUP(R32,[12]CODE_TYPE_MAPPING!$B:$C,2,FALSE),VLOOKUP(S32,[12]CODE_TYPE_MAPPING!$B:$C,2,FALSE)))</f>
        <v>DUE FR LOCAL BANK</v>
      </c>
      <c r="U32" s="234"/>
      <c r="V32" s="234" t="s">
        <v>607</v>
      </c>
      <c r="W32" s="234" t="s">
        <v>608</v>
      </c>
      <c r="X32" s="206" t="s">
        <v>582</v>
      </c>
      <c r="Y32" s="206"/>
      <c r="Z32" s="170"/>
      <c r="AA32" s="941"/>
      <c r="AB32" s="201"/>
      <c r="AC32" s="201"/>
      <c r="AD32" s="201"/>
      <c r="AE32" s="187"/>
      <c r="AF32" s="187"/>
      <c r="AG32" s="187"/>
      <c r="AH32" s="201"/>
      <c r="AI32" s="201"/>
      <c r="AJ32" s="170"/>
      <c r="AK32" s="924"/>
      <c r="AL32" s="235"/>
      <c r="AM32" s="235">
        <v>2650640</v>
      </c>
      <c r="AN32" s="172" t="str">
        <f>IF(AND(ISBLANK(AL32),ISBLANK(AM32)),"",IF(NOT(ISBLANK(AL32)),VLOOKUP(AL32,[12]CODE_TYPE_MAPPING!$B:$C,2,FALSE),VLOOKUP(AM32,[12]CODE_TYPE_MAPPING!$B:$C,2,FALSE)))</f>
        <v>A/P- TRADE -FULL GL</v>
      </c>
      <c r="AO32" s="187"/>
      <c r="AP32" s="187"/>
      <c r="AQ32" s="187"/>
      <c r="AR32" s="236" t="s">
        <v>609</v>
      </c>
      <c r="AS32" s="235"/>
      <c r="AT32" s="238"/>
      <c r="AU32" s="169"/>
    </row>
    <row r="33" spans="1:47" ht="18.75">
      <c r="A33" s="146"/>
      <c r="B33" s="929"/>
      <c r="C33" s="932"/>
      <c r="D33" s="445"/>
      <c r="E33" s="935"/>
      <c r="F33" s="935"/>
      <c r="G33" s="233"/>
      <c r="H33" s="233"/>
      <c r="I33" s="233"/>
      <c r="J33" s="187"/>
      <c r="K33" s="187"/>
      <c r="L33" s="187"/>
      <c r="M33" s="233"/>
      <c r="N33" s="233"/>
      <c r="O33" s="239"/>
      <c r="P33" s="169"/>
      <c r="Q33" s="938"/>
      <c r="R33" s="206"/>
      <c r="S33" s="206"/>
      <c r="T33" s="206"/>
      <c r="U33" s="234"/>
      <c r="V33" s="234"/>
      <c r="W33" s="234"/>
      <c r="X33" s="206"/>
      <c r="Y33" s="206"/>
      <c r="Z33" s="170"/>
      <c r="AA33" s="941"/>
      <c r="AB33" s="201"/>
      <c r="AC33" s="201"/>
      <c r="AD33" s="201"/>
      <c r="AE33" s="187"/>
      <c r="AF33" s="187"/>
      <c r="AG33" s="187"/>
      <c r="AH33" s="201"/>
      <c r="AI33" s="201"/>
      <c r="AJ33" s="170"/>
      <c r="AK33" s="924"/>
      <c r="AL33" s="235">
        <v>2650640</v>
      </c>
      <c r="AM33" s="235"/>
      <c r="AN33" s="172" t="str">
        <f>IF(AND(ISBLANK(AL33),ISBLANK(AM33)),"",IF(NOT(ISBLANK(AL33)),VLOOKUP(AL33,[12]CODE_TYPE_MAPPING!$B:$C,2,FALSE),VLOOKUP(AM33,[12]CODE_TYPE_MAPPING!$B:$C,2,FALSE)))</f>
        <v>A/P- TRADE -FULL GL</v>
      </c>
      <c r="AO33" s="187"/>
      <c r="AP33" s="187"/>
      <c r="AQ33" s="187"/>
      <c r="AR33" s="235" t="s">
        <v>586</v>
      </c>
      <c r="AS33" s="235"/>
      <c r="AT33" s="238"/>
      <c r="AU33" s="169"/>
    </row>
    <row r="34" spans="1:47">
      <c r="A34" s="146"/>
      <c r="B34" s="929"/>
      <c r="C34" s="932"/>
      <c r="D34" s="445"/>
      <c r="E34" s="935"/>
      <c r="F34" s="935"/>
      <c r="G34" s="233"/>
      <c r="H34" s="233"/>
      <c r="I34" s="233"/>
      <c r="J34" s="187"/>
      <c r="K34" s="187"/>
      <c r="L34" s="187"/>
      <c r="M34" s="233"/>
      <c r="N34" s="233"/>
      <c r="O34" s="239"/>
      <c r="P34" s="169"/>
      <c r="Q34" s="938"/>
      <c r="R34" s="206"/>
      <c r="S34" s="206"/>
      <c r="T34" s="206"/>
      <c r="U34" s="234"/>
      <c r="V34" s="234"/>
      <c r="W34" s="234"/>
      <c r="X34" s="206"/>
      <c r="Y34" s="206"/>
      <c r="Z34" s="170"/>
      <c r="AA34" s="941"/>
      <c r="AB34" s="201"/>
      <c r="AC34" s="201"/>
      <c r="AD34" s="201"/>
      <c r="AE34" s="187"/>
      <c r="AF34" s="187"/>
      <c r="AG34" s="187"/>
      <c r="AH34" s="201"/>
      <c r="AI34" s="201"/>
      <c r="AJ34" s="170"/>
      <c r="AK34" s="924"/>
      <c r="AL34" s="235">
        <v>2650640</v>
      </c>
      <c r="AM34" s="235"/>
      <c r="AN34" s="172" t="str">
        <f>IF(AND(ISBLANK(AL34),ISBLANK(AM34)),"",IF(NOT(ISBLANK(AL34)),VLOOKUP(AL34,[12]CODE_TYPE_MAPPING!$B:$C,2,FALSE),VLOOKUP(AM34,[12]CODE_TYPE_MAPPING!$B:$C,2,FALSE)))</f>
        <v>A/P- TRADE -FULL GL</v>
      </c>
      <c r="AO34" s="187"/>
      <c r="AP34" s="187"/>
      <c r="AQ34" s="187"/>
      <c r="AR34" s="235" t="s">
        <v>609</v>
      </c>
      <c r="AS34" s="235"/>
      <c r="AT34" s="238"/>
      <c r="AU34" s="169"/>
    </row>
    <row r="35" spans="1:47">
      <c r="A35" s="146"/>
      <c r="B35" s="929"/>
      <c r="C35" s="932"/>
      <c r="D35" s="445"/>
      <c r="E35" s="935"/>
      <c r="F35" s="935"/>
      <c r="G35" s="233"/>
      <c r="H35" s="233"/>
      <c r="I35" s="233"/>
      <c r="J35" s="187"/>
      <c r="K35" s="187"/>
      <c r="L35" s="187"/>
      <c r="M35" s="233"/>
      <c r="N35" s="233"/>
      <c r="O35" s="239"/>
      <c r="P35" s="169"/>
      <c r="Q35" s="938"/>
      <c r="R35" s="206"/>
      <c r="S35" s="206"/>
      <c r="T35" s="206"/>
      <c r="U35" s="234"/>
      <c r="V35" s="234"/>
      <c r="W35" s="234"/>
      <c r="X35" s="206"/>
      <c r="Y35" s="206"/>
      <c r="Z35" s="170"/>
      <c r="AA35" s="941"/>
      <c r="AB35" s="201"/>
      <c r="AC35" s="201"/>
      <c r="AD35" s="201"/>
      <c r="AE35" s="187"/>
      <c r="AF35" s="187"/>
      <c r="AG35" s="187"/>
      <c r="AH35" s="201"/>
      <c r="AI35" s="201"/>
      <c r="AJ35" s="170"/>
      <c r="AK35" s="924"/>
      <c r="AL35" s="235"/>
      <c r="AM35" s="235">
        <v>1130120</v>
      </c>
      <c r="AN35" s="172" t="str">
        <f>IF(AND(ISBLANK(AL35),ISBLANK(AM35)),"",IF(NOT(ISBLANK(AL35)),VLOOKUP(AL35,[12]CODE_TYPE_MAPPING!$B:$C,2,FALSE),VLOOKUP(AM35,[12]CODE_TYPE_MAPPING!$B:$C,2,FALSE)))</f>
        <v>DFLB-DEMAND DEPOSIT-BPI</v>
      </c>
      <c r="AO35" s="187"/>
      <c r="AP35" s="187"/>
      <c r="AQ35" s="187"/>
      <c r="AR35" s="235" t="s">
        <v>609</v>
      </c>
      <c r="AS35" s="235"/>
      <c r="AT35" s="238"/>
      <c r="AU35" s="169"/>
    </row>
    <row r="36" spans="1:47">
      <c r="A36" s="146"/>
      <c r="B36" s="929"/>
      <c r="C36" s="932"/>
      <c r="D36" s="445"/>
      <c r="E36" s="935"/>
      <c r="F36" s="935"/>
      <c r="G36" s="233"/>
      <c r="H36" s="233"/>
      <c r="I36" s="233"/>
      <c r="J36" s="187"/>
      <c r="K36" s="187"/>
      <c r="L36" s="187"/>
      <c r="M36" s="233"/>
      <c r="N36" s="233"/>
      <c r="O36" s="239"/>
      <c r="P36" s="169"/>
      <c r="Q36" s="938"/>
      <c r="R36" s="206"/>
      <c r="S36" s="206"/>
      <c r="T36" s="206"/>
      <c r="U36" s="234"/>
      <c r="V36" s="234"/>
      <c r="W36" s="234"/>
      <c r="X36" s="206"/>
      <c r="Y36" s="206"/>
      <c r="Z36" s="170"/>
      <c r="AA36" s="941"/>
      <c r="AB36" s="201"/>
      <c r="AC36" s="201"/>
      <c r="AD36" s="201"/>
      <c r="AE36" s="187"/>
      <c r="AF36" s="187"/>
      <c r="AG36" s="187"/>
      <c r="AH36" s="201"/>
      <c r="AI36" s="201"/>
      <c r="AJ36" s="170"/>
      <c r="AK36" s="943"/>
      <c r="AL36" s="235"/>
      <c r="AM36" s="235"/>
      <c r="AN36" s="172" t="str">
        <f>IF(AND(ISBLANK(AL36),ISBLANK(AM36)),"",IF(NOT(ISBLANK(AL36)),VLOOKUP(AL36,[12]CODE_TYPE_MAPPING!$B:$C,2,FALSE),VLOOKUP(AM36,[12]CODE_TYPE_MAPPING!$B:$C,2,FALSE)))</f>
        <v/>
      </c>
      <c r="AO36" s="187"/>
      <c r="AP36" s="187"/>
      <c r="AQ36" s="187"/>
      <c r="AR36" s="235"/>
      <c r="AS36" s="235"/>
      <c r="AT36" s="238"/>
      <c r="AU36" s="169"/>
    </row>
    <row r="37" spans="1:47">
      <c r="A37" s="146"/>
      <c r="B37" s="930"/>
      <c r="C37" s="933"/>
      <c r="D37" s="446"/>
      <c r="E37" s="936"/>
      <c r="F37" s="936"/>
      <c r="G37" s="233"/>
      <c r="H37" s="233"/>
      <c r="I37" s="233"/>
      <c r="J37" s="187"/>
      <c r="K37" s="187"/>
      <c r="L37" s="187"/>
      <c r="M37" s="233"/>
      <c r="N37" s="233"/>
      <c r="O37" s="239"/>
      <c r="P37" s="169"/>
      <c r="Q37" s="939"/>
      <c r="R37" s="206"/>
      <c r="S37" s="206"/>
      <c r="T37" s="206"/>
      <c r="U37" s="234"/>
      <c r="V37" s="234"/>
      <c r="W37" s="234"/>
      <c r="X37" s="206"/>
      <c r="Y37" s="206"/>
      <c r="Z37" s="170"/>
      <c r="AA37" s="942"/>
      <c r="AB37" s="201"/>
      <c r="AC37" s="201"/>
      <c r="AD37" s="201"/>
      <c r="AE37" s="187"/>
      <c r="AF37" s="187"/>
      <c r="AG37" s="187"/>
      <c r="AH37" s="201"/>
      <c r="AI37" s="201"/>
      <c r="AJ37" s="170"/>
      <c r="AK37" s="193"/>
      <c r="AL37" s="193"/>
      <c r="AM37" s="193"/>
      <c r="AN37" s="190" t="str">
        <f>IF(AND(ISBLANK(AL37),ISBLANK(AM37)),"",IF(NOT(ISBLANK(AL37)),VLOOKUP(AL37,[12]CODE_TYPE_MAPPING!$B:$C,2,FALSE),VLOOKUP(AM37,[12]CODE_TYPE_MAPPING!$B:$C,2,FALSE)))</f>
        <v/>
      </c>
      <c r="AO37" s="187"/>
      <c r="AP37" s="187"/>
      <c r="AQ37" s="187"/>
      <c r="AR37" s="193"/>
      <c r="AS37" s="193"/>
      <c r="AT37" s="194"/>
      <c r="AU37" s="169"/>
    </row>
    <row r="38" spans="1:47">
      <c r="A38" s="146"/>
      <c r="B38" s="900">
        <v>3</v>
      </c>
      <c r="C38" s="919" t="s">
        <v>610</v>
      </c>
      <c r="D38" s="426"/>
      <c r="E38" s="908" t="s">
        <v>599</v>
      </c>
      <c r="F38" s="908" t="s">
        <v>567</v>
      </c>
      <c r="G38" s="190"/>
      <c r="H38" s="190"/>
      <c r="I38" s="190" t="str">
        <f>IF(AND(ISBLANK(G38),ISBLANK(H38)),"",IF(NOT(ISBLANK(G38)),VLOOKUP(G38,[12]CODE_TYPE_MAPPING!$B:$C,2,FALSE),VLOOKUP(H38,[12]CODE_TYPE_MAPPING!$B:$C,2,FALSE)))</f>
        <v/>
      </c>
      <c r="J38" s="191"/>
      <c r="K38" s="191"/>
      <c r="L38" s="191"/>
      <c r="M38" s="190" t="s">
        <v>611</v>
      </c>
      <c r="N38" s="190"/>
      <c r="O38" s="177"/>
      <c r="P38" s="169"/>
      <c r="Q38" s="908" t="s">
        <v>567</v>
      </c>
      <c r="R38" s="190"/>
      <c r="S38" s="190"/>
      <c r="T38" s="190" t="str">
        <f>IF(AND(ISBLANK(R38),ISBLANK(S38)),"",IF(NOT(ISBLANK(R38)),VLOOKUP(R38,[12]CODE_TYPE_MAPPING!$B:$C,2,FALSE),VLOOKUP(S38,[12]CODE_TYPE_MAPPING!$B:$C,2,FALSE)))</f>
        <v/>
      </c>
      <c r="U38" s="191"/>
      <c r="V38" s="191"/>
      <c r="W38" s="191"/>
      <c r="X38" s="190" t="s">
        <v>611</v>
      </c>
      <c r="Y38" s="190"/>
      <c r="Z38" s="177"/>
      <c r="AA38" s="908" t="s">
        <v>567</v>
      </c>
      <c r="AB38" s="190"/>
      <c r="AC38" s="190"/>
      <c r="AD38" s="190" t="str">
        <f>IF(AND(ISBLANK(AB38),ISBLANK(AC38)),"",IF(NOT(ISBLANK(AB38)),VLOOKUP(AB38,[12]CODE_TYPE_MAPPING!$B:$C,2,FALSE),VLOOKUP(AC38,[12]CODE_TYPE_MAPPING!$B:$C,2,FALSE)))</f>
        <v/>
      </c>
      <c r="AE38" s="191"/>
      <c r="AF38" s="191"/>
      <c r="AG38" s="191"/>
      <c r="AH38" s="190" t="s">
        <v>611</v>
      </c>
      <c r="AI38" s="190"/>
      <c r="AJ38" s="177"/>
      <c r="AK38" s="193"/>
      <c r="AL38" s="193"/>
      <c r="AM38" s="193"/>
      <c r="AN38" s="190" t="str">
        <f>IF(AND(ISBLANK(AL38),ISBLANK(AM38)),"",IF(NOT(ISBLANK(AL38)),VLOOKUP(AL38,[12]CODE_TYPE_MAPPING!$B:$C,2,FALSE),VLOOKUP(AM38,[12]CODE_TYPE_MAPPING!$B:$C,2,FALSE)))</f>
        <v/>
      </c>
      <c r="AO38" s="191"/>
      <c r="AP38" s="191"/>
      <c r="AQ38" s="191"/>
      <c r="AR38" s="190" t="s">
        <v>611</v>
      </c>
      <c r="AS38" s="193"/>
      <c r="AT38" s="194"/>
      <c r="AU38" s="169"/>
    </row>
    <row r="39" spans="1:47">
      <c r="A39" s="146"/>
      <c r="B39" s="902"/>
      <c r="C39" s="905"/>
      <c r="D39" s="428"/>
      <c r="E39" s="927"/>
      <c r="F39" s="927"/>
      <c r="G39" s="190"/>
      <c r="H39" s="190"/>
      <c r="I39" s="190" t="str">
        <f>IF(AND(ISBLANK(G39),ISBLANK(H39)),"",IF(NOT(ISBLANK(G39)),VLOOKUP(G39,[12]CODE_TYPE_MAPPING!$B:$C,2,FALSE),VLOOKUP(H39,[12]CODE_TYPE_MAPPING!$B:$C,2,FALSE)))</f>
        <v/>
      </c>
      <c r="J39" s="191"/>
      <c r="K39" s="191"/>
      <c r="L39" s="191"/>
      <c r="M39" s="190"/>
      <c r="N39" s="190"/>
      <c r="O39" s="177"/>
      <c r="P39" s="169"/>
      <c r="Q39" s="927"/>
      <c r="R39" s="190"/>
      <c r="S39" s="190"/>
      <c r="T39" s="190" t="str">
        <f>IF(AND(ISBLANK(R39),ISBLANK(S39)),"",IF(NOT(ISBLANK(R39)),VLOOKUP(R39,[12]CODE_TYPE_MAPPING!$B:$C,2,FALSE),VLOOKUP(S39,[12]CODE_TYPE_MAPPING!$B:$C,2,FALSE)))</f>
        <v/>
      </c>
      <c r="U39" s="191"/>
      <c r="V39" s="191"/>
      <c r="W39" s="191"/>
      <c r="X39" s="190"/>
      <c r="Y39" s="190"/>
      <c r="Z39" s="177"/>
      <c r="AA39" s="927"/>
      <c r="AB39" s="190"/>
      <c r="AC39" s="190"/>
      <c r="AD39" s="190" t="str">
        <f>IF(AND(ISBLANK(AB39),ISBLANK(AC39)),"",IF(NOT(ISBLANK(AB39)),VLOOKUP(AB39,[12]CODE_TYPE_MAPPING!$B:$C,2,FALSE),VLOOKUP(AC39,[12]CODE_TYPE_MAPPING!$B:$C,2,FALSE)))</f>
        <v/>
      </c>
      <c r="AE39" s="191"/>
      <c r="AF39" s="191"/>
      <c r="AG39" s="191"/>
      <c r="AH39" s="190"/>
      <c r="AI39" s="190"/>
      <c r="AJ39" s="177"/>
      <c r="AK39" s="193"/>
      <c r="AL39" s="193"/>
      <c r="AM39" s="193"/>
      <c r="AN39" s="190" t="str">
        <f>IF(AND(ISBLANK(AL39),ISBLANK(AM39)),"",IF(NOT(ISBLANK(AL39)),VLOOKUP(AL39,[12]CODE_TYPE_MAPPING!$B:$C,2,FALSE),VLOOKUP(AM39,[12]CODE_TYPE_MAPPING!$B:$C,2,FALSE)))</f>
        <v/>
      </c>
      <c r="AO39" s="191"/>
      <c r="AP39" s="191"/>
      <c r="AQ39" s="191"/>
      <c r="AR39" s="193"/>
      <c r="AS39" s="193"/>
      <c r="AT39" s="194"/>
      <c r="AU39" s="169"/>
    </row>
    <row r="40" spans="1:47" ht="13.9" customHeight="1">
      <c r="A40" s="146"/>
      <c r="B40" s="944"/>
      <c r="C40" s="919" t="s">
        <v>612</v>
      </c>
      <c r="D40" s="426"/>
      <c r="E40" s="946"/>
      <c r="F40" s="949"/>
      <c r="G40" s="172"/>
      <c r="H40" s="172"/>
      <c r="I40" s="172"/>
      <c r="J40" s="200"/>
      <c r="K40" s="200"/>
      <c r="L40" s="200"/>
      <c r="M40" s="172"/>
      <c r="N40" s="172"/>
      <c r="O40" s="240"/>
      <c r="P40" s="169"/>
      <c r="Q40" s="949"/>
      <c r="R40" s="172"/>
      <c r="S40" s="172"/>
      <c r="T40" s="172"/>
      <c r="U40" s="200"/>
      <c r="V40" s="200"/>
      <c r="W40" s="200"/>
      <c r="X40" s="172"/>
      <c r="Y40" s="172"/>
      <c r="Z40" s="240"/>
      <c r="AA40" s="949"/>
      <c r="AB40" s="172"/>
      <c r="AC40" s="172"/>
      <c r="AD40" s="172"/>
      <c r="AE40" s="200"/>
      <c r="AF40" s="200"/>
      <c r="AG40" s="200"/>
      <c r="AH40" s="172"/>
      <c r="AI40" s="172"/>
      <c r="AJ40" s="240"/>
      <c r="AK40" s="916"/>
      <c r="AL40" s="185"/>
      <c r="AM40" s="185"/>
      <c r="AN40" s="186"/>
      <c r="AO40" s="200"/>
      <c r="AP40" s="200"/>
      <c r="AQ40" s="200"/>
      <c r="AR40" s="185"/>
      <c r="AS40" s="185"/>
      <c r="AT40" s="188"/>
      <c r="AU40" s="169"/>
    </row>
    <row r="41" spans="1:47">
      <c r="A41" s="146"/>
      <c r="B41" s="945"/>
      <c r="C41" s="904"/>
      <c r="D41" s="427"/>
      <c r="E41" s="947"/>
      <c r="F41" s="950"/>
      <c r="G41" s="172"/>
      <c r="H41" s="172"/>
      <c r="I41" s="172"/>
      <c r="J41" s="200"/>
      <c r="K41" s="200"/>
      <c r="L41" s="200"/>
      <c r="M41" s="172"/>
      <c r="N41" s="172"/>
      <c r="O41" s="240"/>
      <c r="P41" s="169"/>
      <c r="Q41" s="950"/>
      <c r="R41" s="172"/>
      <c r="S41" s="172"/>
      <c r="T41" s="172"/>
      <c r="U41" s="200"/>
      <c r="V41" s="200"/>
      <c r="W41" s="200"/>
      <c r="X41" s="172"/>
      <c r="Y41" s="172"/>
      <c r="Z41" s="240"/>
      <c r="AA41" s="950"/>
      <c r="AB41" s="172"/>
      <c r="AC41" s="172"/>
      <c r="AD41" s="172"/>
      <c r="AE41" s="200"/>
      <c r="AF41" s="200"/>
      <c r="AG41" s="200"/>
      <c r="AH41" s="172"/>
      <c r="AI41" s="172"/>
      <c r="AJ41" s="240"/>
      <c r="AK41" s="952"/>
      <c r="AL41" s="185"/>
      <c r="AM41" s="185"/>
      <c r="AN41" s="186"/>
      <c r="AO41" s="200"/>
      <c r="AP41" s="200"/>
      <c r="AQ41" s="200"/>
      <c r="AR41" s="185"/>
      <c r="AS41" s="185"/>
      <c r="AT41" s="188"/>
      <c r="AU41" s="169"/>
    </row>
    <row r="42" spans="1:47" ht="13.9" customHeight="1">
      <c r="A42" s="146"/>
      <c r="B42" s="945"/>
      <c r="C42" s="904"/>
      <c r="D42" s="427"/>
      <c r="E42" s="947"/>
      <c r="F42" s="949"/>
      <c r="G42" s="172"/>
      <c r="H42" s="172"/>
      <c r="I42" s="172"/>
      <c r="J42" s="200"/>
      <c r="K42" s="200"/>
      <c r="L42" s="200"/>
      <c r="M42" s="172"/>
      <c r="N42" s="172"/>
      <c r="O42" s="240"/>
      <c r="P42" s="169"/>
      <c r="Q42" s="949"/>
      <c r="R42" s="172"/>
      <c r="S42" s="172"/>
      <c r="T42" s="172"/>
      <c r="U42" s="200"/>
      <c r="V42" s="200"/>
      <c r="W42" s="200"/>
      <c r="X42" s="172"/>
      <c r="Y42" s="172"/>
      <c r="Z42" s="240"/>
      <c r="AA42" s="949"/>
      <c r="AB42" s="172"/>
      <c r="AC42" s="172"/>
      <c r="AD42" s="172"/>
      <c r="AE42" s="200"/>
      <c r="AF42" s="200"/>
      <c r="AG42" s="200"/>
      <c r="AH42" s="172"/>
      <c r="AI42" s="172"/>
      <c r="AJ42" s="240"/>
      <c r="AK42" s="916"/>
      <c r="AL42" s="185"/>
      <c r="AM42" s="185"/>
      <c r="AN42" s="186"/>
      <c r="AO42" s="200"/>
      <c r="AP42" s="200"/>
      <c r="AQ42" s="200"/>
      <c r="AR42" s="185"/>
      <c r="AS42" s="185"/>
      <c r="AT42" s="188"/>
      <c r="AU42" s="169"/>
    </row>
    <row r="43" spans="1:47">
      <c r="A43" s="146"/>
      <c r="B43" s="945"/>
      <c r="C43" s="904"/>
      <c r="D43" s="427"/>
      <c r="E43" s="947"/>
      <c r="F43" s="951"/>
      <c r="G43" s="172"/>
      <c r="H43" s="201"/>
      <c r="I43" s="172"/>
      <c r="J43" s="200"/>
      <c r="K43" s="200"/>
      <c r="L43" s="200"/>
      <c r="M43" s="172"/>
      <c r="N43" s="243"/>
      <c r="O43" s="244"/>
      <c r="P43" s="169"/>
      <c r="Q43" s="951"/>
      <c r="R43" s="172"/>
      <c r="S43" s="201"/>
      <c r="T43" s="172"/>
      <c r="U43" s="200"/>
      <c r="V43" s="200"/>
      <c r="W43" s="200"/>
      <c r="X43" s="172"/>
      <c r="Y43" s="243"/>
      <c r="Z43" s="244"/>
      <c r="AA43" s="951"/>
      <c r="AB43" s="172"/>
      <c r="AC43" s="201"/>
      <c r="AD43" s="172"/>
      <c r="AE43" s="200"/>
      <c r="AF43" s="200"/>
      <c r="AG43" s="200"/>
      <c r="AH43" s="172"/>
      <c r="AI43" s="243"/>
      <c r="AJ43" s="244"/>
      <c r="AK43" s="917"/>
      <c r="AL43" s="185"/>
      <c r="AM43" s="185"/>
      <c r="AN43" s="186"/>
      <c r="AO43" s="200"/>
      <c r="AP43" s="200"/>
      <c r="AQ43" s="200"/>
      <c r="AR43" s="185"/>
      <c r="AS43" s="245"/>
      <c r="AT43" s="246"/>
      <c r="AU43" s="169"/>
    </row>
    <row r="44" spans="1:47">
      <c r="A44" s="146"/>
      <c r="B44" s="945"/>
      <c r="C44" s="904"/>
      <c r="D44" s="427"/>
      <c r="E44" s="947"/>
      <c r="F44" s="950"/>
      <c r="G44" s="172"/>
      <c r="H44" s="172"/>
      <c r="I44" s="172"/>
      <c r="J44" s="200"/>
      <c r="K44" s="200"/>
      <c r="L44" s="200"/>
      <c r="M44" s="172"/>
      <c r="N44" s="201"/>
      <c r="O44" s="247"/>
      <c r="P44" s="169"/>
      <c r="Q44" s="950"/>
      <c r="R44" s="172"/>
      <c r="S44" s="172"/>
      <c r="T44" s="172"/>
      <c r="U44" s="200"/>
      <c r="V44" s="200"/>
      <c r="W44" s="200"/>
      <c r="X44" s="172"/>
      <c r="Y44" s="201"/>
      <c r="Z44" s="247"/>
      <c r="AA44" s="950"/>
      <c r="AB44" s="172"/>
      <c r="AC44" s="172"/>
      <c r="AD44" s="172"/>
      <c r="AE44" s="200"/>
      <c r="AF44" s="200"/>
      <c r="AG44" s="200"/>
      <c r="AH44" s="172"/>
      <c r="AI44" s="201"/>
      <c r="AJ44" s="247"/>
      <c r="AK44" s="952"/>
      <c r="AL44" s="185"/>
      <c r="AM44" s="185"/>
      <c r="AN44" s="186"/>
      <c r="AO44" s="200"/>
      <c r="AP44" s="200"/>
      <c r="AQ44" s="200"/>
      <c r="AR44" s="185"/>
      <c r="AS44" s="185"/>
      <c r="AT44" s="188"/>
      <c r="AU44" s="169"/>
    </row>
    <row r="45" spans="1:47" ht="13.9" customHeight="1">
      <c r="A45" s="146"/>
      <c r="B45" s="945"/>
      <c r="C45" s="904"/>
      <c r="D45" s="427"/>
      <c r="E45" s="947"/>
      <c r="F45" s="949"/>
      <c r="G45" s="172"/>
      <c r="H45" s="172"/>
      <c r="I45" s="172"/>
      <c r="J45" s="200"/>
      <c r="K45" s="200"/>
      <c r="L45" s="200"/>
      <c r="M45" s="172"/>
      <c r="N45" s="201"/>
      <c r="O45" s="247"/>
      <c r="P45" s="169"/>
      <c r="Q45" s="949"/>
      <c r="R45" s="172"/>
      <c r="S45" s="172"/>
      <c r="T45" s="172"/>
      <c r="U45" s="200"/>
      <c r="V45" s="200"/>
      <c r="W45" s="200"/>
      <c r="X45" s="172"/>
      <c r="Y45" s="201"/>
      <c r="Z45" s="247"/>
      <c r="AA45" s="949"/>
      <c r="AB45" s="172"/>
      <c r="AC45" s="172"/>
      <c r="AD45" s="172"/>
      <c r="AE45" s="200"/>
      <c r="AF45" s="200"/>
      <c r="AG45" s="200"/>
      <c r="AH45" s="172"/>
      <c r="AI45" s="201"/>
      <c r="AJ45" s="247"/>
      <c r="AK45" s="916"/>
      <c r="AL45" s="185"/>
      <c r="AM45" s="185"/>
      <c r="AN45" s="186"/>
      <c r="AO45" s="200"/>
      <c r="AP45" s="200"/>
      <c r="AQ45" s="200"/>
      <c r="AR45" s="185"/>
      <c r="AS45" s="185"/>
      <c r="AT45" s="188"/>
      <c r="AU45" s="169"/>
    </row>
    <row r="46" spans="1:47">
      <c r="A46" s="146"/>
      <c r="B46" s="945"/>
      <c r="C46" s="904"/>
      <c r="D46" s="427"/>
      <c r="E46" s="948"/>
      <c r="F46" s="950"/>
      <c r="G46" s="172"/>
      <c r="H46" s="201"/>
      <c r="I46" s="172"/>
      <c r="J46" s="200"/>
      <c r="K46" s="200"/>
      <c r="L46" s="200"/>
      <c r="M46" s="172"/>
      <c r="N46" s="237"/>
      <c r="O46" s="248"/>
      <c r="P46" s="169"/>
      <c r="Q46" s="950"/>
      <c r="R46" s="172"/>
      <c r="S46" s="201"/>
      <c r="T46" s="172"/>
      <c r="U46" s="200"/>
      <c r="V46" s="200"/>
      <c r="W46" s="200"/>
      <c r="X46" s="172"/>
      <c r="Y46" s="237"/>
      <c r="Z46" s="248"/>
      <c r="AA46" s="950"/>
      <c r="AB46" s="172"/>
      <c r="AC46" s="201"/>
      <c r="AD46" s="172"/>
      <c r="AE46" s="200"/>
      <c r="AF46" s="200"/>
      <c r="AG46" s="200"/>
      <c r="AH46" s="172"/>
      <c r="AI46" s="237"/>
      <c r="AJ46" s="248"/>
      <c r="AK46" s="952"/>
      <c r="AL46" s="185"/>
      <c r="AM46" s="185"/>
      <c r="AN46" s="186"/>
      <c r="AO46" s="200"/>
      <c r="AP46" s="200"/>
      <c r="AQ46" s="200"/>
      <c r="AR46" s="185"/>
      <c r="AS46" s="245"/>
      <c r="AT46" s="246"/>
      <c r="AU46" s="169"/>
    </row>
    <row r="47" spans="1:47" ht="47.45" customHeight="1">
      <c r="A47" s="146"/>
      <c r="B47" s="945"/>
      <c r="C47" s="904"/>
      <c r="D47" s="427"/>
      <c r="E47" s="241"/>
      <c r="F47" s="949"/>
      <c r="G47" s="172"/>
      <c r="H47" s="172"/>
      <c r="I47" s="172"/>
      <c r="J47" s="200"/>
      <c r="K47" s="200"/>
      <c r="L47" s="200"/>
      <c r="M47" s="172"/>
      <c r="N47" s="172"/>
      <c r="O47" s="240"/>
      <c r="P47" s="169"/>
      <c r="Q47" s="949"/>
      <c r="R47" s="172"/>
      <c r="S47" s="172"/>
      <c r="T47" s="172"/>
      <c r="U47" s="200"/>
      <c r="V47" s="200"/>
      <c r="W47" s="200"/>
      <c r="X47" s="172"/>
      <c r="Y47" s="172"/>
      <c r="Z47" s="240"/>
      <c r="AA47" s="949"/>
      <c r="AB47" s="172"/>
      <c r="AC47" s="172"/>
      <c r="AD47" s="172"/>
      <c r="AE47" s="200"/>
      <c r="AF47" s="200"/>
      <c r="AG47" s="200"/>
      <c r="AH47" s="172"/>
      <c r="AI47" s="172"/>
      <c r="AJ47" s="240"/>
      <c r="AK47" s="242"/>
      <c r="AL47" s="185"/>
      <c r="AM47" s="185"/>
      <c r="AN47" s="186"/>
      <c r="AO47" s="200"/>
      <c r="AP47" s="200"/>
      <c r="AQ47" s="200"/>
      <c r="AR47" s="185"/>
      <c r="AS47" s="245"/>
      <c r="AT47" s="246"/>
      <c r="AU47" s="169"/>
    </row>
    <row r="48" spans="1:47" ht="49.9" customHeight="1">
      <c r="A48" s="146"/>
      <c r="B48" s="945"/>
      <c r="C48" s="904"/>
      <c r="D48" s="427"/>
      <c r="E48" s="241"/>
      <c r="F48" s="951"/>
      <c r="G48" s="172"/>
      <c r="H48" s="235"/>
      <c r="I48" s="172"/>
      <c r="J48" s="200"/>
      <c r="K48" s="200"/>
      <c r="L48" s="200"/>
      <c r="M48" s="172"/>
      <c r="N48" s="243"/>
      <c r="O48" s="244"/>
      <c r="P48" s="169"/>
      <c r="Q48" s="951"/>
      <c r="R48" s="172"/>
      <c r="S48" s="235"/>
      <c r="T48" s="172"/>
      <c r="U48" s="200"/>
      <c r="V48" s="200"/>
      <c r="W48" s="200"/>
      <c r="X48" s="172"/>
      <c r="Y48" s="243"/>
      <c r="Z48" s="244"/>
      <c r="AA48" s="951"/>
      <c r="AB48" s="172"/>
      <c r="AC48" s="235"/>
      <c r="AD48" s="172"/>
      <c r="AE48" s="200"/>
      <c r="AF48" s="200"/>
      <c r="AG48" s="200"/>
      <c r="AH48" s="172"/>
      <c r="AI48" s="243"/>
      <c r="AJ48" s="244"/>
      <c r="AK48" s="242"/>
      <c r="AL48" s="185"/>
      <c r="AM48" s="185"/>
      <c r="AN48" s="186"/>
      <c r="AO48" s="200"/>
      <c r="AP48" s="200"/>
      <c r="AQ48" s="200"/>
      <c r="AR48" s="185"/>
      <c r="AS48" s="245"/>
      <c r="AT48" s="246"/>
      <c r="AU48" s="169"/>
    </row>
    <row r="49" spans="1:47">
      <c r="A49" s="146"/>
      <c r="B49" s="249"/>
      <c r="C49" s="190" t="s">
        <v>613</v>
      </c>
      <c r="D49" s="190"/>
      <c r="E49" s="235"/>
      <c r="F49" s="207"/>
      <c r="G49" s="172"/>
      <c r="H49" s="172"/>
      <c r="I49" s="172"/>
      <c r="J49" s="200"/>
      <c r="K49" s="200"/>
      <c r="L49" s="200"/>
      <c r="M49" s="172"/>
      <c r="N49" s="172"/>
      <c r="O49" s="240"/>
      <c r="P49" s="169"/>
      <c r="Q49" s="207"/>
      <c r="R49" s="172"/>
      <c r="S49" s="172"/>
      <c r="T49" s="172"/>
      <c r="U49" s="200"/>
      <c r="V49" s="200"/>
      <c r="W49" s="200"/>
      <c r="X49" s="172"/>
      <c r="Y49" s="172"/>
      <c r="Z49" s="240"/>
      <c r="AA49" s="207"/>
      <c r="AB49" s="172"/>
      <c r="AC49" s="172"/>
      <c r="AD49" s="172"/>
      <c r="AE49" s="200"/>
      <c r="AF49" s="200"/>
      <c r="AG49" s="200"/>
      <c r="AH49" s="172"/>
      <c r="AI49" s="172"/>
      <c r="AJ49" s="240"/>
      <c r="AK49" s="250"/>
      <c r="AL49" s="185"/>
      <c r="AM49" s="185"/>
      <c r="AN49" s="186" t="str">
        <f>IF(AND(ISBLANK(AL49),ISBLANK(AM49)),"",IF(NOT(ISBLANK(AL49)),VLOOKUP(AL49,[12]CODE_TYPE_MAPPING!$B:$C,2,FALSE),VLOOKUP(AM49,[12]CODE_TYPE_MAPPING!$B:$C,2,FALSE)))</f>
        <v/>
      </c>
      <c r="AO49" s="200"/>
      <c r="AP49" s="200"/>
      <c r="AQ49" s="200"/>
      <c r="AR49" s="185"/>
      <c r="AS49" s="185"/>
      <c r="AT49" s="188"/>
      <c r="AU49" s="169"/>
    </row>
    <row r="50" spans="1:47" ht="27.6" customHeight="1">
      <c r="A50" s="146"/>
      <c r="B50" s="906"/>
      <c r="C50" s="919" t="s">
        <v>614</v>
      </c>
      <c r="D50" s="426"/>
      <c r="E50" s="916"/>
      <c r="F50" s="953"/>
      <c r="G50" s="251"/>
      <c r="H50" s="172"/>
      <c r="I50" s="172"/>
      <c r="J50" s="200"/>
      <c r="K50" s="200"/>
      <c r="L50" s="200"/>
      <c r="M50" s="172"/>
      <c r="N50" s="172"/>
      <c r="O50" s="240"/>
      <c r="P50" s="207"/>
      <c r="Q50" s="956"/>
      <c r="R50" s="172"/>
      <c r="S50" s="172"/>
      <c r="T50" s="172"/>
      <c r="U50" s="200"/>
      <c r="V50" s="200"/>
      <c r="W50" s="200"/>
      <c r="X50" s="172"/>
      <c r="Y50" s="172"/>
      <c r="Z50" s="240"/>
      <c r="AA50" s="956"/>
      <c r="AB50" s="172"/>
      <c r="AC50" s="172"/>
      <c r="AD50" s="172"/>
      <c r="AE50" s="200"/>
      <c r="AF50" s="200"/>
      <c r="AG50" s="200"/>
      <c r="AH50" s="172"/>
      <c r="AI50" s="172"/>
      <c r="AJ50" s="240"/>
      <c r="AK50" s="946"/>
      <c r="AL50" s="235"/>
      <c r="AM50" s="235"/>
      <c r="AN50" s="172" t="str">
        <f>IF(AND(ISBLANK(AL50),ISBLANK(AM50)),"",IF(NOT(ISBLANK(AL50)),VLOOKUP(AL50,[12]CODE_TYPE_MAPPING!$B:$C,2,FALSE),VLOOKUP(AM50,[12]CODE_TYPE_MAPPING!$B:$C,2,FALSE)))</f>
        <v/>
      </c>
      <c r="AO50" s="200"/>
      <c r="AP50" s="200"/>
      <c r="AQ50" s="200"/>
      <c r="AR50" s="235"/>
      <c r="AS50" s="235"/>
      <c r="AT50" s="238"/>
      <c r="AU50" s="169"/>
    </row>
    <row r="51" spans="1:47">
      <c r="A51" s="146"/>
      <c r="B51" s="895"/>
      <c r="C51" s="904"/>
      <c r="D51" s="427"/>
      <c r="E51" s="917"/>
      <c r="F51" s="955"/>
      <c r="G51" s="172"/>
      <c r="H51" s="251"/>
      <c r="I51" s="172"/>
      <c r="J51" s="200"/>
      <c r="K51" s="200"/>
      <c r="L51" s="200"/>
      <c r="M51" s="172"/>
      <c r="N51" s="172"/>
      <c r="O51" s="240"/>
      <c r="P51" s="207"/>
      <c r="Q51" s="958"/>
      <c r="R51" s="172"/>
      <c r="S51" s="172"/>
      <c r="T51" s="172"/>
      <c r="U51" s="200"/>
      <c r="V51" s="200"/>
      <c r="W51" s="200"/>
      <c r="X51" s="172"/>
      <c r="Y51" s="172"/>
      <c r="Z51" s="240"/>
      <c r="AA51" s="958"/>
      <c r="AB51" s="172"/>
      <c r="AC51" s="172"/>
      <c r="AD51" s="172"/>
      <c r="AE51" s="200"/>
      <c r="AF51" s="200"/>
      <c r="AG51" s="200"/>
      <c r="AH51" s="172"/>
      <c r="AI51" s="172"/>
      <c r="AJ51" s="240"/>
      <c r="AK51" s="948"/>
      <c r="AL51" s="235"/>
      <c r="AM51" s="235"/>
      <c r="AN51" s="172" t="str">
        <f>IF(AND(ISBLANK(AL51),ISBLANK(AM51)),"",IF(NOT(ISBLANK(AL51)),VLOOKUP(AL51,[12]CODE_TYPE_MAPPING!$B:$C,2,FALSE),VLOOKUP(AM51,[12]CODE_TYPE_MAPPING!$B:$C,2,FALSE)))</f>
        <v/>
      </c>
      <c r="AO51" s="200"/>
      <c r="AP51" s="200"/>
      <c r="AQ51" s="200"/>
      <c r="AR51" s="235"/>
      <c r="AS51" s="235"/>
      <c r="AT51" s="238"/>
      <c r="AU51" s="169"/>
    </row>
    <row r="52" spans="1:47" ht="13.9" customHeight="1">
      <c r="A52" s="146"/>
      <c r="B52" s="895"/>
      <c r="C52" s="904"/>
      <c r="D52" s="427"/>
      <c r="E52" s="917"/>
      <c r="F52" s="953"/>
      <c r="G52" s="201"/>
      <c r="H52" s="172"/>
      <c r="I52" s="172"/>
      <c r="J52" s="200"/>
      <c r="K52" s="200"/>
      <c r="L52" s="200"/>
      <c r="M52" s="172"/>
      <c r="N52" s="243"/>
      <c r="O52" s="244"/>
      <c r="P52" s="207"/>
      <c r="Q52" s="956"/>
      <c r="R52" s="201"/>
      <c r="S52" s="172"/>
      <c r="T52" s="172"/>
      <c r="U52" s="200"/>
      <c r="V52" s="200"/>
      <c r="W52" s="200"/>
      <c r="X52" s="172"/>
      <c r="Y52" s="243"/>
      <c r="Z52" s="244"/>
      <c r="AA52" s="956"/>
      <c r="AB52" s="201"/>
      <c r="AC52" s="172"/>
      <c r="AD52" s="172"/>
      <c r="AE52" s="200"/>
      <c r="AF52" s="200"/>
      <c r="AG52" s="200"/>
      <c r="AH52" s="172"/>
      <c r="AI52" s="243"/>
      <c r="AJ52" s="244"/>
      <c r="AK52" s="946"/>
      <c r="AL52" s="235"/>
      <c r="AM52" s="235"/>
      <c r="AN52" s="172" t="str">
        <f>IF(AND(ISBLANK(AL52),ISBLANK(AM52)),"",IF(NOT(ISBLANK(AL52)),VLOOKUP(AL52,[12]CODE_TYPE_MAPPING!$B:$C,2,FALSE),VLOOKUP(AM52,[12]CODE_TYPE_MAPPING!$B:$C,2,FALSE)))</f>
        <v/>
      </c>
      <c r="AO52" s="200"/>
      <c r="AP52" s="200"/>
      <c r="AQ52" s="200"/>
      <c r="AR52" s="235"/>
      <c r="AS52" s="243"/>
      <c r="AT52" s="252"/>
      <c r="AU52" s="169"/>
    </row>
    <row r="53" spans="1:47">
      <c r="A53" s="146"/>
      <c r="B53" s="895"/>
      <c r="C53" s="904"/>
      <c r="D53" s="427"/>
      <c r="E53" s="917"/>
      <c r="F53" s="954"/>
      <c r="G53" s="172"/>
      <c r="H53" s="172"/>
      <c r="I53" s="172"/>
      <c r="J53" s="200"/>
      <c r="K53" s="200"/>
      <c r="L53" s="200"/>
      <c r="M53" s="172"/>
      <c r="N53" s="172"/>
      <c r="O53" s="240"/>
      <c r="P53" s="207"/>
      <c r="Q53" s="957"/>
      <c r="R53" s="172"/>
      <c r="S53" s="172"/>
      <c r="T53" s="172"/>
      <c r="U53" s="200"/>
      <c r="V53" s="200"/>
      <c r="W53" s="200"/>
      <c r="X53" s="172"/>
      <c r="Y53" s="172"/>
      <c r="Z53" s="240"/>
      <c r="AA53" s="957"/>
      <c r="AB53" s="172"/>
      <c r="AC53" s="172"/>
      <c r="AD53" s="172"/>
      <c r="AE53" s="200"/>
      <c r="AF53" s="200"/>
      <c r="AG53" s="200"/>
      <c r="AH53" s="172"/>
      <c r="AI53" s="172"/>
      <c r="AJ53" s="240"/>
      <c r="AK53" s="947"/>
      <c r="AL53" s="235"/>
      <c r="AM53" s="235"/>
      <c r="AN53" s="172" t="str">
        <f>IF(AND(ISBLANK(AL53),ISBLANK(AM53)),"",IF(NOT(ISBLANK(AL53)),VLOOKUP(AL53,[12]CODE_TYPE_MAPPING!$B:$C,2,FALSE),VLOOKUP(AM53,[12]CODE_TYPE_MAPPING!$B:$C,2,FALSE)))</f>
        <v/>
      </c>
      <c r="AO53" s="200"/>
      <c r="AP53" s="200"/>
      <c r="AQ53" s="200"/>
      <c r="AR53" s="235"/>
      <c r="AS53" s="235"/>
      <c r="AT53" s="238"/>
      <c r="AU53" s="169"/>
    </row>
    <row r="54" spans="1:47">
      <c r="A54" s="146"/>
      <c r="B54" s="895"/>
      <c r="C54" s="904"/>
      <c r="D54" s="427"/>
      <c r="E54" s="917"/>
      <c r="F54" s="955"/>
      <c r="G54" s="172"/>
      <c r="H54" s="172"/>
      <c r="I54" s="172"/>
      <c r="J54" s="200"/>
      <c r="K54" s="200"/>
      <c r="L54" s="200"/>
      <c r="M54" s="172"/>
      <c r="N54" s="172"/>
      <c r="O54" s="240"/>
      <c r="P54" s="207"/>
      <c r="Q54" s="958"/>
      <c r="R54" s="172"/>
      <c r="S54" s="172"/>
      <c r="T54" s="172"/>
      <c r="U54" s="200"/>
      <c r="V54" s="200"/>
      <c r="W54" s="200"/>
      <c r="X54" s="172"/>
      <c r="Y54" s="172"/>
      <c r="Z54" s="240"/>
      <c r="AA54" s="958"/>
      <c r="AB54" s="172"/>
      <c r="AC54" s="172"/>
      <c r="AD54" s="172"/>
      <c r="AE54" s="200"/>
      <c r="AF54" s="200"/>
      <c r="AG54" s="200"/>
      <c r="AH54" s="172"/>
      <c r="AI54" s="172"/>
      <c r="AJ54" s="240"/>
      <c r="AK54" s="948"/>
      <c r="AL54" s="235"/>
      <c r="AM54" s="235"/>
      <c r="AN54" s="172" t="str">
        <f>IF(AND(ISBLANK(AL54),ISBLANK(AM54)),"",IF(NOT(ISBLANK(AL54)),VLOOKUP(AL54,[12]CODE_TYPE_MAPPING!$B:$C,2,FALSE),VLOOKUP(AM54,[12]CODE_TYPE_MAPPING!$B:$C,2,FALSE)))</f>
        <v/>
      </c>
      <c r="AO54" s="200"/>
      <c r="AP54" s="200"/>
      <c r="AQ54" s="200"/>
      <c r="AR54" s="235"/>
      <c r="AS54" s="235"/>
      <c r="AT54" s="238"/>
      <c r="AU54" s="169"/>
    </row>
    <row r="55" spans="1:47" ht="85.15" customHeight="1">
      <c r="A55" s="146"/>
      <c r="B55" s="894">
        <v>4</v>
      </c>
      <c r="C55" s="919" t="s">
        <v>615</v>
      </c>
      <c r="D55" s="426"/>
      <c r="E55" s="894" t="s">
        <v>616</v>
      </c>
      <c r="F55" s="959" t="s">
        <v>617</v>
      </c>
      <c r="G55" s="253">
        <v>1130110</v>
      </c>
      <c r="H55" s="253"/>
      <c r="I55" s="163" t="str">
        <f>IF(AND(ISBLANK(G55),ISBLANK(H55)),"",IF(NOT(ISBLANK(G55)),VLOOKUP(G55,[12]CODE_TYPE_MAPPING!$B:$C,2,FALSE),VLOOKUP(H55,[12]CODE_TYPE_MAPPING!$B:$C,2,FALSE)))</f>
        <v>DUE FR LOCAL BANK</v>
      </c>
      <c r="J55" s="165" t="s">
        <v>607</v>
      </c>
      <c r="K55" s="165"/>
      <c r="L55" s="165" t="s">
        <v>608</v>
      </c>
      <c r="M55" s="163" t="s">
        <v>618</v>
      </c>
      <c r="N55" s="254" t="s">
        <v>619</v>
      </c>
      <c r="O55" s="178">
        <f>1000+120</f>
        <v>1120</v>
      </c>
      <c r="P55" s="169"/>
      <c r="Q55" s="959" t="s">
        <v>620</v>
      </c>
      <c r="R55" s="253"/>
      <c r="S55" s="253"/>
      <c r="T55" s="206" t="s">
        <v>621</v>
      </c>
      <c r="U55" s="165"/>
      <c r="V55" s="165"/>
      <c r="W55" s="165"/>
      <c r="X55" s="163"/>
      <c r="Y55" s="166"/>
      <c r="Z55" s="178"/>
      <c r="AA55" s="959" t="s">
        <v>620</v>
      </c>
      <c r="AB55" s="255"/>
      <c r="AC55" s="255"/>
      <c r="AD55" s="233"/>
      <c r="AE55" s="187"/>
      <c r="AF55" s="187"/>
      <c r="AG55" s="187"/>
      <c r="AH55" s="186"/>
      <c r="AI55" s="233"/>
      <c r="AJ55" s="178"/>
      <c r="AK55" s="962" t="s">
        <v>617</v>
      </c>
      <c r="AL55" s="173">
        <v>1130110</v>
      </c>
      <c r="AM55" s="173"/>
      <c r="AN55" s="163" t="str">
        <f>IF(AND(ISBLANK(AL55),ISBLANK(AM55)),"",IF(NOT(ISBLANK(AL55)),VLOOKUP(AL55,[12]CODE_TYPE_MAPPING!$B:$C,2,FALSE),VLOOKUP(AM55,[12]CODE_TYPE_MAPPING!$B:$C,2,FALSE)))</f>
        <v>DUE FR LOCAL BANK</v>
      </c>
      <c r="AO55" s="165" t="s">
        <v>607</v>
      </c>
      <c r="AP55" s="165"/>
      <c r="AQ55" s="165" t="s">
        <v>608</v>
      </c>
      <c r="AR55" s="184">
        <v>1120</v>
      </c>
      <c r="AS55" s="256" t="s">
        <v>622</v>
      </c>
      <c r="AT55" s="257">
        <v>1000</v>
      </c>
      <c r="AU55" s="169"/>
    </row>
    <row r="56" spans="1:47" s="268" customFormat="1" ht="30" customHeight="1">
      <c r="A56" s="258"/>
      <c r="B56" s="895"/>
      <c r="C56" s="904"/>
      <c r="D56" s="427"/>
      <c r="E56" s="895"/>
      <c r="F56" s="960"/>
      <c r="G56" s="260"/>
      <c r="H56" s="260"/>
      <c r="I56" s="254"/>
      <c r="J56" s="261" t="s">
        <v>623</v>
      </c>
      <c r="K56" s="262"/>
      <c r="L56" s="261" t="s">
        <v>624</v>
      </c>
      <c r="M56" s="254" t="s">
        <v>625</v>
      </c>
      <c r="N56" s="254" t="s">
        <v>626</v>
      </c>
      <c r="O56" s="263"/>
      <c r="P56" s="264"/>
      <c r="Q56" s="960"/>
      <c r="R56" s="260"/>
      <c r="S56" s="260"/>
      <c r="T56" s="254"/>
      <c r="U56" s="261"/>
      <c r="V56" s="261"/>
      <c r="W56" s="261"/>
      <c r="X56" s="254"/>
      <c r="Y56" s="254"/>
      <c r="Z56" s="263"/>
      <c r="AA56" s="960"/>
      <c r="AB56" s="260"/>
      <c r="AC56" s="260"/>
      <c r="AD56" s="254"/>
      <c r="AE56" s="261"/>
      <c r="AF56" s="261"/>
      <c r="AG56" s="261"/>
      <c r="AH56" s="254"/>
      <c r="AI56" s="254"/>
      <c r="AJ56" s="263"/>
      <c r="AK56" s="963"/>
      <c r="AL56" s="265"/>
      <c r="AM56" s="266"/>
      <c r="AN56" s="254"/>
      <c r="AO56" s="261" t="s">
        <v>623</v>
      </c>
      <c r="AP56" s="262"/>
      <c r="AQ56" s="261" t="s">
        <v>624</v>
      </c>
      <c r="AR56" s="266" t="s">
        <v>625</v>
      </c>
      <c r="AS56" s="254" t="s">
        <v>626</v>
      </c>
      <c r="AT56" s="267"/>
      <c r="AU56" s="264"/>
    </row>
    <row r="57" spans="1:47" ht="30">
      <c r="A57" s="146"/>
      <c r="B57" s="895"/>
      <c r="C57" s="904"/>
      <c r="D57" s="427"/>
      <c r="E57" s="895"/>
      <c r="F57" s="960"/>
      <c r="G57" s="253" t="s">
        <v>627</v>
      </c>
      <c r="H57" s="253"/>
      <c r="I57" s="163" t="str">
        <f>IF(AND(ISBLANK(G57),ISBLANK(H57)),"",IF(NOT(ISBLANK(G57)),VLOOKUP(G57,[12]CODE_TYPE_MAPPING!$B:$C,2,FALSE),VLOOKUP(H57,[12]CODE_TYPE_MAPPING!$B:$C,2,FALSE)))</f>
        <v>tempbankcharge</v>
      </c>
      <c r="J57" s="165"/>
      <c r="K57" s="165"/>
      <c r="L57" s="165"/>
      <c r="M57" s="163" t="s">
        <v>628</v>
      </c>
      <c r="N57" s="269" t="s">
        <v>543</v>
      </c>
      <c r="O57" s="178">
        <v>0</v>
      </c>
      <c r="P57" s="169"/>
      <c r="Q57" s="960"/>
      <c r="R57" s="253"/>
      <c r="S57" s="253"/>
      <c r="T57" s="163"/>
      <c r="U57" s="165"/>
      <c r="V57" s="165"/>
      <c r="W57" s="165"/>
      <c r="X57" s="163"/>
      <c r="Y57" s="163"/>
      <c r="Z57" s="270"/>
      <c r="AA57" s="960"/>
      <c r="AB57" s="255"/>
      <c r="AC57" s="255"/>
      <c r="AD57" s="186"/>
      <c r="AE57" s="187"/>
      <c r="AF57" s="187"/>
      <c r="AG57" s="187"/>
      <c r="AH57" s="186"/>
      <c r="AI57" s="186"/>
      <c r="AJ57" s="270"/>
      <c r="AK57" s="963"/>
      <c r="AL57" s="193" t="s">
        <v>627</v>
      </c>
      <c r="AM57" s="193"/>
      <c r="AN57" s="190" t="str">
        <f>IF(AND(ISBLANK(AL57),ISBLANK(AM57)),"",IF(NOT(ISBLANK(AL57)),VLOOKUP(AL57,[12]CODE_TYPE_MAPPING!$B:$C,2,FALSE),VLOOKUP(AM57,[12]CODE_TYPE_MAPPING!$B:$C,2,FALSE)))</f>
        <v>tempbankcharge</v>
      </c>
      <c r="AO57" s="165"/>
      <c r="AP57" s="165"/>
      <c r="AQ57" s="165"/>
      <c r="AR57" s="190" t="s">
        <v>629</v>
      </c>
      <c r="AS57" s="193"/>
      <c r="AT57" s="271"/>
      <c r="AU57" s="169"/>
    </row>
    <row r="58" spans="1:47" ht="18.75">
      <c r="A58" s="146"/>
      <c r="B58" s="895"/>
      <c r="C58" s="904"/>
      <c r="D58" s="427"/>
      <c r="E58" s="895"/>
      <c r="F58" s="960"/>
      <c r="G58" s="253"/>
      <c r="H58" s="253"/>
      <c r="I58" s="269"/>
      <c r="J58" s="272"/>
      <c r="K58" s="272"/>
      <c r="L58" s="272"/>
      <c r="M58" s="163"/>
      <c r="N58" s="269"/>
      <c r="O58" s="273"/>
      <c r="P58" s="169"/>
      <c r="Q58" s="960"/>
      <c r="R58" s="253"/>
      <c r="S58" s="253"/>
      <c r="T58" s="269"/>
      <c r="U58" s="272"/>
      <c r="V58" s="272"/>
      <c r="W58" s="272"/>
      <c r="X58" s="163"/>
      <c r="Y58" s="163"/>
      <c r="Z58" s="270"/>
      <c r="AA58" s="960"/>
      <c r="AB58" s="255"/>
      <c r="AC58" s="255"/>
      <c r="AD58" s="274"/>
      <c r="AE58" s="275"/>
      <c r="AF58" s="275"/>
      <c r="AG58" s="275"/>
      <c r="AH58" s="186"/>
      <c r="AI58" s="186"/>
      <c r="AJ58" s="270"/>
      <c r="AK58" s="963"/>
      <c r="AL58" s="193"/>
      <c r="AM58" s="193"/>
      <c r="AN58" s="190"/>
      <c r="AO58" s="272"/>
      <c r="AP58" s="272"/>
      <c r="AQ58" s="272"/>
      <c r="AR58" s="190"/>
      <c r="AS58" s="211"/>
      <c r="AT58" s="194"/>
      <c r="AU58" s="169"/>
    </row>
    <row r="59" spans="1:47" ht="30">
      <c r="A59" s="146"/>
      <c r="B59" s="895"/>
      <c r="C59" s="904"/>
      <c r="D59" s="427"/>
      <c r="E59" s="895"/>
      <c r="F59" s="960"/>
      <c r="G59" s="253"/>
      <c r="H59" s="253"/>
      <c r="I59" s="163" t="str">
        <f>IF(AND(ISBLANK(G59),ISBLANK(H59)),"",IF(NOT(ISBLANK(G59)),VLOOKUP(G59,[12]CODE_TYPE_MAPPING!$B:$C,2,FALSE),VLOOKUP(H59,[12]CODE_TYPE_MAPPING!$B:$C,2,FALSE)))</f>
        <v/>
      </c>
      <c r="J59" s="165"/>
      <c r="K59" s="165"/>
      <c r="L59" s="165"/>
      <c r="M59" s="163"/>
      <c r="N59" s="163"/>
      <c r="O59" s="178"/>
      <c r="P59" s="169"/>
      <c r="Q59" s="960"/>
      <c r="R59" s="253"/>
      <c r="S59" s="253"/>
      <c r="T59" s="163"/>
      <c r="U59" s="165"/>
      <c r="V59" s="165"/>
      <c r="W59" s="165"/>
      <c r="X59" s="163"/>
      <c r="Y59" s="163"/>
      <c r="Z59" s="178"/>
      <c r="AA59" s="960"/>
      <c r="AB59" s="255"/>
      <c r="AC59" s="255"/>
      <c r="AD59" s="186"/>
      <c r="AE59" s="187"/>
      <c r="AF59" s="187"/>
      <c r="AG59" s="187"/>
      <c r="AH59" s="186"/>
      <c r="AI59" s="186"/>
      <c r="AJ59" s="178"/>
      <c r="AK59" s="963"/>
      <c r="AL59" s="276"/>
      <c r="AM59" s="173">
        <v>1200330</v>
      </c>
      <c r="AN59" s="163" t="str">
        <f>IF(AND(ISBLANK(AL59),ISBLANK(AM59)),"",IF(NOT(ISBLANK(AL59)),VLOOKUP(AL59,[12]CODE_TYPE_MAPPING!$B:$C,2,FALSE),VLOOKUP(AM59,[12]CODE_TYPE_MAPPING!$B:$C,2,FALSE)))</f>
        <v>LEASE CONTRACT RECEIVABLE-CAPITAL LEASE</v>
      </c>
      <c r="AO59" s="165"/>
      <c r="AP59" s="165" t="s">
        <v>630</v>
      </c>
      <c r="AQ59" s="165" t="s">
        <v>546</v>
      </c>
      <c r="AR59" s="184">
        <v>1120</v>
      </c>
      <c r="AS59" s="173"/>
      <c r="AT59" s="176">
        <v>-1000</v>
      </c>
      <c r="AU59" s="169"/>
    </row>
    <row r="60" spans="1:47">
      <c r="A60" s="258"/>
      <c r="B60" s="895"/>
      <c r="C60" s="904"/>
      <c r="D60" s="427"/>
      <c r="E60" s="895"/>
      <c r="F60" s="960"/>
      <c r="G60" s="253"/>
      <c r="H60" s="253">
        <v>1200340</v>
      </c>
      <c r="I60" s="163" t="str">
        <f>IF(AND(ISBLANK(G60),ISBLANK(H60)),"",IF(NOT(ISBLANK(G60)),VLOOKUP(G60,[12]CODE_TYPE_MAPPING!$B:$C,2,FALSE),VLOOKUP(H60,[12]CODE_TYPE_MAPPING!$B:$C,2,FALSE)))</f>
        <v>RENTAL RECEIVABLE</v>
      </c>
      <c r="J60" s="165"/>
      <c r="K60" s="165" t="s">
        <v>631</v>
      </c>
      <c r="L60" s="165" t="s">
        <v>632</v>
      </c>
      <c r="M60" s="163" t="s">
        <v>633</v>
      </c>
      <c r="N60" s="269" t="s">
        <v>543</v>
      </c>
      <c r="O60" s="178">
        <v>-1000</v>
      </c>
      <c r="P60" s="169"/>
      <c r="Q60" s="960"/>
      <c r="R60" s="253"/>
      <c r="S60" s="253"/>
      <c r="T60" s="163"/>
      <c r="U60" s="165"/>
      <c r="V60" s="165"/>
      <c r="W60" s="165"/>
      <c r="X60" s="163"/>
      <c r="Y60" s="163"/>
      <c r="Z60" s="178"/>
      <c r="AA60" s="960"/>
      <c r="AB60" s="255"/>
      <c r="AC60" s="255"/>
      <c r="AD60" s="186"/>
      <c r="AE60" s="187"/>
      <c r="AF60" s="187"/>
      <c r="AG60" s="187"/>
      <c r="AH60" s="186"/>
      <c r="AI60" s="186"/>
      <c r="AJ60" s="178"/>
      <c r="AK60" s="963"/>
      <c r="AL60" s="173"/>
      <c r="AM60" s="173"/>
      <c r="AN60" s="269"/>
      <c r="AO60" s="165"/>
      <c r="AP60" s="165"/>
      <c r="AQ60" s="165"/>
      <c r="AR60" s="277"/>
      <c r="AS60" s="173"/>
      <c r="AT60" s="194"/>
      <c r="AU60" s="169"/>
    </row>
    <row r="61" spans="1:47" s="268" customFormat="1" ht="30" customHeight="1">
      <c r="A61" s="258"/>
      <c r="B61" s="895"/>
      <c r="C61" s="904"/>
      <c r="D61" s="427"/>
      <c r="E61" s="895"/>
      <c r="F61" s="960"/>
      <c r="G61" s="260"/>
      <c r="H61" s="260"/>
      <c r="I61" s="254"/>
      <c r="J61" s="261"/>
      <c r="K61" s="278" t="s">
        <v>634</v>
      </c>
      <c r="L61" s="261" t="s">
        <v>635</v>
      </c>
      <c r="M61" s="254"/>
      <c r="N61" s="254" t="s">
        <v>626</v>
      </c>
      <c r="O61" s="263"/>
      <c r="P61" s="264"/>
      <c r="Q61" s="960"/>
      <c r="R61" s="260"/>
      <c r="S61" s="260"/>
      <c r="T61" s="254"/>
      <c r="U61" s="261"/>
      <c r="V61" s="261"/>
      <c r="W61" s="261"/>
      <c r="X61" s="254"/>
      <c r="Y61" s="254"/>
      <c r="Z61" s="263"/>
      <c r="AA61" s="960"/>
      <c r="AB61" s="260"/>
      <c r="AC61" s="260"/>
      <c r="AD61" s="254"/>
      <c r="AE61" s="261"/>
      <c r="AF61" s="261"/>
      <c r="AG61" s="261"/>
      <c r="AH61" s="254"/>
      <c r="AI61" s="254"/>
      <c r="AJ61" s="263"/>
      <c r="AK61" s="963"/>
      <c r="AL61" s="265"/>
      <c r="AM61" s="266"/>
      <c r="AN61" s="254"/>
      <c r="AO61" s="261"/>
      <c r="AP61" s="278" t="s">
        <v>634</v>
      </c>
      <c r="AQ61" s="261" t="s">
        <v>635</v>
      </c>
      <c r="AR61" s="266"/>
      <c r="AS61" s="254" t="s">
        <v>626</v>
      </c>
      <c r="AT61" s="267"/>
      <c r="AU61" s="264"/>
    </row>
    <row r="62" spans="1:47" ht="45">
      <c r="A62" s="258"/>
      <c r="B62" s="895"/>
      <c r="C62" s="904"/>
      <c r="D62" s="427"/>
      <c r="E62" s="895"/>
      <c r="F62" s="960"/>
      <c r="G62" s="253"/>
      <c r="H62" s="253">
        <v>2760800</v>
      </c>
      <c r="I62" s="163" t="str">
        <f>IF(AND(ISBLANK(G62),ISBLANK(H62)),"",IF(NOT(ISBLANK(G62)),VLOOKUP(G62,[12]CODE_TYPE_MAPPING!$B:$C,2,FALSE),VLOOKUP(H62,[12]CODE_TYPE_MAPPING!$B:$C,2,FALSE)))</f>
        <v>MISC LIABILITY OUTPUT TAX</v>
      </c>
      <c r="J62" s="165"/>
      <c r="K62" s="165" t="s">
        <v>636</v>
      </c>
      <c r="L62" s="165" t="s">
        <v>637</v>
      </c>
      <c r="M62" s="163" t="s">
        <v>638</v>
      </c>
      <c r="N62" s="279" t="s">
        <v>639</v>
      </c>
      <c r="O62" s="178">
        <v>-120</v>
      </c>
      <c r="P62" s="169"/>
      <c r="Q62" s="960"/>
      <c r="R62" s="253"/>
      <c r="S62" s="253"/>
      <c r="T62" s="163"/>
      <c r="U62" s="165"/>
      <c r="V62" s="165"/>
      <c r="W62" s="165"/>
      <c r="X62" s="163"/>
      <c r="Y62" s="163"/>
      <c r="Z62" s="178"/>
      <c r="AA62" s="960"/>
      <c r="AB62" s="255"/>
      <c r="AC62" s="255"/>
      <c r="AD62" s="186"/>
      <c r="AE62" s="187"/>
      <c r="AF62" s="187"/>
      <c r="AG62" s="187"/>
      <c r="AH62" s="186"/>
      <c r="AI62" s="186"/>
      <c r="AJ62" s="178"/>
      <c r="AK62" s="963"/>
      <c r="AL62" s="173"/>
      <c r="AM62" s="173"/>
      <c r="AN62" s="269"/>
      <c r="AO62" s="165"/>
      <c r="AP62" s="165"/>
      <c r="AQ62" s="165"/>
      <c r="AR62" s="277"/>
      <c r="AS62" s="173"/>
      <c r="AT62" s="194"/>
      <c r="AU62" s="169"/>
    </row>
    <row r="63" spans="1:47" ht="61.5">
      <c r="A63" s="258"/>
      <c r="B63" s="895"/>
      <c r="C63" s="904"/>
      <c r="D63" s="427"/>
      <c r="E63" s="895"/>
      <c r="F63" s="960"/>
      <c r="G63" s="280">
        <v>1200340</v>
      </c>
      <c r="H63" s="280"/>
      <c r="I63" s="281" t="str">
        <f>IF(AND(ISBLANK(G63),ISBLANK(H63)),"",IF(NOT(ISBLANK(G63)),VLOOKUP(G63,[12]CODE_TYPE_MAPPING!$B:$C,2,FALSE),VLOOKUP(H63,[12]CODE_TYPE_MAPPING!$B:$C,2,FALSE)))</f>
        <v>RENTAL RECEIVABLE</v>
      </c>
      <c r="J63" s="282" t="s">
        <v>631</v>
      </c>
      <c r="K63" s="282"/>
      <c r="L63" s="282" t="s">
        <v>632</v>
      </c>
      <c r="M63" s="283" t="s">
        <v>633</v>
      </c>
      <c r="N63" s="281" t="s">
        <v>640</v>
      </c>
      <c r="O63" s="284"/>
      <c r="P63" s="169"/>
      <c r="Q63" s="960"/>
      <c r="R63" s="253"/>
      <c r="S63" s="253"/>
      <c r="T63" s="163"/>
      <c r="U63" s="282"/>
      <c r="V63" s="282"/>
      <c r="W63" s="282"/>
      <c r="X63" s="163"/>
      <c r="Y63" s="163"/>
      <c r="Z63" s="178"/>
      <c r="AA63" s="960"/>
      <c r="AB63" s="255"/>
      <c r="AC63" s="255"/>
      <c r="AD63" s="186"/>
      <c r="AE63" s="187"/>
      <c r="AF63" s="187"/>
      <c r="AG63" s="187"/>
      <c r="AH63" s="186"/>
      <c r="AI63" s="186"/>
      <c r="AJ63" s="178"/>
      <c r="AK63" s="963"/>
      <c r="AL63" s="285">
        <v>1200330</v>
      </c>
      <c r="AM63" s="285"/>
      <c r="AN63" s="283" t="str">
        <f>IF(AND(ISBLANK(AL63),ISBLANK(AM63)),"",IF(NOT(ISBLANK(AL63)),VLOOKUP(AL63,[12]CODE_TYPE_MAPPING!$B:$C,2,FALSE),VLOOKUP(AM63,[12]CODE_TYPE_MAPPING!$B:$C,2,FALSE)))</f>
        <v>LEASE CONTRACT RECEIVABLE-CAPITAL LEASE</v>
      </c>
      <c r="AO63" s="282" t="s">
        <v>630</v>
      </c>
      <c r="AP63" s="282"/>
      <c r="AQ63" s="282" t="s">
        <v>546</v>
      </c>
      <c r="AR63" s="286" t="s">
        <v>641</v>
      </c>
      <c r="AS63" s="285"/>
      <c r="AT63" s="194"/>
      <c r="AU63" s="169"/>
    </row>
    <row r="64" spans="1:47" ht="61.5">
      <c r="A64" s="258"/>
      <c r="B64" s="895"/>
      <c r="C64" s="904"/>
      <c r="D64" s="427"/>
      <c r="E64" s="895"/>
      <c r="F64" s="961"/>
      <c r="G64" s="280"/>
      <c r="H64" s="280">
        <v>1200440</v>
      </c>
      <c r="I64" s="281" t="str">
        <f>IF(AND(ISBLANK(G64),ISBLANK(H64)),"",IF(NOT(ISBLANK(G64)),VLOOKUP(G64,[12]CODE_TYPE_MAPPING!$B:$C,2,FALSE),VLOOKUP(H64,[12]CODE_TYPE_MAPPING!$B:$C,2,FALSE)))</f>
        <v>PAST DUE RECEIVABLES-OL</v>
      </c>
      <c r="J64" s="282"/>
      <c r="K64" s="282" t="s">
        <v>1275</v>
      </c>
      <c r="L64" s="282" t="s">
        <v>643</v>
      </c>
      <c r="M64" s="283" t="s">
        <v>633</v>
      </c>
      <c r="N64" s="281" t="s">
        <v>640</v>
      </c>
      <c r="O64" s="284"/>
      <c r="P64" s="169"/>
      <c r="Q64" s="961"/>
      <c r="R64" s="253"/>
      <c r="S64" s="253"/>
      <c r="T64" s="163"/>
      <c r="U64" s="282"/>
      <c r="V64" s="282"/>
      <c r="W64" s="282"/>
      <c r="X64" s="163"/>
      <c r="Y64" s="163"/>
      <c r="Z64" s="178"/>
      <c r="AA64" s="961"/>
      <c r="AB64" s="255"/>
      <c r="AC64" s="255"/>
      <c r="AD64" s="186"/>
      <c r="AE64" s="187"/>
      <c r="AF64" s="187"/>
      <c r="AG64" s="187"/>
      <c r="AH64" s="186"/>
      <c r="AI64" s="186"/>
      <c r="AJ64" s="178"/>
      <c r="AK64" s="964"/>
      <c r="AL64" s="285"/>
      <c r="AM64" s="285">
        <v>1200420</v>
      </c>
      <c r="AN64" s="283" t="str">
        <f>IF(AND(ISBLANK(AL64),ISBLANK(AM64)),"",IF(NOT(ISBLANK(AL64)),VLOOKUP(AL64,[12]CODE_TYPE_MAPPING!$B:$C,2,FALSE),VLOOKUP(AM64,[12]CODE_TYPE_MAPPING!$B:$C,2,FALSE)))</f>
        <v>PAST DUE RCVBLES-CAPITAL LEASE</v>
      </c>
      <c r="AO64" s="282"/>
      <c r="AP64" s="282" t="s">
        <v>644</v>
      </c>
      <c r="AQ64" s="282" t="s">
        <v>645</v>
      </c>
      <c r="AR64" s="286" t="s">
        <v>641</v>
      </c>
      <c r="AS64" s="285"/>
      <c r="AT64" s="194"/>
      <c r="AU64" s="169"/>
    </row>
    <row r="65" spans="1:47" ht="28.15" customHeight="1">
      <c r="A65" s="258"/>
      <c r="B65" s="895"/>
      <c r="C65" s="904"/>
      <c r="D65" s="427"/>
      <c r="E65" s="895"/>
      <c r="F65" s="959" t="s">
        <v>646</v>
      </c>
      <c r="G65" s="253">
        <v>1130110</v>
      </c>
      <c r="H65" s="253"/>
      <c r="I65" s="163" t="str">
        <f>IF(AND(ISBLANK(G65),ISBLANK(H65)),"",IF(NOT(ISBLANK(G65)),VLOOKUP(G65,[12]CODE_TYPE_MAPPING!$B:$C,2,FALSE),VLOOKUP(H65,[12]CODE_TYPE_MAPPING!$B:$C,2,FALSE)))</f>
        <v>DUE FR LOCAL BANK</v>
      </c>
      <c r="J65" s="165" t="s">
        <v>607</v>
      </c>
      <c r="K65" s="165"/>
      <c r="L65" s="165" t="s">
        <v>608</v>
      </c>
      <c r="M65" s="163" t="s">
        <v>618</v>
      </c>
      <c r="N65" s="254" t="s">
        <v>619</v>
      </c>
      <c r="O65" s="168">
        <f>1120-50</f>
        <v>1070</v>
      </c>
      <c r="P65" s="169"/>
      <c r="Q65" s="959" t="s">
        <v>647</v>
      </c>
      <c r="R65" s="253"/>
      <c r="S65" s="253"/>
      <c r="T65" s="206" t="s">
        <v>621</v>
      </c>
      <c r="U65" s="165"/>
      <c r="V65" s="165"/>
      <c r="W65" s="165"/>
      <c r="X65" s="163"/>
      <c r="Y65" s="166"/>
      <c r="Z65" s="178"/>
      <c r="AA65" s="959" t="s">
        <v>647</v>
      </c>
      <c r="AB65" s="255"/>
      <c r="AC65" s="255"/>
      <c r="AD65" s="233"/>
      <c r="AE65" s="187"/>
      <c r="AF65" s="187"/>
      <c r="AG65" s="187"/>
      <c r="AH65" s="186"/>
      <c r="AI65" s="233"/>
      <c r="AJ65" s="178"/>
      <c r="AK65" s="962" t="s">
        <v>646</v>
      </c>
      <c r="AL65" s="193"/>
      <c r="AM65" s="193"/>
      <c r="AN65" s="190"/>
      <c r="AO65" s="165"/>
      <c r="AP65" s="165"/>
      <c r="AQ65" s="165"/>
      <c r="AR65" s="193"/>
      <c r="AS65" s="288" t="s">
        <v>648</v>
      </c>
      <c r="AT65" s="194"/>
      <c r="AU65" s="169"/>
    </row>
    <row r="66" spans="1:47" s="268" customFormat="1" ht="30">
      <c r="A66" s="258"/>
      <c r="B66" s="895"/>
      <c r="C66" s="904"/>
      <c r="D66" s="427"/>
      <c r="E66" s="895"/>
      <c r="F66" s="960"/>
      <c r="G66" s="260"/>
      <c r="H66" s="260"/>
      <c r="I66" s="254"/>
      <c r="J66" s="261" t="s">
        <v>623</v>
      </c>
      <c r="L66" s="261" t="s">
        <v>624</v>
      </c>
      <c r="M66" s="254" t="s">
        <v>625</v>
      </c>
      <c r="N66" s="254" t="s">
        <v>626</v>
      </c>
      <c r="O66" s="263"/>
      <c r="P66" s="264"/>
      <c r="Q66" s="960"/>
      <c r="R66" s="260"/>
      <c r="S66" s="260"/>
      <c r="T66" s="254"/>
      <c r="U66" s="261"/>
      <c r="V66" s="261"/>
      <c r="W66" s="261"/>
      <c r="X66" s="254"/>
      <c r="Y66" s="254"/>
      <c r="Z66" s="263"/>
      <c r="AA66" s="960"/>
      <c r="AB66" s="260"/>
      <c r="AC66" s="260"/>
      <c r="AD66" s="254"/>
      <c r="AE66" s="261"/>
      <c r="AF66" s="261"/>
      <c r="AG66" s="261"/>
      <c r="AH66" s="254"/>
      <c r="AI66" s="254"/>
      <c r="AJ66" s="263"/>
      <c r="AK66" s="963"/>
      <c r="AL66" s="266"/>
      <c r="AM66" s="266"/>
      <c r="AN66" s="279"/>
      <c r="AO66" s="261"/>
      <c r="AQ66" s="261"/>
      <c r="AR66" s="266"/>
      <c r="AS66" s="254"/>
      <c r="AT66" s="267"/>
      <c r="AU66" s="264"/>
    </row>
    <row r="67" spans="1:47" ht="52.9" customHeight="1">
      <c r="A67" s="258"/>
      <c r="B67" s="895"/>
      <c r="C67" s="904"/>
      <c r="D67" s="427"/>
      <c r="E67" s="895"/>
      <c r="F67" s="960"/>
      <c r="G67" s="253" t="s">
        <v>627</v>
      </c>
      <c r="H67" s="253"/>
      <c r="I67" s="163" t="str">
        <f>IF(AND(ISBLANK(G67),ISBLANK(H67)),"",IF(NOT(ISBLANK(G67)),VLOOKUP(G67,[12]CODE_TYPE_MAPPING!$B:$C,2,FALSE),VLOOKUP(H67,[12]CODE_TYPE_MAPPING!$B:$C,2,FALSE)))</f>
        <v>tempbankcharge</v>
      </c>
      <c r="J67" s="165"/>
      <c r="K67" s="165"/>
      <c r="L67" s="165"/>
      <c r="M67" s="163" t="s">
        <v>629</v>
      </c>
      <c r="N67" s="163"/>
      <c r="O67" s="178">
        <v>0</v>
      </c>
      <c r="P67" s="169"/>
      <c r="Q67" s="960"/>
      <c r="R67" s="253"/>
      <c r="S67" s="253"/>
      <c r="T67" s="163"/>
      <c r="U67" s="165"/>
      <c r="V67" s="165"/>
      <c r="W67" s="165"/>
      <c r="X67" s="163"/>
      <c r="Y67" s="163"/>
      <c r="Z67" s="289"/>
      <c r="AA67" s="960"/>
      <c r="AB67" s="255"/>
      <c r="AC67" s="255"/>
      <c r="AD67" s="186"/>
      <c r="AE67" s="187"/>
      <c r="AF67" s="187"/>
      <c r="AG67" s="187"/>
      <c r="AH67" s="186"/>
      <c r="AI67" s="186"/>
      <c r="AJ67" s="289"/>
      <c r="AK67" s="963"/>
      <c r="AL67" s="193"/>
      <c r="AM67" s="193"/>
      <c r="AN67" s="190"/>
      <c r="AO67" s="165"/>
      <c r="AP67" s="165"/>
      <c r="AQ67" s="165"/>
      <c r="AR67" s="193"/>
      <c r="AS67" s="288" t="s">
        <v>649</v>
      </c>
      <c r="AT67" s="194"/>
      <c r="AU67" s="169"/>
    </row>
    <row r="68" spans="1:47" ht="18.75">
      <c r="A68" s="258"/>
      <c r="B68" s="895"/>
      <c r="C68" s="904"/>
      <c r="D68" s="427"/>
      <c r="E68" s="895"/>
      <c r="F68" s="960"/>
      <c r="G68" s="253"/>
      <c r="H68" s="253"/>
      <c r="I68" s="163"/>
      <c r="J68" s="165"/>
      <c r="K68" s="165"/>
      <c r="L68" s="165"/>
      <c r="M68" s="163"/>
      <c r="N68" s="163"/>
      <c r="O68" s="178"/>
      <c r="P68" s="169"/>
      <c r="Q68" s="960"/>
      <c r="R68" s="253"/>
      <c r="S68" s="253"/>
      <c r="T68" s="163"/>
      <c r="U68" s="165"/>
      <c r="V68" s="165"/>
      <c r="W68" s="165"/>
      <c r="X68" s="163"/>
      <c r="Y68" s="163"/>
      <c r="Z68" s="178"/>
      <c r="AA68" s="960"/>
      <c r="AB68" s="255"/>
      <c r="AC68" s="255"/>
      <c r="AD68" s="186"/>
      <c r="AE68" s="187"/>
      <c r="AF68" s="187"/>
      <c r="AG68" s="187"/>
      <c r="AH68" s="186"/>
      <c r="AI68" s="186"/>
      <c r="AJ68" s="178"/>
      <c r="AK68" s="963"/>
      <c r="AL68" s="173"/>
      <c r="AM68" s="173"/>
      <c r="AN68" s="269"/>
      <c r="AO68" s="165"/>
      <c r="AP68" s="165"/>
      <c r="AQ68" s="165"/>
      <c r="AR68" s="277"/>
      <c r="AS68" s="288"/>
      <c r="AT68" s="194"/>
      <c r="AU68" s="169"/>
    </row>
    <row r="69" spans="1:47" ht="18.75">
      <c r="A69" s="146"/>
      <c r="B69" s="895"/>
      <c r="C69" s="904"/>
      <c r="D69" s="427"/>
      <c r="E69" s="895"/>
      <c r="F69" s="960"/>
      <c r="G69" s="253"/>
      <c r="H69" s="253">
        <v>1200340</v>
      </c>
      <c r="I69" s="163" t="str">
        <f>IF(AND(ISBLANK(G69),ISBLANK(H69)),"",IF(NOT(ISBLANK(G69)),VLOOKUP(G69,[12]CODE_TYPE_MAPPING!$B:$C,2,FALSE),VLOOKUP(H69,[12]CODE_TYPE_MAPPING!$B:$C,2,FALSE)))</f>
        <v>RENTAL RECEIVABLE</v>
      </c>
      <c r="J69" s="165"/>
      <c r="K69" s="165" t="s">
        <v>650</v>
      </c>
      <c r="L69" s="165" t="s">
        <v>651</v>
      </c>
      <c r="M69" s="163" t="s">
        <v>633</v>
      </c>
      <c r="N69" s="269" t="s">
        <v>543</v>
      </c>
      <c r="O69" s="178">
        <v>-1000</v>
      </c>
      <c r="P69" s="169"/>
      <c r="Q69" s="960"/>
      <c r="R69" s="253"/>
      <c r="S69" s="253"/>
      <c r="T69" s="163"/>
      <c r="U69" s="165"/>
      <c r="V69" s="165"/>
      <c r="W69" s="165"/>
      <c r="X69" s="163"/>
      <c r="Y69" s="163"/>
      <c r="Z69" s="178"/>
      <c r="AA69" s="960"/>
      <c r="AB69" s="255"/>
      <c r="AC69" s="255"/>
      <c r="AD69" s="186"/>
      <c r="AE69" s="187"/>
      <c r="AF69" s="187"/>
      <c r="AG69" s="187"/>
      <c r="AH69" s="186"/>
      <c r="AI69" s="186"/>
      <c r="AJ69" s="178"/>
      <c r="AK69" s="963"/>
      <c r="AL69" s="173"/>
      <c r="AM69" s="173"/>
      <c r="AN69" s="269"/>
      <c r="AO69" s="165"/>
      <c r="AP69" s="165"/>
      <c r="AQ69" s="165"/>
      <c r="AR69" s="277"/>
      <c r="AS69" s="288"/>
      <c r="AT69" s="257"/>
      <c r="AU69" s="169"/>
    </row>
    <row r="70" spans="1:47" s="268" customFormat="1" ht="30" customHeight="1">
      <c r="A70" s="258"/>
      <c r="B70" s="895"/>
      <c r="C70" s="904"/>
      <c r="D70" s="427"/>
      <c r="E70" s="895"/>
      <c r="F70" s="960"/>
      <c r="G70" s="260"/>
      <c r="H70" s="260"/>
      <c r="I70" s="254"/>
      <c r="J70" s="261"/>
      <c r="K70" s="278" t="s">
        <v>634</v>
      </c>
      <c r="L70" s="261" t="s">
        <v>635</v>
      </c>
      <c r="M70" s="254"/>
      <c r="N70" s="254" t="s">
        <v>626</v>
      </c>
      <c r="O70" s="263"/>
      <c r="P70" s="264"/>
      <c r="Q70" s="960"/>
      <c r="R70" s="260"/>
      <c r="S70" s="260"/>
      <c r="T70" s="254"/>
      <c r="U70" s="261"/>
      <c r="V70" s="261"/>
      <c r="W70" s="261"/>
      <c r="X70" s="254"/>
      <c r="Y70" s="254"/>
      <c r="Z70" s="263"/>
      <c r="AA70" s="960"/>
      <c r="AB70" s="260"/>
      <c r="AC70" s="260"/>
      <c r="AD70" s="254"/>
      <c r="AE70" s="261"/>
      <c r="AF70" s="261"/>
      <c r="AG70" s="261"/>
      <c r="AH70" s="254"/>
      <c r="AI70" s="254"/>
      <c r="AJ70" s="263"/>
      <c r="AK70" s="963"/>
      <c r="AL70" s="265"/>
      <c r="AM70" s="266"/>
      <c r="AN70" s="254"/>
      <c r="AO70" s="261"/>
      <c r="AP70" s="278"/>
      <c r="AQ70" s="261"/>
      <c r="AR70" s="266"/>
      <c r="AS70" s="254"/>
      <c r="AT70" s="267"/>
      <c r="AU70" s="264"/>
    </row>
    <row r="71" spans="1:47" ht="45">
      <c r="A71" s="146"/>
      <c r="B71" s="895"/>
      <c r="C71" s="904"/>
      <c r="D71" s="427"/>
      <c r="E71" s="895"/>
      <c r="F71" s="960"/>
      <c r="G71" s="253"/>
      <c r="H71" s="253">
        <v>2760800</v>
      </c>
      <c r="I71" s="163" t="str">
        <f>IF(AND(ISBLANK(G71),ISBLANK(H71)),"",IF(NOT(ISBLANK(G71)),VLOOKUP(G71,[12]CODE_TYPE_MAPPING!$B:$C,2,FALSE),VLOOKUP(H71,[12]CODE_TYPE_MAPPING!$B:$C,2,FALSE)))</f>
        <v>MISC LIABILITY OUTPUT TAX</v>
      </c>
      <c r="J71" s="165"/>
      <c r="K71" s="165" t="s">
        <v>636</v>
      </c>
      <c r="L71" s="165" t="s">
        <v>637</v>
      </c>
      <c r="M71" s="163" t="s">
        <v>638</v>
      </c>
      <c r="N71" s="279" t="s">
        <v>639</v>
      </c>
      <c r="O71" s="178">
        <v>-120</v>
      </c>
      <c r="P71" s="169"/>
      <c r="Q71" s="960"/>
      <c r="R71" s="253"/>
      <c r="S71" s="253"/>
      <c r="T71" s="163"/>
      <c r="U71" s="165"/>
      <c r="V71" s="165"/>
      <c r="W71" s="165"/>
      <c r="X71" s="163"/>
      <c r="Y71" s="163"/>
      <c r="Z71" s="178"/>
      <c r="AA71" s="960"/>
      <c r="AB71" s="255"/>
      <c r="AC71" s="255"/>
      <c r="AD71" s="186"/>
      <c r="AE71" s="187"/>
      <c r="AF71" s="187"/>
      <c r="AG71" s="187"/>
      <c r="AH71" s="186"/>
      <c r="AI71" s="186"/>
      <c r="AJ71" s="178"/>
      <c r="AK71" s="963"/>
      <c r="AL71" s="266"/>
      <c r="AM71" s="266"/>
      <c r="AN71" s="279"/>
      <c r="AO71" s="261" t="s">
        <v>623</v>
      </c>
      <c r="AP71" s="268"/>
      <c r="AQ71" s="261" t="s">
        <v>624</v>
      </c>
      <c r="AR71" s="266" t="s">
        <v>625</v>
      </c>
      <c r="AS71" s="254" t="s">
        <v>626</v>
      </c>
      <c r="AT71" s="267"/>
      <c r="AU71" s="264"/>
    </row>
    <row r="72" spans="1:47" ht="75">
      <c r="A72" s="146"/>
      <c r="B72" s="895"/>
      <c r="C72" s="904"/>
      <c r="D72" s="427"/>
      <c r="E72" s="895"/>
      <c r="F72" s="960"/>
      <c r="G72" s="253">
        <v>1960900</v>
      </c>
      <c r="H72" s="253"/>
      <c r="I72" s="269" t="s">
        <v>652</v>
      </c>
      <c r="J72" s="272" t="s">
        <v>653</v>
      </c>
      <c r="K72" s="272"/>
      <c r="L72" s="272" t="s">
        <v>654</v>
      </c>
      <c r="M72" s="163" t="s">
        <v>655</v>
      </c>
      <c r="N72" s="279" t="s">
        <v>656</v>
      </c>
      <c r="O72" s="178">
        <f>-O69*0.05</f>
        <v>50</v>
      </c>
      <c r="P72" s="169"/>
      <c r="Q72" s="960"/>
      <c r="R72" s="253"/>
      <c r="S72" s="253"/>
      <c r="T72" s="269"/>
      <c r="U72" s="272"/>
      <c r="V72" s="272"/>
      <c r="W72" s="272"/>
      <c r="X72" s="163"/>
      <c r="Y72" s="290"/>
      <c r="Z72" s="178"/>
      <c r="AA72" s="960"/>
      <c r="AB72" s="255"/>
      <c r="AC72" s="255"/>
      <c r="AD72" s="274"/>
      <c r="AE72" s="275"/>
      <c r="AF72" s="275"/>
      <c r="AG72" s="275"/>
      <c r="AH72" s="186"/>
      <c r="AI72" s="291"/>
      <c r="AJ72" s="178"/>
      <c r="AK72" s="963"/>
      <c r="AL72" s="173">
        <v>1130110</v>
      </c>
      <c r="AM72" s="173"/>
      <c r="AN72" s="163" t="str">
        <f>IF(AND(ISBLANK(AL72),ISBLANK(AM72)),"",IF(NOT(ISBLANK(AL72)),VLOOKUP(AL72,[12]CODE_TYPE_MAPPING!$B:$C,2,FALSE),VLOOKUP(AM72,[12]CODE_TYPE_MAPPING!$B:$C,2,FALSE)))</f>
        <v>DUE FR LOCAL BANK</v>
      </c>
      <c r="AO72" s="165" t="s">
        <v>607</v>
      </c>
      <c r="AP72" s="165"/>
      <c r="AQ72" s="165" t="s">
        <v>608</v>
      </c>
      <c r="AR72" s="184" t="s">
        <v>618</v>
      </c>
      <c r="AS72" s="256" t="s">
        <v>622</v>
      </c>
      <c r="AT72" s="292">
        <f>1000-12</f>
        <v>988</v>
      </c>
      <c r="AU72" s="169"/>
    </row>
    <row r="73" spans="1:47" ht="61.5">
      <c r="A73" s="146"/>
      <c r="B73" s="895"/>
      <c r="C73" s="904"/>
      <c r="D73" s="427"/>
      <c r="E73" s="895"/>
      <c r="F73" s="960"/>
      <c r="G73" s="280">
        <v>1200340</v>
      </c>
      <c r="H73" s="280"/>
      <c r="I73" s="281" t="str">
        <f>IF(AND(ISBLANK(G73),ISBLANK(H73)),"",IF(NOT(ISBLANK(G73)),VLOOKUP(G73,[12]CODE_TYPE_MAPPING!$B:$C,2,FALSE),VLOOKUP(H73,[12]CODE_TYPE_MAPPING!$B:$C,2,FALSE)))</f>
        <v>RENTAL RECEIVABLE</v>
      </c>
      <c r="J73" s="282" t="s">
        <v>631</v>
      </c>
      <c r="K73" s="282"/>
      <c r="L73" s="282" t="s">
        <v>632</v>
      </c>
      <c r="M73" s="283" t="s">
        <v>633</v>
      </c>
      <c r="N73" s="281" t="s">
        <v>640</v>
      </c>
      <c r="O73" s="284"/>
      <c r="P73" s="169"/>
      <c r="Q73" s="960"/>
      <c r="R73" s="253"/>
      <c r="S73" s="253"/>
      <c r="T73" s="163"/>
      <c r="U73" s="282"/>
      <c r="V73" s="282"/>
      <c r="W73" s="282"/>
      <c r="X73" s="163"/>
      <c r="Y73" s="163"/>
      <c r="Z73" s="178"/>
      <c r="AA73" s="960"/>
      <c r="AB73" s="255"/>
      <c r="AC73" s="255"/>
      <c r="AD73" s="186"/>
      <c r="AE73" s="187"/>
      <c r="AF73" s="187"/>
      <c r="AG73" s="187"/>
      <c r="AH73" s="186"/>
      <c r="AI73" s="186"/>
      <c r="AJ73" s="178"/>
      <c r="AK73" s="963"/>
      <c r="AL73" s="285">
        <v>1200330</v>
      </c>
      <c r="AM73" s="285"/>
      <c r="AN73" s="283" t="str">
        <f>IF(AND(ISBLANK(AL73),ISBLANK(AM73)),"",IF(NOT(ISBLANK(AL73)),VLOOKUP(AL73,[12]CODE_TYPE_MAPPING!$B:$C,2,FALSE),VLOOKUP(AM73,[12]CODE_TYPE_MAPPING!$B:$C,2,FALSE)))</f>
        <v>LEASE CONTRACT RECEIVABLE-CAPITAL LEASE</v>
      </c>
      <c r="AO73" s="282" t="s">
        <v>630</v>
      </c>
      <c r="AP73" s="282"/>
      <c r="AQ73" s="282" t="s">
        <v>546</v>
      </c>
      <c r="AR73" s="286" t="s">
        <v>641</v>
      </c>
      <c r="AS73" s="281" t="s">
        <v>657</v>
      </c>
      <c r="AT73" s="194"/>
      <c r="AU73" s="169"/>
    </row>
    <row r="74" spans="1:47" ht="61.5">
      <c r="A74" s="146"/>
      <c r="B74" s="895"/>
      <c r="C74" s="904"/>
      <c r="D74" s="427"/>
      <c r="E74" s="895"/>
      <c r="F74" s="960"/>
      <c r="G74" s="280"/>
      <c r="H74" s="280">
        <v>1200440</v>
      </c>
      <c r="I74" s="281" t="str">
        <f>IF(AND(ISBLANK(G74),ISBLANK(H74)),"",IF(NOT(ISBLANK(G74)),VLOOKUP(G74,[12]CODE_TYPE_MAPPING!$B:$C,2,FALSE),VLOOKUP(H74,[12]CODE_TYPE_MAPPING!$B:$C,2,FALSE)))</f>
        <v>PAST DUE RECEIVABLES-OL</v>
      </c>
      <c r="J74" s="282"/>
      <c r="K74" s="282" t="s">
        <v>642</v>
      </c>
      <c r="L74" s="282" t="s">
        <v>643</v>
      </c>
      <c r="M74" s="283" t="s">
        <v>633</v>
      </c>
      <c r="N74" s="281" t="s">
        <v>640</v>
      </c>
      <c r="O74" s="284"/>
      <c r="P74" s="169"/>
      <c r="Q74" s="960"/>
      <c r="R74" s="253"/>
      <c r="S74" s="253"/>
      <c r="T74" s="163"/>
      <c r="U74" s="282"/>
      <c r="V74" s="282"/>
      <c r="W74" s="282"/>
      <c r="X74" s="163"/>
      <c r="Y74" s="163"/>
      <c r="Z74" s="178"/>
      <c r="AA74" s="960"/>
      <c r="AB74" s="255"/>
      <c r="AC74" s="255"/>
      <c r="AD74" s="186"/>
      <c r="AE74" s="187"/>
      <c r="AF74" s="187"/>
      <c r="AG74" s="187"/>
      <c r="AH74" s="186"/>
      <c r="AI74" s="186"/>
      <c r="AJ74" s="178"/>
      <c r="AK74" s="963"/>
      <c r="AL74" s="285"/>
      <c r="AM74" s="285">
        <v>1200420</v>
      </c>
      <c r="AN74" s="283" t="str">
        <f>IF(AND(ISBLANK(AL74),ISBLANK(AM74)),"",IF(NOT(ISBLANK(AL74)),VLOOKUP(AL74,[12]CODE_TYPE_MAPPING!$B:$C,2,FALSE),VLOOKUP(AM74,[12]CODE_TYPE_MAPPING!$B:$C,2,FALSE)))</f>
        <v>PAST DUE RCVBLES-CAPITAL LEASE</v>
      </c>
      <c r="AO74" s="282"/>
      <c r="AP74" s="282" t="s">
        <v>644</v>
      </c>
      <c r="AQ74" s="282" t="s">
        <v>645</v>
      </c>
      <c r="AR74" s="286" t="s">
        <v>641</v>
      </c>
      <c r="AS74" s="281" t="s">
        <v>657</v>
      </c>
      <c r="AT74" s="194"/>
      <c r="AU74" s="169"/>
    </row>
    <row r="75" spans="1:47" ht="30">
      <c r="A75" s="146"/>
      <c r="B75" s="895"/>
      <c r="C75" s="904"/>
      <c r="D75" s="427"/>
      <c r="E75" s="895"/>
      <c r="F75" s="960"/>
      <c r="G75" s="293"/>
      <c r="H75" s="294"/>
      <c r="I75" s="190"/>
      <c r="J75" s="191"/>
      <c r="K75" s="191"/>
      <c r="L75" s="191"/>
      <c r="M75" s="190"/>
      <c r="N75" s="295"/>
      <c r="O75" s="177"/>
      <c r="P75" s="169"/>
      <c r="Q75" s="960"/>
      <c r="R75" s="293"/>
      <c r="S75" s="294"/>
      <c r="T75" s="190"/>
      <c r="U75" s="191"/>
      <c r="V75" s="191"/>
      <c r="W75" s="191"/>
      <c r="X75" s="190"/>
      <c r="Y75" s="296"/>
      <c r="Z75" s="177"/>
      <c r="AA75" s="960"/>
      <c r="AB75" s="255"/>
      <c r="AC75" s="297"/>
      <c r="AD75" s="186"/>
      <c r="AE75" s="187"/>
      <c r="AF75" s="187"/>
      <c r="AG75" s="187"/>
      <c r="AH75" s="186"/>
      <c r="AI75" s="291"/>
      <c r="AJ75" s="177"/>
      <c r="AK75" s="963"/>
      <c r="AL75" s="298">
        <v>1960900</v>
      </c>
      <c r="AM75" s="299"/>
      <c r="AN75" s="300" t="s">
        <v>652</v>
      </c>
      <c r="AO75" s="301" t="s">
        <v>658</v>
      </c>
      <c r="AP75" s="301"/>
      <c r="AQ75" s="301" t="s">
        <v>654</v>
      </c>
      <c r="AR75" s="279" t="s">
        <v>656</v>
      </c>
      <c r="AS75" s="166"/>
      <c r="AT75" s="176">
        <f>600*0.02</f>
        <v>12</v>
      </c>
      <c r="AU75" s="169"/>
    </row>
    <row r="76" spans="1:47" ht="30">
      <c r="A76" s="146"/>
      <c r="B76" s="895"/>
      <c r="C76" s="904"/>
      <c r="D76" s="427"/>
      <c r="E76" s="895"/>
      <c r="F76" s="961"/>
      <c r="G76" s="293"/>
      <c r="H76" s="295"/>
      <c r="I76" s="190"/>
      <c r="J76" s="191"/>
      <c r="K76" s="191"/>
      <c r="L76" s="191"/>
      <c r="M76" s="190"/>
      <c r="N76" s="190"/>
      <c r="O76" s="177"/>
      <c r="P76" s="169"/>
      <c r="Q76" s="961"/>
      <c r="R76" s="293"/>
      <c r="S76" s="296"/>
      <c r="T76" s="190"/>
      <c r="U76" s="191"/>
      <c r="V76" s="191"/>
      <c r="W76" s="191"/>
      <c r="X76" s="190"/>
      <c r="Y76" s="190"/>
      <c r="Z76" s="177"/>
      <c r="AA76" s="961"/>
      <c r="AB76" s="255"/>
      <c r="AC76" s="291"/>
      <c r="AD76" s="186"/>
      <c r="AE76" s="187"/>
      <c r="AF76" s="187"/>
      <c r="AG76" s="187"/>
      <c r="AH76" s="186"/>
      <c r="AI76" s="186"/>
      <c r="AJ76" s="177"/>
      <c r="AK76" s="964"/>
      <c r="AL76" s="298"/>
      <c r="AM76" s="302">
        <v>1200330</v>
      </c>
      <c r="AN76" s="303" t="str">
        <f>IF(AND(ISBLANK(AL76),ISBLANK(AM76)),"",IF(NOT(ISBLANK(AL76)),VLOOKUP(AL76,[12]CODE_TYPE_MAPPING!$B:$C,2,FALSE),VLOOKUP(AM76,[12]CODE_TYPE_MAPPING!$B:$C,2,FALSE)))</f>
        <v>LEASE CONTRACT RECEIVABLE-CAPITAL LEASE</v>
      </c>
      <c r="AO76" s="301"/>
      <c r="AP76" s="301" t="s">
        <v>630</v>
      </c>
      <c r="AQ76" s="301" t="s">
        <v>546</v>
      </c>
      <c r="AR76" s="184" t="s">
        <v>659</v>
      </c>
      <c r="AT76" s="176">
        <v>-1000</v>
      </c>
      <c r="AU76" s="169"/>
    </row>
    <row r="77" spans="1:47" ht="18.75">
      <c r="A77" s="146"/>
      <c r="B77" s="895"/>
      <c r="C77" s="904"/>
      <c r="D77" s="427"/>
      <c r="E77" s="895"/>
      <c r="F77" s="259"/>
      <c r="G77" s="293"/>
      <c r="H77" s="296"/>
      <c r="I77" s="190"/>
      <c r="J77" s="191"/>
      <c r="K77" s="191"/>
      <c r="L77" s="191"/>
      <c r="M77" s="190"/>
      <c r="N77" s="190"/>
      <c r="O77" s="177"/>
      <c r="P77" s="169"/>
      <c r="Q77" s="259"/>
      <c r="R77" s="293"/>
      <c r="S77" s="296"/>
      <c r="T77" s="190"/>
      <c r="U77" s="191"/>
      <c r="V77" s="191"/>
      <c r="W77" s="191"/>
      <c r="X77" s="190"/>
      <c r="Y77" s="190"/>
      <c r="Z77" s="177"/>
      <c r="AA77" s="259"/>
      <c r="AB77" s="255"/>
      <c r="AC77" s="291"/>
      <c r="AD77" s="186"/>
      <c r="AE77" s="187"/>
      <c r="AF77" s="187"/>
      <c r="AG77" s="187"/>
      <c r="AH77" s="186"/>
      <c r="AI77" s="186"/>
      <c r="AJ77" s="177"/>
      <c r="AK77" s="259"/>
      <c r="AL77" s="298"/>
      <c r="AM77" s="298"/>
      <c r="AN77" s="303"/>
      <c r="AO77" s="301"/>
      <c r="AP77" s="301"/>
      <c r="AQ77" s="301"/>
      <c r="AR77" s="173"/>
      <c r="AS77" s="304"/>
      <c r="AT77" s="194"/>
      <c r="AU77" s="169"/>
    </row>
    <row r="78" spans="1:47" ht="13.9" customHeight="1">
      <c r="A78" s="146"/>
      <c r="B78" s="895"/>
      <c r="C78" s="904"/>
      <c r="D78" s="427"/>
      <c r="E78" s="895"/>
      <c r="F78" s="965" t="s">
        <v>660</v>
      </c>
      <c r="G78" s="305">
        <v>1130110</v>
      </c>
      <c r="H78" s="306"/>
      <c r="I78" s="166" t="str">
        <f>IF(AND(ISBLANK(G78),ISBLANK(H78)),"",IF(NOT(ISBLANK(G78)),VLOOKUP(G78,[12]CODE_TYPE_MAPPING!$B:$C,2,FALSE),VLOOKUP(H78,[12]CODE_TYPE_MAPPING!$B:$C,2,FALSE)))</f>
        <v>DUE FR LOCAL BANK</v>
      </c>
      <c r="J78" s="165" t="s">
        <v>607</v>
      </c>
      <c r="K78" s="165"/>
      <c r="L78" s="165" t="s">
        <v>608</v>
      </c>
      <c r="M78" s="206" t="s">
        <v>618</v>
      </c>
      <c r="N78" s="166"/>
      <c r="O78" s="307">
        <f>-SUM(O79:O84)</f>
        <v>164640</v>
      </c>
      <c r="P78" s="169"/>
      <c r="Q78" s="965" t="s">
        <v>661</v>
      </c>
      <c r="R78" s="305"/>
      <c r="S78" s="305"/>
      <c r="T78" s="206"/>
      <c r="U78" s="165"/>
      <c r="V78" s="165"/>
      <c r="W78" s="165"/>
      <c r="X78" s="206"/>
      <c r="Y78" s="206"/>
      <c r="Z78" s="170"/>
      <c r="AA78" s="965" t="s">
        <v>661</v>
      </c>
      <c r="AB78" s="308"/>
      <c r="AC78" s="308"/>
      <c r="AD78" s="233"/>
      <c r="AE78" s="187"/>
      <c r="AF78" s="187"/>
      <c r="AG78" s="187"/>
      <c r="AH78" s="233"/>
      <c r="AI78" s="233"/>
      <c r="AJ78" s="170"/>
      <c r="AK78" s="965" t="s">
        <v>662</v>
      </c>
      <c r="AL78" s="298">
        <v>1130110</v>
      </c>
      <c r="AM78" s="298"/>
      <c r="AN78" s="303" t="str">
        <f>IF(AND(ISBLANK(AL78),ISBLANK(AM78)),"",IF(NOT(ISBLANK(AL78)),VLOOKUP(AL78,[12]CODE_TYPE_MAPPING!$B:$C,2,FALSE),VLOOKUP(AM78,[12]CODE_TYPE_MAPPING!$B:$C,2,FALSE)))</f>
        <v>DUE FR LOCAL BANK</v>
      </c>
      <c r="AO78" s="301" t="s">
        <v>607</v>
      </c>
      <c r="AP78" s="301"/>
      <c r="AQ78" s="301" t="s">
        <v>608</v>
      </c>
      <c r="AR78" s="184" t="s">
        <v>618</v>
      </c>
      <c r="AS78" s="166" t="s">
        <v>663</v>
      </c>
      <c r="AT78" s="176">
        <v>1000</v>
      </c>
      <c r="AU78" s="169"/>
    </row>
    <row r="79" spans="1:47" ht="28.9" customHeight="1">
      <c r="A79" s="146"/>
      <c r="B79" s="895"/>
      <c r="C79" s="904"/>
      <c r="D79" s="427"/>
      <c r="E79" s="895"/>
      <c r="F79" s="966"/>
      <c r="G79" s="305">
        <v>2540400</v>
      </c>
      <c r="H79" s="306"/>
      <c r="I79" s="166" t="str">
        <f>IF(AND(ISBLANK(G79),ISBLANK(H79)),"",IF(NOT(ISBLANK(G79)),VLOOKUP(G79,[12]CODE_TYPE_MAPPING!$B:$C,2,FALSE),VLOOKUP(H79,[12]CODE_TYPE_MAPPING!$B:$C,2,FALSE)))</f>
        <v>DEPOSIT ON LEASE CONTRACT-OPERATING LEASE</v>
      </c>
      <c r="J79" s="165" t="s">
        <v>664</v>
      </c>
      <c r="K79" s="165"/>
      <c r="L79" s="165" t="s">
        <v>665</v>
      </c>
      <c r="M79" s="206" t="s">
        <v>666</v>
      </c>
      <c r="N79" s="166" t="s">
        <v>667</v>
      </c>
      <c r="O79" s="307"/>
      <c r="P79" s="169"/>
      <c r="Q79" s="966"/>
      <c r="R79" s="305"/>
      <c r="S79" s="305"/>
      <c r="T79" s="206"/>
      <c r="U79" s="165"/>
      <c r="V79" s="165"/>
      <c r="W79" s="165"/>
      <c r="X79" s="206"/>
      <c r="Y79" s="206"/>
      <c r="Z79" s="170"/>
      <c r="AA79" s="966"/>
      <c r="AB79" s="308"/>
      <c r="AC79" s="308"/>
      <c r="AD79" s="233"/>
      <c r="AE79" s="187"/>
      <c r="AF79" s="187"/>
      <c r="AG79" s="187"/>
      <c r="AH79" s="233"/>
      <c r="AI79" s="233"/>
      <c r="AJ79" s="170"/>
      <c r="AK79" s="966"/>
      <c r="AL79" s="302">
        <v>2540300</v>
      </c>
      <c r="AM79" s="310"/>
      <c r="AN79" s="311" t="str">
        <f>IF(AND(ISBLANK(AL79),ISBLANK(AM79)),"",IF(NOT(ISBLANK(AL79)),VLOOKUP(AL79,[12]CODE_TYPE_MAPPING!$B:$C,2,FALSE),VLOOKUP(AM79,[12]CODE_TYPE_MAPPING!$B:$C,2,FALSE)))</f>
        <v>DEP ON LEASE CONTRACT-CAPITAL LEASE</v>
      </c>
      <c r="AO79" s="301" t="s">
        <v>668</v>
      </c>
      <c r="AP79" s="301"/>
      <c r="AQ79" s="301" t="s">
        <v>669</v>
      </c>
      <c r="AR79" s="206" t="s">
        <v>666</v>
      </c>
      <c r="AS79" s="206" t="s">
        <v>667</v>
      </c>
      <c r="AT79" s="194"/>
      <c r="AU79" s="169"/>
    </row>
    <row r="80" spans="1:47" ht="30">
      <c r="A80" s="146"/>
      <c r="B80" s="895"/>
      <c r="C80" s="904"/>
      <c r="D80" s="427"/>
      <c r="E80" s="895"/>
      <c r="F80" s="966"/>
      <c r="G80" s="305" t="s">
        <v>627</v>
      </c>
      <c r="H80" s="306"/>
      <c r="I80" s="166" t="str">
        <f>IF(AND(ISBLANK(G80),ISBLANK(H80)),"",IF(NOT(ISBLANK(G80)),VLOOKUP(G80,[12]CODE_TYPE_MAPPING!$B:$C,2,FALSE),VLOOKUP(H80,[12]CODE_TYPE_MAPPING!$B:$C,2,FALSE)))</f>
        <v>tempbankcharge</v>
      </c>
      <c r="J80" s="165"/>
      <c r="K80" s="165"/>
      <c r="L80" s="165"/>
      <c r="M80" s="206" t="s">
        <v>629</v>
      </c>
      <c r="N80" s="166"/>
      <c r="O80" s="307">
        <v>0</v>
      </c>
      <c r="P80" s="169"/>
      <c r="Q80" s="966"/>
      <c r="R80" s="305"/>
      <c r="S80" s="305"/>
      <c r="T80" s="206" t="s">
        <v>621</v>
      </c>
      <c r="U80" s="165"/>
      <c r="V80" s="165"/>
      <c r="W80" s="165"/>
      <c r="X80" s="206"/>
      <c r="Y80" s="206"/>
      <c r="Z80" s="170"/>
      <c r="AA80" s="966"/>
      <c r="AB80" s="308"/>
      <c r="AC80" s="308"/>
      <c r="AD80" s="233"/>
      <c r="AE80" s="187"/>
      <c r="AF80" s="187"/>
      <c r="AG80" s="187"/>
      <c r="AH80" s="233"/>
      <c r="AI80" s="233"/>
      <c r="AJ80" s="170"/>
      <c r="AK80" s="966"/>
      <c r="AL80" s="298" t="s">
        <v>627</v>
      </c>
      <c r="AM80" s="298"/>
      <c r="AN80" s="303" t="str">
        <f>IF(AND(ISBLANK(AL80),ISBLANK(AM80)),"",IF(NOT(ISBLANK(AL80)),VLOOKUP(AL80,[12]CODE_TYPE_MAPPING!$B:$C,2,FALSE),VLOOKUP(AM80,[12]CODE_TYPE_MAPPING!$B:$C,2,FALSE)))</f>
        <v>tempbankcharge</v>
      </c>
      <c r="AO80" s="301"/>
      <c r="AP80" s="301"/>
      <c r="AQ80" s="301"/>
      <c r="AR80" s="190" t="s">
        <v>629</v>
      </c>
      <c r="AS80" s="193"/>
      <c r="AT80" s="176"/>
      <c r="AU80" s="169"/>
    </row>
    <row r="81" spans="1:47" ht="18.75">
      <c r="A81" s="146"/>
      <c r="B81" s="895"/>
      <c r="C81" s="904"/>
      <c r="D81" s="427"/>
      <c r="E81" s="895"/>
      <c r="F81" s="966"/>
      <c r="G81" s="306"/>
      <c r="H81" s="305">
        <v>1820940</v>
      </c>
      <c r="I81" s="166" t="str">
        <f>IF(AND(ISBLANK(G81),ISBLANK(H81)),"",IF(NOT(ISBLANK(G81)),VLOOKUP(G81,[12]CODE_TYPE_MAPPING!$B:$C,2,FALSE),VLOOKUP(H81,[12]CODE_TYPE_MAPPING!$B:$C,2,FALSE)))</f>
        <v>A/R-TRADE-FULL GL</v>
      </c>
      <c r="J81" s="165"/>
      <c r="K81" s="165" t="s">
        <v>670</v>
      </c>
      <c r="L81" s="165" t="s">
        <v>671</v>
      </c>
      <c r="M81" s="206" t="s">
        <v>672</v>
      </c>
      <c r="N81" s="166" t="s">
        <v>673</v>
      </c>
      <c r="O81" s="307"/>
      <c r="P81" s="169"/>
      <c r="Q81" s="966"/>
      <c r="R81" s="305"/>
      <c r="S81" s="305"/>
      <c r="T81" s="206"/>
      <c r="U81" s="165"/>
      <c r="V81" s="165"/>
      <c r="W81" s="165"/>
      <c r="X81" s="206"/>
      <c r="Y81" s="206"/>
      <c r="Z81" s="170"/>
      <c r="AA81" s="966"/>
      <c r="AB81" s="308"/>
      <c r="AC81" s="308"/>
      <c r="AD81" s="233"/>
      <c r="AE81" s="187"/>
      <c r="AF81" s="187"/>
      <c r="AG81" s="187"/>
      <c r="AH81" s="233"/>
      <c r="AI81" s="233"/>
      <c r="AJ81" s="170"/>
      <c r="AK81" s="966"/>
      <c r="AL81" s="312"/>
      <c r="AM81" s="298">
        <v>1820940</v>
      </c>
      <c r="AN81" s="303" t="str">
        <f>IF(AND(ISBLANK(AL81),ISBLANK(AM81)),"",IF(NOT(ISBLANK(AL81)),VLOOKUP(AL81,[12]CODE_TYPE_MAPPING!$B:$C,2,FALSE),VLOOKUP(AM81,[12]CODE_TYPE_MAPPING!$B:$C,2,FALSE)))</f>
        <v>A/R-TRADE-FULL GL</v>
      </c>
      <c r="AO81" s="301"/>
      <c r="AP81" s="301" t="s">
        <v>674</v>
      </c>
      <c r="AQ81" s="301" t="s">
        <v>671</v>
      </c>
      <c r="AR81" s="184" t="s">
        <v>675</v>
      </c>
      <c r="AS81" s="173"/>
      <c r="AT81" s="176"/>
      <c r="AU81" s="169"/>
    </row>
    <row r="82" spans="1:47" ht="18.75">
      <c r="A82" s="146"/>
      <c r="B82" s="895"/>
      <c r="C82" s="904"/>
      <c r="D82" s="427"/>
      <c r="E82" s="895"/>
      <c r="F82" s="966"/>
      <c r="H82" s="305">
        <v>1630300</v>
      </c>
      <c r="I82" s="166" t="str">
        <f>IF(AND(ISBLANK(G82),ISBLANK(H82)),"",IF(NOT(ISBLANK(G82)),VLOOKUP(G82,[12]CODE_TYPE_MAPPING!$B:$C,2,FALSE),VLOOKUP(H82,[12]CODE_TYPE_MAPPING!$B:$C,2,FALSE)))</f>
        <v>Equipment and Other Prop for Sale</v>
      </c>
      <c r="J82" s="165"/>
      <c r="K82" s="165" t="s">
        <v>676</v>
      </c>
      <c r="L82" s="165" t="s">
        <v>677</v>
      </c>
      <c r="M82" s="206" t="s">
        <v>672</v>
      </c>
      <c r="N82" s="166" t="s">
        <v>678</v>
      </c>
      <c r="O82" s="307">
        <v>-147000</v>
      </c>
      <c r="P82" s="169"/>
      <c r="Q82" s="966"/>
      <c r="R82" s="305"/>
      <c r="S82" s="305"/>
      <c r="T82" s="206"/>
      <c r="U82" s="165"/>
      <c r="V82" s="165"/>
      <c r="W82" s="165"/>
      <c r="X82" s="206"/>
      <c r="Y82" s="206"/>
      <c r="Z82" s="170"/>
      <c r="AA82" s="966"/>
      <c r="AB82" s="308"/>
      <c r="AC82" s="308"/>
      <c r="AD82" s="233"/>
      <c r="AE82" s="187"/>
      <c r="AF82" s="187"/>
      <c r="AG82" s="187"/>
      <c r="AH82" s="233"/>
      <c r="AI82" s="233"/>
      <c r="AJ82" s="170"/>
      <c r="AK82" s="966"/>
      <c r="AL82" s="298"/>
      <c r="AM82" s="298"/>
      <c r="AN82" s="303"/>
      <c r="AO82" s="301"/>
      <c r="AP82" s="301"/>
      <c r="AQ82" s="301"/>
      <c r="AR82" s="173"/>
      <c r="AS82" s="304"/>
      <c r="AT82" s="194"/>
      <c r="AU82" s="169"/>
    </row>
    <row r="83" spans="1:47">
      <c r="A83" s="146"/>
      <c r="B83" s="895"/>
      <c r="C83" s="904"/>
      <c r="D83" s="427"/>
      <c r="E83" s="895"/>
      <c r="F83" s="966"/>
      <c r="G83" s="313"/>
      <c r="H83" s="305">
        <v>2760800</v>
      </c>
      <c r="I83" s="166" t="str">
        <f>IF(AND(ISBLANK(G83),ISBLANK(H83)),"",IF(NOT(ISBLANK(G83)),VLOOKUP(G83,[12]CODE_TYPE_MAPPING!$B:$C,2,FALSE),VLOOKUP(H83,[12]CODE_TYPE_MAPPING!$B:$C,2,FALSE)))</f>
        <v>MISC LIABILITY OUTPUT TAX</v>
      </c>
      <c r="J83" s="165"/>
      <c r="K83" s="165" t="s">
        <v>636</v>
      </c>
      <c r="L83" s="165" t="s">
        <v>637</v>
      </c>
      <c r="M83" s="206" t="s">
        <v>638</v>
      </c>
      <c r="N83" s="166"/>
      <c r="O83" s="307">
        <f>0.12*O82</f>
        <v>-17640</v>
      </c>
      <c r="P83" s="169"/>
      <c r="Q83" s="966"/>
      <c r="R83" s="305"/>
      <c r="S83" s="305"/>
      <c r="T83" s="206"/>
      <c r="U83" s="165"/>
      <c r="V83" s="165"/>
      <c r="W83" s="165"/>
      <c r="X83" s="206"/>
      <c r="Y83" s="206"/>
      <c r="Z83" s="170"/>
      <c r="AA83" s="966"/>
      <c r="AB83" s="308"/>
      <c r="AC83" s="308"/>
      <c r="AD83" s="233"/>
      <c r="AE83" s="187"/>
      <c r="AF83" s="187"/>
      <c r="AG83" s="187"/>
      <c r="AH83" s="233"/>
      <c r="AI83" s="233"/>
      <c r="AJ83" s="170"/>
      <c r="AK83" s="966"/>
      <c r="AL83" s="193"/>
      <c r="AM83" s="296"/>
      <c r="AN83" s="190"/>
      <c r="AO83" s="234"/>
      <c r="AP83" s="234"/>
      <c r="AQ83" s="234"/>
      <c r="AR83" s="190"/>
      <c r="AS83" s="193"/>
      <c r="AT83" s="194"/>
      <c r="AU83" s="169"/>
    </row>
    <row r="84" spans="1:47">
      <c r="A84" s="146"/>
      <c r="B84" s="895"/>
      <c r="C84" s="904"/>
      <c r="D84" s="427"/>
      <c r="E84" s="895"/>
      <c r="F84" s="966"/>
      <c r="G84" s="306"/>
      <c r="H84" s="305"/>
      <c r="I84" s="166"/>
      <c r="J84" s="165"/>
      <c r="K84" s="165"/>
      <c r="L84" s="165"/>
      <c r="M84" s="206"/>
      <c r="N84" s="166"/>
      <c r="O84" s="307"/>
      <c r="P84" s="169"/>
      <c r="Q84" s="966"/>
      <c r="R84" s="305"/>
      <c r="S84" s="305"/>
      <c r="T84" s="206"/>
      <c r="U84" s="165"/>
      <c r="V84" s="165"/>
      <c r="W84" s="165"/>
      <c r="X84" s="206"/>
      <c r="Y84" s="206"/>
      <c r="Z84" s="170"/>
      <c r="AA84" s="966"/>
      <c r="AB84" s="308"/>
      <c r="AC84" s="308"/>
      <c r="AD84" s="233"/>
      <c r="AE84" s="187"/>
      <c r="AF84" s="187"/>
      <c r="AG84" s="187"/>
      <c r="AH84" s="233"/>
      <c r="AI84" s="233"/>
      <c r="AJ84" s="170"/>
      <c r="AK84" s="966"/>
      <c r="AL84" s="193"/>
      <c r="AM84" s="193"/>
      <c r="AN84" s="190"/>
      <c r="AO84" s="234"/>
      <c r="AP84" s="234"/>
      <c r="AQ84" s="234"/>
      <c r="AR84" s="193"/>
      <c r="AS84" s="193"/>
      <c r="AT84" s="194"/>
      <c r="AU84" s="169"/>
    </row>
    <row r="85" spans="1:47" ht="13.9" customHeight="1">
      <c r="A85" s="146"/>
      <c r="B85" s="895"/>
      <c r="C85" s="904"/>
      <c r="D85" s="427"/>
      <c r="E85" s="895"/>
      <c r="F85" s="965" t="s">
        <v>679</v>
      </c>
      <c r="G85" s="305">
        <v>1130110</v>
      </c>
      <c r="H85" s="305"/>
      <c r="I85" s="166" t="str">
        <f>IF(AND(ISBLANK(G85),ISBLANK(H85)),"",IF(NOT(ISBLANK(G85)),VLOOKUP(G85,[12]CODE_TYPE_MAPPING!$B:$C,2,FALSE),VLOOKUP(H85,[12]CODE_TYPE_MAPPING!$B:$C,2,FALSE)))</f>
        <v>DUE FR LOCAL BANK</v>
      </c>
      <c r="J85" s="165" t="s">
        <v>607</v>
      </c>
      <c r="K85" s="165"/>
      <c r="L85" s="165" t="s">
        <v>608</v>
      </c>
      <c r="M85" s="206" t="s">
        <v>618</v>
      </c>
      <c r="N85" s="166"/>
      <c r="O85" s="307">
        <f>-SUM(O86:O92)</f>
        <v>163170</v>
      </c>
      <c r="P85" s="169"/>
      <c r="Q85" s="965" t="s">
        <v>680</v>
      </c>
      <c r="R85" s="305"/>
      <c r="S85" s="305"/>
      <c r="T85" s="206"/>
      <c r="U85" s="165"/>
      <c r="V85" s="165"/>
      <c r="W85" s="165"/>
      <c r="X85" s="206"/>
      <c r="Y85" s="206"/>
      <c r="Z85" s="170"/>
      <c r="AA85" s="965" t="s">
        <v>680</v>
      </c>
      <c r="AB85" s="308"/>
      <c r="AC85" s="308"/>
      <c r="AD85" s="233"/>
      <c r="AE85" s="187"/>
      <c r="AF85" s="187"/>
      <c r="AG85" s="187"/>
      <c r="AH85" s="233"/>
      <c r="AI85" s="233"/>
      <c r="AJ85" s="170"/>
      <c r="AK85" s="965" t="s">
        <v>681</v>
      </c>
      <c r="AL85" s="193"/>
      <c r="AM85" s="193"/>
      <c r="AN85" s="190"/>
      <c r="AO85" s="234"/>
      <c r="AP85" s="234"/>
      <c r="AQ85" s="234"/>
      <c r="AR85" s="193"/>
      <c r="AS85" s="193"/>
      <c r="AT85" s="194"/>
      <c r="AU85" s="169"/>
    </row>
    <row r="86" spans="1:47" ht="13.9" customHeight="1">
      <c r="A86" s="146"/>
      <c r="B86" s="895"/>
      <c r="C86" s="904"/>
      <c r="D86" s="427"/>
      <c r="E86" s="895"/>
      <c r="F86" s="966"/>
      <c r="G86" s="305">
        <v>2540400</v>
      </c>
      <c r="H86" s="305"/>
      <c r="I86" s="166" t="str">
        <f>IF(AND(ISBLANK(G86),ISBLANK(H86)),"",IF(NOT(ISBLANK(G86)),VLOOKUP(G86,[12]CODE_TYPE_MAPPING!$B:$C,2,FALSE),VLOOKUP(H86,[12]CODE_TYPE_MAPPING!$B:$C,2,FALSE)))</f>
        <v>DEPOSIT ON LEASE CONTRACT-OPERATING LEASE</v>
      </c>
      <c r="J86" s="165" t="s">
        <v>664</v>
      </c>
      <c r="K86" s="165"/>
      <c r="L86" s="165" t="s">
        <v>665</v>
      </c>
      <c r="M86" s="206" t="s">
        <v>666</v>
      </c>
      <c r="N86" s="166"/>
      <c r="O86" s="307"/>
      <c r="P86" s="169"/>
      <c r="Q86" s="966"/>
      <c r="R86" s="305"/>
      <c r="S86" s="305"/>
      <c r="T86" s="206"/>
      <c r="U86" s="165"/>
      <c r="V86" s="165"/>
      <c r="W86" s="165"/>
      <c r="X86" s="206"/>
      <c r="Y86" s="206"/>
      <c r="Z86" s="170"/>
      <c r="AA86" s="966"/>
      <c r="AB86" s="308"/>
      <c r="AC86" s="308"/>
      <c r="AD86" s="233"/>
      <c r="AE86" s="187"/>
      <c r="AF86" s="187"/>
      <c r="AG86" s="187"/>
      <c r="AH86" s="233"/>
      <c r="AI86" s="233"/>
      <c r="AJ86" s="170"/>
      <c r="AK86" s="966"/>
      <c r="AL86" s="193">
        <v>1130110</v>
      </c>
      <c r="AM86" s="193"/>
      <c r="AN86" s="190" t="str">
        <f>IF(AND(ISBLANK(AL86),ISBLANK(AM86)),"",IF(NOT(ISBLANK(AL86)),VLOOKUP(AL86,[12]CODE_TYPE_MAPPING!$B:$C,2,FALSE),VLOOKUP(AM86,[12]CODE_TYPE_MAPPING!$B:$C,2,FALSE)))</f>
        <v>DUE FR LOCAL BANK</v>
      </c>
      <c r="AO86" s="234" t="s">
        <v>607</v>
      </c>
      <c r="AP86" s="234"/>
      <c r="AQ86" s="234" t="s">
        <v>608</v>
      </c>
      <c r="AR86" s="314" t="s">
        <v>618</v>
      </c>
      <c r="AS86" s="206" t="s">
        <v>682</v>
      </c>
      <c r="AT86" s="194"/>
      <c r="AU86" s="169"/>
    </row>
    <row r="87" spans="1:47" ht="30">
      <c r="A87" s="146"/>
      <c r="B87" s="895"/>
      <c r="C87" s="904"/>
      <c r="D87" s="427"/>
      <c r="E87" s="895"/>
      <c r="F87" s="966"/>
      <c r="G87" s="305" t="s">
        <v>627</v>
      </c>
      <c r="H87" s="305"/>
      <c r="I87" s="166" t="str">
        <f>IF(AND(ISBLANK(G87),ISBLANK(H87)),"",IF(NOT(ISBLANK(G87)),VLOOKUP(G87,[12]CODE_TYPE_MAPPING!$B:$C,2,FALSE),VLOOKUP(H87,[12]CODE_TYPE_MAPPING!$B:$C,2,FALSE)))</f>
        <v>tempbankcharge</v>
      </c>
      <c r="J87" s="165"/>
      <c r="K87" s="165"/>
      <c r="L87" s="165"/>
      <c r="M87" s="206" t="s">
        <v>629</v>
      </c>
      <c r="N87" s="166"/>
      <c r="O87" s="307">
        <v>0</v>
      </c>
      <c r="P87" s="169"/>
      <c r="Q87" s="966"/>
      <c r="R87" s="305"/>
      <c r="S87" s="305"/>
      <c r="T87" s="206"/>
      <c r="U87" s="165"/>
      <c r="V87" s="165"/>
      <c r="W87" s="165"/>
      <c r="X87" s="206"/>
      <c r="Y87" s="206"/>
      <c r="Z87" s="170"/>
      <c r="AA87" s="966"/>
      <c r="AB87" s="308"/>
      <c r="AC87" s="308"/>
      <c r="AD87" s="233"/>
      <c r="AE87" s="187"/>
      <c r="AF87" s="187"/>
      <c r="AG87" s="187"/>
      <c r="AH87" s="233"/>
      <c r="AI87" s="233"/>
      <c r="AJ87" s="170"/>
      <c r="AK87" s="966"/>
      <c r="AL87" s="193">
        <v>2540300</v>
      </c>
      <c r="AM87" s="293"/>
      <c r="AN87" s="190" t="str">
        <f>IF(AND(ISBLANK(AL87),ISBLANK(AM87)),"",IF(NOT(ISBLANK(AL87)),VLOOKUP(AL87,[12]CODE_TYPE_MAPPING!$B:$C,2,FALSE),VLOOKUP(AM87,[12]CODE_TYPE_MAPPING!$B:$C,2,FALSE)))</f>
        <v>DEP ON LEASE CONTRACT-CAPITAL LEASE</v>
      </c>
      <c r="AO87" s="234" t="s">
        <v>668</v>
      </c>
      <c r="AP87" s="234"/>
      <c r="AQ87" s="234" t="s">
        <v>669</v>
      </c>
      <c r="AR87" s="190" t="s">
        <v>666</v>
      </c>
      <c r="AS87" s="206" t="s">
        <v>667</v>
      </c>
      <c r="AT87" s="194"/>
      <c r="AU87" s="169"/>
    </row>
    <row r="88" spans="1:47" ht="30">
      <c r="A88" s="146"/>
      <c r="B88" s="895"/>
      <c r="C88" s="904"/>
      <c r="D88" s="427"/>
      <c r="E88" s="895"/>
      <c r="F88" s="966"/>
      <c r="G88" s="305">
        <v>2720400</v>
      </c>
      <c r="H88" s="305"/>
      <c r="I88" s="166" t="str">
        <f>IF(AND(ISBLANK(G88),ISBLANK(H88)),"",IF(NOT(ISBLANK(G88)),VLOOKUP(G88,[12]CODE_TYPE_MAPPING!$B:$C,2,FALSE),VLOOKUP(H88,[12]CODE_TYPE_MAPPING!$B:$C,2,FALSE)))</f>
        <v>WITHHOLDING TAX PAYABLE AT SOURCE</v>
      </c>
      <c r="J88" s="165" t="s">
        <v>583</v>
      </c>
      <c r="K88" s="165"/>
      <c r="L88" s="165" t="s">
        <v>584</v>
      </c>
      <c r="M88" s="206" t="s">
        <v>683</v>
      </c>
      <c r="N88" s="166" t="s">
        <v>667</v>
      </c>
      <c r="O88" s="307">
        <f>-0.01*O89</f>
        <v>1470</v>
      </c>
      <c r="P88" s="169"/>
      <c r="Q88" s="966"/>
      <c r="R88" s="305"/>
      <c r="S88" s="305"/>
      <c r="T88" s="206" t="s">
        <v>621</v>
      </c>
      <c r="U88" s="165"/>
      <c r="V88" s="165"/>
      <c r="W88" s="165"/>
      <c r="X88" s="206"/>
      <c r="Y88" s="206"/>
      <c r="Z88" s="170"/>
      <c r="AA88" s="966"/>
      <c r="AB88" s="308"/>
      <c r="AC88" s="308"/>
      <c r="AD88" s="233"/>
      <c r="AE88" s="187"/>
      <c r="AF88" s="187"/>
      <c r="AG88" s="187"/>
      <c r="AH88" s="233"/>
      <c r="AI88" s="233"/>
      <c r="AJ88" s="170"/>
      <c r="AK88" s="966"/>
      <c r="AL88" s="193" t="s">
        <v>627</v>
      </c>
      <c r="AM88" s="293"/>
      <c r="AN88" s="190" t="str">
        <f>IF(AND(ISBLANK(AL88),ISBLANK(AM88)),"",IF(NOT(ISBLANK(AL88)),VLOOKUP(AL88,[12]CODE_TYPE_MAPPING!$B:$C,2,FALSE),VLOOKUP(AM88,[12]CODE_TYPE_MAPPING!$B:$C,2,FALSE)))</f>
        <v>tempbankcharge</v>
      </c>
      <c r="AO88" s="234"/>
      <c r="AP88" s="234"/>
      <c r="AQ88" s="234"/>
      <c r="AR88" s="190" t="s">
        <v>629</v>
      </c>
      <c r="AS88" s="193"/>
      <c r="AT88" s="194"/>
      <c r="AU88" s="169"/>
    </row>
    <row r="89" spans="1:47" ht="18.75">
      <c r="A89" s="146"/>
      <c r="B89" s="895"/>
      <c r="C89" s="904"/>
      <c r="D89" s="427"/>
      <c r="E89" s="895"/>
      <c r="F89" s="966"/>
      <c r="G89" s="305"/>
      <c r="H89" s="305">
        <v>1820940</v>
      </c>
      <c r="I89" s="166" t="str">
        <f>IF(AND(ISBLANK(G89),ISBLANK(H89)),"",IF(NOT(ISBLANK(G89)),VLOOKUP(G89,[12]CODE_TYPE_MAPPING!$B:$C,2,FALSE),VLOOKUP(H89,[12]CODE_TYPE_MAPPING!$B:$C,2,FALSE)))</f>
        <v>A/R-TRADE-FULL GL</v>
      </c>
      <c r="J89" s="165"/>
      <c r="K89" s="165" t="s">
        <v>670</v>
      </c>
      <c r="L89" s="165" t="s">
        <v>671</v>
      </c>
      <c r="M89" s="206" t="s">
        <v>672</v>
      </c>
      <c r="N89" s="166" t="s">
        <v>673</v>
      </c>
      <c r="O89" s="307">
        <v>-147000</v>
      </c>
      <c r="P89" s="169"/>
      <c r="Q89" s="966"/>
      <c r="R89" s="305"/>
      <c r="S89" s="305"/>
      <c r="T89" s="206"/>
      <c r="U89" s="165"/>
      <c r="V89" s="165"/>
      <c r="W89" s="165"/>
      <c r="X89" s="206"/>
      <c r="Y89" s="206"/>
      <c r="Z89" s="170"/>
      <c r="AA89" s="966"/>
      <c r="AB89" s="308"/>
      <c r="AC89" s="308"/>
      <c r="AD89" s="233"/>
      <c r="AE89" s="187"/>
      <c r="AF89" s="187"/>
      <c r="AG89" s="187"/>
      <c r="AH89" s="233"/>
      <c r="AI89" s="233"/>
      <c r="AJ89" s="170"/>
      <c r="AK89" s="966"/>
      <c r="AL89" s="193"/>
      <c r="AM89" s="315">
        <v>1820940</v>
      </c>
      <c r="AN89" s="190" t="str">
        <f>IF(AND(ISBLANK(AL89),ISBLANK(AM89)),"",IF(NOT(ISBLANK(AL89)),VLOOKUP(AL89,[12]CODE_TYPE_MAPPING!$B:$C,2,FALSE),VLOOKUP(AM89,[12]CODE_TYPE_MAPPING!$B:$C,2,FALSE)))</f>
        <v>A/R-TRADE-FULL GL</v>
      </c>
      <c r="AO89" s="234"/>
      <c r="AP89" s="234" t="s">
        <v>674</v>
      </c>
      <c r="AQ89" s="234" t="s">
        <v>671</v>
      </c>
      <c r="AR89" s="314" t="s">
        <v>672</v>
      </c>
      <c r="AS89" s="193"/>
      <c r="AT89" s="194"/>
      <c r="AU89" s="169"/>
    </row>
    <row r="90" spans="1:47" ht="18.75">
      <c r="A90" s="146"/>
      <c r="B90" s="895"/>
      <c r="C90" s="904"/>
      <c r="D90" s="427"/>
      <c r="E90" s="895"/>
      <c r="F90" s="966"/>
      <c r="G90" s="305"/>
      <c r="H90" s="305"/>
      <c r="I90" s="166"/>
      <c r="J90" s="165"/>
      <c r="K90" s="165"/>
      <c r="L90" s="165"/>
      <c r="M90" s="206"/>
      <c r="N90" s="166"/>
      <c r="O90" s="307"/>
      <c r="P90" s="169"/>
      <c r="Q90" s="966"/>
      <c r="R90" s="305"/>
      <c r="S90" s="305"/>
      <c r="T90" s="206"/>
      <c r="U90" s="165"/>
      <c r="V90" s="165"/>
      <c r="W90" s="165"/>
      <c r="X90" s="206"/>
      <c r="Y90" s="206"/>
      <c r="Z90" s="170"/>
      <c r="AA90" s="966"/>
      <c r="AB90" s="308"/>
      <c r="AC90" s="308"/>
      <c r="AD90" s="233"/>
      <c r="AE90" s="187"/>
      <c r="AF90" s="187"/>
      <c r="AG90" s="187"/>
      <c r="AH90" s="233"/>
      <c r="AI90" s="233"/>
      <c r="AJ90" s="170"/>
      <c r="AK90" s="966"/>
      <c r="AL90" s="193"/>
      <c r="AM90" s="316">
        <v>2760800</v>
      </c>
      <c r="AN90" s="190" t="str">
        <f>IF(AND(ISBLANK(AL90),ISBLANK(AM90)),"",IF(NOT(ISBLANK(AL90)),VLOOKUP(AL90,[12]CODE_TYPE_MAPPING!$B:$C,2,FALSE),VLOOKUP(AM90,[12]CODE_TYPE_MAPPING!$B:$C,2,FALSE)))</f>
        <v>MISC LIABILITY OUTPUT TAX</v>
      </c>
      <c r="AO90" s="234"/>
      <c r="AP90" s="234"/>
      <c r="AQ90" s="234"/>
      <c r="AR90" s="314" t="s">
        <v>684</v>
      </c>
      <c r="AS90" s="193"/>
      <c r="AT90" s="194"/>
      <c r="AU90" s="169"/>
    </row>
    <row r="91" spans="1:47" ht="18.75">
      <c r="A91" s="146"/>
      <c r="B91" s="895"/>
      <c r="C91" s="904"/>
      <c r="D91" s="427"/>
      <c r="E91" s="895"/>
      <c r="F91" s="966"/>
      <c r="G91" s="305"/>
      <c r="H91" s="305">
        <v>1630300</v>
      </c>
      <c r="I91" s="166" t="str">
        <f>IF(AND(ISBLANK(G91),ISBLANK(H91)),"",IF(NOT(ISBLANK(G91)),VLOOKUP(G91,[12]CODE_TYPE_MAPPING!$B:$C,2,FALSE),VLOOKUP(H91,[12]CODE_TYPE_MAPPING!$B:$C,2,FALSE)))</f>
        <v>Equipment and Other Prop for Sale</v>
      </c>
      <c r="J91" s="165"/>
      <c r="K91" s="165" t="s">
        <v>676</v>
      </c>
      <c r="L91" s="165" t="s">
        <v>677</v>
      </c>
      <c r="M91" s="206" t="s">
        <v>672</v>
      </c>
      <c r="N91" s="166" t="s">
        <v>678</v>
      </c>
      <c r="O91" s="307"/>
      <c r="P91" s="169"/>
      <c r="Q91" s="966"/>
      <c r="R91" s="305"/>
      <c r="S91" s="305"/>
      <c r="T91" s="206"/>
      <c r="U91" s="165"/>
      <c r="V91" s="165"/>
      <c r="W91" s="165"/>
      <c r="X91" s="206"/>
      <c r="Y91" s="206"/>
      <c r="Z91" s="170"/>
      <c r="AA91" s="966"/>
      <c r="AB91" s="308"/>
      <c r="AC91" s="308"/>
      <c r="AD91" s="233"/>
      <c r="AE91" s="187"/>
      <c r="AF91" s="187"/>
      <c r="AG91" s="187"/>
      <c r="AH91" s="233"/>
      <c r="AI91" s="233"/>
      <c r="AJ91" s="170"/>
      <c r="AK91" s="966"/>
      <c r="AL91" s="173">
        <v>1960900</v>
      </c>
      <c r="AM91" s="253"/>
      <c r="AN91" s="269" t="s">
        <v>652</v>
      </c>
      <c r="AO91" s="165" t="s">
        <v>658</v>
      </c>
      <c r="AP91" s="165"/>
      <c r="AQ91" s="165" t="s">
        <v>654</v>
      </c>
      <c r="AR91" s="184" t="s">
        <v>684</v>
      </c>
      <c r="AS91" s="166"/>
      <c r="AT91" s="194"/>
      <c r="AU91" s="169"/>
    </row>
    <row r="92" spans="1:47">
      <c r="A92" s="146"/>
      <c r="B92" s="895"/>
      <c r="C92" s="904"/>
      <c r="D92" s="427"/>
      <c r="E92" s="895"/>
      <c r="F92" s="966"/>
      <c r="G92" s="305"/>
      <c r="H92" s="305">
        <v>2760800</v>
      </c>
      <c r="I92" s="166" t="str">
        <f>IF(AND(ISBLANK(G92),ISBLANK(H92)),"",IF(NOT(ISBLANK(G92)),VLOOKUP(G92,[12]CODE_TYPE_MAPPING!$B:$C,2,FALSE),VLOOKUP(H92,[12]CODE_TYPE_MAPPING!$B:$C,2,FALSE)))</f>
        <v>MISC LIABILITY OUTPUT TAX</v>
      </c>
      <c r="J92" s="165"/>
      <c r="K92" s="165" t="s">
        <v>636</v>
      </c>
      <c r="L92" s="165" t="s">
        <v>637</v>
      </c>
      <c r="M92" s="206" t="s">
        <v>638</v>
      </c>
      <c r="N92" s="166" t="s">
        <v>685</v>
      </c>
      <c r="O92" s="307">
        <f>O89*0.12</f>
        <v>-17640</v>
      </c>
      <c r="P92" s="169"/>
      <c r="Q92" s="966"/>
      <c r="R92" s="305"/>
      <c r="S92" s="305"/>
      <c r="T92" s="206"/>
      <c r="U92" s="165"/>
      <c r="V92" s="165"/>
      <c r="W92" s="165"/>
      <c r="X92" s="206"/>
      <c r="Y92" s="206"/>
      <c r="Z92" s="170"/>
      <c r="AA92" s="966"/>
      <c r="AB92" s="308"/>
      <c r="AC92" s="308"/>
      <c r="AD92" s="233"/>
      <c r="AE92" s="187"/>
      <c r="AF92" s="187"/>
      <c r="AG92" s="187"/>
      <c r="AH92" s="233"/>
      <c r="AI92" s="233"/>
      <c r="AJ92" s="170"/>
      <c r="AK92" s="966"/>
      <c r="AL92" s="193"/>
      <c r="AM92" s="193"/>
      <c r="AN92" s="190" t="str">
        <f>IF(AND(ISBLANK(AL92),ISBLANK(AM92)),"",IF(NOT(ISBLANK(AL92)),VLOOKUP(AL92,[12]CODE_TYPE_MAPPING!$B:$C,2,FALSE),VLOOKUP(AM92,[12]CODE_TYPE_MAPPING!$B:$C,2,FALSE)))</f>
        <v/>
      </c>
      <c r="AO92" s="234"/>
      <c r="AP92" s="234"/>
      <c r="AQ92" s="234"/>
      <c r="AR92" s="193"/>
      <c r="AS92" s="193"/>
      <c r="AT92" s="194"/>
      <c r="AU92" s="169"/>
    </row>
    <row r="93" spans="1:47">
      <c r="A93" s="146"/>
      <c r="B93" s="895"/>
      <c r="C93" s="904"/>
      <c r="D93" s="427"/>
      <c r="E93" s="895"/>
      <c r="F93" s="309"/>
      <c r="G93" s="306"/>
      <c r="H93" s="306"/>
      <c r="I93" s="166"/>
      <c r="J93" s="165"/>
      <c r="K93" s="165"/>
      <c r="L93" s="165"/>
      <c r="M93" s="166"/>
      <c r="N93" s="166"/>
      <c r="O93" s="307"/>
      <c r="P93" s="169"/>
      <c r="Q93" s="309"/>
      <c r="R93" s="305"/>
      <c r="S93" s="305"/>
      <c r="T93" s="206"/>
      <c r="U93" s="165"/>
      <c r="V93" s="165"/>
      <c r="W93" s="165"/>
      <c r="X93" s="206"/>
      <c r="Y93" s="206"/>
      <c r="Z93" s="170"/>
      <c r="AA93" s="309"/>
      <c r="AB93" s="308"/>
      <c r="AC93" s="308"/>
      <c r="AD93" s="233"/>
      <c r="AE93" s="187"/>
      <c r="AF93" s="187"/>
      <c r="AG93" s="187"/>
      <c r="AH93" s="233"/>
      <c r="AI93" s="233"/>
      <c r="AJ93" s="170"/>
      <c r="AK93" s="309"/>
      <c r="AL93" s="193"/>
      <c r="AM93" s="193"/>
      <c r="AN93" s="190"/>
      <c r="AO93" s="234"/>
      <c r="AP93" s="234"/>
      <c r="AQ93" s="234"/>
      <c r="AR93" s="193"/>
      <c r="AS93" s="193"/>
      <c r="AT93" s="194"/>
      <c r="AU93" s="169"/>
    </row>
    <row r="94" spans="1:47" ht="13.9" customHeight="1">
      <c r="A94" s="146"/>
      <c r="B94" s="895"/>
      <c r="C94" s="904"/>
      <c r="D94" s="427"/>
      <c r="E94" s="895"/>
      <c r="F94" s="959" t="s">
        <v>686</v>
      </c>
      <c r="G94" s="293">
        <v>1130110</v>
      </c>
      <c r="H94" s="296"/>
      <c r="I94" s="190" t="str">
        <f>IF(AND(ISBLANK(G94),ISBLANK(H96)),"",IF(NOT(ISBLANK(G94)),VLOOKUP(G94,[12]CODE_TYPE_MAPPING!$B:$C,2,FALSE),VLOOKUP(H96,[12]CODE_TYPE_MAPPING!$B:$C,2,FALSE)))</f>
        <v>DUE FR LOCAL BANK</v>
      </c>
      <c r="J94" s="191" t="s">
        <v>607</v>
      </c>
      <c r="K94" s="191"/>
      <c r="L94" s="191" t="s">
        <v>608</v>
      </c>
      <c r="M94" s="190" t="s">
        <v>618</v>
      </c>
      <c r="N94" s="206" t="s">
        <v>687</v>
      </c>
      <c r="O94" s="177"/>
      <c r="P94" s="169"/>
      <c r="Q94" s="959" t="s">
        <v>688</v>
      </c>
      <c r="R94" s="293"/>
      <c r="S94" s="293"/>
      <c r="T94" s="206" t="s">
        <v>621</v>
      </c>
      <c r="U94" s="191"/>
      <c r="V94" s="191"/>
      <c r="W94" s="191"/>
      <c r="X94" s="190"/>
      <c r="Y94" s="206"/>
      <c r="Z94" s="177"/>
      <c r="AA94" s="959" t="s">
        <v>688</v>
      </c>
      <c r="AB94" s="255"/>
      <c r="AC94" s="255"/>
      <c r="AD94" s="233"/>
      <c r="AE94" s="187"/>
      <c r="AF94" s="187"/>
      <c r="AG94" s="187"/>
      <c r="AH94" s="186"/>
      <c r="AI94" s="233"/>
      <c r="AJ94" s="177"/>
      <c r="AK94" s="959" t="s">
        <v>688</v>
      </c>
      <c r="AL94" s="293">
        <v>1130110</v>
      </c>
      <c r="AM94" s="296"/>
      <c r="AN94" s="190" t="str">
        <f>IF(AND(ISBLANK(AL94),ISBLANK(AM96)),"",IF(NOT(ISBLANK(AL94)),VLOOKUP(AL94,[12]CODE_TYPE_MAPPING!$B:$C,2,FALSE),VLOOKUP(AM96,[12]CODE_TYPE_MAPPING!$B:$C,2,FALSE)))</f>
        <v>DUE FR LOCAL BANK</v>
      </c>
      <c r="AO94" s="234" t="s">
        <v>607</v>
      </c>
      <c r="AP94" s="234"/>
      <c r="AQ94" s="234" t="s">
        <v>608</v>
      </c>
      <c r="AR94" s="190" t="s">
        <v>618</v>
      </c>
      <c r="AS94" s="206" t="s">
        <v>687</v>
      </c>
      <c r="AT94" s="194"/>
      <c r="AU94" s="169"/>
    </row>
    <row r="95" spans="1:47" ht="30">
      <c r="A95" s="146"/>
      <c r="B95" s="895"/>
      <c r="C95" s="904"/>
      <c r="D95" s="427"/>
      <c r="E95" s="895"/>
      <c r="F95" s="960"/>
      <c r="G95" s="293" t="s">
        <v>627</v>
      </c>
      <c r="H95" s="172"/>
      <c r="I95" s="190" t="str">
        <f>IF(AND(ISBLANK(G95),ISBLANK(#REF!)),"",IF(NOT(ISBLANK(G95)),VLOOKUP(G95,[12]CODE_TYPE_MAPPING!$B:$C,2,FALSE),VLOOKUP(#REF!,[12]CODE_TYPE_MAPPING!$B:$C,2,FALSE)))</f>
        <v>tempbankcharge</v>
      </c>
      <c r="J95" s="191"/>
      <c r="K95" s="191"/>
      <c r="L95" s="191"/>
      <c r="M95" s="190" t="s">
        <v>629</v>
      </c>
      <c r="N95" s="190"/>
      <c r="O95" s="177"/>
      <c r="P95" s="169"/>
      <c r="Q95" s="960"/>
      <c r="R95" s="293"/>
      <c r="S95" s="293"/>
      <c r="T95" s="190"/>
      <c r="U95" s="191"/>
      <c r="V95" s="191"/>
      <c r="W95" s="191"/>
      <c r="X95" s="190"/>
      <c r="Y95" s="190"/>
      <c r="Z95" s="177"/>
      <c r="AA95" s="960"/>
      <c r="AB95" s="255"/>
      <c r="AC95" s="255"/>
      <c r="AD95" s="186"/>
      <c r="AE95" s="187"/>
      <c r="AF95" s="187"/>
      <c r="AG95" s="187"/>
      <c r="AH95" s="186"/>
      <c r="AI95" s="186"/>
      <c r="AJ95" s="177"/>
      <c r="AK95" s="960"/>
      <c r="AL95" s="293" t="s">
        <v>627</v>
      </c>
      <c r="AM95" s="172"/>
      <c r="AN95" s="190" t="str">
        <f>IF(AND(ISBLANK(AL95),ISBLANK(#REF!)),"",IF(NOT(ISBLANK(AL95)),VLOOKUP(AL95,[12]CODE_TYPE_MAPPING!$B:$C,2,FALSE),VLOOKUP(#REF!,[12]CODE_TYPE_MAPPING!$B:$C,2,FALSE)))</f>
        <v>tempbankcharge</v>
      </c>
      <c r="AO95" s="191"/>
      <c r="AP95" s="191"/>
      <c r="AQ95" s="191"/>
      <c r="AR95" s="190" t="s">
        <v>629</v>
      </c>
      <c r="AS95" s="190"/>
      <c r="AT95" s="194"/>
      <c r="AU95" s="169"/>
    </row>
    <row r="96" spans="1:47" ht="30">
      <c r="A96" s="146"/>
      <c r="B96" s="895"/>
      <c r="C96" s="904"/>
      <c r="D96" s="427"/>
      <c r="E96" s="895"/>
      <c r="F96" s="960"/>
      <c r="G96" s="293"/>
      <c r="H96" s="293">
        <v>2540400</v>
      </c>
      <c r="I96" s="190" t="str">
        <f>IF(AND(ISBLANK(G96),ISBLANK(H96)),"",IF(NOT(ISBLANK(G96)),VLOOKUP(G96,[12]CODE_TYPE_MAPPING!$B:$C,2,FALSE),VLOOKUP(H96,[12]CODE_TYPE_MAPPING!$B:$C,2,FALSE)))</f>
        <v>DEPOSIT ON LEASE CONTRACT-OPERATING LEASE</v>
      </c>
      <c r="J96" s="191"/>
      <c r="K96" s="191" t="s">
        <v>664</v>
      </c>
      <c r="L96" s="191" t="s">
        <v>665</v>
      </c>
      <c r="M96" s="190" t="s">
        <v>666</v>
      </c>
      <c r="N96" s="190"/>
      <c r="O96" s="177"/>
      <c r="P96" s="169"/>
      <c r="Q96" s="960"/>
      <c r="R96" s="293"/>
      <c r="S96" s="293"/>
      <c r="T96" s="190"/>
      <c r="U96" s="191"/>
      <c r="V96" s="191"/>
      <c r="W96" s="191"/>
      <c r="X96" s="190"/>
      <c r="Y96" s="190"/>
      <c r="Z96" s="177"/>
      <c r="AA96" s="960"/>
      <c r="AB96" s="255"/>
      <c r="AC96" s="255"/>
      <c r="AD96" s="186"/>
      <c r="AE96" s="187"/>
      <c r="AF96" s="187"/>
      <c r="AG96" s="187"/>
      <c r="AH96" s="186"/>
      <c r="AI96" s="186"/>
      <c r="AJ96" s="177"/>
      <c r="AK96" s="960"/>
      <c r="AL96" s="293"/>
      <c r="AM96" s="293">
        <v>2540300</v>
      </c>
      <c r="AN96" s="190" t="str">
        <f>IF(AND(ISBLANK(AL96),ISBLANK(AM96)),"",IF(NOT(ISBLANK(AL96)),VLOOKUP(AL96,[12]CODE_TYPE_MAPPING!$B:$C,2,FALSE),VLOOKUP(AM96,[12]CODE_TYPE_MAPPING!$B:$C,2,FALSE)))</f>
        <v>DEP ON LEASE CONTRACT-CAPITAL LEASE</v>
      </c>
      <c r="AO96" s="191"/>
      <c r="AP96" s="191" t="s">
        <v>668</v>
      </c>
      <c r="AQ96" s="191" t="s">
        <v>669</v>
      </c>
      <c r="AR96" s="190" t="s">
        <v>666</v>
      </c>
      <c r="AS96" s="190"/>
      <c r="AT96" s="194"/>
      <c r="AU96" s="169"/>
    </row>
    <row r="97" spans="1:47" ht="18.75">
      <c r="A97" s="146"/>
      <c r="B97" s="895"/>
      <c r="C97" s="904"/>
      <c r="D97" s="427"/>
      <c r="E97" s="895"/>
      <c r="F97" s="960"/>
      <c r="G97" s="293"/>
      <c r="H97" s="293"/>
      <c r="I97" s="190"/>
      <c r="J97" s="191"/>
      <c r="K97" s="191"/>
      <c r="L97" s="191"/>
      <c r="M97" s="190"/>
      <c r="N97" s="190"/>
      <c r="O97" s="177"/>
      <c r="P97" s="169"/>
      <c r="Q97" s="960"/>
      <c r="R97" s="293"/>
      <c r="S97" s="293"/>
      <c r="T97" s="190"/>
      <c r="U97" s="191"/>
      <c r="V97" s="191"/>
      <c r="W97" s="191"/>
      <c r="X97" s="190"/>
      <c r="Y97" s="190"/>
      <c r="Z97" s="170"/>
      <c r="AA97" s="960"/>
      <c r="AB97" s="255"/>
      <c r="AC97" s="255"/>
      <c r="AD97" s="186"/>
      <c r="AE97" s="187"/>
      <c r="AF97" s="187"/>
      <c r="AG97" s="187"/>
      <c r="AH97" s="186"/>
      <c r="AI97" s="186"/>
      <c r="AJ97" s="170"/>
      <c r="AK97" s="960"/>
      <c r="AL97" s="193"/>
      <c r="AM97" s="193"/>
      <c r="AN97" s="190"/>
      <c r="AO97" s="191"/>
      <c r="AP97" s="191"/>
      <c r="AQ97" s="191"/>
      <c r="AR97" s="314"/>
      <c r="AS97" s="193"/>
      <c r="AT97" s="194"/>
      <c r="AU97" s="169"/>
    </row>
    <row r="98" spans="1:47" ht="18.75">
      <c r="A98" s="146"/>
      <c r="B98" s="895"/>
      <c r="C98" s="904"/>
      <c r="D98" s="427"/>
      <c r="E98" s="895"/>
      <c r="F98" s="960"/>
      <c r="G98" s="293"/>
      <c r="H98" s="293"/>
      <c r="I98" s="190"/>
      <c r="J98" s="191"/>
      <c r="K98" s="191"/>
      <c r="L98" s="191"/>
      <c r="M98" s="190"/>
      <c r="N98" s="190"/>
      <c r="O98" s="177"/>
      <c r="P98" s="169"/>
      <c r="Q98" s="960"/>
      <c r="R98" s="293"/>
      <c r="S98" s="293"/>
      <c r="T98" s="190"/>
      <c r="U98" s="191"/>
      <c r="V98" s="191"/>
      <c r="W98" s="191"/>
      <c r="X98" s="190"/>
      <c r="Y98" s="190"/>
      <c r="Z98" s="177"/>
      <c r="AA98" s="960"/>
      <c r="AB98" s="255"/>
      <c r="AC98" s="255"/>
      <c r="AD98" s="186"/>
      <c r="AE98" s="187"/>
      <c r="AF98" s="187"/>
      <c r="AG98" s="187"/>
      <c r="AH98" s="186"/>
      <c r="AI98" s="186"/>
      <c r="AJ98" s="177"/>
      <c r="AK98" s="960"/>
      <c r="AL98" s="193"/>
      <c r="AM98" s="193"/>
      <c r="AN98" s="190"/>
      <c r="AO98" s="191"/>
      <c r="AP98" s="191"/>
      <c r="AQ98" s="191"/>
      <c r="AR98" s="314"/>
      <c r="AS98" s="193"/>
      <c r="AT98" s="194"/>
      <c r="AU98" s="169"/>
    </row>
    <row r="99" spans="1:47" ht="41.45" customHeight="1">
      <c r="A99" s="146"/>
      <c r="B99" s="895"/>
      <c r="C99" s="904"/>
      <c r="D99" s="427"/>
      <c r="E99" s="895"/>
      <c r="F99" s="962" t="s">
        <v>689</v>
      </c>
      <c r="G99" s="253">
        <v>1130110</v>
      </c>
      <c r="H99" s="253"/>
      <c r="I99" s="163" t="str">
        <f>IF(AND(ISBLANK(G99),ISBLANK(H99)),"",IF(NOT(ISBLANK(G99)),VLOOKUP(G99,[12]CODE_TYPE_MAPPING!$B:$C,2,FALSE),VLOOKUP(H99,[12]CODE_TYPE_MAPPING!$B:$C,2,FALSE)))</f>
        <v>DUE FR LOCAL BANK</v>
      </c>
      <c r="J99" s="165" t="s">
        <v>607</v>
      </c>
      <c r="K99" s="165"/>
      <c r="L99" s="165" t="s">
        <v>608</v>
      </c>
      <c r="M99" s="163" t="s">
        <v>618</v>
      </c>
      <c r="N99" s="166"/>
      <c r="O99" s="168">
        <v>896</v>
      </c>
      <c r="P99" s="169"/>
      <c r="Q99" s="962" t="s">
        <v>689</v>
      </c>
      <c r="R99" s="253"/>
      <c r="S99" s="253"/>
      <c r="T99" s="206" t="s">
        <v>621</v>
      </c>
      <c r="U99" s="165"/>
      <c r="V99" s="165"/>
      <c r="W99" s="165"/>
      <c r="X99" s="163"/>
      <c r="Y99" s="166"/>
      <c r="Z99" s="177"/>
      <c r="AA99" s="962" t="s">
        <v>689</v>
      </c>
      <c r="AB99" s="255"/>
      <c r="AC99" s="255"/>
      <c r="AD99" s="233"/>
      <c r="AE99" s="187"/>
      <c r="AF99" s="187"/>
      <c r="AG99" s="187"/>
      <c r="AH99" s="186"/>
      <c r="AI99" s="233"/>
      <c r="AJ99" s="177"/>
      <c r="AK99" s="956" t="s">
        <v>690</v>
      </c>
      <c r="AL99" s="235"/>
      <c r="AM99" s="235"/>
      <c r="AN99" s="172"/>
      <c r="AO99" s="200"/>
      <c r="AP99" s="200"/>
      <c r="AQ99" s="200"/>
      <c r="AR99" s="235"/>
      <c r="AS99" s="193"/>
      <c r="AT99" s="238"/>
      <c r="AU99" s="169"/>
    </row>
    <row r="100" spans="1:47" ht="30">
      <c r="A100" s="146"/>
      <c r="B100" s="895"/>
      <c r="C100" s="904"/>
      <c r="D100" s="427"/>
      <c r="E100" s="895"/>
      <c r="F100" s="963"/>
      <c r="G100" s="253" t="s">
        <v>627</v>
      </c>
      <c r="H100" s="253"/>
      <c r="I100" s="163" t="str">
        <f>IF(AND(ISBLANK(G100),ISBLANK(H100)),"",IF(NOT(ISBLANK(G100)),VLOOKUP(G100,[12]CODE_TYPE_MAPPING!$B:$C,2,FALSE),VLOOKUP(H100,[12]CODE_TYPE_MAPPING!$B:$C,2,FALSE)))</f>
        <v>tempbankcharge</v>
      </c>
      <c r="J100" s="165"/>
      <c r="K100" s="165"/>
      <c r="L100" s="165"/>
      <c r="M100" s="163" t="s">
        <v>629</v>
      </c>
      <c r="N100" s="163"/>
      <c r="O100" s="178">
        <v>0</v>
      </c>
      <c r="P100" s="169"/>
      <c r="Q100" s="963"/>
      <c r="R100" s="253"/>
      <c r="S100" s="253"/>
      <c r="T100" s="163"/>
      <c r="U100" s="165"/>
      <c r="V100" s="165"/>
      <c r="W100" s="165"/>
      <c r="X100" s="163"/>
      <c r="Y100" s="163"/>
      <c r="Z100" s="177"/>
      <c r="AA100" s="963"/>
      <c r="AB100" s="255"/>
      <c r="AC100" s="255"/>
      <c r="AD100" s="186"/>
      <c r="AE100" s="187"/>
      <c r="AF100" s="187"/>
      <c r="AG100" s="187"/>
      <c r="AH100" s="186"/>
      <c r="AI100" s="186"/>
      <c r="AJ100" s="177"/>
      <c r="AK100" s="957"/>
      <c r="AL100" s="235"/>
      <c r="AM100" s="235"/>
      <c r="AN100" s="172" t="str">
        <f>IF(AND(ISBLANK(AL100),ISBLANK(AM100)),"",IF(NOT(ISBLANK(AL100)),VLOOKUP(AL100,[12]CODE_TYPE_MAPPING!$B:$C,2,FALSE),VLOOKUP(AM100,[12]CODE_TYPE_MAPPING!$B:$C,2,FALSE)))</f>
        <v/>
      </c>
      <c r="AO100" s="200"/>
      <c r="AP100" s="200"/>
      <c r="AQ100" s="200"/>
      <c r="AR100" s="235"/>
      <c r="AS100" s="317"/>
      <c r="AT100" s="238"/>
      <c r="AU100" s="169"/>
    </row>
    <row r="101" spans="1:47">
      <c r="A101" s="146"/>
      <c r="B101" s="895"/>
      <c r="C101" s="904"/>
      <c r="D101" s="427"/>
      <c r="E101" s="895"/>
      <c r="F101" s="963"/>
      <c r="G101" s="253"/>
      <c r="H101" s="253"/>
      <c r="I101" s="269"/>
      <c r="J101" s="272"/>
      <c r="K101" s="272"/>
      <c r="L101" s="272"/>
      <c r="M101" s="163"/>
      <c r="N101" s="163"/>
      <c r="O101" s="270"/>
      <c r="P101" s="169"/>
      <c r="Q101" s="963"/>
      <c r="R101" s="253"/>
      <c r="S101" s="253"/>
      <c r="T101" s="269"/>
      <c r="U101" s="272"/>
      <c r="V101" s="272"/>
      <c r="W101" s="272"/>
      <c r="X101" s="163"/>
      <c r="Y101" s="163"/>
      <c r="Z101" s="177"/>
      <c r="AA101" s="963"/>
      <c r="AB101" s="255"/>
      <c r="AC101" s="255"/>
      <c r="AD101" s="274"/>
      <c r="AE101" s="275"/>
      <c r="AF101" s="275"/>
      <c r="AG101" s="275"/>
      <c r="AH101" s="186"/>
      <c r="AI101" s="186"/>
      <c r="AJ101" s="177"/>
      <c r="AK101" s="957"/>
      <c r="AL101" s="235"/>
      <c r="AM101" s="235"/>
      <c r="AN101" s="172" t="str">
        <f>IF(AND(ISBLANK(AL101),ISBLANK(AM101)),"",IF(NOT(ISBLANK(AL101)),VLOOKUP(AL101,[12]CODE_TYPE_MAPPING!$B:$C,2,FALSE),VLOOKUP(AM101,[12]CODE_TYPE_MAPPING!$B:$C,2,FALSE)))</f>
        <v/>
      </c>
      <c r="AO101" s="318"/>
      <c r="AP101" s="318"/>
      <c r="AQ101" s="318"/>
      <c r="AR101" s="235"/>
      <c r="AS101" s="235"/>
      <c r="AT101" s="238"/>
      <c r="AU101" s="169"/>
    </row>
    <row r="102" spans="1:47">
      <c r="A102" s="146"/>
      <c r="B102" s="895"/>
      <c r="C102" s="904"/>
      <c r="D102" s="427"/>
      <c r="E102" s="895"/>
      <c r="F102" s="963"/>
      <c r="G102" s="253"/>
      <c r="H102" s="253"/>
      <c r="I102" s="163" t="str">
        <f>IF(AND(ISBLANK(G102),ISBLANK(H102)),"",IF(NOT(ISBLANK(G102)),VLOOKUP(G102,[12]CODE_TYPE_MAPPING!$B:$C,2,FALSE),VLOOKUP(H102,[12]CODE_TYPE_MAPPING!$B:$C,2,FALSE)))</f>
        <v/>
      </c>
      <c r="J102" s="165"/>
      <c r="K102" s="165"/>
      <c r="L102" s="165"/>
      <c r="M102" s="163"/>
      <c r="N102" s="163"/>
      <c r="O102" s="178"/>
      <c r="P102" s="169"/>
      <c r="Q102" s="963"/>
      <c r="R102" s="253"/>
      <c r="S102" s="253"/>
      <c r="T102" s="163"/>
      <c r="U102" s="165"/>
      <c r="V102" s="165"/>
      <c r="W102" s="165"/>
      <c r="X102" s="163"/>
      <c r="Y102" s="163"/>
      <c r="Z102" s="307"/>
      <c r="AA102" s="963"/>
      <c r="AB102" s="255"/>
      <c r="AC102" s="255"/>
      <c r="AD102" s="186"/>
      <c r="AE102" s="187"/>
      <c r="AF102" s="187"/>
      <c r="AG102" s="187"/>
      <c r="AH102" s="186"/>
      <c r="AI102" s="186"/>
      <c r="AJ102" s="307"/>
      <c r="AK102" s="957"/>
      <c r="AL102" s="235"/>
      <c r="AM102" s="235"/>
      <c r="AN102" s="172" t="str">
        <f>IF(AND(ISBLANK(AL102),ISBLANK(AM102)),"",IF(NOT(ISBLANK(AL102)),VLOOKUP(AL102,[12]CODE_TYPE_MAPPING!$B:$C,2,FALSE),VLOOKUP(AM102,[12]CODE_TYPE_MAPPING!$B:$C,2,FALSE)))</f>
        <v/>
      </c>
      <c r="AO102" s="200"/>
      <c r="AP102" s="200"/>
      <c r="AQ102" s="200"/>
      <c r="AR102" s="235"/>
      <c r="AS102" s="235"/>
      <c r="AT102" s="238"/>
      <c r="AU102" s="169"/>
    </row>
    <row r="103" spans="1:47">
      <c r="A103" s="146"/>
      <c r="B103" s="895"/>
      <c r="C103" s="904"/>
      <c r="D103" s="427"/>
      <c r="E103" s="895"/>
      <c r="F103" s="963"/>
      <c r="G103" s="253"/>
      <c r="H103" s="253">
        <v>5900100</v>
      </c>
      <c r="I103" s="269" t="s">
        <v>691</v>
      </c>
      <c r="J103" s="272"/>
      <c r="K103" s="272" t="s">
        <v>692</v>
      </c>
      <c r="L103" s="272" t="s">
        <v>693</v>
      </c>
      <c r="M103" s="163" t="s">
        <v>694</v>
      </c>
      <c r="N103" s="163"/>
      <c r="O103" s="178">
        <v>-800</v>
      </c>
      <c r="P103" s="169"/>
      <c r="Q103" s="963"/>
      <c r="R103" s="253"/>
      <c r="S103" s="253"/>
      <c r="T103" s="269"/>
      <c r="U103" s="272"/>
      <c r="V103" s="272"/>
      <c r="W103" s="272"/>
      <c r="X103" s="163"/>
      <c r="Y103" s="163"/>
      <c r="Z103" s="178"/>
      <c r="AA103" s="963"/>
      <c r="AB103" s="255"/>
      <c r="AC103" s="255"/>
      <c r="AD103" s="274"/>
      <c r="AE103" s="275"/>
      <c r="AF103" s="275"/>
      <c r="AG103" s="275"/>
      <c r="AH103" s="186"/>
      <c r="AI103" s="186"/>
      <c r="AJ103" s="178"/>
      <c r="AK103" s="957"/>
      <c r="AL103" s="319"/>
      <c r="AM103" s="235"/>
      <c r="AN103" s="172" t="str">
        <f>IF(AND(ISBLANK(AL103),ISBLANK(AM103)),"",IF(NOT(ISBLANK(AL103)),VLOOKUP(AL103,[12]CODE_TYPE_MAPPING!$B:$C,2,FALSE),VLOOKUP(AM103,[12]CODE_TYPE_MAPPING!$B:$C,2,FALSE)))</f>
        <v/>
      </c>
      <c r="AO103" s="318"/>
      <c r="AP103" s="318"/>
      <c r="AQ103" s="318"/>
      <c r="AR103" s="235"/>
      <c r="AS103" s="235"/>
      <c r="AT103" s="238"/>
      <c r="AU103" s="169"/>
    </row>
    <row r="104" spans="1:47">
      <c r="A104" s="146"/>
      <c r="B104" s="895"/>
      <c r="C104" s="904"/>
      <c r="D104" s="427"/>
      <c r="E104" s="895"/>
      <c r="F104" s="964"/>
      <c r="G104" s="253"/>
      <c r="H104" s="253">
        <v>2760800</v>
      </c>
      <c r="I104" s="163" t="str">
        <f>IF(AND(ISBLANK(G104),ISBLANK(H104)),"",IF(NOT(ISBLANK(G104)),VLOOKUP(G104,[12]CODE_TYPE_MAPPING!$B:$C,2,FALSE),VLOOKUP(H104,[12]CODE_TYPE_MAPPING!$B:$C,2,FALSE)))</f>
        <v>MISC LIABILITY OUTPUT TAX</v>
      </c>
      <c r="J104" s="165"/>
      <c r="K104" s="165" t="s">
        <v>636</v>
      </c>
      <c r="L104" s="165" t="s">
        <v>637</v>
      </c>
      <c r="M104" s="163" t="s">
        <v>638</v>
      </c>
      <c r="N104" s="163"/>
      <c r="O104" s="178">
        <f>O103*0.12</f>
        <v>-96</v>
      </c>
      <c r="P104" s="169"/>
      <c r="Q104" s="964"/>
      <c r="R104" s="253"/>
      <c r="S104" s="253"/>
      <c r="T104" s="163"/>
      <c r="U104" s="165"/>
      <c r="V104" s="165"/>
      <c r="W104" s="165"/>
      <c r="X104" s="163"/>
      <c r="Y104" s="163"/>
      <c r="Z104" s="178"/>
      <c r="AA104" s="964"/>
      <c r="AB104" s="255"/>
      <c r="AC104" s="255"/>
      <c r="AD104" s="186"/>
      <c r="AE104" s="187"/>
      <c r="AF104" s="187"/>
      <c r="AG104" s="187"/>
      <c r="AH104" s="186"/>
      <c r="AI104" s="186"/>
      <c r="AJ104" s="178"/>
      <c r="AK104" s="958"/>
      <c r="AL104" s="235"/>
      <c r="AM104" s="235"/>
      <c r="AN104" s="172" t="str">
        <f>IF(AND(ISBLANK(AL104),ISBLANK(AM104)),"",IF(NOT(ISBLANK(AL104)),VLOOKUP(AL104,[12]CODE_TYPE_MAPPING!$B:$C,2,FALSE),VLOOKUP(AM104,[12]CODE_TYPE_MAPPING!$B:$C,2,FALSE)))</f>
        <v/>
      </c>
      <c r="AO104" s="200"/>
      <c r="AP104" s="200"/>
      <c r="AQ104" s="200"/>
      <c r="AR104" s="235"/>
      <c r="AS104" s="235"/>
      <c r="AT104" s="238"/>
      <c r="AU104" s="169"/>
    </row>
    <row r="105" spans="1:47" ht="28.15" customHeight="1">
      <c r="A105" s="146"/>
      <c r="B105" s="895"/>
      <c r="C105" s="904"/>
      <c r="D105" s="427"/>
      <c r="E105" s="895"/>
      <c r="F105" s="962" t="s">
        <v>695</v>
      </c>
      <c r="G105" s="253">
        <v>1130110</v>
      </c>
      <c r="H105" s="253"/>
      <c r="I105" s="163" t="str">
        <f>IF(AND(ISBLANK(G105),ISBLANK(H105)),"",IF(NOT(ISBLANK(G105)),VLOOKUP(G105,[12]CODE_TYPE_MAPPING!$B:$C,2,FALSE),VLOOKUP(H105,[12]CODE_TYPE_MAPPING!$B:$C,2,FALSE)))</f>
        <v>DUE FR LOCAL BANK</v>
      </c>
      <c r="J105" s="165" t="s">
        <v>607</v>
      </c>
      <c r="K105" s="165"/>
      <c r="L105" s="165" t="s">
        <v>608</v>
      </c>
      <c r="M105" s="163" t="s">
        <v>618</v>
      </c>
      <c r="N105" s="166"/>
      <c r="O105" s="168">
        <f>896-40</f>
        <v>856</v>
      </c>
      <c r="P105" s="169"/>
      <c r="Q105" s="962" t="s">
        <v>695</v>
      </c>
      <c r="R105" s="253"/>
      <c r="S105" s="253"/>
      <c r="T105" s="206" t="s">
        <v>621</v>
      </c>
      <c r="U105" s="165"/>
      <c r="V105" s="165"/>
      <c r="W105" s="165"/>
      <c r="X105" s="163"/>
      <c r="Y105" s="166"/>
      <c r="Z105" s="178"/>
      <c r="AA105" s="962" t="s">
        <v>695</v>
      </c>
      <c r="AB105" s="255"/>
      <c r="AC105" s="255"/>
      <c r="AD105" s="233"/>
      <c r="AE105" s="187"/>
      <c r="AF105" s="187"/>
      <c r="AG105" s="187"/>
      <c r="AH105" s="186"/>
      <c r="AI105" s="233"/>
      <c r="AJ105" s="178"/>
      <c r="AK105" s="956" t="s">
        <v>696</v>
      </c>
      <c r="AL105" s="235"/>
      <c r="AM105" s="235"/>
      <c r="AN105" s="172" t="str">
        <f>IF(AND(ISBLANK(AL105),ISBLANK(AM105)),"",IF(NOT(ISBLANK(AL105)),VLOOKUP(AL105,[12]CODE_TYPE_MAPPING!$B:$C,2,FALSE),VLOOKUP(AM105,[12]CODE_TYPE_MAPPING!$B:$C,2,FALSE)))</f>
        <v/>
      </c>
      <c r="AO105" s="200"/>
      <c r="AP105" s="200"/>
      <c r="AQ105" s="200"/>
      <c r="AR105" s="235"/>
      <c r="AS105" s="235"/>
      <c r="AT105" s="238"/>
      <c r="AU105" s="169"/>
    </row>
    <row r="106" spans="1:47" ht="30">
      <c r="A106" s="146"/>
      <c r="B106" s="895"/>
      <c r="C106" s="904"/>
      <c r="D106" s="427"/>
      <c r="E106" s="895"/>
      <c r="F106" s="963"/>
      <c r="G106" s="253" t="s">
        <v>627</v>
      </c>
      <c r="H106" s="253"/>
      <c r="I106" s="163" t="str">
        <f>IF(AND(ISBLANK(G106),ISBLANK(H106)),"",IF(NOT(ISBLANK(G106)),VLOOKUP(G106,[12]CODE_TYPE_MAPPING!$B:$C,2,FALSE),VLOOKUP(H106,[12]CODE_TYPE_MAPPING!$B:$C,2,FALSE)))</f>
        <v>tempbankcharge</v>
      </c>
      <c r="J106" s="165"/>
      <c r="K106" s="165"/>
      <c r="L106" s="165"/>
      <c r="M106" s="163" t="s">
        <v>629</v>
      </c>
      <c r="N106" s="163"/>
      <c r="O106" s="178"/>
      <c r="P106" s="169"/>
      <c r="Q106" s="963"/>
      <c r="R106" s="253"/>
      <c r="S106" s="253"/>
      <c r="T106" s="163"/>
      <c r="U106" s="165"/>
      <c r="V106" s="165"/>
      <c r="W106" s="165"/>
      <c r="X106" s="163"/>
      <c r="Y106" s="163"/>
      <c r="Z106" s="178"/>
      <c r="AA106" s="963"/>
      <c r="AB106" s="255"/>
      <c r="AC106" s="255"/>
      <c r="AD106" s="186"/>
      <c r="AE106" s="187"/>
      <c r="AF106" s="187"/>
      <c r="AG106" s="187"/>
      <c r="AH106" s="186"/>
      <c r="AI106" s="186"/>
      <c r="AJ106" s="178"/>
      <c r="AK106" s="957"/>
      <c r="AL106" s="235"/>
      <c r="AM106" s="235"/>
      <c r="AN106" s="172" t="str">
        <f>IF(AND(ISBLANK(AL106),ISBLANK(AM106)),"",IF(NOT(ISBLANK(AL106)),VLOOKUP(AL106,[12]CODE_TYPE_MAPPING!$B:$C,2,FALSE),VLOOKUP(AM106,[12]CODE_TYPE_MAPPING!$B:$C,2,FALSE)))</f>
        <v/>
      </c>
      <c r="AO106" s="200"/>
      <c r="AP106" s="200"/>
      <c r="AQ106" s="200"/>
      <c r="AR106" s="235"/>
      <c r="AS106" s="235"/>
      <c r="AT106" s="238"/>
      <c r="AU106" s="169"/>
    </row>
    <row r="107" spans="1:47">
      <c r="A107" s="146"/>
      <c r="B107" s="895"/>
      <c r="C107" s="904"/>
      <c r="D107" s="427"/>
      <c r="E107" s="895"/>
      <c r="F107" s="963"/>
      <c r="G107" s="253"/>
      <c r="H107" s="253"/>
      <c r="I107" s="163"/>
      <c r="J107" s="165"/>
      <c r="K107" s="165"/>
      <c r="L107" s="165"/>
      <c r="M107" s="163"/>
      <c r="N107" s="163"/>
      <c r="O107" s="178"/>
      <c r="P107" s="169"/>
      <c r="Q107" s="963"/>
      <c r="R107" s="253"/>
      <c r="S107" s="253"/>
      <c r="T107" s="163"/>
      <c r="U107" s="165"/>
      <c r="V107" s="165"/>
      <c r="W107" s="165"/>
      <c r="X107" s="163"/>
      <c r="Y107" s="163"/>
      <c r="Z107" s="178"/>
      <c r="AA107" s="963"/>
      <c r="AB107" s="255"/>
      <c r="AC107" s="255"/>
      <c r="AD107" s="186"/>
      <c r="AE107" s="187"/>
      <c r="AF107" s="187"/>
      <c r="AG107" s="187"/>
      <c r="AH107" s="186"/>
      <c r="AI107" s="186"/>
      <c r="AJ107" s="178"/>
      <c r="AK107" s="957"/>
      <c r="AL107" s="235"/>
      <c r="AM107" s="235"/>
      <c r="AN107" s="172" t="str">
        <f>IF(AND(ISBLANK(AL107),ISBLANK(AM107)),"",IF(NOT(ISBLANK(AL107)),VLOOKUP(AL107,[12]CODE_TYPE_MAPPING!$B:$C,2,FALSE),VLOOKUP(AM107,[12]CODE_TYPE_MAPPING!$B:$C,2,FALSE)))</f>
        <v/>
      </c>
      <c r="AO107" s="200"/>
      <c r="AP107" s="200"/>
      <c r="AQ107" s="200"/>
      <c r="AR107" s="235"/>
      <c r="AS107" s="235"/>
      <c r="AT107" s="238"/>
      <c r="AU107" s="169"/>
    </row>
    <row r="108" spans="1:47">
      <c r="A108" s="146"/>
      <c r="B108" s="895"/>
      <c r="C108" s="904"/>
      <c r="D108" s="427"/>
      <c r="E108" s="895"/>
      <c r="F108" s="963"/>
      <c r="G108" s="253"/>
      <c r="H108" s="253">
        <v>5900100</v>
      </c>
      <c r="I108" s="163" t="str">
        <f>IF(AND(ISBLANK(G108),ISBLANK(H108)),"",IF(NOT(ISBLANK(G108)),VLOOKUP(G108,[12]CODE_TYPE_MAPPING!$B:$C,2,FALSE),VLOOKUP(H108,[12]CODE_TYPE_MAPPING!$B:$C,2,FALSE)))</f>
        <v>RENT INCOME</v>
      </c>
      <c r="J108" s="165"/>
      <c r="K108" s="272" t="s">
        <v>692</v>
      </c>
      <c r="L108" s="272" t="s">
        <v>693</v>
      </c>
      <c r="M108" s="163" t="s">
        <v>694</v>
      </c>
      <c r="N108" s="163"/>
      <c r="O108" s="178">
        <v>-800</v>
      </c>
      <c r="P108" s="169"/>
      <c r="Q108" s="963"/>
      <c r="R108" s="253"/>
      <c r="S108" s="253"/>
      <c r="T108" s="269"/>
      <c r="U108" s="165"/>
      <c r="V108" s="165"/>
      <c r="W108" s="165"/>
      <c r="X108" s="163"/>
      <c r="Y108" s="163"/>
      <c r="Z108" s="307"/>
      <c r="AA108" s="963"/>
      <c r="AB108" s="255"/>
      <c r="AC108" s="255"/>
      <c r="AD108" s="274"/>
      <c r="AE108" s="187"/>
      <c r="AF108" s="187"/>
      <c r="AG108" s="187"/>
      <c r="AH108" s="186"/>
      <c r="AI108" s="186"/>
      <c r="AJ108" s="307"/>
      <c r="AK108" s="957"/>
      <c r="AL108" s="319"/>
      <c r="AM108" s="235"/>
      <c r="AN108" s="172" t="str">
        <f>IF(AND(ISBLANK(AL108),ISBLANK(AM108)),"",IF(NOT(ISBLANK(AL108)),VLOOKUP(AL108,[12]CODE_TYPE_MAPPING!$B:$C,2,FALSE),VLOOKUP(AM108,[12]CODE_TYPE_MAPPING!$B:$C,2,FALSE)))</f>
        <v/>
      </c>
      <c r="AO108" s="200"/>
      <c r="AP108" s="200"/>
      <c r="AQ108" s="200"/>
      <c r="AR108" s="235"/>
      <c r="AS108" s="235"/>
      <c r="AT108" s="238"/>
      <c r="AU108" s="169"/>
    </row>
    <row r="109" spans="1:47">
      <c r="A109" s="146"/>
      <c r="B109" s="895"/>
      <c r="C109" s="904"/>
      <c r="D109" s="427"/>
      <c r="E109" s="895"/>
      <c r="F109" s="963"/>
      <c r="G109" s="253"/>
      <c r="H109" s="253">
        <v>2760800</v>
      </c>
      <c r="I109" s="163" t="str">
        <f>IF(AND(ISBLANK(G109),ISBLANK(H109)),"",IF(NOT(ISBLANK(G109)),VLOOKUP(G109,[12]CODE_TYPE_MAPPING!$B:$C,2,FALSE),VLOOKUP(H109,[12]CODE_TYPE_MAPPING!$B:$C,2,FALSE)))</f>
        <v>MISC LIABILITY OUTPUT TAX</v>
      </c>
      <c r="J109" s="165"/>
      <c r="K109" s="165" t="s">
        <v>636</v>
      </c>
      <c r="L109" s="165" t="s">
        <v>637</v>
      </c>
      <c r="M109" s="163" t="s">
        <v>638</v>
      </c>
      <c r="N109" s="163"/>
      <c r="O109" s="178">
        <v>-96</v>
      </c>
      <c r="P109" s="169"/>
      <c r="Q109" s="963"/>
      <c r="R109" s="253"/>
      <c r="S109" s="253"/>
      <c r="T109" s="163"/>
      <c r="U109" s="165"/>
      <c r="V109" s="165"/>
      <c r="W109" s="165"/>
      <c r="X109" s="163"/>
      <c r="Y109" s="163"/>
      <c r="Z109" s="178"/>
      <c r="AA109" s="963"/>
      <c r="AB109" s="255"/>
      <c r="AC109" s="255"/>
      <c r="AD109" s="186"/>
      <c r="AE109" s="187"/>
      <c r="AF109" s="187"/>
      <c r="AG109" s="187"/>
      <c r="AH109" s="186"/>
      <c r="AI109" s="186"/>
      <c r="AJ109" s="178"/>
      <c r="AK109" s="957"/>
      <c r="AL109" s="235"/>
      <c r="AM109" s="235"/>
      <c r="AN109" s="172" t="str">
        <f>IF(AND(ISBLANK(AL109),ISBLANK(AM109)),"",IF(NOT(ISBLANK(AL109)),VLOOKUP(AL109,[12]CODE_TYPE_MAPPING!$B:$C,2,FALSE),VLOOKUP(AM109,[12]CODE_TYPE_MAPPING!$B:$C,2,FALSE)))</f>
        <v/>
      </c>
      <c r="AO109" s="200"/>
      <c r="AP109" s="200"/>
      <c r="AQ109" s="200"/>
      <c r="AR109" s="235"/>
      <c r="AS109" s="235"/>
      <c r="AT109" s="238"/>
      <c r="AU109" s="169"/>
    </row>
    <row r="110" spans="1:47">
      <c r="A110" s="146"/>
      <c r="B110" s="895"/>
      <c r="C110" s="904"/>
      <c r="D110" s="427"/>
      <c r="E110" s="895"/>
      <c r="F110" s="963"/>
      <c r="G110" s="253">
        <v>1960900</v>
      </c>
      <c r="H110" s="253"/>
      <c r="I110" s="269" t="s">
        <v>652</v>
      </c>
      <c r="J110" s="272" t="s">
        <v>653</v>
      </c>
      <c r="K110" s="272"/>
      <c r="L110" s="272" t="s">
        <v>654</v>
      </c>
      <c r="M110" s="163" t="s">
        <v>697</v>
      </c>
      <c r="N110" s="163"/>
      <c r="O110" s="320">
        <v>40</v>
      </c>
      <c r="P110" s="169"/>
      <c r="Q110" s="963"/>
      <c r="R110" s="253"/>
      <c r="S110" s="253"/>
      <c r="T110" s="269"/>
      <c r="U110" s="272"/>
      <c r="V110" s="272"/>
      <c r="W110" s="272"/>
      <c r="X110" s="163"/>
      <c r="Y110" s="163"/>
      <c r="Z110" s="178"/>
      <c r="AA110" s="963"/>
      <c r="AB110" s="255"/>
      <c r="AC110" s="255"/>
      <c r="AD110" s="274"/>
      <c r="AE110" s="275"/>
      <c r="AF110" s="275"/>
      <c r="AG110" s="275"/>
      <c r="AH110" s="186"/>
      <c r="AI110" s="186"/>
      <c r="AJ110" s="178"/>
      <c r="AK110" s="957"/>
      <c r="AL110" s="235"/>
      <c r="AM110" s="235"/>
      <c r="AN110" s="172" t="str">
        <f>IF(AND(ISBLANK(AL110),ISBLANK(AM110)),"",IF(NOT(ISBLANK(AL110)),VLOOKUP(AL110,[12]CODE_TYPE_MAPPING!$B:$C,2,FALSE),VLOOKUP(AM110,[12]CODE_TYPE_MAPPING!$B:$C,2,FALSE)))</f>
        <v/>
      </c>
      <c r="AO110" s="318"/>
      <c r="AP110" s="318"/>
      <c r="AQ110" s="318"/>
      <c r="AR110" s="235"/>
      <c r="AS110" s="235"/>
      <c r="AT110" s="238"/>
      <c r="AU110" s="169"/>
    </row>
    <row r="111" spans="1:47">
      <c r="A111" s="146"/>
      <c r="B111" s="895"/>
      <c r="C111" s="904"/>
      <c r="D111" s="427"/>
      <c r="E111" s="895"/>
      <c r="F111" s="964"/>
      <c r="G111" s="253"/>
      <c r="H111" s="290"/>
      <c r="I111" s="163"/>
      <c r="J111" s="165"/>
      <c r="K111" s="165"/>
      <c r="L111" s="165"/>
      <c r="M111" s="163"/>
      <c r="N111" s="163"/>
      <c r="O111" s="178"/>
      <c r="P111" s="169"/>
      <c r="Q111" s="964"/>
      <c r="R111" s="253"/>
      <c r="S111" s="290"/>
      <c r="T111" s="163"/>
      <c r="U111" s="165"/>
      <c r="V111" s="165"/>
      <c r="W111" s="165"/>
      <c r="X111" s="163"/>
      <c r="Y111" s="163"/>
      <c r="Z111" s="178"/>
      <c r="AA111" s="964"/>
      <c r="AB111" s="255"/>
      <c r="AC111" s="291"/>
      <c r="AD111" s="186"/>
      <c r="AE111" s="187"/>
      <c r="AF111" s="187"/>
      <c r="AG111" s="187"/>
      <c r="AH111" s="186"/>
      <c r="AI111" s="186"/>
      <c r="AJ111" s="178"/>
      <c r="AK111" s="958"/>
      <c r="AL111" s="235"/>
      <c r="AM111" s="235"/>
      <c r="AN111" s="172" t="str">
        <f>IF(AND(ISBLANK(AL111),ISBLANK(AM111)),"",IF(NOT(ISBLANK(AL111)),VLOOKUP(AL111,[12]CODE_TYPE_MAPPING!$B:$C,2,FALSE),VLOOKUP(AM111,[12]CODE_TYPE_MAPPING!$B:$C,2,FALSE)))</f>
        <v/>
      </c>
      <c r="AO111" s="200"/>
      <c r="AP111" s="200"/>
      <c r="AQ111" s="200"/>
      <c r="AR111" s="235"/>
      <c r="AS111" s="235"/>
      <c r="AT111" s="238"/>
      <c r="AU111" s="169"/>
    </row>
    <row r="112" spans="1:47" ht="41.45" customHeight="1">
      <c r="A112" s="146"/>
      <c r="B112" s="895"/>
      <c r="C112" s="904"/>
      <c r="D112" s="427"/>
      <c r="E112" s="895"/>
      <c r="F112" s="962" t="s">
        <v>698</v>
      </c>
      <c r="G112" s="253">
        <v>1130110</v>
      </c>
      <c r="H112" s="253"/>
      <c r="I112" s="163" t="str">
        <f>IF(AND(ISBLANK(G112),ISBLANK(H112)),"",IF(NOT(ISBLANK(G112)),VLOOKUP(G112,[12]CODE_TYPE_MAPPING!$B:$C,2,FALSE),VLOOKUP(H112,[12]CODE_TYPE_MAPPING!$B:$C,2,FALSE)))</f>
        <v>DUE FR LOCAL BANK</v>
      </c>
      <c r="J112" s="165" t="s">
        <v>607</v>
      </c>
      <c r="K112" s="165"/>
      <c r="L112" s="165" t="s">
        <v>608</v>
      </c>
      <c r="M112" s="163" t="s">
        <v>618</v>
      </c>
      <c r="N112" s="166" t="s">
        <v>699</v>
      </c>
      <c r="O112" s="168">
        <v>11200</v>
      </c>
      <c r="P112" s="169"/>
      <c r="Q112" s="962" t="s">
        <v>700</v>
      </c>
      <c r="R112" s="253"/>
      <c r="S112" s="253"/>
      <c r="T112" s="206" t="s">
        <v>621</v>
      </c>
      <c r="U112" s="165"/>
      <c r="V112" s="165"/>
      <c r="W112" s="165"/>
      <c r="X112" s="163"/>
      <c r="Y112" s="166"/>
      <c r="Z112" s="178"/>
      <c r="AA112" s="962" t="s">
        <v>700</v>
      </c>
      <c r="AB112" s="255"/>
      <c r="AC112" s="255"/>
      <c r="AD112" s="233"/>
      <c r="AE112" s="187"/>
      <c r="AF112" s="187"/>
      <c r="AG112" s="187"/>
      <c r="AH112" s="186"/>
      <c r="AI112" s="233"/>
      <c r="AJ112" s="178"/>
      <c r="AK112" s="962" t="s">
        <v>700</v>
      </c>
      <c r="AL112" s="173"/>
      <c r="AM112" s="173"/>
      <c r="AN112" s="163"/>
      <c r="AO112" s="165"/>
      <c r="AP112" s="165"/>
      <c r="AQ112" s="165"/>
      <c r="AR112" s="173"/>
      <c r="AS112" s="175" t="s">
        <v>701</v>
      </c>
      <c r="AT112" s="176"/>
      <c r="AU112" s="169"/>
    </row>
    <row r="113" spans="1:47" ht="30">
      <c r="A113" s="146"/>
      <c r="B113" s="895"/>
      <c r="C113" s="904"/>
      <c r="D113" s="427"/>
      <c r="E113" s="895"/>
      <c r="F113" s="963"/>
      <c r="G113" s="253" t="s">
        <v>627</v>
      </c>
      <c r="H113" s="253"/>
      <c r="I113" s="163" t="str">
        <f>IF(AND(ISBLANK(G113),ISBLANK(H113)),"",IF(NOT(ISBLANK(G113)),VLOOKUP(G113,[12]CODE_TYPE_MAPPING!$B:$C,2,FALSE),VLOOKUP(H113,[12]CODE_TYPE_MAPPING!$B:$C,2,FALSE)))</f>
        <v>tempbankcharge</v>
      </c>
      <c r="J113" s="165"/>
      <c r="K113" s="165"/>
      <c r="L113" s="165"/>
      <c r="M113" s="163" t="s">
        <v>629</v>
      </c>
      <c r="N113" s="163"/>
      <c r="O113" s="178"/>
      <c r="P113" s="169"/>
      <c r="Q113" s="963"/>
      <c r="R113" s="253"/>
      <c r="S113" s="253"/>
      <c r="T113" s="163"/>
      <c r="U113" s="165"/>
      <c r="V113" s="165"/>
      <c r="W113" s="165"/>
      <c r="X113" s="163"/>
      <c r="Y113" s="163"/>
      <c r="Z113" s="178"/>
      <c r="AA113" s="963"/>
      <c r="AB113" s="255"/>
      <c r="AC113" s="255"/>
      <c r="AD113" s="186"/>
      <c r="AE113" s="187"/>
      <c r="AF113" s="187"/>
      <c r="AG113" s="187"/>
      <c r="AH113" s="186"/>
      <c r="AI113" s="186"/>
      <c r="AJ113" s="178"/>
      <c r="AK113" s="963"/>
      <c r="AL113" s="253"/>
      <c r="AM113" s="253"/>
      <c r="AN113" s="163"/>
      <c r="AO113" s="165"/>
      <c r="AP113" s="165"/>
      <c r="AQ113" s="165"/>
      <c r="AR113" s="163"/>
      <c r="AS113" s="166"/>
      <c r="AT113" s="321"/>
      <c r="AU113" s="169"/>
    </row>
    <row r="114" spans="1:47">
      <c r="A114" s="146"/>
      <c r="B114" s="895"/>
      <c r="C114" s="904"/>
      <c r="D114" s="427"/>
      <c r="E114" s="895"/>
      <c r="F114" s="963"/>
      <c r="G114" s="255">
        <v>1960900</v>
      </c>
      <c r="H114" s="255"/>
      <c r="I114" s="274" t="s">
        <v>652</v>
      </c>
      <c r="J114" s="275"/>
      <c r="K114" s="275"/>
      <c r="L114" s="275"/>
      <c r="M114" s="186" t="s">
        <v>702</v>
      </c>
      <c r="N114" s="163"/>
      <c r="O114" s="178"/>
      <c r="P114" s="169"/>
      <c r="Q114" s="963"/>
      <c r="R114" s="253"/>
      <c r="S114" s="253"/>
      <c r="T114" s="163"/>
      <c r="U114" s="275"/>
      <c r="V114" s="275"/>
      <c r="W114" s="275"/>
      <c r="X114" s="163"/>
      <c r="Y114" s="163"/>
      <c r="Z114" s="178"/>
      <c r="AA114" s="963"/>
      <c r="AB114" s="255"/>
      <c r="AC114" s="255"/>
      <c r="AD114" s="186"/>
      <c r="AE114" s="275"/>
      <c r="AF114" s="275"/>
      <c r="AG114" s="275"/>
      <c r="AH114" s="186"/>
      <c r="AI114" s="186"/>
      <c r="AJ114" s="178"/>
      <c r="AK114" s="963"/>
      <c r="AL114" s="253"/>
      <c r="AM114" s="253"/>
      <c r="AN114" s="163"/>
      <c r="AO114" s="165"/>
      <c r="AP114" s="165"/>
      <c r="AQ114" s="165"/>
      <c r="AR114" s="163"/>
      <c r="AS114" s="163"/>
      <c r="AT114" s="176"/>
      <c r="AU114" s="169"/>
    </row>
    <row r="115" spans="1:47">
      <c r="A115" s="146"/>
      <c r="B115" s="895"/>
      <c r="C115" s="904"/>
      <c r="D115" s="427"/>
      <c r="E115" s="895"/>
      <c r="F115" s="963"/>
      <c r="G115" s="253"/>
      <c r="H115" s="253"/>
      <c r="I115" s="163" t="str">
        <f>IF(AND(ISBLANK(G115),ISBLANK(H115)),"",IF(NOT(ISBLANK(G115)),VLOOKUP(G115,[12]CODE_TYPE_MAPPING!$B:$C,2,FALSE),VLOOKUP(H115,[12]CODE_TYPE_MAPPING!$B:$C,2,FALSE)))</f>
        <v/>
      </c>
      <c r="J115" s="165"/>
      <c r="K115" s="165"/>
      <c r="L115" s="165"/>
      <c r="M115" s="163"/>
      <c r="N115" s="163"/>
      <c r="O115" s="178"/>
      <c r="P115" s="169"/>
      <c r="Q115" s="963"/>
      <c r="R115" s="253"/>
      <c r="S115" s="253"/>
      <c r="T115" s="163"/>
      <c r="U115" s="165"/>
      <c r="V115" s="165"/>
      <c r="W115" s="165"/>
      <c r="X115" s="163"/>
      <c r="Y115" s="163"/>
      <c r="Z115" s="307"/>
      <c r="AA115" s="963"/>
      <c r="AB115" s="255"/>
      <c r="AC115" s="255"/>
      <c r="AD115" s="186"/>
      <c r="AE115" s="187"/>
      <c r="AF115" s="187"/>
      <c r="AG115" s="187"/>
      <c r="AH115" s="186"/>
      <c r="AI115" s="186"/>
      <c r="AJ115" s="307"/>
      <c r="AK115" s="963"/>
      <c r="AL115" s="253"/>
      <c r="AM115" s="253"/>
      <c r="AN115" s="163"/>
      <c r="AO115" s="165"/>
      <c r="AP115" s="165"/>
      <c r="AQ115" s="165"/>
      <c r="AR115" s="163"/>
      <c r="AS115" s="163"/>
      <c r="AT115" s="176"/>
      <c r="AU115" s="169"/>
    </row>
    <row r="116" spans="1:47">
      <c r="A116" s="146"/>
      <c r="B116" s="895"/>
      <c r="C116" s="904"/>
      <c r="D116" s="427"/>
      <c r="E116" s="895"/>
      <c r="F116" s="963"/>
      <c r="G116" s="253"/>
      <c r="H116" s="253">
        <v>5980400</v>
      </c>
      <c r="I116" s="163" t="str">
        <f>IF(AND(ISBLANK(G116),ISBLANK(H116)),"",IF(NOT(ISBLANK(G116)),VLOOKUP(G116,[12]CODE_TYPE_MAPPING!$B:$C,2,FALSE),VLOOKUP(H116,[12]CODE_TYPE_MAPPING!$B:$C,2,FALSE)))</f>
        <v>GAIN/ (LOSS) - LEASE TERMINAT</v>
      </c>
      <c r="J116" s="165"/>
      <c r="K116" s="165" t="s">
        <v>703</v>
      </c>
      <c r="L116" s="165" t="s">
        <v>704</v>
      </c>
      <c r="M116" s="163" t="s">
        <v>705</v>
      </c>
      <c r="N116" s="163"/>
      <c r="O116" s="178">
        <v>-10000</v>
      </c>
      <c r="P116" s="169"/>
      <c r="Q116" s="963"/>
      <c r="R116" s="253"/>
      <c r="S116" s="253"/>
      <c r="T116" s="163"/>
      <c r="U116" s="165"/>
      <c r="V116" s="165"/>
      <c r="W116" s="165"/>
      <c r="X116" s="163"/>
      <c r="Y116" s="163"/>
      <c r="Z116" s="178"/>
      <c r="AA116" s="963"/>
      <c r="AB116" s="255"/>
      <c r="AC116" s="255"/>
      <c r="AD116" s="186"/>
      <c r="AE116" s="187"/>
      <c r="AF116" s="187"/>
      <c r="AG116" s="187"/>
      <c r="AH116" s="186"/>
      <c r="AI116" s="186"/>
      <c r="AJ116" s="178"/>
      <c r="AK116" s="963"/>
      <c r="AL116" s="253"/>
      <c r="AM116" s="253"/>
      <c r="AN116" s="163"/>
      <c r="AO116" s="165"/>
      <c r="AP116" s="165"/>
      <c r="AQ116" s="165"/>
      <c r="AR116" s="163"/>
      <c r="AS116" s="163"/>
      <c r="AT116" s="176"/>
      <c r="AU116" s="169"/>
    </row>
    <row r="117" spans="1:47">
      <c r="A117" s="146"/>
      <c r="B117" s="895"/>
      <c r="C117" s="904"/>
      <c r="D117" s="427"/>
      <c r="E117" s="895"/>
      <c r="F117" s="964"/>
      <c r="G117" s="253"/>
      <c r="H117" s="253">
        <v>2760800</v>
      </c>
      <c r="I117" s="163" t="str">
        <f>IF(AND(ISBLANK(G117),ISBLANK(H117)),"",IF(NOT(ISBLANK(G117)),VLOOKUP(G117,[12]CODE_TYPE_MAPPING!$B:$C,2,FALSE),VLOOKUP(H117,[12]CODE_TYPE_MAPPING!$B:$C,2,FALSE)))</f>
        <v>MISC LIABILITY OUTPUT TAX</v>
      </c>
      <c r="J117" s="165"/>
      <c r="K117" s="165" t="s">
        <v>636</v>
      </c>
      <c r="L117" s="165" t="s">
        <v>637</v>
      </c>
      <c r="M117" s="163" t="s">
        <v>706</v>
      </c>
      <c r="N117" s="163"/>
      <c r="O117" s="178">
        <v>-1200</v>
      </c>
      <c r="P117" s="169"/>
      <c r="Q117" s="964"/>
      <c r="R117" s="253"/>
      <c r="S117" s="253"/>
      <c r="T117" s="163"/>
      <c r="U117" s="165"/>
      <c r="V117" s="165"/>
      <c r="W117" s="165"/>
      <c r="X117" s="163"/>
      <c r="Y117" s="163"/>
      <c r="Z117" s="178"/>
      <c r="AA117" s="964"/>
      <c r="AB117" s="255"/>
      <c r="AC117" s="255"/>
      <c r="AD117" s="186"/>
      <c r="AE117" s="187"/>
      <c r="AF117" s="187"/>
      <c r="AG117" s="187"/>
      <c r="AH117" s="186"/>
      <c r="AI117" s="186"/>
      <c r="AJ117" s="178"/>
      <c r="AK117" s="964"/>
      <c r="AL117" s="253"/>
      <c r="AM117" s="253"/>
      <c r="AN117" s="163"/>
      <c r="AO117" s="165"/>
      <c r="AP117" s="165"/>
      <c r="AQ117" s="165"/>
      <c r="AR117" s="163"/>
      <c r="AS117" s="163"/>
      <c r="AT117" s="176"/>
      <c r="AU117" s="169"/>
    </row>
    <row r="118" spans="1:47" ht="28.15" customHeight="1">
      <c r="A118" s="146"/>
      <c r="B118" s="895"/>
      <c r="C118" s="904"/>
      <c r="D118" s="427"/>
      <c r="E118" s="895"/>
      <c r="F118" s="962" t="s">
        <v>707</v>
      </c>
      <c r="G118" s="253">
        <v>1130110</v>
      </c>
      <c r="H118" s="253"/>
      <c r="I118" s="163" t="str">
        <f>IF(AND(ISBLANK(G118),ISBLANK(H118)),"",IF(NOT(ISBLANK(G118)),VLOOKUP(G118,[12]CODE_TYPE_MAPPING!$B:$C,2,FALSE),VLOOKUP(H118,[12]CODE_TYPE_MAPPING!$B:$C,2,FALSE)))</f>
        <v>DUE FR LOCAL BANK</v>
      </c>
      <c r="J118" s="165" t="s">
        <v>607</v>
      </c>
      <c r="K118" s="165"/>
      <c r="L118" s="165" t="s">
        <v>608</v>
      </c>
      <c r="M118" s="163" t="s">
        <v>618</v>
      </c>
      <c r="N118" s="166" t="s">
        <v>708</v>
      </c>
      <c r="O118" s="168">
        <f>10000+1200-500</f>
        <v>10700</v>
      </c>
      <c r="P118" s="169"/>
      <c r="Q118" s="962" t="s">
        <v>709</v>
      </c>
      <c r="R118" s="253"/>
      <c r="S118" s="253"/>
      <c r="T118" s="206" t="s">
        <v>621</v>
      </c>
      <c r="U118" s="165"/>
      <c r="V118" s="165"/>
      <c r="W118" s="165"/>
      <c r="X118" s="163"/>
      <c r="Y118" s="166"/>
      <c r="Z118" s="178"/>
      <c r="AA118" s="962" t="s">
        <v>709</v>
      </c>
      <c r="AB118" s="255"/>
      <c r="AC118" s="255"/>
      <c r="AD118" s="233"/>
      <c r="AE118" s="187"/>
      <c r="AF118" s="187"/>
      <c r="AG118" s="187"/>
      <c r="AH118" s="186"/>
      <c r="AI118" s="233"/>
      <c r="AJ118" s="178"/>
      <c r="AK118" s="962" t="s">
        <v>709</v>
      </c>
      <c r="AL118" s="253"/>
      <c r="AM118" s="253"/>
      <c r="AN118" s="163"/>
      <c r="AO118" s="165"/>
      <c r="AP118" s="165"/>
      <c r="AQ118" s="165"/>
      <c r="AR118" s="163"/>
      <c r="AS118" s="163"/>
      <c r="AT118" s="176"/>
      <c r="AU118" s="169"/>
    </row>
    <row r="119" spans="1:47" ht="30">
      <c r="A119" s="146"/>
      <c r="B119" s="895"/>
      <c r="C119" s="904"/>
      <c r="D119" s="427"/>
      <c r="E119" s="895"/>
      <c r="F119" s="963"/>
      <c r="G119" s="253" t="s">
        <v>627</v>
      </c>
      <c r="H119" s="253"/>
      <c r="I119" s="163" t="str">
        <f>IF(AND(ISBLANK(G119),ISBLANK(H119)),"",IF(NOT(ISBLANK(G119)),VLOOKUP(G119,[12]CODE_TYPE_MAPPING!$B:$C,2,FALSE),VLOOKUP(H119,[12]CODE_TYPE_MAPPING!$B:$C,2,FALSE)))</f>
        <v>tempbankcharge</v>
      </c>
      <c r="J119" s="165"/>
      <c r="K119" s="165"/>
      <c r="L119" s="165"/>
      <c r="M119" s="163" t="s">
        <v>629</v>
      </c>
      <c r="N119" s="163"/>
      <c r="O119" s="178"/>
      <c r="P119" s="169"/>
      <c r="Q119" s="963"/>
      <c r="R119" s="253"/>
      <c r="S119" s="253"/>
      <c r="T119" s="163"/>
      <c r="U119" s="165"/>
      <c r="V119" s="165"/>
      <c r="W119" s="165"/>
      <c r="X119" s="163"/>
      <c r="Y119" s="163"/>
      <c r="Z119" s="178"/>
      <c r="AA119" s="963"/>
      <c r="AB119" s="255"/>
      <c r="AC119" s="255"/>
      <c r="AD119" s="186"/>
      <c r="AE119" s="187"/>
      <c r="AF119" s="187"/>
      <c r="AG119" s="187"/>
      <c r="AH119" s="186"/>
      <c r="AI119" s="186"/>
      <c r="AJ119" s="178"/>
      <c r="AK119" s="963"/>
      <c r="AL119" s="253"/>
      <c r="AM119" s="253"/>
      <c r="AN119" s="163"/>
      <c r="AO119" s="165"/>
      <c r="AP119" s="165"/>
      <c r="AQ119" s="165"/>
      <c r="AR119" s="163"/>
      <c r="AS119" s="166"/>
      <c r="AT119" s="176"/>
      <c r="AU119" s="169"/>
    </row>
    <row r="120" spans="1:47">
      <c r="A120" s="146"/>
      <c r="B120" s="895"/>
      <c r="C120" s="904"/>
      <c r="D120" s="427"/>
      <c r="E120" s="895"/>
      <c r="F120" s="963"/>
      <c r="G120" s="253"/>
      <c r="H120" s="253"/>
      <c r="I120" s="163"/>
      <c r="J120" s="165"/>
      <c r="K120" s="165"/>
      <c r="L120" s="165"/>
      <c r="M120" s="163"/>
      <c r="N120" s="163"/>
      <c r="O120" s="178"/>
      <c r="P120" s="169"/>
      <c r="Q120" s="963"/>
      <c r="R120" s="253"/>
      <c r="S120" s="253"/>
      <c r="T120" s="163"/>
      <c r="U120" s="165"/>
      <c r="V120" s="165"/>
      <c r="W120" s="165"/>
      <c r="X120" s="163"/>
      <c r="Y120" s="163"/>
      <c r="Z120" s="178"/>
      <c r="AA120" s="963"/>
      <c r="AB120" s="255"/>
      <c r="AC120" s="255"/>
      <c r="AD120" s="186"/>
      <c r="AE120" s="187"/>
      <c r="AF120" s="187"/>
      <c r="AG120" s="187"/>
      <c r="AH120" s="186"/>
      <c r="AI120" s="186"/>
      <c r="AJ120" s="178"/>
      <c r="AK120" s="963"/>
      <c r="AL120" s="253"/>
      <c r="AM120" s="253"/>
      <c r="AN120" s="163"/>
      <c r="AO120" s="165"/>
      <c r="AP120" s="165"/>
      <c r="AQ120" s="165"/>
      <c r="AR120" s="163"/>
      <c r="AS120" s="163"/>
      <c r="AT120" s="176"/>
      <c r="AU120" s="169"/>
    </row>
    <row r="121" spans="1:47">
      <c r="A121" s="146"/>
      <c r="B121" s="895"/>
      <c r="C121" s="904"/>
      <c r="D121" s="427"/>
      <c r="E121" s="895"/>
      <c r="F121" s="963"/>
      <c r="G121" s="253"/>
      <c r="H121" s="253">
        <v>5980400</v>
      </c>
      <c r="I121" s="163" t="str">
        <f>IF(AND(ISBLANK(G121),ISBLANK(H121)),"",IF(NOT(ISBLANK(G121)),VLOOKUP(G121,[12]CODE_TYPE_MAPPING!$B:$C,2,FALSE),VLOOKUP(H121,[12]CODE_TYPE_MAPPING!$B:$C,2,FALSE)))</f>
        <v>GAIN/ (LOSS) - LEASE TERMINAT</v>
      </c>
      <c r="J121" s="165"/>
      <c r="K121" s="165" t="s">
        <v>703</v>
      </c>
      <c r="L121" s="165" t="s">
        <v>704</v>
      </c>
      <c r="M121" s="163" t="s">
        <v>705</v>
      </c>
      <c r="N121" s="163"/>
      <c r="O121" s="178">
        <v>-10000</v>
      </c>
      <c r="P121" s="169"/>
      <c r="Q121" s="963"/>
      <c r="R121" s="253"/>
      <c r="S121" s="253"/>
      <c r="T121" s="163"/>
      <c r="U121" s="165"/>
      <c r="V121" s="165"/>
      <c r="W121" s="165"/>
      <c r="X121" s="163"/>
      <c r="Y121" s="163"/>
      <c r="Z121" s="307"/>
      <c r="AA121" s="963"/>
      <c r="AB121" s="255"/>
      <c r="AC121" s="255"/>
      <c r="AD121" s="186"/>
      <c r="AE121" s="187"/>
      <c r="AF121" s="187"/>
      <c r="AG121" s="187"/>
      <c r="AH121" s="186"/>
      <c r="AI121" s="186"/>
      <c r="AJ121" s="307"/>
      <c r="AK121" s="963"/>
      <c r="AL121" s="253"/>
      <c r="AM121" s="253"/>
      <c r="AN121" s="163"/>
      <c r="AO121" s="165"/>
      <c r="AP121" s="165"/>
      <c r="AQ121" s="165"/>
      <c r="AR121" s="163"/>
      <c r="AS121" s="163"/>
      <c r="AT121" s="176"/>
      <c r="AU121" s="169"/>
    </row>
    <row r="122" spans="1:47">
      <c r="A122" s="146"/>
      <c r="B122" s="895"/>
      <c r="C122" s="904"/>
      <c r="D122" s="427"/>
      <c r="E122" s="895"/>
      <c r="F122" s="963"/>
      <c r="G122" s="253"/>
      <c r="H122" s="253">
        <v>2760800</v>
      </c>
      <c r="I122" s="163" t="str">
        <f>IF(AND(ISBLANK(G122),ISBLANK(H122)),"",IF(NOT(ISBLANK(G122)),VLOOKUP(G122,[12]CODE_TYPE_MAPPING!$B:$C,2,FALSE),VLOOKUP(H122,[12]CODE_TYPE_MAPPING!$B:$C,2,FALSE)))</f>
        <v>MISC LIABILITY OUTPUT TAX</v>
      </c>
      <c r="J122" s="165"/>
      <c r="K122" s="165" t="s">
        <v>636</v>
      </c>
      <c r="L122" s="165" t="s">
        <v>637</v>
      </c>
      <c r="M122" s="163" t="s">
        <v>710</v>
      </c>
      <c r="N122" s="163"/>
      <c r="O122" s="178">
        <v>-1200</v>
      </c>
      <c r="P122" s="169"/>
      <c r="Q122" s="963"/>
      <c r="R122" s="253"/>
      <c r="S122" s="253"/>
      <c r="T122" s="163"/>
      <c r="U122" s="165"/>
      <c r="V122" s="165"/>
      <c r="W122" s="165"/>
      <c r="X122" s="163"/>
      <c r="Y122" s="163"/>
      <c r="Z122" s="178"/>
      <c r="AA122" s="963"/>
      <c r="AB122" s="255"/>
      <c r="AC122" s="255"/>
      <c r="AD122" s="186"/>
      <c r="AE122" s="187"/>
      <c r="AF122" s="187"/>
      <c r="AG122" s="187"/>
      <c r="AH122" s="186"/>
      <c r="AI122" s="186"/>
      <c r="AJ122" s="178"/>
      <c r="AK122" s="963"/>
      <c r="AL122" s="253"/>
      <c r="AM122" s="253"/>
      <c r="AN122" s="163"/>
      <c r="AO122" s="165"/>
      <c r="AP122" s="165"/>
      <c r="AQ122" s="165"/>
      <c r="AR122" s="163"/>
      <c r="AS122" s="163"/>
      <c r="AT122" s="176"/>
      <c r="AU122" s="169"/>
    </row>
    <row r="123" spans="1:47">
      <c r="A123" s="146"/>
      <c r="B123" s="895"/>
      <c r="C123" s="904"/>
      <c r="D123" s="427"/>
      <c r="E123" s="895"/>
      <c r="F123" s="963"/>
      <c r="G123" s="253">
        <v>1960900</v>
      </c>
      <c r="H123" s="253"/>
      <c r="I123" s="269" t="s">
        <v>652</v>
      </c>
      <c r="J123" s="272" t="s">
        <v>653</v>
      </c>
      <c r="K123" s="272"/>
      <c r="L123" s="272" t="s">
        <v>654</v>
      </c>
      <c r="M123" s="163" t="s">
        <v>702</v>
      </c>
      <c r="N123" s="163"/>
      <c r="O123" s="178">
        <v>500</v>
      </c>
      <c r="P123" s="169"/>
      <c r="Q123" s="963"/>
      <c r="R123" s="253"/>
      <c r="S123" s="253"/>
      <c r="T123" s="269"/>
      <c r="U123" s="272"/>
      <c r="V123" s="272"/>
      <c r="W123" s="272"/>
      <c r="X123" s="163"/>
      <c r="Y123" s="163"/>
      <c r="Z123" s="178"/>
      <c r="AA123" s="963"/>
      <c r="AB123" s="255"/>
      <c r="AC123" s="255"/>
      <c r="AD123" s="274"/>
      <c r="AE123" s="275"/>
      <c r="AF123" s="275"/>
      <c r="AG123" s="275"/>
      <c r="AH123" s="186"/>
      <c r="AI123" s="186"/>
      <c r="AJ123" s="178"/>
      <c r="AK123" s="963"/>
      <c r="AL123" s="253"/>
      <c r="AM123" s="253"/>
      <c r="AN123" s="163"/>
      <c r="AO123" s="272"/>
      <c r="AP123" s="272"/>
      <c r="AQ123" s="272"/>
      <c r="AR123" s="163"/>
      <c r="AS123" s="163"/>
      <c r="AT123" s="176"/>
      <c r="AU123" s="169"/>
    </row>
    <row r="124" spans="1:47">
      <c r="A124" s="146"/>
      <c r="B124" s="895"/>
      <c r="C124" s="904"/>
      <c r="D124" s="427"/>
      <c r="E124" s="895"/>
      <c r="F124" s="964"/>
      <c r="G124" s="253"/>
      <c r="H124" s="290"/>
      <c r="I124" s="163"/>
      <c r="J124" s="165"/>
      <c r="K124" s="165"/>
      <c r="L124" s="165"/>
      <c r="M124" s="163"/>
      <c r="N124" s="163"/>
      <c r="O124" s="178"/>
      <c r="P124" s="169"/>
      <c r="Q124" s="964"/>
      <c r="R124" s="253"/>
      <c r="S124" s="290"/>
      <c r="T124" s="163"/>
      <c r="U124" s="165"/>
      <c r="V124" s="165"/>
      <c r="W124" s="165"/>
      <c r="X124" s="163"/>
      <c r="Y124" s="163"/>
      <c r="Z124" s="178"/>
      <c r="AA124" s="964"/>
      <c r="AB124" s="255"/>
      <c r="AC124" s="291"/>
      <c r="AD124" s="186"/>
      <c r="AE124" s="187"/>
      <c r="AF124" s="187"/>
      <c r="AG124" s="187"/>
      <c r="AH124" s="186"/>
      <c r="AI124" s="186"/>
      <c r="AJ124" s="178"/>
      <c r="AK124" s="964"/>
      <c r="AL124" s="253"/>
      <c r="AM124" s="253"/>
      <c r="AN124" s="163"/>
      <c r="AO124" s="165"/>
      <c r="AP124" s="165"/>
      <c r="AQ124" s="165"/>
      <c r="AR124" s="163"/>
      <c r="AS124" s="163"/>
      <c r="AT124" s="176"/>
      <c r="AU124" s="169"/>
    </row>
    <row r="125" spans="1:47" ht="13.9" customHeight="1">
      <c r="A125" s="146"/>
      <c r="B125" s="895"/>
      <c r="C125" s="904"/>
      <c r="D125" s="427"/>
      <c r="E125" s="895"/>
      <c r="F125" s="962" t="s">
        <v>711</v>
      </c>
      <c r="G125" s="253">
        <v>1130110</v>
      </c>
      <c r="H125" s="253"/>
      <c r="I125" s="163" t="str">
        <f>IF(AND(ISBLANK(G125),ISBLANK(H125)),"",IF(NOT(ISBLANK(G125)),VLOOKUP(G125,[12]CODE_TYPE_MAPPING!$B:$C,2,FALSE),VLOOKUP(H125,[12]CODE_TYPE_MAPPING!$B:$C,2,FALSE)))</f>
        <v>DUE FR LOCAL BANK</v>
      </c>
      <c r="J125" s="165" t="s">
        <v>607</v>
      </c>
      <c r="K125" s="165"/>
      <c r="L125" s="165" t="s">
        <v>608</v>
      </c>
      <c r="M125" s="163" t="s">
        <v>618</v>
      </c>
      <c r="N125" s="166" t="s">
        <v>712</v>
      </c>
      <c r="O125" s="307"/>
      <c r="P125" s="169"/>
      <c r="Q125" s="962" t="s">
        <v>711</v>
      </c>
      <c r="R125" s="253"/>
      <c r="S125" s="253"/>
      <c r="T125" s="163"/>
      <c r="U125" s="165"/>
      <c r="V125" s="165"/>
      <c r="W125" s="165"/>
      <c r="X125" s="163"/>
      <c r="Y125" s="166"/>
      <c r="Z125" s="178"/>
      <c r="AA125" s="962" t="s">
        <v>711</v>
      </c>
      <c r="AB125" s="255"/>
      <c r="AC125" s="255"/>
      <c r="AD125" s="186"/>
      <c r="AE125" s="187"/>
      <c r="AF125" s="187"/>
      <c r="AG125" s="187"/>
      <c r="AH125" s="186"/>
      <c r="AI125" s="233"/>
      <c r="AJ125" s="178"/>
      <c r="AK125" s="962" t="s">
        <v>711</v>
      </c>
      <c r="AL125" s="253">
        <v>1130110</v>
      </c>
      <c r="AM125" s="253"/>
      <c r="AN125" s="163" t="str">
        <f>IF(AND(ISBLANK(AL125),ISBLANK(AM125)),"",IF(NOT(ISBLANK(AL125)),VLOOKUP(AL125,[12]CODE_TYPE_MAPPING!$B:$C,2,FALSE),VLOOKUP(AM125,[12]CODE_TYPE_MAPPING!$B:$C,2,FALSE)))</f>
        <v>DUE FR LOCAL BANK</v>
      </c>
      <c r="AO125" s="165" t="s">
        <v>607</v>
      </c>
      <c r="AP125" s="165"/>
      <c r="AQ125" s="165" t="s">
        <v>608</v>
      </c>
      <c r="AR125" s="163" t="s">
        <v>618</v>
      </c>
      <c r="AS125" s="166"/>
      <c r="AT125" s="176"/>
      <c r="AU125" s="169"/>
    </row>
    <row r="126" spans="1:47" ht="30">
      <c r="A126" s="146"/>
      <c r="B126" s="895"/>
      <c r="C126" s="904"/>
      <c r="D126" s="427"/>
      <c r="E126" s="895"/>
      <c r="F126" s="963"/>
      <c r="G126" s="253" t="s">
        <v>627</v>
      </c>
      <c r="H126" s="253"/>
      <c r="I126" s="163" t="str">
        <f>IF(AND(ISBLANK(G126),ISBLANK(H126)),"",IF(NOT(ISBLANK(G126)),VLOOKUP(G126,[12]CODE_TYPE_MAPPING!$B:$C,2,FALSE),VLOOKUP(H126,[12]CODE_TYPE_MAPPING!$B:$C,2,FALSE)))</f>
        <v>tempbankcharge</v>
      </c>
      <c r="J126" s="165"/>
      <c r="K126" s="165"/>
      <c r="L126" s="165"/>
      <c r="M126" s="163" t="s">
        <v>629</v>
      </c>
      <c r="N126" s="163"/>
      <c r="O126" s="178"/>
      <c r="P126" s="169"/>
      <c r="Q126" s="963"/>
      <c r="R126" s="253"/>
      <c r="S126" s="253"/>
      <c r="T126" s="206" t="s">
        <v>621</v>
      </c>
      <c r="U126" s="165"/>
      <c r="V126" s="165"/>
      <c r="W126" s="165"/>
      <c r="X126" s="163"/>
      <c r="Y126" s="163"/>
      <c r="Z126" s="178"/>
      <c r="AA126" s="963"/>
      <c r="AB126" s="255"/>
      <c r="AC126" s="255"/>
      <c r="AD126" s="233"/>
      <c r="AE126" s="187"/>
      <c r="AF126" s="187"/>
      <c r="AG126" s="187"/>
      <c r="AH126" s="186"/>
      <c r="AI126" s="186"/>
      <c r="AJ126" s="178"/>
      <c r="AK126" s="963"/>
      <c r="AL126" s="253" t="s">
        <v>627</v>
      </c>
      <c r="AM126" s="253"/>
      <c r="AN126" s="163" t="str">
        <f>IF(AND(ISBLANK(AL126),ISBLANK(AM126)),"",IF(NOT(ISBLANK(AL126)),VLOOKUP(AL126,[12]CODE_TYPE_MAPPING!$B:$C,2,FALSE),VLOOKUP(AM126,[12]CODE_TYPE_MAPPING!$B:$C,2,FALSE)))</f>
        <v>tempbankcharge</v>
      </c>
      <c r="AO126" s="165"/>
      <c r="AP126" s="165"/>
      <c r="AQ126" s="165"/>
      <c r="AR126" s="163" t="s">
        <v>629</v>
      </c>
      <c r="AS126" s="163"/>
      <c r="AT126" s="176"/>
      <c r="AU126" s="169"/>
    </row>
    <row r="127" spans="1:47">
      <c r="A127" s="146"/>
      <c r="B127" s="895"/>
      <c r="C127" s="904"/>
      <c r="D127" s="427"/>
      <c r="E127" s="895"/>
      <c r="F127" s="963"/>
      <c r="G127" s="253"/>
      <c r="H127" s="253"/>
      <c r="I127" s="163"/>
      <c r="J127" s="165"/>
      <c r="K127" s="165"/>
      <c r="L127" s="165"/>
      <c r="M127" s="163"/>
      <c r="N127" s="163"/>
      <c r="O127" s="178"/>
      <c r="P127" s="169"/>
      <c r="Q127" s="963"/>
      <c r="R127" s="253"/>
      <c r="S127" s="253"/>
      <c r="T127" s="163"/>
      <c r="U127" s="165"/>
      <c r="V127" s="165"/>
      <c r="W127" s="165"/>
      <c r="X127" s="163"/>
      <c r="Y127" s="163"/>
      <c r="Z127" s="178"/>
      <c r="AA127" s="963"/>
      <c r="AB127" s="255"/>
      <c r="AC127" s="255"/>
      <c r="AD127" s="186"/>
      <c r="AE127" s="187"/>
      <c r="AF127" s="187"/>
      <c r="AG127" s="187"/>
      <c r="AH127" s="186"/>
      <c r="AI127" s="186"/>
      <c r="AJ127" s="178"/>
      <c r="AK127" s="963"/>
      <c r="AL127" s="253"/>
      <c r="AM127" s="253">
        <v>5640600</v>
      </c>
      <c r="AN127" s="163" t="str">
        <f>IF(AND(ISBLANK(AL127),ISBLANK(AM127)),"",IF(NOT(ISBLANK(AL127)),VLOOKUP(AL127,[12]CODE_TYPE_MAPPING!$B:$C,2,FALSE),VLOOKUP(AM127,[12]CODE_TYPE_MAPPING!$B:$C,2,FALSE)))</f>
        <v>SERVICE CHARGES &amp; FEES</v>
      </c>
      <c r="AO127" s="165"/>
      <c r="AP127" s="165" t="s">
        <v>713</v>
      </c>
      <c r="AQ127" s="165" t="s">
        <v>714</v>
      </c>
      <c r="AR127" s="163" t="s">
        <v>715</v>
      </c>
      <c r="AS127" s="163"/>
      <c r="AT127" s="176"/>
      <c r="AU127" s="169"/>
    </row>
    <row r="128" spans="1:47">
      <c r="A128" s="146"/>
      <c r="B128" s="895"/>
      <c r="C128" s="904"/>
      <c r="D128" s="427"/>
      <c r="E128" s="895"/>
      <c r="F128" s="963"/>
      <c r="G128" s="253"/>
      <c r="H128" s="253">
        <v>5640600</v>
      </c>
      <c r="I128" s="163" t="str">
        <f>IF(AND(ISBLANK(G128),ISBLANK(H128)),"",IF(NOT(ISBLANK(G128)),VLOOKUP(G128,[12]CODE_TYPE_MAPPING!$B:$C,2,FALSE),VLOOKUP(H128,[12]CODE_TYPE_MAPPING!$B:$C,2,FALSE)))</f>
        <v>SERVICE CHARGES &amp; FEES</v>
      </c>
      <c r="J128" s="165"/>
      <c r="K128" s="165" t="s">
        <v>716</v>
      </c>
      <c r="L128" s="165" t="s">
        <v>714</v>
      </c>
      <c r="M128" s="163" t="s">
        <v>715</v>
      </c>
      <c r="N128" s="163"/>
      <c r="O128" s="178"/>
      <c r="P128" s="169"/>
      <c r="Q128" s="963"/>
      <c r="R128" s="253"/>
      <c r="S128" s="253"/>
      <c r="T128" s="163"/>
      <c r="U128" s="165"/>
      <c r="V128" s="165"/>
      <c r="W128" s="165"/>
      <c r="X128" s="163"/>
      <c r="Y128" s="163"/>
      <c r="Z128" s="307"/>
      <c r="AA128" s="963"/>
      <c r="AB128" s="255"/>
      <c r="AC128" s="255"/>
      <c r="AD128" s="186"/>
      <c r="AE128" s="187"/>
      <c r="AF128" s="187"/>
      <c r="AG128" s="187"/>
      <c r="AH128" s="186"/>
      <c r="AI128" s="186"/>
      <c r="AJ128" s="307"/>
      <c r="AK128" s="963"/>
      <c r="AL128" s="253"/>
      <c r="AM128" s="253"/>
      <c r="AN128" s="163"/>
      <c r="AO128" s="165"/>
      <c r="AP128" s="165"/>
      <c r="AQ128" s="165"/>
      <c r="AR128" s="163"/>
      <c r="AS128" s="163"/>
      <c r="AT128" s="176"/>
      <c r="AU128" s="169"/>
    </row>
    <row r="129" spans="1:47">
      <c r="A129" s="146"/>
      <c r="B129" s="895"/>
      <c r="C129" s="904"/>
      <c r="D129" s="427"/>
      <c r="E129" s="895"/>
      <c r="F129" s="963"/>
      <c r="G129" s="253"/>
      <c r="H129" s="253">
        <v>2760800</v>
      </c>
      <c r="I129" s="163" t="str">
        <f>IF(AND(ISBLANK(G129),ISBLANK(H129)),"",IF(NOT(ISBLANK(G129)),VLOOKUP(G129,[12]CODE_TYPE_MAPPING!$B:$C,2,FALSE),VLOOKUP(H129,[12]CODE_TYPE_MAPPING!$B:$C,2,FALSE)))</f>
        <v>MISC LIABILITY OUTPUT TAX</v>
      </c>
      <c r="J129" s="165"/>
      <c r="K129" s="165" t="s">
        <v>636</v>
      </c>
      <c r="L129" s="165" t="s">
        <v>637</v>
      </c>
      <c r="M129" s="163" t="s">
        <v>717</v>
      </c>
      <c r="N129" s="163"/>
      <c r="O129" s="178"/>
      <c r="P129" s="169"/>
      <c r="Q129" s="963"/>
      <c r="R129" s="253"/>
      <c r="S129" s="253"/>
      <c r="T129" s="163"/>
      <c r="U129" s="165"/>
      <c r="V129" s="165"/>
      <c r="W129" s="165"/>
      <c r="X129" s="163"/>
      <c r="Y129" s="163"/>
      <c r="Z129" s="178"/>
      <c r="AA129" s="963"/>
      <c r="AB129" s="255"/>
      <c r="AC129" s="255"/>
      <c r="AD129" s="186"/>
      <c r="AE129" s="187"/>
      <c r="AF129" s="187"/>
      <c r="AG129" s="187"/>
      <c r="AH129" s="186"/>
      <c r="AI129" s="186"/>
      <c r="AJ129" s="178"/>
      <c r="AK129" s="963"/>
      <c r="AL129" s="253"/>
      <c r="AM129" s="290"/>
      <c r="AN129" s="163"/>
      <c r="AO129" s="165"/>
      <c r="AP129" s="165"/>
      <c r="AQ129" s="165"/>
      <c r="AR129" s="163"/>
      <c r="AS129" s="269"/>
      <c r="AT129" s="176"/>
      <c r="AU129" s="169"/>
    </row>
    <row r="130" spans="1:47" ht="13.9" customHeight="1">
      <c r="A130" s="146"/>
      <c r="B130" s="895"/>
      <c r="C130" s="904"/>
      <c r="D130" s="427"/>
      <c r="E130" s="895"/>
      <c r="F130" s="962" t="s">
        <v>718</v>
      </c>
      <c r="G130" s="253">
        <v>1130110</v>
      </c>
      <c r="H130" s="253"/>
      <c r="I130" s="163" t="str">
        <f>IF(AND(ISBLANK(G130),ISBLANK(H130)),"",IF(NOT(ISBLANK(G130)),VLOOKUP(G130,[12]CODE_TYPE_MAPPING!$B:$C,2,FALSE),VLOOKUP(H130,[12]CODE_TYPE_MAPPING!$B:$C,2,FALSE)))</f>
        <v>DUE FR LOCAL BANK</v>
      </c>
      <c r="J130" s="165" t="s">
        <v>607</v>
      </c>
      <c r="K130" s="165"/>
      <c r="L130" s="165" t="s">
        <v>608</v>
      </c>
      <c r="M130" s="229" t="s">
        <v>618</v>
      </c>
      <c r="N130" s="163"/>
      <c r="O130" s="307">
        <f>O134+O137-O131-O132</f>
        <v>11200</v>
      </c>
      <c r="P130" s="169"/>
      <c r="Q130" s="959" t="s">
        <v>719</v>
      </c>
      <c r="R130" s="293"/>
      <c r="S130" s="293"/>
      <c r="T130" s="190"/>
      <c r="U130" s="165"/>
      <c r="V130" s="165"/>
      <c r="W130" s="165"/>
      <c r="X130" s="322"/>
      <c r="Y130" s="206"/>
      <c r="Z130" s="177"/>
      <c r="AA130" s="959" t="s">
        <v>719</v>
      </c>
      <c r="AB130" s="255"/>
      <c r="AC130" s="255"/>
      <c r="AD130" s="186"/>
      <c r="AE130" s="187"/>
      <c r="AF130" s="187"/>
      <c r="AG130" s="187"/>
      <c r="AH130" s="323"/>
      <c r="AI130" s="233"/>
      <c r="AJ130" s="177"/>
      <c r="AK130" s="959" t="s">
        <v>718</v>
      </c>
      <c r="AL130" s="253">
        <v>1130110</v>
      </c>
      <c r="AM130" s="253"/>
      <c r="AN130" s="163" t="str">
        <f>IF(AND(ISBLANK(AL130),ISBLANK(AM130)),"",IF(NOT(ISBLANK(AL130)),VLOOKUP(AL130,[12]CODE_TYPE_MAPPING!$B:$C,2,FALSE),VLOOKUP(AM130,[12]CODE_TYPE_MAPPING!$B:$C,2,FALSE)))</f>
        <v>DUE FR LOCAL BANK</v>
      </c>
      <c r="AO130" s="165" t="s">
        <v>607</v>
      </c>
      <c r="AP130" s="165"/>
      <c r="AQ130" s="165" t="s">
        <v>608</v>
      </c>
      <c r="AR130" s="163"/>
      <c r="AS130" s="166"/>
      <c r="AT130" s="176"/>
      <c r="AU130" s="169"/>
    </row>
    <row r="131" spans="1:47" ht="30">
      <c r="A131" s="146"/>
      <c r="B131" s="895"/>
      <c r="C131" s="904"/>
      <c r="D131" s="427"/>
      <c r="E131" s="895"/>
      <c r="F131" s="963"/>
      <c r="G131" s="253" t="s">
        <v>627</v>
      </c>
      <c r="H131" s="253"/>
      <c r="I131" s="163" t="str">
        <f>IF(AND(ISBLANK(G131),ISBLANK(H131)),"",IF(NOT(ISBLANK(G131)),VLOOKUP(G131,[12]CODE_TYPE_MAPPING!$B:$C,2,FALSE),VLOOKUP(H131,[12]CODE_TYPE_MAPPING!$B:$C,2,FALSE)))</f>
        <v>tempbankcharge</v>
      </c>
      <c r="J131" s="165"/>
      <c r="K131" s="165"/>
      <c r="L131" s="165"/>
      <c r="M131" s="163" t="s">
        <v>629</v>
      </c>
      <c r="N131" s="163"/>
      <c r="O131" s="270"/>
      <c r="P131" s="169"/>
      <c r="Q131" s="960"/>
      <c r="R131" s="293"/>
      <c r="S131" s="293"/>
      <c r="T131" s="206" t="s">
        <v>621</v>
      </c>
      <c r="U131" s="165"/>
      <c r="V131" s="165"/>
      <c r="W131" s="165"/>
      <c r="X131" s="190"/>
      <c r="Y131" s="190"/>
      <c r="Z131" s="177"/>
      <c r="AA131" s="960"/>
      <c r="AB131" s="255"/>
      <c r="AC131" s="255"/>
      <c r="AD131" s="233"/>
      <c r="AE131" s="187"/>
      <c r="AF131" s="187"/>
      <c r="AG131" s="187"/>
      <c r="AH131" s="186"/>
      <c r="AI131" s="186"/>
      <c r="AJ131" s="177"/>
      <c r="AK131" s="960"/>
      <c r="AL131" s="173" t="s">
        <v>627</v>
      </c>
      <c r="AM131" s="173"/>
      <c r="AN131" s="163" t="str">
        <f>IF(AND(ISBLANK(AL131),ISBLANK(AM131)),"",IF(NOT(ISBLANK(AL131)),VLOOKUP(AL131,[12]CODE_TYPE_MAPPING!$B:$C,2,FALSE),VLOOKUP(AM131,[12]CODE_TYPE_MAPPING!$B:$C,2,FALSE)))</f>
        <v>tempbankcharge</v>
      </c>
      <c r="AO131" s="165"/>
      <c r="AP131" s="165"/>
      <c r="AQ131" s="165"/>
      <c r="AR131" s="173"/>
      <c r="AS131" s="173"/>
      <c r="AT131" s="176"/>
      <c r="AU131" s="169"/>
    </row>
    <row r="132" spans="1:47" ht="18.75">
      <c r="A132" s="146"/>
      <c r="B132" s="895"/>
      <c r="C132" s="904"/>
      <c r="D132" s="427"/>
      <c r="E132" s="895"/>
      <c r="F132" s="963"/>
      <c r="G132" s="253"/>
      <c r="H132" s="253"/>
      <c r="I132" s="269"/>
      <c r="J132" s="272"/>
      <c r="K132" s="272"/>
      <c r="L132" s="272"/>
      <c r="M132" s="163"/>
      <c r="N132" s="163"/>
      <c r="O132" s="178"/>
      <c r="P132" s="169"/>
      <c r="Q132" s="960"/>
      <c r="R132" s="253"/>
      <c r="S132" s="253"/>
      <c r="T132" s="269"/>
      <c r="U132" s="272"/>
      <c r="V132" s="272"/>
      <c r="W132" s="272"/>
      <c r="X132" s="190"/>
      <c r="Y132" s="190"/>
      <c r="Z132" s="177"/>
      <c r="AA132" s="960"/>
      <c r="AB132" s="255"/>
      <c r="AC132" s="255"/>
      <c r="AD132" s="274"/>
      <c r="AE132" s="275"/>
      <c r="AF132" s="275"/>
      <c r="AG132" s="275"/>
      <c r="AH132" s="186"/>
      <c r="AI132" s="186"/>
      <c r="AJ132" s="177"/>
      <c r="AK132" s="960"/>
      <c r="AL132" s="173"/>
      <c r="AM132" s="324" t="s">
        <v>593</v>
      </c>
      <c r="AN132" s="166" t="e">
        <f>IF(AND(ISBLANK(AL132),ISBLANK(AM132)),"",IF(NOT(ISBLANK(AL132)),VLOOKUP(AL132,[12]CODE_TYPE_MAPPING!$B:$C,2,FALSE),VLOOKUP(AM132,[12]CODE_TYPE_MAPPING!$B:$C,2,FALSE)))</f>
        <v>#N/A</v>
      </c>
      <c r="AO132" s="272"/>
      <c r="AP132" s="272"/>
      <c r="AQ132" s="272"/>
      <c r="AR132" s="324" t="s">
        <v>720</v>
      </c>
      <c r="AS132" s="173"/>
      <c r="AT132" s="176"/>
      <c r="AU132" s="169"/>
    </row>
    <row r="133" spans="1:47">
      <c r="A133" s="146"/>
      <c r="B133" s="895"/>
      <c r="C133" s="904"/>
      <c r="D133" s="427"/>
      <c r="E133" s="895"/>
      <c r="F133" s="963"/>
      <c r="G133" s="253"/>
      <c r="H133" s="253"/>
      <c r="I133" s="163" t="str">
        <f>IF(AND(ISBLANK(G133),ISBLANK(H133)),"",IF(NOT(ISBLANK(G133)),VLOOKUP(G133,[12]CODE_TYPE_MAPPING!$B:$C,2,FALSE),VLOOKUP(H133,[12]CODE_TYPE_MAPPING!$B:$C,2,FALSE)))</f>
        <v/>
      </c>
      <c r="J133" s="165"/>
      <c r="K133" s="165"/>
      <c r="L133" s="165"/>
      <c r="M133" s="163"/>
      <c r="N133" s="163"/>
      <c r="O133" s="178"/>
      <c r="P133" s="169"/>
      <c r="Q133" s="960"/>
      <c r="R133" s="293"/>
      <c r="S133" s="293"/>
      <c r="T133" s="190"/>
      <c r="U133" s="165"/>
      <c r="V133" s="165"/>
      <c r="W133" s="165"/>
      <c r="X133" s="190"/>
      <c r="Y133" s="190"/>
      <c r="Z133" s="170"/>
      <c r="AA133" s="960"/>
      <c r="AB133" s="255"/>
      <c r="AC133" s="255"/>
      <c r="AD133" s="186"/>
      <c r="AE133" s="187"/>
      <c r="AF133" s="187"/>
      <c r="AG133" s="187"/>
      <c r="AH133" s="186"/>
      <c r="AI133" s="186"/>
      <c r="AJ133" s="170"/>
      <c r="AK133" s="960"/>
      <c r="AL133" s="173"/>
      <c r="AM133" s="173"/>
      <c r="AN133" s="163" t="str">
        <f>IF(AND(ISBLANK(AL133),ISBLANK(AM133)),"",IF(NOT(ISBLANK(AL133)),VLOOKUP(AL133,[12]CODE_TYPE_MAPPING!$B:$C,2,FALSE),VLOOKUP(AM133,[12]CODE_TYPE_MAPPING!$B:$C,2,FALSE)))</f>
        <v/>
      </c>
      <c r="AO133" s="165"/>
      <c r="AP133" s="165"/>
      <c r="AQ133" s="165"/>
      <c r="AR133" s="173"/>
      <c r="AS133" s="173"/>
      <c r="AT133" s="176"/>
      <c r="AU133" s="169"/>
    </row>
    <row r="134" spans="1:47" ht="13.9" customHeight="1">
      <c r="A134" s="146"/>
      <c r="B134" s="895"/>
      <c r="C134" s="904"/>
      <c r="D134" s="427"/>
      <c r="E134" s="895"/>
      <c r="F134" s="963"/>
      <c r="G134" s="253"/>
      <c r="H134" s="324" t="s">
        <v>593</v>
      </c>
      <c r="I134" s="163" t="e">
        <f>IF(AND(ISBLANK(G134),ISBLANK(H134)),"",IF(NOT(ISBLANK(G134)),VLOOKUP(G134,[12]CODE_TYPE_MAPPING!$B:$C,2,FALSE),VLOOKUP(H134,[12]CODE_TYPE_MAPPING!$B:$C,2,FALSE)))</f>
        <v>#N/A</v>
      </c>
      <c r="J134" s="165"/>
      <c r="K134" s="165"/>
      <c r="L134" s="165"/>
      <c r="M134" s="229" t="s">
        <v>720</v>
      </c>
      <c r="N134" s="163"/>
      <c r="O134" s="178">
        <v>10000</v>
      </c>
      <c r="P134" s="169"/>
      <c r="Q134" s="960"/>
      <c r="R134" s="293"/>
      <c r="S134" s="293"/>
      <c r="T134" s="190"/>
      <c r="U134" s="165"/>
      <c r="V134" s="165"/>
      <c r="W134" s="165"/>
      <c r="X134" s="322"/>
      <c r="Y134" s="190"/>
      <c r="Z134" s="177"/>
      <c r="AA134" s="960"/>
      <c r="AB134" s="255"/>
      <c r="AC134" s="255"/>
      <c r="AD134" s="186"/>
      <c r="AE134" s="187"/>
      <c r="AF134" s="187"/>
      <c r="AG134" s="187"/>
      <c r="AH134" s="323"/>
      <c r="AI134" s="186"/>
      <c r="AJ134" s="177"/>
      <c r="AK134" s="960"/>
      <c r="AL134" s="173"/>
      <c r="AM134" s="173"/>
      <c r="AN134" s="163" t="str">
        <f>IF(AND(ISBLANK(AL134),ISBLANK(AM134)),"",IF(NOT(ISBLANK(AL134)),VLOOKUP(AL134,[12]CODE_TYPE_MAPPING!$B:$C,2,FALSE),VLOOKUP(AM134,[12]CODE_TYPE_MAPPING!$B:$C,2,FALSE)))</f>
        <v/>
      </c>
      <c r="AO134" s="165"/>
      <c r="AP134" s="165"/>
      <c r="AQ134" s="165"/>
      <c r="AR134" s="173"/>
      <c r="AS134" s="173"/>
      <c r="AT134" s="176"/>
      <c r="AU134" s="169"/>
    </row>
    <row r="135" spans="1:47" ht="13.9" customHeight="1">
      <c r="A135" s="146"/>
      <c r="B135" s="895"/>
      <c r="C135" s="904"/>
      <c r="D135" s="427"/>
      <c r="E135" s="895"/>
      <c r="F135" s="963"/>
      <c r="G135" s="253"/>
      <c r="H135" s="253"/>
      <c r="I135" s="163"/>
      <c r="J135" s="165"/>
      <c r="K135" s="165"/>
      <c r="L135" s="165"/>
      <c r="M135" s="229"/>
      <c r="N135" s="163"/>
      <c r="O135" s="178"/>
      <c r="P135" s="169"/>
      <c r="Q135" s="960"/>
      <c r="R135" s="293"/>
      <c r="S135" s="293"/>
      <c r="T135" s="190"/>
      <c r="U135" s="165"/>
      <c r="V135" s="165"/>
      <c r="W135" s="165"/>
      <c r="X135" s="322"/>
      <c r="Y135" s="190"/>
      <c r="Z135" s="177"/>
      <c r="AA135" s="960"/>
      <c r="AB135" s="255"/>
      <c r="AC135" s="255"/>
      <c r="AD135" s="186"/>
      <c r="AE135" s="187"/>
      <c r="AF135" s="187"/>
      <c r="AG135" s="187"/>
      <c r="AH135" s="323"/>
      <c r="AI135" s="186"/>
      <c r="AJ135" s="177"/>
      <c r="AK135" s="960"/>
      <c r="AL135" s="173"/>
      <c r="AM135" s="173"/>
      <c r="AN135" s="163" t="str">
        <f>IF(AND(ISBLANK(AL135),ISBLANK(AM135)),"",IF(NOT(ISBLANK(AL135)),VLOOKUP(AL135,[12]CODE_TYPE_MAPPING!$B:$C,2,FALSE),VLOOKUP(AM135,[12]CODE_TYPE_MAPPING!$B:$C,2,FALSE)))</f>
        <v/>
      </c>
      <c r="AO135" s="165"/>
      <c r="AP135" s="165"/>
      <c r="AQ135" s="165"/>
      <c r="AR135" s="173"/>
      <c r="AS135" s="173"/>
      <c r="AT135" s="176"/>
      <c r="AU135" s="169"/>
    </row>
    <row r="136" spans="1:47" ht="41.45" customHeight="1">
      <c r="A136" s="146"/>
      <c r="B136" s="895"/>
      <c r="C136" s="904"/>
      <c r="D136" s="427"/>
      <c r="E136" s="895"/>
      <c r="F136" s="963"/>
      <c r="G136" s="253"/>
      <c r="H136" s="253"/>
      <c r="I136" s="163"/>
      <c r="J136" s="165"/>
      <c r="K136" s="165"/>
      <c r="L136" s="165"/>
      <c r="M136" s="229"/>
      <c r="N136" s="163"/>
      <c r="O136" s="178"/>
      <c r="P136" s="169"/>
      <c r="Q136" s="960"/>
      <c r="R136" s="293"/>
      <c r="S136" s="293"/>
      <c r="T136" s="190"/>
      <c r="U136" s="165"/>
      <c r="V136" s="165"/>
      <c r="W136" s="165"/>
      <c r="X136" s="322"/>
      <c r="Y136" s="190"/>
      <c r="Z136" s="177"/>
      <c r="AA136" s="960"/>
      <c r="AB136" s="255"/>
      <c r="AC136" s="255"/>
      <c r="AD136" s="186"/>
      <c r="AE136" s="187"/>
      <c r="AF136" s="187"/>
      <c r="AG136" s="187"/>
      <c r="AH136" s="323"/>
      <c r="AI136" s="186"/>
      <c r="AJ136" s="177"/>
      <c r="AK136" s="960"/>
      <c r="AL136" s="173"/>
      <c r="AM136" s="173"/>
      <c r="AN136" s="163" t="str">
        <f>IF(AND(ISBLANK(AL136),ISBLANK(AM136)),"",IF(NOT(ISBLANK(AL136)),VLOOKUP(AL136,[12]CODE_TYPE_MAPPING!$B:$C,2,FALSE),VLOOKUP(AM136,[12]CODE_TYPE_MAPPING!$B:$C,2,FALSE)))</f>
        <v/>
      </c>
      <c r="AO136" s="165"/>
      <c r="AP136" s="165"/>
      <c r="AQ136" s="165"/>
      <c r="AR136" s="173"/>
      <c r="AS136" s="173"/>
      <c r="AT136" s="176"/>
      <c r="AU136" s="169"/>
    </row>
    <row r="137" spans="1:47" ht="18.75">
      <c r="A137" s="146"/>
      <c r="B137" s="895"/>
      <c r="C137" s="904"/>
      <c r="D137" s="427"/>
      <c r="E137" s="895"/>
      <c r="F137" s="964"/>
      <c r="G137" s="253"/>
      <c r="H137" s="253">
        <v>2760800</v>
      </c>
      <c r="I137" s="163" t="str">
        <f>IF(AND(ISBLANK(G137),ISBLANK(H137)),"",IF(NOT(ISBLANK(G137)),VLOOKUP(G137,[12]CODE_TYPE_MAPPING!$B:$C,2,FALSE),VLOOKUP(H137,[12]CODE_TYPE_MAPPING!$B:$C,2,FALSE)))</f>
        <v>MISC LIABILITY OUTPUT TAX</v>
      </c>
      <c r="J137" s="165"/>
      <c r="K137" s="165" t="s">
        <v>636</v>
      </c>
      <c r="L137" s="165" t="s">
        <v>637</v>
      </c>
      <c r="M137" s="163" t="s">
        <v>721</v>
      </c>
      <c r="N137" s="163"/>
      <c r="O137" s="178">
        <v>1200</v>
      </c>
      <c r="P137" s="169"/>
      <c r="Q137" s="961"/>
      <c r="R137" s="293"/>
      <c r="S137" s="293"/>
      <c r="T137" s="190"/>
      <c r="U137" s="165"/>
      <c r="V137" s="165"/>
      <c r="W137" s="165"/>
      <c r="X137" s="190"/>
      <c r="Y137" s="190"/>
      <c r="Z137" s="177"/>
      <c r="AA137" s="961"/>
      <c r="AB137" s="255"/>
      <c r="AC137" s="255"/>
      <c r="AD137" s="186"/>
      <c r="AE137" s="187"/>
      <c r="AF137" s="187"/>
      <c r="AG137" s="187"/>
      <c r="AH137" s="186"/>
      <c r="AI137" s="186"/>
      <c r="AJ137" s="177"/>
      <c r="AK137" s="961"/>
      <c r="AL137" s="193"/>
      <c r="AM137" s="193"/>
      <c r="AN137" s="190" t="str">
        <f>IF(AND(ISBLANK(AL137),ISBLANK(AM137)),"",IF(NOT(ISBLANK(AL137)),VLOOKUP(AL137,[12]CODE_TYPE_MAPPING!$B:$C,2,FALSE),VLOOKUP(AM137,[12]CODE_TYPE_MAPPING!$B:$C,2,FALSE)))</f>
        <v/>
      </c>
      <c r="AO137" s="165"/>
      <c r="AP137" s="165"/>
      <c r="AQ137" s="165"/>
      <c r="AR137" s="193"/>
      <c r="AS137" s="193"/>
      <c r="AT137" s="194"/>
      <c r="AU137" s="169"/>
    </row>
    <row r="138" spans="1:47" ht="27.6" customHeight="1">
      <c r="A138" s="146"/>
      <c r="B138" s="895"/>
      <c r="C138" s="904"/>
      <c r="D138" s="427"/>
      <c r="E138" s="895"/>
      <c r="F138" s="962" t="s">
        <v>722</v>
      </c>
      <c r="G138" s="253">
        <v>1130110</v>
      </c>
      <c r="H138" s="253"/>
      <c r="I138" s="163" t="str">
        <f>IF(AND(ISBLANK(G138),ISBLANK(H138)),"",IF(NOT(ISBLANK(G138)),VLOOKUP(G138,[12]CODE_TYPE_MAPPING!$B:$C,2,FALSE),VLOOKUP(H138,[12]CODE_TYPE_MAPPING!$B:$C,2,FALSE)))</f>
        <v>DUE FR LOCAL BANK</v>
      </c>
      <c r="J138" s="165" t="s">
        <v>607</v>
      </c>
      <c r="K138" s="165"/>
      <c r="L138" s="165" t="s">
        <v>608</v>
      </c>
      <c r="M138" s="229" t="s">
        <v>618</v>
      </c>
      <c r="N138" s="163"/>
      <c r="O138" s="168">
        <f>11200-500</f>
        <v>10700</v>
      </c>
      <c r="P138" s="169"/>
      <c r="Q138" s="959" t="s">
        <v>723</v>
      </c>
      <c r="R138" s="293"/>
      <c r="S138" s="293"/>
      <c r="T138" s="206" t="s">
        <v>621</v>
      </c>
      <c r="U138" s="165"/>
      <c r="V138" s="165"/>
      <c r="W138" s="165"/>
      <c r="X138" s="322"/>
      <c r="Y138" s="206"/>
      <c r="Z138" s="177"/>
      <c r="AA138" s="959" t="s">
        <v>723</v>
      </c>
      <c r="AB138" s="255"/>
      <c r="AC138" s="255"/>
      <c r="AD138" s="233"/>
      <c r="AE138" s="187"/>
      <c r="AF138" s="187"/>
      <c r="AG138" s="187"/>
      <c r="AH138" s="323"/>
      <c r="AI138" s="233"/>
      <c r="AJ138" s="177"/>
      <c r="AK138" s="959" t="s">
        <v>722</v>
      </c>
      <c r="AL138" s="253">
        <v>1130110</v>
      </c>
      <c r="AM138" s="253"/>
      <c r="AN138" s="163" t="str">
        <f>IF(AND(ISBLANK(AL138),ISBLANK(AM138)),"",IF(NOT(ISBLANK(AL138)),VLOOKUP(AL138,[12]CODE_TYPE_MAPPING!$B:$C,2,FALSE),VLOOKUP(AM138,[12]CODE_TYPE_MAPPING!$B:$C,2,FALSE)))</f>
        <v>DUE FR LOCAL BANK</v>
      </c>
      <c r="AO138" s="165" t="s">
        <v>607</v>
      </c>
      <c r="AP138" s="165"/>
      <c r="AQ138" s="165" t="s">
        <v>608</v>
      </c>
      <c r="AR138" s="229" t="s">
        <v>618</v>
      </c>
      <c r="AS138" s="173"/>
      <c r="AT138" s="176"/>
      <c r="AU138" s="169"/>
    </row>
    <row r="139" spans="1:47" ht="30">
      <c r="A139" s="146"/>
      <c r="B139" s="895"/>
      <c r="C139" s="904"/>
      <c r="D139" s="427"/>
      <c r="E139" s="895"/>
      <c r="F139" s="963"/>
      <c r="G139" s="253" t="s">
        <v>627</v>
      </c>
      <c r="H139" s="253"/>
      <c r="I139" s="163" t="str">
        <f>IF(AND(ISBLANK(G139),ISBLANK(H139)),"",IF(NOT(ISBLANK(G139)),VLOOKUP(G139,[12]CODE_TYPE_MAPPING!$B:$C,2,FALSE),VLOOKUP(H139,[12]CODE_TYPE_MAPPING!$B:$C,2,FALSE)))</f>
        <v>tempbankcharge</v>
      </c>
      <c r="J139" s="165"/>
      <c r="K139" s="165"/>
      <c r="L139" s="165"/>
      <c r="M139" s="163" t="s">
        <v>629</v>
      </c>
      <c r="N139" s="163"/>
      <c r="O139" s="178"/>
      <c r="P139" s="169"/>
      <c r="Q139" s="960"/>
      <c r="R139" s="293"/>
      <c r="S139" s="293"/>
      <c r="T139" s="190"/>
      <c r="U139" s="165"/>
      <c r="V139" s="165"/>
      <c r="W139" s="165"/>
      <c r="X139" s="190"/>
      <c r="Y139" s="190"/>
      <c r="Z139" s="177"/>
      <c r="AA139" s="960"/>
      <c r="AB139" s="255"/>
      <c r="AC139" s="255"/>
      <c r="AD139" s="186"/>
      <c r="AE139" s="187"/>
      <c r="AF139" s="187"/>
      <c r="AG139" s="187"/>
      <c r="AH139" s="186"/>
      <c r="AI139" s="186"/>
      <c r="AJ139" s="177"/>
      <c r="AK139" s="960"/>
      <c r="AL139" s="253" t="s">
        <v>627</v>
      </c>
      <c r="AM139" s="253"/>
      <c r="AN139" s="163" t="str">
        <f>IF(AND(ISBLANK(AL139),ISBLANK(AM139)),"",IF(NOT(ISBLANK(AL139)),VLOOKUP(AL139,[12]CODE_TYPE_MAPPING!$B:$C,2,FALSE),VLOOKUP(AM139,[12]CODE_TYPE_MAPPING!$B:$C,2,FALSE)))</f>
        <v>tempbankcharge</v>
      </c>
      <c r="AO139" s="165"/>
      <c r="AP139" s="165"/>
      <c r="AQ139" s="165"/>
      <c r="AR139" s="163" t="s">
        <v>629</v>
      </c>
      <c r="AS139" s="173"/>
      <c r="AT139" s="176"/>
      <c r="AU139" s="169"/>
    </row>
    <row r="140" spans="1:47" ht="28.5" customHeight="1">
      <c r="A140" s="146"/>
      <c r="B140" s="895"/>
      <c r="C140" s="904"/>
      <c r="D140" s="427"/>
      <c r="E140" s="895"/>
      <c r="F140" s="963"/>
      <c r="G140" s="253"/>
      <c r="H140" s="253"/>
      <c r="I140" s="163" t="str">
        <f>IF(AND(ISBLANK(G140),ISBLANK(H140)),"",IF(NOT(ISBLANK(G140)),VLOOKUP(G140,[12]CODE_TYPE_MAPPING!$B:$C,2,FALSE),VLOOKUP(H140,[12]CODE_TYPE_MAPPING!$B:$C,2,FALSE)))</f>
        <v/>
      </c>
      <c r="J140" s="165"/>
      <c r="K140" s="165"/>
      <c r="L140" s="165"/>
      <c r="M140" s="163"/>
      <c r="N140" s="163"/>
      <c r="O140" s="178"/>
      <c r="P140" s="169"/>
      <c r="Q140" s="960"/>
      <c r="R140" s="293"/>
      <c r="S140" s="293"/>
      <c r="T140" s="190"/>
      <c r="U140" s="165"/>
      <c r="V140" s="165"/>
      <c r="W140" s="165"/>
      <c r="X140" s="190"/>
      <c r="Y140" s="190"/>
      <c r="Z140" s="177"/>
      <c r="AA140" s="960"/>
      <c r="AB140" s="255"/>
      <c r="AC140" s="255"/>
      <c r="AD140" s="186"/>
      <c r="AE140" s="187"/>
      <c r="AF140" s="187"/>
      <c r="AG140" s="187"/>
      <c r="AH140" s="186"/>
      <c r="AI140" s="186"/>
      <c r="AJ140" s="177"/>
      <c r="AK140" s="960"/>
      <c r="AL140" s="173">
        <v>1960900</v>
      </c>
      <c r="AM140" s="253"/>
      <c r="AN140" s="269" t="s">
        <v>652</v>
      </c>
      <c r="AO140" s="165" t="s">
        <v>658</v>
      </c>
      <c r="AP140" s="165"/>
      <c r="AQ140" s="165" t="s">
        <v>654</v>
      </c>
      <c r="AR140" s="163" t="s">
        <v>724</v>
      </c>
      <c r="AS140" s="173"/>
      <c r="AT140" s="176"/>
      <c r="AU140" s="169"/>
    </row>
    <row r="141" spans="1:47" ht="18.75">
      <c r="A141" s="146"/>
      <c r="B141" s="895"/>
      <c r="C141" s="904"/>
      <c r="D141" s="427"/>
      <c r="E141" s="895"/>
      <c r="F141" s="963"/>
      <c r="G141" s="253"/>
      <c r="H141" s="324" t="s">
        <v>593</v>
      </c>
      <c r="I141" s="163" t="e">
        <f>IF(AND(ISBLANK(G141),ISBLANK(H141)),"",IF(NOT(ISBLANK(G141)),VLOOKUP(G141,[12]CODE_TYPE_MAPPING!$B:$C,2,FALSE),VLOOKUP(H141,[12]CODE_TYPE_MAPPING!$B:$C,2,FALSE)))</f>
        <v>#N/A</v>
      </c>
      <c r="J141" s="165"/>
      <c r="K141" s="165"/>
      <c r="L141" s="165"/>
      <c r="M141" s="229" t="s">
        <v>720</v>
      </c>
      <c r="N141" s="163"/>
      <c r="O141" s="178">
        <v>-10000</v>
      </c>
      <c r="P141" s="169"/>
      <c r="Q141" s="960"/>
      <c r="R141" s="293"/>
      <c r="S141" s="325"/>
      <c r="T141" s="190"/>
      <c r="U141" s="165"/>
      <c r="V141" s="165"/>
      <c r="W141" s="165"/>
      <c r="X141" s="322"/>
      <c r="Y141" s="190"/>
      <c r="Z141" s="170"/>
      <c r="AA141" s="960"/>
      <c r="AB141" s="255"/>
      <c r="AC141" s="326"/>
      <c r="AD141" s="186"/>
      <c r="AE141" s="187"/>
      <c r="AF141" s="187"/>
      <c r="AG141" s="187"/>
      <c r="AH141" s="323"/>
      <c r="AI141" s="186"/>
      <c r="AJ141" s="170"/>
      <c r="AK141" s="960"/>
      <c r="AL141" s="253"/>
      <c r="AM141" s="324" t="s">
        <v>593</v>
      </c>
      <c r="AN141" s="166" t="e">
        <f>IF(AND(ISBLANK(AL141),ISBLANK(AM141)),"",IF(NOT(ISBLANK(AL141)),VLOOKUP(AL141,[12]CODE_TYPE_MAPPING!$B:$C,2,FALSE),VLOOKUP(AM141,[12]CODE_TYPE_MAPPING!$B:$C,2,FALSE)))</f>
        <v>#N/A</v>
      </c>
      <c r="AO141" s="165"/>
      <c r="AP141" s="165"/>
      <c r="AQ141" s="165"/>
      <c r="AR141" s="229" t="s">
        <v>720</v>
      </c>
      <c r="AS141" s="173"/>
      <c r="AT141" s="176"/>
      <c r="AU141" s="169"/>
    </row>
    <row r="142" spans="1:47" ht="18.75">
      <c r="A142" s="146"/>
      <c r="B142" s="895"/>
      <c r="C142" s="904"/>
      <c r="D142" s="427"/>
      <c r="E142" s="895"/>
      <c r="F142" s="963"/>
      <c r="G142" s="253"/>
      <c r="H142" s="253">
        <v>2760800</v>
      </c>
      <c r="I142" s="163" t="str">
        <f>IF(AND(ISBLANK(G142),ISBLANK(H142)),"",IF(NOT(ISBLANK(G142)),VLOOKUP(G142,[12]CODE_TYPE_MAPPING!$B:$C,2,FALSE),VLOOKUP(H142,[12]CODE_TYPE_MAPPING!$B:$C,2,FALSE)))</f>
        <v>MISC LIABILITY OUTPUT TAX</v>
      </c>
      <c r="J142" s="165"/>
      <c r="K142" s="165" t="s">
        <v>636</v>
      </c>
      <c r="L142" s="165" t="s">
        <v>637</v>
      </c>
      <c r="M142" s="163" t="s">
        <v>721</v>
      </c>
      <c r="N142" s="163"/>
      <c r="O142" s="178">
        <v>-1200</v>
      </c>
      <c r="P142" s="169"/>
      <c r="Q142" s="960"/>
      <c r="R142" s="293"/>
      <c r="S142" s="293"/>
      <c r="T142" s="190"/>
      <c r="U142" s="165"/>
      <c r="V142" s="165"/>
      <c r="W142" s="165"/>
      <c r="X142" s="190"/>
      <c r="Y142" s="190"/>
      <c r="Z142" s="177"/>
      <c r="AA142" s="960"/>
      <c r="AB142" s="255"/>
      <c r="AC142" s="255"/>
      <c r="AD142" s="186"/>
      <c r="AE142" s="187"/>
      <c r="AF142" s="187"/>
      <c r="AG142" s="187"/>
      <c r="AH142" s="186"/>
      <c r="AI142" s="186"/>
      <c r="AJ142" s="177"/>
      <c r="AK142" s="960"/>
      <c r="AL142" s="173"/>
      <c r="AM142" s="173"/>
      <c r="AN142" s="163"/>
      <c r="AO142" s="165"/>
      <c r="AP142" s="165"/>
      <c r="AQ142" s="165"/>
      <c r="AR142" s="173"/>
      <c r="AS142" s="304"/>
      <c r="AT142" s="176"/>
      <c r="AU142" s="169"/>
    </row>
    <row r="143" spans="1:47" ht="18.75">
      <c r="A143" s="146"/>
      <c r="B143" s="895"/>
      <c r="C143" s="904"/>
      <c r="D143" s="427"/>
      <c r="E143" s="895"/>
      <c r="F143" s="963"/>
      <c r="G143" s="253">
        <v>1960900</v>
      </c>
      <c r="H143" s="253"/>
      <c r="I143" s="269" t="s">
        <v>652</v>
      </c>
      <c r="J143" s="272" t="s">
        <v>653</v>
      </c>
      <c r="K143" s="272"/>
      <c r="L143" s="272" t="s">
        <v>654</v>
      </c>
      <c r="M143" s="163" t="s">
        <v>724</v>
      </c>
      <c r="N143" s="163"/>
      <c r="O143" s="178">
        <v>-500</v>
      </c>
      <c r="P143" s="169"/>
      <c r="Q143" s="960"/>
      <c r="R143" s="253"/>
      <c r="S143" s="253"/>
      <c r="T143" s="269"/>
      <c r="U143" s="272"/>
      <c r="V143" s="272"/>
      <c r="W143" s="272"/>
      <c r="X143" s="190"/>
      <c r="Y143" s="190"/>
      <c r="Z143" s="177"/>
      <c r="AA143" s="960"/>
      <c r="AB143" s="255"/>
      <c r="AC143" s="255"/>
      <c r="AD143" s="274"/>
      <c r="AE143" s="275"/>
      <c r="AF143" s="275"/>
      <c r="AG143" s="275"/>
      <c r="AH143" s="186"/>
      <c r="AI143" s="186"/>
      <c r="AJ143" s="177"/>
      <c r="AK143" s="960"/>
      <c r="AL143" s="173"/>
      <c r="AM143" s="173"/>
      <c r="AN143" s="163"/>
      <c r="AO143" s="272"/>
      <c r="AP143" s="272"/>
      <c r="AQ143" s="272"/>
      <c r="AR143" s="173"/>
      <c r="AS143" s="304"/>
      <c r="AT143" s="176"/>
      <c r="AU143" s="169"/>
    </row>
    <row r="144" spans="1:47" ht="18.75">
      <c r="A144" s="146"/>
      <c r="B144" s="895"/>
      <c r="C144" s="904"/>
      <c r="D144" s="427"/>
      <c r="E144" s="895"/>
      <c r="F144" s="963"/>
      <c r="G144" s="253"/>
      <c r="H144" s="253"/>
      <c r="I144" s="163"/>
      <c r="J144" s="165"/>
      <c r="K144" s="165"/>
      <c r="L144" s="165"/>
      <c r="M144" s="163"/>
      <c r="N144" s="163"/>
      <c r="O144" s="178"/>
      <c r="P144" s="169"/>
      <c r="Q144" s="960"/>
      <c r="R144" s="293"/>
      <c r="S144" s="294"/>
      <c r="T144" s="190"/>
      <c r="U144" s="165"/>
      <c r="V144" s="165"/>
      <c r="W144" s="165"/>
      <c r="X144" s="190"/>
      <c r="Y144" s="190"/>
      <c r="Z144" s="177"/>
      <c r="AA144" s="960"/>
      <c r="AB144" s="255"/>
      <c r="AC144" s="297"/>
      <c r="AD144" s="186"/>
      <c r="AE144" s="187"/>
      <c r="AF144" s="187"/>
      <c r="AG144" s="187"/>
      <c r="AH144" s="186"/>
      <c r="AI144" s="186"/>
      <c r="AJ144" s="177"/>
      <c r="AK144" s="960"/>
      <c r="AL144" s="173"/>
      <c r="AM144" s="173"/>
      <c r="AN144" s="163"/>
      <c r="AO144" s="165"/>
      <c r="AP144" s="165"/>
      <c r="AQ144" s="165"/>
      <c r="AR144" s="173"/>
      <c r="AS144" s="288"/>
      <c r="AT144" s="194"/>
      <c r="AU144" s="169"/>
    </row>
    <row r="145" spans="1:47" ht="18.75">
      <c r="A145" s="146"/>
      <c r="B145" s="895"/>
      <c r="C145" s="904"/>
      <c r="D145" s="427"/>
      <c r="E145" s="895"/>
      <c r="F145" s="963"/>
      <c r="G145" s="253"/>
      <c r="H145" s="253"/>
      <c r="I145" s="163"/>
      <c r="J145" s="165"/>
      <c r="K145" s="165"/>
      <c r="L145" s="165"/>
      <c r="M145" s="163"/>
      <c r="N145" s="163"/>
      <c r="O145" s="178"/>
      <c r="P145" s="169"/>
      <c r="Q145" s="960"/>
      <c r="R145" s="293"/>
      <c r="S145" s="294"/>
      <c r="T145" s="190"/>
      <c r="U145" s="165"/>
      <c r="V145" s="165"/>
      <c r="W145" s="165"/>
      <c r="X145" s="190"/>
      <c r="Y145" s="190"/>
      <c r="Z145" s="177"/>
      <c r="AA145" s="960"/>
      <c r="AB145" s="255"/>
      <c r="AC145" s="297"/>
      <c r="AD145" s="186"/>
      <c r="AE145" s="187"/>
      <c r="AF145" s="187"/>
      <c r="AG145" s="187"/>
      <c r="AH145" s="186"/>
      <c r="AI145" s="186"/>
      <c r="AJ145" s="177"/>
      <c r="AK145" s="960"/>
      <c r="AL145" s="173"/>
      <c r="AM145" s="173"/>
      <c r="AN145" s="163"/>
      <c r="AO145" s="165"/>
      <c r="AP145" s="165"/>
      <c r="AQ145" s="165"/>
      <c r="AR145" s="173"/>
      <c r="AS145" s="288"/>
      <c r="AT145" s="194"/>
      <c r="AU145" s="169"/>
    </row>
    <row r="146" spans="1:47" ht="13.9" customHeight="1">
      <c r="A146" s="146"/>
      <c r="B146" s="895"/>
      <c r="C146" s="904"/>
      <c r="D146" s="427"/>
      <c r="E146" s="895"/>
      <c r="F146" s="964"/>
      <c r="G146" s="253"/>
      <c r="H146" s="162"/>
      <c r="I146" s="163"/>
      <c r="J146" s="165"/>
      <c r="K146" s="165"/>
      <c r="L146" s="165"/>
      <c r="M146" s="163"/>
      <c r="N146" s="163"/>
      <c r="O146" s="178"/>
      <c r="P146" s="169"/>
      <c r="Q146" s="961"/>
      <c r="R146" s="293"/>
      <c r="S146" s="296"/>
      <c r="T146" s="190"/>
      <c r="U146" s="165"/>
      <c r="V146" s="165"/>
      <c r="W146" s="165"/>
      <c r="X146" s="190"/>
      <c r="Y146" s="190"/>
      <c r="Z146" s="177"/>
      <c r="AA146" s="961"/>
      <c r="AB146" s="255"/>
      <c r="AC146" s="291"/>
      <c r="AD146" s="186"/>
      <c r="AE146" s="187"/>
      <c r="AF146" s="187"/>
      <c r="AG146" s="187"/>
      <c r="AH146" s="186"/>
      <c r="AI146" s="186"/>
      <c r="AJ146" s="177"/>
      <c r="AK146" s="961"/>
      <c r="AL146" s="173"/>
      <c r="AM146" s="173"/>
      <c r="AN146" s="163"/>
      <c r="AO146" s="165"/>
      <c r="AP146" s="165"/>
      <c r="AQ146" s="165"/>
      <c r="AR146" s="173"/>
      <c r="AS146" s="288"/>
      <c r="AT146" s="194"/>
      <c r="AU146" s="169"/>
    </row>
    <row r="147" spans="1:47" s="268" customFormat="1" ht="41.45" customHeight="1">
      <c r="A147" s="258"/>
      <c r="B147" s="327"/>
      <c r="C147" s="328"/>
      <c r="D147" s="328"/>
      <c r="E147" s="327"/>
      <c r="F147" s="967" t="s">
        <v>725</v>
      </c>
      <c r="G147" s="260">
        <v>1130110</v>
      </c>
      <c r="H147" s="260"/>
      <c r="I147" s="254" t="str">
        <f>IF(AND(ISBLANK(G147),ISBLANK(H147)),"",IF(NOT(ISBLANK(G147)),VLOOKUP(G147,[12]CODE_TYPE_MAPPING!$B:$C,2,FALSE),VLOOKUP(H147,[12]CODE_TYPE_MAPPING!$B:$C,2,FALSE)))</f>
        <v>DUE FR LOCAL BANK</v>
      </c>
      <c r="J147" s="261" t="s">
        <v>607</v>
      </c>
      <c r="K147" s="261"/>
      <c r="L147" s="261" t="s">
        <v>608</v>
      </c>
      <c r="M147" s="254" t="s">
        <v>618</v>
      </c>
      <c r="N147" s="254"/>
      <c r="O147" s="263">
        <f>1000+120</f>
        <v>1120</v>
      </c>
      <c r="P147" s="264"/>
      <c r="Q147" s="967" t="s">
        <v>620</v>
      </c>
      <c r="R147" s="260"/>
      <c r="S147" s="260"/>
      <c r="T147" s="329" t="s">
        <v>621</v>
      </c>
      <c r="U147" s="261"/>
      <c r="V147" s="261"/>
      <c r="W147" s="261"/>
      <c r="X147" s="254"/>
      <c r="Y147" s="256"/>
      <c r="Z147" s="263"/>
      <c r="AA147" s="967" t="s">
        <v>620</v>
      </c>
      <c r="AB147" s="260"/>
      <c r="AC147" s="260"/>
      <c r="AD147" s="256"/>
      <c r="AE147" s="261"/>
      <c r="AF147" s="261"/>
      <c r="AG147" s="261"/>
      <c r="AH147" s="254"/>
      <c r="AI147" s="256"/>
      <c r="AJ147" s="263"/>
      <c r="AK147" s="967" t="s">
        <v>725</v>
      </c>
      <c r="AL147" s="266">
        <v>1130110</v>
      </c>
      <c r="AM147" s="266"/>
      <c r="AN147" s="254" t="str">
        <f>IF(AND(ISBLANK(AL147),ISBLANK(AM147)),"",IF(NOT(ISBLANK(AL147)),VLOOKUP(AL147,[12]CODE_TYPE_MAPPING!$B:$C,2,FALSE),VLOOKUP(AM147,[12]CODE_TYPE_MAPPING!$B:$C,2,FALSE)))</f>
        <v>DUE FR LOCAL BANK</v>
      </c>
      <c r="AO147" s="261" t="s">
        <v>607</v>
      </c>
      <c r="AP147" s="261"/>
      <c r="AQ147" s="261" t="s">
        <v>608</v>
      </c>
      <c r="AR147" s="330"/>
      <c r="AS147" s="256"/>
      <c r="AT147" s="331">
        <v>1000</v>
      </c>
      <c r="AU147" s="264"/>
    </row>
    <row r="148" spans="1:47" s="268" customFormat="1" ht="30">
      <c r="A148" s="258"/>
      <c r="B148" s="327"/>
      <c r="C148" s="328"/>
      <c r="D148" s="328"/>
      <c r="E148" s="327"/>
      <c r="F148" s="968"/>
      <c r="G148" s="260" t="s">
        <v>627</v>
      </c>
      <c r="H148" s="260"/>
      <c r="I148" s="254" t="str">
        <f>IF(AND(ISBLANK(G148),ISBLANK(H148)),"",IF(NOT(ISBLANK(G148)),VLOOKUP(G148,[12]CODE_TYPE_MAPPING!$B:$C,2,FALSE),VLOOKUP(H148,[12]CODE_TYPE_MAPPING!$B:$C,2,FALSE)))</f>
        <v>tempbankcharge</v>
      </c>
      <c r="J148" s="261"/>
      <c r="K148" s="261"/>
      <c r="L148" s="261"/>
      <c r="M148" s="329" t="s">
        <v>726</v>
      </c>
      <c r="N148" s="279" t="s">
        <v>727</v>
      </c>
      <c r="O148" s="263">
        <v>0</v>
      </c>
      <c r="P148" s="264"/>
      <c r="Q148" s="968"/>
      <c r="R148" s="260"/>
      <c r="S148" s="260"/>
      <c r="T148" s="329"/>
      <c r="U148" s="261"/>
      <c r="V148" s="261"/>
      <c r="W148" s="261"/>
      <c r="X148" s="254"/>
      <c r="Y148" s="254"/>
      <c r="Z148" s="263"/>
      <c r="AA148" s="968"/>
      <c r="AB148" s="260"/>
      <c r="AC148" s="260"/>
      <c r="AD148" s="254"/>
      <c r="AE148" s="261"/>
      <c r="AF148" s="261"/>
      <c r="AG148" s="261"/>
      <c r="AH148" s="254"/>
      <c r="AI148" s="254"/>
      <c r="AJ148" s="263"/>
      <c r="AK148" s="968"/>
      <c r="AL148" s="266" t="s">
        <v>627</v>
      </c>
      <c r="AM148" s="266"/>
      <c r="AN148" s="254" t="str">
        <f>IF(AND(ISBLANK(AL148),ISBLANK(AM148)),"",IF(NOT(ISBLANK(AL148)),VLOOKUP(AL148,[12]CODE_TYPE_MAPPING!$B:$C,2,FALSE),VLOOKUP(AM148,[12]CODE_TYPE_MAPPING!$B:$C,2,FALSE)))</f>
        <v>tempbankcharge</v>
      </c>
      <c r="AO148" s="261"/>
      <c r="AP148" s="261"/>
      <c r="AQ148" s="261"/>
      <c r="AR148" s="254" t="s">
        <v>629</v>
      </c>
      <c r="AS148" s="266"/>
      <c r="AT148" s="267"/>
      <c r="AU148" s="264"/>
    </row>
    <row r="149" spans="1:47" s="268" customFormat="1" ht="18.75">
      <c r="A149" s="258"/>
      <c r="B149" s="327"/>
      <c r="C149" s="328"/>
      <c r="D149" s="328"/>
      <c r="E149" s="327"/>
      <c r="F149" s="968"/>
      <c r="G149" s="260"/>
      <c r="H149" s="260"/>
      <c r="I149" s="279"/>
      <c r="J149" s="332"/>
      <c r="K149" s="332"/>
      <c r="L149" s="332"/>
      <c r="M149" s="254"/>
      <c r="N149" s="279"/>
      <c r="O149" s="333"/>
      <c r="P149" s="264"/>
      <c r="Q149" s="968"/>
      <c r="R149" s="260"/>
      <c r="S149" s="260"/>
      <c r="T149" s="329"/>
      <c r="U149" s="332"/>
      <c r="V149" s="332"/>
      <c r="W149" s="332"/>
      <c r="X149" s="254"/>
      <c r="Y149" s="254"/>
      <c r="Z149" s="263"/>
      <c r="AA149" s="968"/>
      <c r="AB149" s="260"/>
      <c r="AC149" s="260"/>
      <c r="AD149" s="279"/>
      <c r="AE149" s="332"/>
      <c r="AF149" s="332"/>
      <c r="AG149" s="332"/>
      <c r="AH149" s="254"/>
      <c r="AI149" s="254"/>
      <c r="AJ149" s="263"/>
      <c r="AK149" s="968"/>
      <c r="AL149" s="266"/>
      <c r="AM149" s="266"/>
      <c r="AN149" s="254"/>
      <c r="AO149" s="332"/>
      <c r="AP149" s="332"/>
      <c r="AQ149" s="332"/>
      <c r="AR149" s="254"/>
      <c r="AS149" s="334"/>
      <c r="AT149" s="267"/>
      <c r="AU149" s="264"/>
    </row>
    <row r="150" spans="1:47" s="268" customFormat="1" ht="18.75">
      <c r="A150" s="258"/>
      <c r="B150" s="327"/>
      <c r="C150" s="328"/>
      <c r="D150" s="328"/>
      <c r="E150" s="327"/>
      <c r="F150" s="968"/>
      <c r="G150" s="260"/>
      <c r="H150" s="260"/>
      <c r="I150" s="254" t="str">
        <f>IF(AND(ISBLANK(G150),ISBLANK(H150)),"",IF(NOT(ISBLANK(G150)),VLOOKUP(G150,[12]CODE_TYPE_MAPPING!$B:$C,2,FALSE),VLOOKUP(H150,[12]CODE_TYPE_MAPPING!$B:$C,2,FALSE)))</f>
        <v/>
      </c>
      <c r="J150" s="261"/>
      <c r="K150" s="261"/>
      <c r="L150" s="261"/>
      <c r="M150" s="254"/>
      <c r="N150" s="254"/>
      <c r="O150" s="263"/>
      <c r="P150" s="264"/>
      <c r="Q150" s="968"/>
      <c r="R150" s="260"/>
      <c r="S150" s="260"/>
      <c r="T150" s="329"/>
      <c r="U150" s="261"/>
      <c r="V150" s="261"/>
      <c r="W150" s="261"/>
      <c r="X150" s="254"/>
      <c r="Y150" s="254"/>
      <c r="Z150" s="263"/>
      <c r="AA150" s="968"/>
      <c r="AB150" s="260"/>
      <c r="AC150" s="260"/>
      <c r="AD150" s="254"/>
      <c r="AE150" s="261"/>
      <c r="AF150" s="261"/>
      <c r="AG150" s="261"/>
      <c r="AH150" s="254"/>
      <c r="AI150" s="254"/>
      <c r="AJ150" s="263"/>
      <c r="AK150" s="968"/>
      <c r="AL150" s="265"/>
      <c r="AM150" s="266"/>
      <c r="AN150" s="254"/>
      <c r="AO150" s="261"/>
      <c r="AP150" s="164" t="s">
        <v>623</v>
      </c>
      <c r="AQ150" s="164" t="s">
        <v>624</v>
      </c>
      <c r="AR150" s="330"/>
      <c r="AS150" s="266"/>
      <c r="AT150" s="267">
        <v>-1000</v>
      </c>
      <c r="AU150" s="264"/>
    </row>
    <row r="151" spans="1:47" s="268" customFormat="1" ht="30">
      <c r="A151" s="258"/>
      <c r="B151" s="327"/>
      <c r="C151" s="328"/>
      <c r="D151" s="328"/>
      <c r="E151" s="327"/>
      <c r="F151" s="968"/>
      <c r="G151" s="260"/>
      <c r="H151" s="260"/>
      <c r="I151" s="254"/>
      <c r="J151" s="261"/>
      <c r="K151" s="164" t="s">
        <v>623</v>
      </c>
      <c r="L151" s="164" t="s">
        <v>624</v>
      </c>
      <c r="M151" s="335" t="s">
        <v>728</v>
      </c>
      <c r="N151" s="279"/>
      <c r="O151" s="263">
        <v>-1000</v>
      </c>
      <c r="P151" s="264"/>
      <c r="Q151" s="968"/>
      <c r="R151" s="260"/>
      <c r="S151" s="260"/>
      <c r="T151" s="329"/>
      <c r="U151" s="261"/>
      <c r="V151" s="261"/>
      <c r="W151" s="261"/>
      <c r="X151" s="254"/>
      <c r="Y151" s="254"/>
      <c r="Z151" s="263"/>
      <c r="AA151" s="968"/>
      <c r="AB151" s="260"/>
      <c r="AC151" s="260"/>
      <c r="AD151" s="254"/>
      <c r="AE151" s="261"/>
      <c r="AF151" s="261"/>
      <c r="AG151" s="261"/>
      <c r="AH151" s="254"/>
      <c r="AI151" s="254"/>
      <c r="AJ151" s="263"/>
      <c r="AK151" s="968"/>
      <c r="AL151" s="266"/>
      <c r="AM151" s="266"/>
      <c r="AN151" s="279"/>
      <c r="AO151" s="261"/>
      <c r="AP151" s="261"/>
      <c r="AQ151" s="261"/>
      <c r="AR151" s="336"/>
      <c r="AS151" s="266"/>
      <c r="AT151" s="267"/>
      <c r="AU151" s="264"/>
    </row>
    <row r="152" spans="1:47" s="268" customFormat="1">
      <c r="A152" s="258"/>
      <c r="B152" s="327"/>
      <c r="C152" s="328"/>
      <c r="D152" s="328"/>
      <c r="E152" s="327"/>
      <c r="F152" s="968"/>
      <c r="G152" s="260"/>
      <c r="H152" s="260">
        <v>2760800</v>
      </c>
      <c r="I152" s="254" t="str">
        <f>IF(AND(ISBLANK(G152),ISBLANK(H152)),"",IF(NOT(ISBLANK(G152)),VLOOKUP(G152,[12]CODE_TYPE_MAPPING!$B:$C,2,FALSE),VLOOKUP(H152,[12]CODE_TYPE_MAPPING!$B:$C,2,FALSE)))</f>
        <v>MISC LIABILITY OUTPUT TAX</v>
      </c>
      <c r="J152" s="261"/>
      <c r="K152" s="261" t="s">
        <v>636</v>
      </c>
      <c r="L152" s="261" t="s">
        <v>637</v>
      </c>
      <c r="M152" s="254" t="s">
        <v>638</v>
      </c>
      <c r="N152" s="279"/>
      <c r="O152" s="263">
        <v>-120</v>
      </c>
      <c r="P152" s="264"/>
      <c r="Q152" s="968"/>
      <c r="R152" s="260"/>
      <c r="S152" s="260"/>
      <c r="T152" s="329"/>
      <c r="U152" s="261"/>
      <c r="V152" s="261"/>
      <c r="W152" s="261"/>
      <c r="X152" s="254"/>
      <c r="Y152" s="254"/>
      <c r="Z152" s="263"/>
      <c r="AA152" s="968"/>
      <c r="AB152" s="260"/>
      <c r="AC152" s="260"/>
      <c r="AD152" s="254"/>
      <c r="AE152" s="261"/>
      <c r="AF152" s="261"/>
      <c r="AG152" s="261"/>
      <c r="AH152" s="254"/>
      <c r="AI152" s="254"/>
      <c r="AJ152" s="263"/>
      <c r="AK152" s="968"/>
      <c r="AL152" s="266"/>
      <c r="AM152" s="266"/>
      <c r="AN152" s="279"/>
      <c r="AO152" s="261"/>
      <c r="AP152" s="261"/>
      <c r="AQ152" s="261"/>
      <c r="AR152" s="336"/>
      <c r="AS152" s="266"/>
      <c r="AT152" s="267"/>
      <c r="AU152" s="264"/>
    </row>
    <row r="153" spans="1:47" s="348" customFormat="1" ht="28.15" customHeight="1">
      <c r="A153" s="258"/>
      <c r="B153" s="327"/>
      <c r="C153" s="328"/>
      <c r="D153" s="328"/>
      <c r="E153" s="327"/>
      <c r="F153" s="969" t="s">
        <v>729</v>
      </c>
      <c r="G153" s="337">
        <v>1130110</v>
      </c>
      <c r="H153" s="337"/>
      <c r="I153" s="338" t="str">
        <f>IF(AND(ISBLANK(G153),ISBLANK(H153)),"",IF(NOT(ISBLANK(G153)),VLOOKUP(G153,[12]CODE_TYPE_MAPPING!$B:$C,2,FALSE),VLOOKUP(H153,[12]CODE_TYPE_MAPPING!$B:$C,2,FALSE)))</f>
        <v>DUE FR LOCAL BANK</v>
      </c>
      <c r="J153" s="339" t="s">
        <v>607</v>
      </c>
      <c r="K153" s="339"/>
      <c r="L153" s="339" t="s">
        <v>608</v>
      </c>
      <c r="M153" s="338" t="s">
        <v>618</v>
      </c>
      <c r="N153" s="338"/>
      <c r="O153" s="340">
        <f>1120-50</f>
        <v>1070</v>
      </c>
      <c r="P153" s="341"/>
      <c r="Q153" s="969" t="s">
        <v>647</v>
      </c>
      <c r="R153" s="337"/>
      <c r="S153" s="337"/>
      <c r="T153" s="342" t="s">
        <v>621</v>
      </c>
      <c r="U153" s="339"/>
      <c r="V153" s="339"/>
      <c r="W153" s="339"/>
      <c r="X153" s="338"/>
      <c r="Y153" s="343"/>
      <c r="Z153" s="344"/>
      <c r="AA153" s="969" t="s">
        <v>647</v>
      </c>
      <c r="AB153" s="337"/>
      <c r="AC153" s="337"/>
      <c r="AD153" s="343"/>
      <c r="AE153" s="339"/>
      <c r="AF153" s="339"/>
      <c r="AG153" s="339"/>
      <c r="AH153" s="338"/>
      <c r="AI153" s="343"/>
      <c r="AJ153" s="344"/>
      <c r="AK153" s="969" t="s">
        <v>729</v>
      </c>
      <c r="AL153" s="345"/>
      <c r="AM153" s="345"/>
      <c r="AN153" s="338"/>
      <c r="AO153" s="339"/>
      <c r="AP153" s="339"/>
      <c r="AQ153" s="339"/>
      <c r="AR153" s="345"/>
      <c r="AS153" s="346" t="s">
        <v>648</v>
      </c>
      <c r="AT153" s="347"/>
      <c r="AU153" s="341"/>
    </row>
    <row r="154" spans="1:47" s="348" customFormat="1" ht="52.9" customHeight="1">
      <c r="A154" s="258"/>
      <c r="B154" s="327"/>
      <c r="C154" s="328"/>
      <c r="D154" s="328"/>
      <c r="E154" s="327"/>
      <c r="F154" s="970"/>
      <c r="G154" s="337" t="s">
        <v>627</v>
      </c>
      <c r="H154" s="337"/>
      <c r="I154" s="338" t="str">
        <f>IF(AND(ISBLANK(G154),ISBLANK(H154)),"",IF(NOT(ISBLANK(G154)),VLOOKUP(G154,[12]CODE_TYPE_MAPPING!$B:$C,2,FALSE),VLOOKUP(H154,[12]CODE_TYPE_MAPPING!$B:$C,2,FALSE)))</f>
        <v>tempbankcharge</v>
      </c>
      <c r="J154" s="339"/>
      <c r="K154" s="339"/>
      <c r="L154" s="339"/>
      <c r="M154" s="338" t="s">
        <v>629</v>
      </c>
      <c r="N154" s="338"/>
      <c r="O154" s="344">
        <v>0</v>
      </c>
      <c r="P154" s="341"/>
      <c r="Q154" s="970"/>
      <c r="R154" s="337"/>
      <c r="S154" s="337"/>
      <c r="T154" s="342"/>
      <c r="U154" s="339"/>
      <c r="V154" s="339"/>
      <c r="W154" s="339"/>
      <c r="X154" s="338"/>
      <c r="Y154" s="338"/>
      <c r="Z154" s="350"/>
      <c r="AA154" s="970"/>
      <c r="AB154" s="337"/>
      <c r="AC154" s="337"/>
      <c r="AD154" s="338"/>
      <c r="AE154" s="339"/>
      <c r="AF154" s="339"/>
      <c r="AG154" s="339"/>
      <c r="AH154" s="338"/>
      <c r="AI154" s="338"/>
      <c r="AJ154" s="350"/>
      <c r="AK154" s="970"/>
      <c r="AL154" s="345"/>
      <c r="AM154" s="345"/>
      <c r="AN154" s="338"/>
      <c r="AO154" s="339"/>
      <c r="AP154" s="339"/>
      <c r="AQ154" s="339"/>
      <c r="AR154" s="345"/>
      <c r="AS154" s="346" t="s">
        <v>649</v>
      </c>
      <c r="AT154" s="347"/>
      <c r="AU154" s="341"/>
    </row>
    <row r="155" spans="1:47" s="348" customFormat="1" ht="18.75">
      <c r="A155" s="258"/>
      <c r="B155" s="327"/>
      <c r="C155" s="328"/>
      <c r="D155" s="328"/>
      <c r="E155" s="327"/>
      <c r="F155" s="970"/>
      <c r="G155" s="337"/>
      <c r="H155" s="337"/>
      <c r="I155" s="338"/>
      <c r="J155" s="339"/>
      <c r="K155" s="339"/>
      <c r="L155" s="339"/>
      <c r="M155" s="338"/>
      <c r="N155" s="338"/>
      <c r="O155" s="344"/>
      <c r="P155" s="341"/>
      <c r="Q155" s="970"/>
      <c r="R155" s="337"/>
      <c r="S155" s="337"/>
      <c r="T155" s="338"/>
      <c r="U155" s="339"/>
      <c r="V155" s="339"/>
      <c r="W155" s="339"/>
      <c r="X155" s="338"/>
      <c r="Y155" s="338"/>
      <c r="Z155" s="344"/>
      <c r="AA155" s="970"/>
      <c r="AB155" s="337"/>
      <c r="AC155" s="337"/>
      <c r="AD155" s="338"/>
      <c r="AE155" s="339"/>
      <c r="AF155" s="339"/>
      <c r="AG155" s="339"/>
      <c r="AH155" s="338"/>
      <c r="AI155" s="338"/>
      <c r="AJ155" s="344"/>
      <c r="AK155" s="970"/>
      <c r="AL155" s="345"/>
      <c r="AM155" s="345"/>
      <c r="AN155" s="351"/>
      <c r="AO155" s="339"/>
      <c r="AP155" s="339"/>
      <c r="AQ155" s="339"/>
      <c r="AR155" s="352"/>
      <c r="AS155" s="346"/>
      <c r="AT155" s="347"/>
      <c r="AU155" s="341"/>
    </row>
    <row r="156" spans="1:47" s="348" customFormat="1" ht="30">
      <c r="A156" s="258"/>
      <c r="B156" s="327"/>
      <c r="C156" s="328"/>
      <c r="D156" s="328"/>
      <c r="E156" s="327"/>
      <c r="F156" s="970"/>
      <c r="G156" s="337"/>
      <c r="H156" s="337"/>
      <c r="I156" s="338"/>
      <c r="J156" s="339"/>
      <c r="K156" s="164" t="s">
        <v>623</v>
      </c>
      <c r="L156" s="164" t="s">
        <v>624</v>
      </c>
      <c r="M156" s="335" t="s">
        <v>728</v>
      </c>
      <c r="N156" s="351"/>
      <c r="O156" s="344">
        <v>-1000</v>
      </c>
      <c r="P156" s="341"/>
      <c r="Q156" s="970"/>
      <c r="R156" s="337"/>
      <c r="S156" s="337"/>
      <c r="T156" s="338"/>
      <c r="U156" s="339"/>
      <c r="V156" s="339"/>
      <c r="W156" s="339"/>
      <c r="X156" s="338"/>
      <c r="Y156" s="338"/>
      <c r="Z156" s="344"/>
      <c r="AA156" s="970"/>
      <c r="AB156" s="337"/>
      <c r="AC156" s="337"/>
      <c r="AD156" s="338"/>
      <c r="AE156" s="339"/>
      <c r="AF156" s="339"/>
      <c r="AG156" s="339"/>
      <c r="AH156" s="338"/>
      <c r="AI156" s="338"/>
      <c r="AJ156" s="344"/>
      <c r="AK156" s="970"/>
      <c r="AL156" s="345"/>
      <c r="AM156" s="345"/>
      <c r="AN156" s="351"/>
      <c r="AO156" s="339"/>
      <c r="AP156" s="339"/>
      <c r="AQ156" s="339"/>
      <c r="AR156" s="352"/>
      <c r="AS156" s="346"/>
      <c r="AT156" s="353"/>
      <c r="AU156" s="341"/>
    </row>
    <row r="157" spans="1:47" s="348" customFormat="1" ht="18.75">
      <c r="A157" s="258"/>
      <c r="B157" s="327"/>
      <c r="C157" s="328"/>
      <c r="D157" s="328"/>
      <c r="E157" s="327"/>
      <c r="F157" s="970"/>
      <c r="G157" s="337"/>
      <c r="H157" s="337">
        <v>2760800</v>
      </c>
      <c r="I157" s="338" t="str">
        <f>IF(AND(ISBLANK(G157),ISBLANK(H157)),"",IF(NOT(ISBLANK(G157)),VLOOKUP(G157,[12]CODE_TYPE_MAPPING!$B:$C,2,FALSE),VLOOKUP(H157,[12]CODE_TYPE_MAPPING!$B:$C,2,FALSE)))</f>
        <v>MISC LIABILITY OUTPUT TAX</v>
      </c>
      <c r="J157" s="339"/>
      <c r="K157" s="339" t="s">
        <v>730</v>
      </c>
      <c r="L157" s="339" t="s">
        <v>637</v>
      </c>
      <c r="M157" s="338" t="s">
        <v>638</v>
      </c>
      <c r="N157" s="351"/>
      <c r="O157" s="344">
        <v>-120</v>
      </c>
      <c r="P157" s="341"/>
      <c r="Q157" s="970"/>
      <c r="R157" s="337"/>
      <c r="S157" s="337"/>
      <c r="T157" s="338"/>
      <c r="U157" s="339"/>
      <c r="V157" s="339"/>
      <c r="W157" s="339"/>
      <c r="X157" s="338"/>
      <c r="Y157" s="338"/>
      <c r="Z157" s="344"/>
      <c r="AA157" s="970"/>
      <c r="AB157" s="337"/>
      <c r="AC157" s="337"/>
      <c r="AD157" s="338"/>
      <c r="AE157" s="339"/>
      <c r="AF157" s="339"/>
      <c r="AG157" s="339"/>
      <c r="AH157" s="338"/>
      <c r="AI157" s="338"/>
      <c r="AJ157" s="344"/>
      <c r="AK157" s="970"/>
      <c r="AL157" s="345"/>
      <c r="AM157" s="345"/>
      <c r="AN157" s="338"/>
      <c r="AO157" s="339"/>
      <c r="AP157" s="339"/>
      <c r="AQ157" s="339"/>
      <c r="AR157" s="345"/>
      <c r="AS157" s="346"/>
      <c r="AT157" s="347"/>
      <c r="AU157" s="341"/>
    </row>
    <row r="158" spans="1:47" s="348" customFormat="1" ht="30">
      <c r="A158" s="258"/>
      <c r="B158" s="327"/>
      <c r="C158" s="328"/>
      <c r="D158" s="328"/>
      <c r="E158" s="327"/>
      <c r="F158" s="970"/>
      <c r="G158" s="337">
        <v>1960900</v>
      </c>
      <c r="H158" s="337"/>
      <c r="I158" s="351" t="s">
        <v>652</v>
      </c>
      <c r="J158" s="354" t="s">
        <v>731</v>
      </c>
      <c r="K158" s="354"/>
      <c r="L158" s="354" t="s">
        <v>654</v>
      </c>
      <c r="M158" s="338" t="s">
        <v>655</v>
      </c>
      <c r="N158" s="355"/>
      <c r="O158" s="344">
        <f>-O156*0.05</f>
        <v>50</v>
      </c>
      <c r="P158" s="341"/>
      <c r="Q158" s="970"/>
      <c r="R158" s="337"/>
      <c r="S158" s="337"/>
      <c r="T158" s="351"/>
      <c r="U158" s="354"/>
      <c r="V158" s="354"/>
      <c r="W158" s="354"/>
      <c r="X158" s="338"/>
      <c r="Y158" s="356"/>
      <c r="Z158" s="344"/>
      <c r="AA158" s="970"/>
      <c r="AB158" s="337"/>
      <c r="AC158" s="337"/>
      <c r="AD158" s="351"/>
      <c r="AE158" s="354"/>
      <c r="AF158" s="354"/>
      <c r="AG158" s="354"/>
      <c r="AH158" s="338"/>
      <c r="AI158" s="357"/>
      <c r="AJ158" s="344"/>
      <c r="AK158" s="970"/>
      <c r="AL158" s="345">
        <v>1130110</v>
      </c>
      <c r="AM158" s="345"/>
      <c r="AN158" s="338" t="str">
        <f>IF(AND(ISBLANK(AL158),ISBLANK(AM158)),"",IF(NOT(ISBLANK(AL158)),VLOOKUP(AL158,[12]CODE_TYPE_MAPPING!$B:$C,2,FALSE),VLOOKUP(AM158,[12]CODE_TYPE_MAPPING!$B:$C,2,FALSE)))</f>
        <v>DUE FR LOCAL BANK</v>
      </c>
      <c r="AO158" s="339" t="s">
        <v>607</v>
      </c>
      <c r="AP158" s="339"/>
      <c r="AQ158" s="339" t="s">
        <v>608</v>
      </c>
      <c r="AR158" s="345" t="s">
        <v>618</v>
      </c>
      <c r="AS158" s="343"/>
      <c r="AT158" s="358">
        <f>1000-12</f>
        <v>988</v>
      </c>
      <c r="AU158" s="341"/>
    </row>
    <row r="159" spans="1:47" s="348" customFormat="1">
      <c r="A159" s="258"/>
      <c r="B159" s="327"/>
      <c r="C159" s="328"/>
      <c r="D159" s="328"/>
      <c r="E159" s="327"/>
      <c r="F159" s="970"/>
      <c r="G159" s="337"/>
      <c r="H159" s="337"/>
      <c r="I159" s="338"/>
      <c r="J159" s="339"/>
      <c r="K159" s="339"/>
      <c r="L159" s="339"/>
      <c r="M159" s="338"/>
      <c r="N159" s="357"/>
      <c r="O159" s="344"/>
      <c r="P159" s="341"/>
      <c r="Q159" s="349"/>
      <c r="R159" s="337"/>
      <c r="S159" s="359"/>
      <c r="T159" s="338"/>
      <c r="U159" s="339"/>
      <c r="V159" s="339"/>
      <c r="W159" s="339"/>
      <c r="X159" s="338"/>
      <c r="Y159" s="357"/>
      <c r="Z159" s="360"/>
      <c r="AA159" s="349"/>
      <c r="AB159" s="337"/>
      <c r="AC159" s="337"/>
      <c r="AD159" s="338"/>
      <c r="AE159" s="339"/>
      <c r="AF159" s="339"/>
      <c r="AG159" s="339"/>
      <c r="AH159" s="338"/>
      <c r="AI159" s="357"/>
      <c r="AJ159" s="344"/>
      <c r="AK159" s="970"/>
      <c r="AL159" s="345">
        <v>1960900</v>
      </c>
      <c r="AM159" s="337"/>
      <c r="AN159" s="351" t="s">
        <v>652</v>
      </c>
      <c r="AO159" s="339" t="s">
        <v>658</v>
      </c>
      <c r="AP159" s="339"/>
      <c r="AQ159" s="339" t="s">
        <v>654</v>
      </c>
      <c r="AR159" s="345" t="s">
        <v>732</v>
      </c>
      <c r="AS159" s="343"/>
      <c r="AT159" s="347">
        <f>600*0.02</f>
        <v>12</v>
      </c>
      <c r="AU159" s="341"/>
    </row>
    <row r="160" spans="1:47" s="348" customFormat="1" ht="17.45" customHeight="1">
      <c r="A160" s="258"/>
      <c r="B160" s="327"/>
      <c r="C160" s="328"/>
      <c r="D160" s="328"/>
      <c r="E160" s="327"/>
      <c r="F160" s="971"/>
      <c r="G160" s="337"/>
      <c r="H160" s="357"/>
      <c r="I160" s="338"/>
      <c r="J160" s="339"/>
      <c r="K160" s="339"/>
      <c r="L160" s="339"/>
      <c r="M160" s="338"/>
      <c r="N160" s="338"/>
      <c r="O160" s="344"/>
      <c r="P160" s="341"/>
      <c r="Q160" s="349"/>
      <c r="R160" s="337"/>
      <c r="S160" s="357"/>
      <c r="T160" s="338"/>
      <c r="U160" s="339"/>
      <c r="V160" s="339"/>
      <c r="W160" s="339"/>
      <c r="Y160" s="338"/>
      <c r="Z160" s="344"/>
      <c r="AA160" s="349"/>
      <c r="AB160" s="337"/>
      <c r="AC160" s="357"/>
      <c r="AD160" s="361"/>
      <c r="AE160" s="339"/>
      <c r="AF160" s="339"/>
      <c r="AG160" s="339"/>
      <c r="AH160" s="338"/>
      <c r="AI160" s="338"/>
      <c r="AJ160" s="344"/>
      <c r="AK160" s="971"/>
      <c r="AL160" s="345"/>
      <c r="AM160" s="352"/>
      <c r="AN160" s="338"/>
      <c r="AO160" s="339"/>
      <c r="AP160" s="164" t="s">
        <v>623</v>
      </c>
      <c r="AQ160" s="164" t="s">
        <v>624</v>
      </c>
      <c r="AR160" s="362" t="s">
        <v>733</v>
      </c>
      <c r="AS160" s="363"/>
      <c r="AT160" s="347">
        <v>-1000</v>
      </c>
      <c r="AU160" s="341"/>
    </row>
    <row r="161" spans="1:47" ht="42.75" customHeight="1">
      <c r="A161" s="146"/>
      <c r="B161" s="249"/>
      <c r="C161" s="190" t="s">
        <v>734</v>
      </c>
      <c r="D161" s="190"/>
      <c r="E161" s="193" t="s">
        <v>616</v>
      </c>
      <c r="F161" s="169"/>
      <c r="G161" s="190"/>
      <c r="H161" s="190"/>
      <c r="I161" s="190" t="str">
        <f>IF(AND(ISBLANK(G161),ISBLANK(H161)),"",IF(NOT(ISBLANK(G161)),VLOOKUP(G161,[12]CODE_TYPE_MAPPING!$B:$C,2,FALSE),VLOOKUP(H161,[12]CODE_TYPE_MAPPING!$B:$C,2,FALSE)))</f>
        <v/>
      </c>
      <c r="J161" s="191"/>
      <c r="K161" s="191"/>
      <c r="L161" s="191"/>
      <c r="M161" s="364" t="s">
        <v>735</v>
      </c>
      <c r="N161" s="190"/>
      <c r="O161" s="177"/>
      <c r="P161" s="169"/>
      <c r="Q161" s="169"/>
      <c r="R161" s="293"/>
      <c r="S161" s="293"/>
      <c r="T161" s="190"/>
      <c r="U161" s="191"/>
      <c r="V161" s="191"/>
      <c r="W161" s="191"/>
      <c r="X161" s="364" t="s">
        <v>735</v>
      </c>
      <c r="Y161" s="190"/>
      <c r="Z161" s="177"/>
      <c r="AA161" s="169"/>
      <c r="AB161" s="255"/>
      <c r="AC161" s="255"/>
      <c r="AD161" s="186"/>
      <c r="AE161" s="187"/>
      <c r="AF161" s="187"/>
      <c r="AG161" s="187"/>
      <c r="AH161" s="365"/>
      <c r="AI161" s="186"/>
      <c r="AJ161" s="177"/>
      <c r="AK161" s="287"/>
      <c r="AL161" s="193"/>
      <c r="AM161" s="193"/>
      <c r="AN161" s="190"/>
      <c r="AO161" s="191"/>
      <c r="AP161" s="191"/>
      <c r="AQ161" s="191"/>
      <c r="AR161" s="193"/>
      <c r="AS161" s="288"/>
      <c r="AT161" s="194"/>
      <c r="AU161" s="169"/>
    </row>
    <row r="162" spans="1:47" ht="27.6" customHeight="1">
      <c r="A162" s="146"/>
      <c r="B162" s="918"/>
      <c r="C162" s="919" t="s">
        <v>736</v>
      </c>
      <c r="D162" s="426"/>
      <c r="E162" s="894" t="s">
        <v>737</v>
      </c>
      <c r="F162" s="959" t="s">
        <v>738</v>
      </c>
      <c r="G162" s="293" t="s">
        <v>739</v>
      </c>
      <c r="H162" s="293"/>
      <c r="I162" s="190" t="str">
        <f>IF(AND(ISBLANK(G162),ISBLANK(H162)),"",IF(NOT(ISBLANK(G162)),VLOOKUP(G162,[12]CODE_TYPE_MAPPING!$B:$C,2,FALSE),VLOOKUP(H162,[12]CODE_TYPE_MAPPING!$B:$C,2,FALSE)))</f>
        <v>Suspense account - Receipt for others</v>
      </c>
      <c r="J162" s="191"/>
      <c r="K162" s="191"/>
      <c r="L162" s="191"/>
      <c r="M162" s="190" t="s">
        <v>740</v>
      </c>
      <c r="N162" s="190" t="s">
        <v>741</v>
      </c>
      <c r="O162" s="177"/>
      <c r="P162" s="169"/>
      <c r="Q162" s="959" t="s">
        <v>738</v>
      </c>
      <c r="R162" s="293"/>
      <c r="S162" s="293"/>
      <c r="T162" s="206" t="s">
        <v>621</v>
      </c>
      <c r="U162" s="191"/>
      <c r="V162" s="191"/>
      <c r="W162" s="191"/>
      <c r="X162" s="190"/>
      <c r="Y162" s="190"/>
      <c r="Z162" s="177"/>
      <c r="AA162" s="959" t="s">
        <v>738</v>
      </c>
      <c r="AB162" s="255"/>
      <c r="AC162" s="255"/>
      <c r="AD162" s="233"/>
      <c r="AE162" s="187"/>
      <c r="AF162" s="187"/>
      <c r="AG162" s="187"/>
      <c r="AH162" s="186"/>
      <c r="AI162" s="186"/>
      <c r="AJ162" s="177"/>
      <c r="AK162" s="193"/>
      <c r="AL162" s="293"/>
      <c r="AM162" s="293"/>
      <c r="AN162" s="190"/>
      <c r="AO162" s="191"/>
      <c r="AP162" s="191"/>
      <c r="AQ162" s="191"/>
      <c r="AR162" s="322"/>
      <c r="AS162" s="190"/>
      <c r="AT162" s="194"/>
      <c r="AU162" s="169"/>
    </row>
    <row r="163" spans="1:47">
      <c r="A163" s="146"/>
      <c r="B163" s="901"/>
      <c r="C163" s="904"/>
      <c r="D163" s="427"/>
      <c r="E163" s="895"/>
      <c r="F163" s="960"/>
      <c r="G163" s="293">
        <v>2760800</v>
      </c>
      <c r="H163" s="293"/>
      <c r="I163" s="190" t="str">
        <f>IF(AND(ISBLANK(G163),ISBLANK(H163)),"",IF(NOT(ISBLANK(G163)),VLOOKUP(G163,[12]CODE_TYPE_MAPPING!$B:$C,2,FALSE),VLOOKUP(H163,[12]CODE_TYPE_MAPPING!$B:$C,2,FALSE)))</f>
        <v>MISC LIABILITY OUTPUT TAX</v>
      </c>
      <c r="J163" s="191" t="s">
        <v>636</v>
      </c>
      <c r="K163" s="191"/>
      <c r="L163" s="191" t="s">
        <v>637</v>
      </c>
      <c r="M163" s="190" t="s">
        <v>742</v>
      </c>
      <c r="N163" s="190"/>
      <c r="O163" s="177"/>
      <c r="P163" s="169"/>
      <c r="Q163" s="960"/>
      <c r="R163" s="293"/>
      <c r="S163" s="293"/>
      <c r="T163" s="190"/>
      <c r="U163" s="191"/>
      <c r="V163" s="191"/>
      <c r="W163" s="191"/>
      <c r="X163" s="190"/>
      <c r="Y163" s="190"/>
      <c r="Z163" s="177"/>
      <c r="AA163" s="960"/>
      <c r="AB163" s="255"/>
      <c r="AC163" s="255"/>
      <c r="AD163" s="186"/>
      <c r="AE163" s="187"/>
      <c r="AF163" s="187"/>
      <c r="AG163" s="187"/>
      <c r="AH163" s="186"/>
      <c r="AI163" s="186"/>
      <c r="AJ163" s="177"/>
      <c r="AK163" s="894" t="s">
        <v>743</v>
      </c>
      <c r="AL163" s="293" t="s">
        <v>739</v>
      </c>
      <c r="AM163" s="293"/>
      <c r="AN163" s="190" t="str">
        <f>IF(AND(ISBLANK(AL163),ISBLANK(AM163)),"",IF(NOT(ISBLANK(AL163)),VLOOKUP(AL163,[12]CODE_TYPE_MAPPING!$B:$C,2,FALSE),VLOOKUP(AM163,[12]CODE_TYPE_MAPPING!$B:$C,2,FALSE)))</f>
        <v>Suspense account - Receipt for others</v>
      </c>
      <c r="AO163" s="191"/>
      <c r="AP163" s="191"/>
      <c r="AQ163" s="191"/>
      <c r="AR163" s="190" t="s">
        <v>740</v>
      </c>
      <c r="AS163" s="190" t="s">
        <v>741</v>
      </c>
      <c r="AT163" s="194"/>
      <c r="AU163" s="169"/>
    </row>
    <row r="164" spans="1:47" ht="30">
      <c r="A164" s="146"/>
      <c r="B164" s="901"/>
      <c r="C164" s="904"/>
      <c r="D164" s="427"/>
      <c r="E164" s="895"/>
      <c r="F164" s="960"/>
      <c r="G164" s="293"/>
      <c r="H164" s="293">
        <v>1830800</v>
      </c>
      <c r="I164" s="190" t="str">
        <f>IF(AND(ISBLANK(G164),ISBLANK(H164)),"",IF(NOT(ISBLANK(G164)),VLOOKUP(G164,[12]CODE_TYPE_MAPPING!$B:$C,2,FALSE),VLOOKUP(H164,[12]CODE_TYPE_MAPPING!$B:$C,2,FALSE)))</f>
        <v xml:space="preserve"> ACCOUNTS RECEIVABLE-OTHERS</v>
      </c>
      <c r="J164" s="191"/>
      <c r="K164" s="191" t="s">
        <v>744</v>
      </c>
      <c r="L164" s="191" t="s">
        <v>745</v>
      </c>
      <c r="M164" s="190" t="s">
        <v>746</v>
      </c>
      <c r="N164" s="190"/>
      <c r="O164" s="177"/>
      <c r="P164" s="169"/>
      <c r="Q164" s="960"/>
      <c r="R164" s="293"/>
      <c r="S164" s="293"/>
      <c r="T164" s="190"/>
      <c r="U164" s="191"/>
      <c r="V164" s="191"/>
      <c r="W164" s="191"/>
      <c r="X164" s="190"/>
      <c r="Y164" s="190"/>
      <c r="Z164" s="177"/>
      <c r="AA164" s="960"/>
      <c r="AB164" s="255"/>
      <c r="AC164" s="255"/>
      <c r="AD164" s="186"/>
      <c r="AE164" s="187"/>
      <c r="AF164" s="187"/>
      <c r="AG164" s="187"/>
      <c r="AH164" s="186"/>
      <c r="AI164" s="186"/>
      <c r="AJ164" s="177"/>
      <c r="AK164" s="895"/>
      <c r="AL164" s="366">
        <v>2760800</v>
      </c>
      <c r="AM164" s="293"/>
      <c r="AN164" s="190" t="str">
        <f>IF(AND(ISBLANK(AL164),ISBLANK(AM164)),"",IF(NOT(ISBLANK(AL164)),VLOOKUP(AL164,[12]CODE_TYPE_MAPPING!$B:$C,2,FALSE),VLOOKUP(AM164,[12]CODE_TYPE_MAPPING!$B:$C,2,FALSE)))</f>
        <v>MISC LIABILITY OUTPUT TAX</v>
      </c>
      <c r="AO164" s="191"/>
      <c r="AP164" s="191"/>
      <c r="AQ164" s="191"/>
      <c r="AR164" s="190" t="s">
        <v>742</v>
      </c>
      <c r="AS164" s="367" t="s">
        <v>747</v>
      </c>
      <c r="AT164" s="194"/>
      <c r="AU164" s="169"/>
    </row>
    <row r="165" spans="1:47" ht="13.9" customHeight="1">
      <c r="A165" s="146"/>
      <c r="B165" s="901"/>
      <c r="C165" s="904"/>
      <c r="D165" s="427"/>
      <c r="E165" s="895"/>
      <c r="F165" s="961"/>
      <c r="G165" s="293"/>
      <c r="H165" s="190"/>
      <c r="I165" s="190"/>
      <c r="J165" s="191"/>
      <c r="K165" s="191"/>
      <c r="L165" s="191"/>
      <c r="M165" s="190"/>
      <c r="N165" s="190"/>
      <c r="O165" s="177"/>
      <c r="P165" s="169"/>
      <c r="Q165" s="961"/>
      <c r="R165" s="190"/>
      <c r="S165" s="190"/>
      <c r="T165" s="190"/>
      <c r="U165" s="191"/>
      <c r="V165" s="191"/>
      <c r="W165" s="191"/>
      <c r="X165" s="190"/>
      <c r="Y165" s="190"/>
      <c r="Z165" s="177"/>
      <c r="AA165" s="961"/>
      <c r="AB165" s="186"/>
      <c r="AC165" s="186"/>
      <c r="AD165" s="186"/>
      <c r="AE165" s="187"/>
      <c r="AF165" s="187"/>
      <c r="AG165" s="187"/>
      <c r="AH165" s="186"/>
      <c r="AI165" s="186"/>
      <c r="AJ165" s="177"/>
      <c r="AK165" s="895"/>
      <c r="AL165" s="293"/>
      <c r="AM165" s="293">
        <v>1830800</v>
      </c>
      <c r="AN165" s="190" t="str">
        <f>IF(AND(ISBLANK(AL165),ISBLANK(AM165)),"",IF(NOT(ISBLANK(AL165)),VLOOKUP(AL165,[12]CODE_TYPE_MAPPING!$B:$C,2,FALSE),VLOOKUP(AM165,[12]CODE_TYPE_MAPPING!$B:$C,2,FALSE)))</f>
        <v xml:space="preserve"> ACCOUNTS RECEIVABLE-OTHERS</v>
      </c>
      <c r="AO165" s="191"/>
      <c r="AP165" s="191" t="s">
        <v>748</v>
      </c>
      <c r="AQ165" s="191" t="s">
        <v>745</v>
      </c>
      <c r="AR165" s="190" t="s">
        <v>746</v>
      </c>
      <c r="AS165" s="190"/>
      <c r="AT165" s="194"/>
      <c r="AU165" s="169"/>
    </row>
    <row r="166" spans="1:47" ht="37.5" customHeight="1">
      <c r="A166" s="146"/>
      <c r="B166" s="901"/>
      <c r="C166" s="904"/>
      <c r="D166" s="427"/>
      <c r="E166" s="895"/>
      <c r="F166" s="959" t="s">
        <v>749</v>
      </c>
      <c r="G166" s="190"/>
      <c r="H166" s="190"/>
      <c r="I166" s="190"/>
      <c r="J166" s="191"/>
      <c r="K166" s="191"/>
      <c r="L166" s="191"/>
      <c r="M166" s="190"/>
      <c r="N166" s="190"/>
      <c r="O166" s="177"/>
      <c r="P166" s="169"/>
      <c r="Q166" s="959" t="s">
        <v>749</v>
      </c>
      <c r="R166" s="190"/>
      <c r="S166" s="190"/>
      <c r="T166" s="190"/>
      <c r="U166" s="191"/>
      <c r="V166" s="191"/>
      <c r="W166" s="191"/>
      <c r="X166" s="190"/>
      <c r="Y166" s="190"/>
      <c r="Z166" s="177"/>
      <c r="AA166" s="959" t="s">
        <v>749</v>
      </c>
      <c r="AB166" s="186"/>
      <c r="AC166" s="186"/>
      <c r="AD166" s="186"/>
      <c r="AE166" s="187"/>
      <c r="AF166" s="187"/>
      <c r="AG166" s="187"/>
      <c r="AH166" s="186"/>
      <c r="AI166" s="186"/>
      <c r="AJ166" s="177"/>
      <c r="AK166" s="907"/>
      <c r="AL166" s="293"/>
      <c r="AM166" s="193"/>
      <c r="AN166" s="193"/>
      <c r="AO166" s="191"/>
      <c r="AP166" s="191"/>
      <c r="AQ166" s="191"/>
      <c r="AR166" s="193"/>
      <c r="AS166" s="193"/>
      <c r="AT166" s="194"/>
      <c r="AU166" s="169"/>
    </row>
    <row r="167" spans="1:47" ht="44.25" customHeight="1">
      <c r="A167" s="146"/>
      <c r="B167" s="901"/>
      <c r="C167" s="904"/>
      <c r="D167" s="427"/>
      <c r="E167" s="895"/>
      <c r="F167" s="960"/>
      <c r="G167" s="190"/>
      <c r="H167" s="190"/>
      <c r="I167" s="190"/>
      <c r="J167" s="191"/>
      <c r="K167" s="191"/>
      <c r="L167" s="191"/>
      <c r="M167" s="190"/>
      <c r="N167" s="190"/>
      <c r="O167" s="177"/>
      <c r="P167" s="169"/>
      <c r="Q167" s="960"/>
      <c r="R167" s="190"/>
      <c r="S167" s="190"/>
      <c r="T167" s="190"/>
      <c r="U167" s="191"/>
      <c r="V167" s="191"/>
      <c r="W167" s="191"/>
      <c r="X167" s="190"/>
      <c r="Y167" s="190"/>
      <c r="Z167" s="177"/>
      <c r="AA167" s="960"/>
      <c r="AB167" s="186"/>
      <c r="AC167" s="186"/>
      <c r="AD167" s="186"/>
      <c r="AE167" s="187"/>
      <c r="AF167" s="187"/>
      <c r="AG167" s="187"/>
      <c r="AH167" s="186"/>
      <c r="AI167" s="186"/>
      <c r="AJ167" s="177"/>
      <c r="AK167" s="894" t="s">
        <v>750</v>
      </c>
      <c r="AL167" s="193"/>
      <c r="AM167" s="193"/>
      <c r="AN167" s="190"/>
      <c r="AO167" s="191"/>
      <c r="AP167" s="191"/>
      <c r="AQ167" s="191"/>
      <c r="AR167" s="193"/>
      <c r="AS167" s="288"/>
      <c r="AT167" s="194"/>
      <c r="AU167" s="169"/>
    </row>
    <row r="168" spans="1:47" ht="18.75">
      <c r="A168" s="146"/>
      <c r="B168" s="901"/>
      <c r="C168" s="904"/>
      <c r="D168" s="427"/>
      <c r="E168" s="895"/>
      <c r="F168" s="960"/>
      <c r="G168" s="190"/>
      <c r="H168" s="190"/>
      <c r="I168" s="190"/>
      <c r="J168" s="191"/>
      <c r="K168" s="191"/>
      <c r="L168" s="191"/>
      <c r="M168" s="190"/>
      <c r="N168" s="190"/>
      <c r="O168" s="177"/>
      <c r="P168" s="169"/>
      <c r="Q168" s="960"/>
      <c r="R168" s="190"/>
      <c r="S168" s="190"/>
      <c r="T168" s="190"/>
      <c r="U168" s="191"/>
      <c r="V168" s="191"/>
      <c r="W168" s="191"/>
      <c r="X168" s="190"/>
      <c r="Y168" s="190"/>
      <c r="Z168" s="177"/>
      <c r="AA168" s="960"/>
      <c r="AB168" s="186"/>
      <c r="AC168" s="186"/>
      <c r="AD168" s="186"/>
      <c r="AE168" s="187"/>
      <c r="AF168" s="187"/>
      <c r="AG168" s="187"/>
      <c r="AH168" s="186"/>
      <c r="AI168" s="186"/>
      <c r="AJ168" s="177"/>
      <c r="AK168" s="895"/>
      <c r="AL168" s="193"/>
      <c r="AM168" s="193"/>
      <c r="AN168" s="190"/>
      <c r="AO168" s="191"/>
      <c r="AP168" s="191"/>
      <c r="AQ168" s="191"/>
      <c r="AR168" s="193"/>
      <c r="AS168" s="288"/>
      <c r="AT168" s="194"/>
      <c r="AU168" s="169"/>
    </row>
    <row r="169" spans="1:47">
      <c r="A169" s="146"/>
      <c r="B169" s="901"/>
      <c r="C169" s="904"/>
      <c r="D169" s="427"/>
      <c r="E169" s="895"/>
      <c r="F169" s="961"/>
      <c r="G169" s="190"/>
      <c r="H169" s="190"/>
      <c r="I169" s="190"/>
      <c r="J169" s="191"/>
      <c r="K169" s="191"/>
      <c r="L169" s="191"/>
      <c r="M169" s="190"/>
      <c r="N169" s="190"/>
      <c r="O169" s="177"/>
      <c r="P169" s="169"/>
      <c r="Q169" s="961"/>
      <c r="R169" s="190"/>
      <c r="S169" s="190"/>
      <c r="T169" s="190"/>
      <c r="U169" s="191"/>
      <c r="V169" s="191"/>
      <c r="W169" s="191"/>
      <c r="X169" s="190"/>
      <c r="Y169" s="190"/>
      <c r="Z169" s="177"/>
      <c r="AA169" s="961"/>
      <c r="AB169" s="186"/>
      <c r="AC169" s="186"/>
      <c r="AD169" s="186"/>
      <c r="AE169" s="187"/>
      <c r="AF169" s="187"/>
      <c r="AG169" s="187"/>
      <c r="AH169" s="186"/>
      <c r="AI169" s="186"/>
      <c r="AJ169" s="177"/>
      <c r="AK169" s="895"/>
      <c r="AL169" s="193"/>
      <c r="AM169" s="193"/>
      <c r="AN169" s="190"/>
      <c r="AO169" s="191"/>
      <c r="AP169" s="191"/>
      <c r="AQ169" s="191"/>
      <c r="AR169" s="193"/>
      <c r="AS169" s="193"/>
      <c r="AT169" s="194"/>
      <c r="AU169" s="169"/>
    </row>
    <row r="170" spans="1:47" ht="37.5" customHeight="1">
      <c r="A170" s="146"/>
      <c r="B170" s="901"/>
      <c r="C170" s="904"/>
      <c r="D170" s="427"/>
      <c r="E170" s="895"/>
      <c r="F170" s="959" t="s">
        <v>751</v>
      </c>
      <c r="G170" s="190"/>
      <c r="H170" s="190"/>
      <c r="I170" s="190"/>
      <c r="J170" s="191"/>
      <c r="K170" s="191"/>
      <c r="L170" s="191"/>
      <c r="M170" s="190"/>
      <c r="N170" s="190"/>
      <c r="O170" s="177"/>
      <c r="P170" s="169"/>
      <c r="Q170" s="959" t="s">
        <v>751</v>
      </c>
      <c r="R170" s="190"/>
      <c r="S170" s="190"/>
      <c r="T170" s="190"/>
      <c r="U170" s="191"/>
      <c r="V170" s="191"/>
      <c r="W170" s="191"/>
      <c r="X170" s="190"/>
      <c r="Y170" s="190"/>
      <c r="Z170" s="177"/>
      <c r="AA170" s="959" t="s">
        <v>751</v>
      </c>
      <c r="AB170" s="186"/>
      <c r="AC170" s="186"/>
      <c r="AD170" s="186"/>
      <c r="AE170" s="187"/>
      <c r="AF170" s="187"/>
      <c r="AG170" s="187"/>
      <c r="AH170" s="186"/>
      <c r="AI170" s="186"/>
      <c r="AJ170" s="177"/>
      <c r="AK170" s="907"/>
      <c r="AL170" s="193"/>
      <c r="AM170" s="193"/>
      <c r="AN170" s="190"/>
      <c r="AO170" s="191"/>
      <c r="AP170" s="191"/>
      <c r="AQ170" s="191"/>
      <c r="AR170" s="193"/>
      <c r="AS170" s="193"/>
      <c r="AT170" s="194"/>
      <c r="AU170" s="169"/>
    </row>
    <row r="171" spans="1:47" ht="44.25" customHeight="1">
      <c r="A171" s="146"/>
      <c r="B171" s="901"/>
      <c r="C171" s="904"/>
      <c r="D171" s="427"/>
      <c r="E171" s="895"/>
      <c r="F171" s="960"/>
      <c r="G171" s="190"/>
      <c r="H171" s="190"/>
      <c r="I171" s="190"/>
      <c r="J171" s="191"/>
      <c r="K171" s="191"/>
      <c r="L171" s="191"/>
      <c r="M171" s="190"/>
      <c r="N171" s="190"/>
      <c r="O171" s="177"/>
      <c r="P171" s="169"/>
      <c r="Q171" s="960"/>
      <c r="R171" s="190"/>
      <c r="S171" s="190"/>
      <c r="T171" s="190"/>
      <c r="U171" s="191"/>
      <c r="V171" s="191"/>
      <c r="W171" s="191"/>
      <c r="X171" s="190"/>
      <c r="Y171" s="190"/>
      <c r="Z171" s="177"/>
      <c r="AA171" s="960"/>
      <c r="AB171" s="186"/>
      <c r="AC171" s="186"/>
      <c r="AD171" s="186"/>
      <c r="AE171" s="187"/>
      <c r="AF171" s="187"/>
      <c r="AG171" s="187"/>
      <c r="AH171" s="186"/>
      <c r="AI171" s="186"/>
      <c r="AJ171" s="177"/>
      <c r="AK171" s="894" t="s">
        <v>750</v>
      </c>
      <c r="AL171" s="193"/>
      <c r="AM171" s="193"/>
      <c r="AN171" s="190" t="str">
        <f>IF(AND(ISBLANK(AL171),ISBLANK(AM171)),"",IF(NOT(ISBLANK(AL171)),VLOOKUP(AL171,[12]CODE_TYPE_MAPPING!$B:$C,2,FALSE),VLOOKUP(AM171,[12]CODE_TYPE_MAPPING!$B:$C,2,FALSE)))</f>
        <v/>
      </c>
      <c r="AO171" s="191"/>
      <c r="AP171" s="191"/>
      <c r="AQ171" s="191"/>
      <c r="AR171" s="193"/>
      <c r="AS171" s="193"/>
      <c r="AT171" s="194"/>
      <c r="AU171" s="169"/>
    </row>
    <row r="172" spans="1:47">
      <c r="A172" s="146"/>
      <c r="B172" s="901"/>
      <c r="C172" s="904"/>
      <c r="D172" s="427"/>
      <c r="E172" s="895"/>
      <c r="F172" s="960"/>
      <c r="G172" s="190"/>
      <c r="H172" s="190"/>
      <c r="I172" s="190"/>
      <c r="J172" s="191"/>
      <c r="K172" s="191"/>
      <c r="L172" s="191"/>
      <c r="M172" s="190"/>
      <c r="N172" s="190"/>
      <c r="O172" s="177"/>
      <c r="P172" s="169"/>
      <c r="Q172" s="960"/>
      <c r="R172" s="190"/>
      <c r="S172" s="190"/>
      <c r="T172" s="190"/>
      <c r="U172" s="191"/>
      <c r="V172" s="191"/>
      <c r="W172" s="191"/>
      <c r="X172" s="190"/>
      <c r="Y172" s="190"/>
      <c r="Z172" s="177"/>
      <c r="AA172" s="960"/>
      <c r="AB172" s="186"/>
      <c r="AC172" s="186"/>
      <c r="AD172" s="186"/>
      <c r="AE172" s="187"/>
      <c r="AF172" s="187"/>
      <c r="AG172" s="187"/>
      <c r="AH172" s="186"/>
      <c r="AI172" s="186"/>
      <c r="AJ172" s="177"/>
      <c r="AK172" s="895"/>
      <c r="AL172" s="193"/>
      <c r="AM172" s="193"/>
      <c r="AN172" s="190" t="str">
        <f>IF(AND(ISBLANK(AL172),ISBLANK(AM172)),"",IF(NOT(ISBLANK(AL172)),VLOOKUP(AL172,[12]CODE_TYPE_MAPPING!$B:$C,2,FALSE),VLOOKUP(AM172,[12]CODE_TYPE_MAPPING!$B:$C,2,FALSE)))</f>
        <v/>
      </c>
      <c r="AO172" s="191"/>
      <c r="AP172" s="191"/>
      <c r="AQ172" s="191"/>
      <c r="AR172" s="193"/>
      <c r="AS172" s="193"/>
      <c r="AT172" s="194"/>
      <c r="AU172" s="169"/>
    </row>
    <row r="173" spans="1:47">
      <c r="A173" s="146"/>
      <c r="B173" s="901"/>
      <c r="C173" s="904"/>
      <c r="D173" s="427"/>
      <c r="E173" s="895"/>
      <c r="F173" s="961"/>
      <c r="G173" s="190"/>
      <c r="H173" s="190"/>
      <c r="I173" s="190"/>
      <c r="J173" s="191"/>
      <c r="K173" s="191"/>
      <c r="L173" s="191"/>
      <c r="M173" s="190"/>
      <c r="N173" s="190"/>
      <c r="O173" s="177"/>
      <c r="P173" s="169"/>
      <c r="Q173" s="961"/>
      <c r="R173" s="190"/>
      <c r="S173" s="190"/>
      <c r="T173" s="190"/>
      <c r="U173" s="191"/>
      <c r="V173" s="191"/>
      <c r="W173" s="191"/>
      <c r="X173" s="190"/>
      <c r="Y173" s="190"/>
      <c r="Z173" s="177"/>
      <c r="AA173" s="961"/>
      <c r="AB173" s="186"/>
      <c r="AC173" s="186"/>
      <c r="AD173" s="186"/>
      <c r="AE173" s="187"/>
      <c r="AF173" s="187"/>
      <c r="AG173" s="187"/>
      <c r="AH173" s="186"/>
      <c r="AI173" s="186"/>
      <c r="AJ173" s="177"/>
      <c r="AK173" s="895"/>
      <c r="AL173" s="193"/>
      <c r="AM173" s="193"/>
      <c r="AN173" s="190" t="str">
        <f>IF(AND(ISBLANK(AL173),ISBLANK(AM173)),"",IF(NOT(ISBLANK(AL173)),VLOOKUP(AL173,[12]CODE_TYPE_MAPPING!$B:$C,2,FALSE),VLOOKUP(AM173,[12]CODE_TYPE_MAPPING!$B:$C,2,FALSE)))</f>
        <v/>
      </c>
      <c r="AO173" s="191"/>
      <c r="AP173" s="191"/>
      <c r="AQ173" s="191"/>
      <c r="AR173" s="193"/>
      <c r="AS173" s="193"/>
      <c r="AT173" s="194"/>
      <c r="AU173" s="169"/>
    </row>
    <row r="174" spans="1:47" ht="37.5" customHeight="1">
      <c r="A174" s="146"/>
      <c r="B174" s="901"/>
      <c r="C174" s="904"/>
      <c r="D174" s="427"/>
      <c r="E174" s="895"/>
      <c r="F174" s="959" t="s">
        <v>752</v>
      </c>
      <c r="G174" s="190"/>
      <c r="H174" s="190"/>
      <c r="I174" s="190"/>
      <c r="J174" s="191"/>
      <c r="K174" s="191"/>
      <c r="L174" s="191"/>
      <c r="M174" s="190"/>
      <c r="N174" s="190"/>
      <c r="O174" s="177"/>
      <c r="P174" s="169"/>
      <c r="Q174" s="959" t="s">
        <v>752</v>
      </c>
      <c r="R174" s="190"/>
      <c r="S174" s="190"/>
      <c r="T174" s="190"/>
      <c r="U174" s="191"/>
      <c r="V174" s="191"/>
      <c r="W174" s="191"/>
      <c r="X174" s="190"/>
      <c r="Y174" s="190"/>
      <c r="Z174" s="177"/>
      <c r="AA174" s="959" t="s">
        <v>752</v>
      </c>
      <c r="AB174" s="186"/>
      <c r="AC174" s="186"/>
      <c r="AD174" s="186"/>
      <c r="AE174" s="187"/>
      <c r="AF174" s="187"/>
      <c r="AG174" s="187"/>
      <c r="AH174" s="186"/>
      <c r="AI174" s="186"/>
      <c r="AJ174" s="177"/>
      <c r="AK174" s="907"/>
      <c r="AL174" s="193"/>
      <c r="AM174" s="193"/>
      <c r="AN174" s="190" t="str">
        <f>IF(AND(ISBLANK(AL174),ISBLANK(AM174)),"",IF(NOT(ISBLANK(AL174)),VLOOKUP(AL174,[12]CODE_TYPE_MAPPING!$B:$C,2,FALSE),VLOOKUP(AM174,[12]CODE_TYPE_MAPPING!$B:$C,2,FALSE)))</f>
        <v/>
      </c>
      <c r="AO174" s="191"/>
      <c r="AP174" s="191"/>
      <c r="AQ174" s="191"/>
      <c r="AR174" s="193"/>
      <c r="AS174" s="193"/>
      <c r="AT174" s="194"/>
      <c r="AU174" s="169"/>
    </row>
    <row r="175" spans="1:47" ht="44.25" customHeight="1">
      <c r="A175" s="146"/>
      <c r="B175" s="901"/>
      <c r="C175" s="904"/>
      <c r="D175" s="427"/>
      <c r="E175" s="895"/>
      <c r="F175" s="960"/>
      <c r="G175" s="190"/>
      <c r="H175" s="190"/>
      <c r="I175" s="190"/>
      <c r="J175" s="191"/>
      <c r="K175" s="191"/>
      <c r="L175" s="191"/>
      <c r="M175" s="190"/>
      <c r="N175" s="190"/>
      <c r="O175" s="177"/>
      <c r="P175" s="169"/>
      <c r="Q175" s="960"/>
      <c r="R175" s="190"/>
      <c r="S175" s="190"/>
      <c r="T175" s="190"/>
      <c r="U175" s="191"/>
      <c r="V175" s="191"/>
      <c r="W175" s="191"/>
      <c r="X175" s="190"/>
      <c r="Y175" s="190"/>
      <c r="Z175" s="177"/>
      <c r="AA175" s="960"/>
      <c r="AB175" s="186"/>
      <c r="AC175" s="186"/>
      <c r="AD175" s="186"/>
      <c r="AE175" s="187"/>
      <c r="AF175" s="187"/>
      <c r="AG175" s="187"/>
      <c r="AH175" s="186"/>
      <c r="AI175" s="186"/>
      <c r="AJ175" s="177"/>
      <c r="AK175" s="894" t="s">
        <v>750</v>
      </c>
      <c r="AL175" s="193"/>
      <c r="AM175" s="193"/>
      <c r="AN175" s="190" t="str">
        <f>IF(AND(ISBLANK(AL175),ISBLANK(AM175)),"",IF(NOT(ISBLANK(AL175)),VLOOKUP(AL175,[12]CODE_TYPE_MAPPING!$B:$C,2,FALSE),VLOOKUP(AM175,[12]CODE_TYPE_MAPPING!$B:$C,2,FALSE)))</f>
        <v/>
      </c>
      <c r="AO175" s="191"/>
      <c r="AP175" s="191"/>
      <c r="AQ175" s="191"/>
      <c r="AR175" s="193"/>
      <c r="AS175" s="193"/>
      <c r="AT175" s="194"/>
      <c r="AU175" s="169"/>
    </row>
    <row r="176" spans="1:47">
      <c r="A176" s="146"/>
      <c r="B176" s="901"/>
      <c r="C176" s="904"/>
      <c r="D176" s="427"/>
      <c r="E176" s="895"/>
      <c r="F176" s="960"/>
      <c r="G176" s="190"/>
      <c r="H176" s="190"/>
      <c r="I176" s="190"/>
      <c r="J176" s="191"/>
      <c r="K176" s="191"/>
      <c r="L176" s="191"/>
      <c r="M176" s="190"/>
      <c r="N176" s="190"/>
      <c r="O176" s="177"/>
      <c r="P176" s="169"/>
      <c r="Q176" s="960"/>
      <c r="R176" s="190"/>
      <c r="S176" s="190"/>
      <c r="T176" s="190"/>
      <c r="U176" s="191"/>
      <c r="V176" s="191"/>
      <c r="W176" s="191"/>
      <c r="X176" s="190"/>
      <c r="Y176" s="190"/>
      <c r="Z176" s="177"/>
      <c r="AA176" s="960"/>
      <c r="AB176" s="186"/>
      <c r="AC176" s="186"/>
      <c r="AD176" s="186"/>
      <c r="AE176" s="187"/>
      <c r="AF176" s="187"/>
      <c r="AG176" s="187"/>
      <c r="AH176" s="186"/>
      <c r="AI176" s="186"/>
      <c r="AJ176" s="177"/>
      <c r="AK176" s="895"/>
      <c r="AL176" s="193"/>
      <c r="AM176" s="193"/>
      <c r="AN176" s="190" t="str">
        <f>IF(AND(ISBLANK(AL176),ISBLANK(AM176)),"",IF(NOT(ISBLANK(AL176)),VLOOKUP(AL176,[12]CODE_TYPE_MAPPING!$B:$C,2,FALSE),VLOOKUP(AM176,[12]CODE_TYPE_MAPPING!$B:$C,2,FALSE)))</f>
        <v/>
      </c>
      <c r="AO176" s="191"/>
      <c r="AP176" s="191"/>
      <c r="AQ176" s="191"/>
      <c r="AR176" s="193"/>
      <c r="AS176" s="193"/>
      <c r="AT176" s="194"/>
      <c r="AU176" s="169"/>
    </row>
    <row r="177" spans="1:64">
      <c r="A177" s="146"/>
      <c r="B177" s="901"/>
      <c r="C177" s="904"/>
      <c r="D177" s="427"/>
      <c r="E177" s="895"/>
      <c r="F177" s="961"/>
      <c r="G177" s="190"/>
      <c r="H177" s="190"/>
      <c r="I177" s="190"/>
      <c r="J177" s="191"/>
      <c r="K177" s="191"/>
      <c r="L177" s="191"/>
      <c r="M177" s="190"/>
      <c r="N177" s="190"/>
      <c r="O177" s="177"/>
      <c r="P177" s="169"/>
      <c r="Q177" s="961"/>
      <c r="R177" s="190"/>
      <c r="S177" s="190"/>
      <c r="T177" s="190"/>
      <c r="U177" s="191"/>
      <c r="V177" s="191"/>
      <c r="W177" s="191"/>
      <c r="X177" s="190"/>
      <c r="Y177" s="190"/>
      <c r="Z177" s="177"/>
      <c r="AA177" s="961"/>
      <c r="AB177" s="186"/>
      <c r="AC177" s="186"/>
      <c r="AD177" s="186"/>
      <c r="AE177" s="187"/>
      <c r="AF177" s="187"/>
      <c r="AG177" s="187"/>
      <c r="AH177" s="186"/>
      <c r="AI177" s="186"/>
      <c r="AJ177" s="177"/>
      <c r="AK177" s="895"/>
      <c r="AL177" s="193"/>
      <c r="AM177" s="193"/>
      <c r="AN177" s="190" t="str">
        <f>IF(AND(ISBLANK(AL177),ISBLANK(AM177)),"",IF(NOT(ISBLANK(AL177)),VLOOKUP(AL177,[12]CODE_TYPE_MAPPING!$B:$C,2,FALSE),VLOOKUP(AM177,[12]CODE_TYPE_MAPPING!$B:$C,2,FALSE)))</f>
        <v/>
      </c>
      <c r="AO177" s="191"/>
      <c r="AP177" s="191"/>
      <c r="AQ177" s="191"/>
      <c r="AR177" s="193"/>
      <c r="AS177" s="193"/>
      <c r="AT177" s="194"/>
      <c r="AU177" s="169"/>
    </row>
    <row r="178" spans="1:64" ht="37.5" customHeight="1">
      <c r="A178" s="146"/>
      <c r="B178" s="901"/>
      <c r="C178" s="904"/>
      <c r="D178" s="427"/>
      <c r="E178" s="895"/>
      <c r="F178" s="959" t="s">
        <v>753</v>
      </c>
      <c r="G178" s="190"/>
      <c r="H178" s="190"/>
      <c r="I178" s="190"/>
      <c r="J178" s="191"/>
      <c r="K178" s="191"/>
      <c r="L178" s="191"/>
      <c r="M178" s="190"/>
      <c r="N178" s="190"/>
      <c r="O178" s="177"/>
      <c r="P178" s="169"/>
      <c r="Q178" s="959" t="s">
        <v>753</v>
      </c>
      <c r="R178" s="190"/>
      <c r="S178" s="190"/>
      <c r="T178" s="190"/>
      <c r="U178" s="191"/>
      <c r="V178" s="191"/>
      <c r="W178" s="191"/>
      <c r="X178" s="190"/>
      <c r="Y178" s="190"/>
      <c r="Z178" s="177"/>
      <c r="AA178" s="959" t="s">
        <v>753</v>
      </c>
      <c r="AB178" s="186"/>
      <c r="AC178" s="186"/>
      <c r="AD178" s="186"/>
      <c r="AE178" s="187"/>
      <c r="AF178" s="187"/>
      <c r="AG178" s="187"/>
      <c r="AH178" s="186"/>
      <c r="AI178" s="186"/>
      <c r="AJ178" s="177"/>
      <c r="AK178" s="907"/>
      <c r="AL178" s="193"/>
      <c r="AM178" s="193"/>
      <c r="AN178" s="190" t="str">
        <f>IF(AND(ISBLANK(AL178),ISBLANK(AM178)),"",IF(NOT(ISBLANK(AL178)),VLOOKUP(AL178,[12]CODE_TYPE_MAPPING!$B:$C,2,FALSE),VLOOKUP(AM178,[12]CODE_TYPE_MAPPING!$B:$C,2,FALSE)))</f>
        <v/>
      </c>
      <c r="AO178" s="191"/>
      <c r="AP178" s="191"/>
      <c r="AQ178" s="191"/>
      <c r="AR178" s="193"/>
      <c r="AS178" s="193"/>
      <c r="AT178" s="194"/>
      <c r="AU178" s="169"/>
    </row>
    <row r="179" spans="1:64" ht="44.25" customHeight="1">
      <c r="A179" s="146"/>
      <c r="B179" s="901"/>
      <c r="C179" s="904"/>
      <c r="D179" s="427"/>
      <c r="E179" s="895"/>
      <c r="F179" s="960"/>
      <c r="G179" s="190"/>
      <c r="H179" s="190"/>
      <c r="I179" s="190"/>
      <c r="J179" s="191"/>
      <c r="K179" s="191"/>
      <c r="L179" s="191"/>
      <c r="M179" s="190"/>
      <c r="N179" s="190"/>
      <c r="O179" s="177"/>
      <c r="P179" s="169"/>
      <c r="Q179" s="960"/>
      <c r="R179" s="190"/>
      <c r="S179" s="190"/>
      <c r="T179" s="190"/>
      <c r="U179" s="191"/>
      <c r="V179" s="191"/>
      <c r="W179" s="191"/>
      <c r="X179" s="190"/>
      <c r="Y179" s="190"/>
      <c r="Z179" s="177"/>
      <c r="AA179" s="960"/>
      <c r="AB179" s="186"/>
      <c r="AC179" s="186"/>
      <c r="AD179" s="186"/>
      <c r="AE179" s="187"/>
      <c r="AF179" s="187"/>
      <c r="AG179" s="187"/>
      <c r="AH179" s="186"/>
      <c r="AI179" s="186"/>
      <c r="AJ179" s="177"/>
      <c r="AK179" s="894" t="s">
        <v>750</v>
      </c>
      <c r="AL179" s="193"/>
      <c r="AM179" s="193"/>
      <c r="AN179" s="190" t="str">
        <f>IF(AND(ISBLANK(AL179),ISBLANK(AM179)),"",IF(NOT(ISBLANK(AL179)),VLOOKUP(AL179,[12]CODE_TYPE_MAPPING!$B:$C,2,FALSE),VLOOKUP(AM179,[12]CODE_TYPE_MAPPING!$B:$C,2,FALSE)))</f>
        <v/>
      </c>
      <c r="AO179" s="191"/>
      <c r="AP179" s="191"/>
      <c r="AQ179" s="191"/>
      <c r="AR179" s="193"/>
      <c r="AS179" s="193"/>
      <c r="AT179" s="194"/>
      <c r="AU179" s="169"/>
    </row>
    <row r="180" spans="1:64">
      <c r="A180" s="146"/>
      <c r="B180" s="901"/>
      <c r="C180" s="904"/>
      <c r="D180" s="427"/>
      <c r="E180" s="895"/>
      <c r="F180" s="960"/>
      <c r="G180" s="190"/>
      <c r="H180" s="190"/>
      <c r="I180" s="190"/>
      <c r="J180" s="191"/>
      <c r="K180" s="191"/>
      <c r="L180" s="191"/>
      <c r="M180" s="190"/>
      <c r="N180" s="190"/>
      <c r="O180" s="177"/>
      <c r="P180" s="169"/>
      <c r="Q180" s="960"/>
      <c r="R180" s="190"/>
      <c r="S180" s="190"/>
      <c r="T180" s="190"/>
      <c r="U180" s="191"/>
      <c r="V180" s="191"/>
      <c r="W180" s="191"/>
      <c r="X180" s="190"/>
      <c r="Y180" s="190"/>
      <c r="Z180" s="177"/>
      <c r="AA180" s="960"/>
      <c r="AB180" s="186"/>
      <c r="AC180" s="186"/>
      <c r="AD180" s="186"/>
      <c r="AE180" s="187"/>
      <c r="AF180" s="187"/>
      <c r="AG180" s="187"/>
      <c r="AH180" s="186"/>
      <c r="AI180" s="186"/>
      <c r="AJ180" s="177"/>
      <c r="AK180" s="895"/>
      <c r="AL180" s="193"/>
      <c r="AM180" s="193"/>
      <c r="AN180" s="190" t="str">
        <f>IF(AND(ISBLANK(AL180),ISBLANK(AM180)),"",IF(NOT(ISBLANK(AL180)),VLOOKUP(AL180,[12]CODE_TYPE_MAPPING!$B:$C,2,FALSE),VLOOKUP(AM180,[12]CODE_TYPE_MAPPING!$B:$C,2,FALSE)))</f>
        <v/>
      </c>
      <c r="AO180" s="191"/>
      <c r="AP180" s="191"/>
      <c r="AQ180" s="191"/>
      <c r="AR180" s="193"/>
      <c r="AS180" s="193"/>
      <c r="AT180" s="194"/>
      <c r="AU180" s="169"/>
    </row>
    <row r="181" spans="1:64">
      <c r="A181" s="146"/>
      <c r="B181" s="901"/>
      <c r="C181" s="904"/>
      <c r="D181" s="427"/>
      <c r="E181" s="895"/>
      <c r="F181" s="961"/>
      <c r="G181" s="190"/>
      <c r="H181" s="190"/>
      <c r="I181" s="190"/>
      <c r="J181" s="191"/>
      <c r="K181" s="191"/>
      <c r="L181" s="191"/>
      <c r="M181" s="190"/>
      <c r="N181" s="190"/>
      <c r="O181" s="177"/>
      <c r="P181" s="169"/>
      <c r="Q181" s="961"/>
      <c r="R181" s="190"/>
      <c r="S181" s="190"/>
      <c r="T181" s="190"/>
      <c r="U181" s="191"/>
      <c r="V181" s="191"/>
      <c r="W181" s="191"/>
      <c r="X181" s="190"/>
      <c r="Y181" s="190"/>
      <c r="Z181" s="177"/>
      <c r="AA181" s="961"/>
      <c r="AB181" s="186"/>
      <c r="AC181" s="186"/>
      <c r="AD181" s="186"/>
      <c r="AE181" s="187"/>
      <c r="AF181" s="187"/>
      <c r="AG181" s="187"/>
      <c r="AH181" s="186"/>
      <c r="AI181" s="186"/>
      <c r="AJ181" s="177"/>
      <c r="AK181" s="895"/>
      <c r="AL181" s="193"/>
      <c r="AM181" s="193"/>
      <c r="AN181" s="190" t="str">
        <f>IF(AND(ISBLANK(AL181),ISBLANK(AM181)),"",IF(NOT(ISBLANK(AL181)),VLOOKUP(AL181,[12]CODE_TYPE_MAPPING!$B:$C,2,FALSE),VLOOKUP(AM181,[12]CODE_TYPE_MAPPING!$B:$C,2,FALSE)))</f>
        <v/>
      </c>
      <c r="AO181" s="191"/>
      <c r="AP181" s="191"/>
      <c r="AQ181" s="191"/>
      <c r="AR181" s="193"/>
      <c r="AS181" s="193"/>
      <c r="AT181" s="194"/>
      <c r="AU181" s="169"/>
    </row>
    <row r="182" spans="1:64" ht="37.5" customHeight="1">
      <c r="A182" s="146"/>
      <c r="B182" s="901"/>
      <c r="C182" s="904"/>
      <c r="D182" s="427"/>
      <c r="E182" s="895"/>
      <c r="F182" s="959" t="s">
        <v>754</v>
      </c>
      <c r="G182" s="190"/>
      <c r="H182" s="190"/>
      <c r="I182" s="190"/>
      <c r="J182" s="191"/>
      <c r="K182" s="191"/>
      <c r="L182" s="191"/>
      <c r="M182" s="190"/>
      <c r="N182" s="190"/>
      <c r="O182" s="177"/>
      <c r="P182" s="169"/>
      <c r="Q182" s="959" t="s">
        <v>754</v>
      </c>
      <c r="R182" s="190"/>
      <c r="S182" s="190"/>
      <c r="T182" s="190"/>
      <c r="U182" s="191"/>
      <c r="V182" s="191"/>
      <c r="W182" s="191"/>
      <c r="X182" s="190"/>
      <c r="Y182" s="190"/>
      <c r="Z182" s="177"/>
      <c r="AA182" s="959" t="s">
        <v>754</v>
      </c>
      <c r="AB182" s="186"/>
      <c r="AC182" s="186"/>
      <c r="AD182" s="186"/>
      <c r="AE182" s="187"/>
      <c r="AF182" s="187"/>
      <c r="AG182" s="187"/>
      <c r="AH182" s="186"/>
      <c r="AI182" s="186"/>
      <c r="AJ182" s="177"/>
      <c r="AK182" s="907"/>
      <c r="AL182" s="193"/>
      <c r="AM182" s="193"/>
      <c r="AN182" s="190" t="str">
        <f>IF(AND(ISBLANK(AL182),ISBLANK(AM182)),"",IF(NOT(ISBLANK(AL182)),VLOOKUP(AL182,[12]CODE_TYPE_MAPPING!$B:$C,2,FALSE),VLOOKUP(AM182,[12]CODE_TYPE_MAPPING!$B:$C,2,FALSE)))</f>
        <v/>
      </c>
      <c r="AO182" s="191"/>
      <c r="AP182" s="191"/>
      <c r="AQ182" s="191"/>
      <c r="AR182" s="193"/>
      <c r="AS182" s="193"/>
      <c r="AT182" s="194"/>
      <c r="AU182" s="169"/>
    </row>
    <row r="183" spans="1:64" ht="44.25" customHeight="1">
      <c r="A183" s="146"/>
      <c r="B183" s="901"/>
      <c r="C183" s="904"/>
      <c r="D183" s="427"/>
      <c r="E183" s="895"/>
      <c r="F183" s="960"/>
      <c r="G183" s="190"/>
      <c r="H183" s="190"/>
      <c r="I183" s="190"/>
      <c r="J183" s="191"/>
      <c r="K183" s="191"/>
      <c r="L183" s="191"/>
      <c r="M183" s="190"/>
      <c r="N183" s="190"/>
      <c r="O183" s="177"/>
      <c r="P183" s="169"/>
      <c r="Q183" s="960"/>
      <c r="R183" s="190"/>
      <c r="S183" s="190"/>
      <c r="T183" s="190"/>
      <c r="U183" s="191"/>
      <c r="V183" s="191"/>
      <c r="W183" s="191"/>
      <c r="X183" s="190"/>
      <c r="Y183" s="190"/>
      <c r="Z183" s="177"/>
      <c r="AA183" s="960"/>
      <c r="AB183" s="186"/>
      <c r="AC183" s="186"/>
      <c r="AD183" s="186"/>
      <c r="AE183" s="187"/>
      <c r="AF183" s="187"/>
      <c r="AG183" s="187"/>
      <c r="AH183" s="186"/>
      <c r="AI183" s="186"/>
      <c r="AJ183" s="177"/>
      <c r="AK183" s="894" t="s">
        <v>750</v>
      </c>
      <c r="AL183" s="193"/>
      <c r="AM183" s="193"/>
      <c r="AN183" s="190" t="str">
        <f>IF(AND(ISBLANK(AL183),ISBLANK(AM183)),"",IF(NOT(ISBLANK(AL183)),VLOOKUP(AL183,[12]CODE_TYPE_MAPPING!$B:$C,2,FALSE),VLOOKUP(AM183,[12]CODE_TYPE_MAPPING!$B:$C,2,FALSE)))</f>
        <v/>
      </c>
      <c r="AO183" s="191"/>
      <c r="AP183" s="191"/>
      <c r="AQ183" s="191"/>
      <c r="AR183" s="193"/>
      <c r="AS183" s="193"/>
      <c r="AT183" s="194"/>
      <c r="AU183" s="169"/>
    </row>
    <row r="184" spans="1:64">
      <c r="A184" s="146"/>
      <c r="B184" s="901"/>
      <c r="C184" s="904"/>
      <c r="D184" s="427"/>
      <c r="E184" s="895"/>
      <c r="F184" s="960"/>
      <c r="G184" s="190"/>
      <c r="H184" s="190"/>
      <c r="I184" s="190"/>
      <c r="J184" s="191"/>
      <c r="K184" s="191"/>
      <c r="L184" s="191"/>
      <c r="M184" s="190"/>
      <c r="N184" s="190"/>
      <c r="O184" s="177"/>
      <c r="P184" s="169"/>
      <c r="Q184" s="960"/>
      <c r="R184" s="190"/>
      <c r="S184" s="190"/>
      <c r="T184" s="190"/>
      <c r="U184" s="191"/>
      <c r="V184" s="191"/>
      <c r="W184" s="191"/>
      <c r="X184" s="190"/>
      <c r="Y184" s="190"/>
      <c r="Z184" s="177"/>
      <c r="AA184" s="960"/>
      <c r="AB184" s="186"/>
      <c r="AC184" s="186"/>
      <c r="AD184" s="186"/>
      <c r="AE184" s="187"/>
      <c r="AF184" s="187"/>
      <c r="AG184" s="187"/>
      <c r="AH184" s="186"/>
      <c r="AI184" s="186"/>
      <c r="AJ184" s="177"/>
      <c r="AK184" s="895"/>
      <c r="AL184" s="193"/>
      <c r="AM184" s="193"/>
      <c r="AN184" s="190" t="str">
        <f>IF(AND(ISBLANK(AL184),ISBLANK(AM184)),"",IF(NOT(ISBLANK(AL184)),VLOOKUP(AL184,[12]CODE_TYPE_MAPPING!$B:$C,2,FALSE),VLOOKUP(AM184,[12]CODE_TYPE_MAPPING!$B:$C,2,FALSE)))</f>
        <v/>
      </c>
      <c r="AO184" s="191"/>
      <c r="AP184" s="191"/>
      <c r="AQ184" s="191"/>
      <c r="AR184" s="193"/>
      <c r="AS184" s="193"/>
      <c r="AT184" s="194"/>
      <c r="AU184" s="169"/>
    </row>
    <row r="185" spans="1:64">
      <c r="A185" s="146"/>
      <c r="B185" s="901"/>
      <c r="C185" s="904"/>
      <c r="D185" s="427"/>
      <c r="E185" s="895"/>
      <c r="F185" s="961"/>
      <c r="G185" s="190"/>
      <c r="H185" s="190"/>
      <c r="I185" s="190"/>
      <c r="J185" s="191"/>
      <c r="K185" s="191"/>
      <c r="L185" s="191"/>
      <c r="M185" s="190"/>
      <c r="N185" s="190"/>
      <c r="O185" s="177"/>
      <c r="P185" s="169"/>
      <c r="Q185" s="961"/>
      <c r="R185" s="293"/>
      <c r="S185" s="190"/>
      <c r="T185" s="190"/>
      <c r="U185" s="191"/>
      <c r="V185" s="191"/>
      <c r="W185" s="191"/>
      <c r="X185" s="190"/>
      <c r="Y185" s="190"/>
      <c r="Z185" s="177"/>
      <c r="AA185" s="961"/>
      <c r="AB185" s="255"/>
      <c r="AC185" s="186"/>
      <c r="AD185" s="186"/>
      <c r="AE185" s="187"/>
      <c r="AF185" s="187"/>
      <c r="AG185" s="187"/>
      <c r="AH185" s="186"/>
      <c r="AI185" s="186"/>
      <c r="AJ185" s="177"/>
      <c r="AK185" s="895"/>
      <c r="AL185" s="193"/>
      <c r="AM185" s="193"/>
      <c r="AN185" s="190" t="str">
        <f>IF(AND(ISBLANK(AL185),ISBLANK(AM185)),"",IF(NOT(ISBLANK(AL185)),VLOOKUP(AL185,[12]CODE_TYPE_MAPPING!$B:$C,2,FALSE),VLOOKUP(AM185,[12]CODE_TYPE_MAPPING!$B:$C,2,FALSE)))</f>
        <v/>
      </c>
      <c r="AO185" s="191"/>
      <c r="AP185" s="191"/>
      <c r="AQ185" s="191"/>
      <c r="AR185" s="193"/>
      <c r="AS185" s="193"/>
      <c r="AT185" s="194"/>
      <c r="AU185" s="169"/>
    </row>
    <row r="186" spans="1:64" ht="13.9" customHeight="1">
      <c r="A186" s="146"/>
      <c r="B186" s="901"/>
      <c r="C186" s="904"/>
      <c r="D186" s="427"/>
      <c r="E186" s="895"/>
      <c r="F186" s="959" t="s">
        <v>755</v>
      </c>
      <c r="G186" s="190"/>
      <c r="H186" s="190"/>
      <c r="I186" s="190"/>
      <c r="J186" s="191"/>
      <c r="K186" s="191"/>
      <c r="L186" s="191"/>
      <c r="M186" s="190"/>
      <c r="N186" s="190"/>
      <c r="O186" s="177"/>
      <c r="P186" s="169"/>
      <c r="Q186" s="959" t="s">
        <v>755</v>
      </c>
      <c r="R186" s="293"/>
      <c r="S186" s="190"/>
      <c r="T186" s="190"/>
      <c r="U186" s="191"/>
      <c r="V186" s="191"/>
      <c r="W186" s="191"/>
      <c r="X186" s="190"/>
      <c r="Y186" s="190"/>
      <c r="Z186" s="177"/>
      <c r="AA186" s="959" t="s">
        <v>755</v>
      </c>
      <c r="AB186" s="255"/>
      <c r="AC186" s="186"/>
      <c r="AD186" s="186"/>
      <c r="AE186" s="187"/>
      <c r="AF186" s="187"/>
      <c r="AG186" s="187"/>
      <c r="AH186" s="186"/>
      <c r="AI186" s="186"/>
      <c r="AJ186" s="177"/>
      <c r="AK186" s="907"/>
      <c r="AL186" s="193"/>
      <c r="AM186" s="193"/>
      <c r="AN186" s="190" t="str">
        <f>IF(AND(ISBLANK(AL186),ISBLANK(AM186)),"",IF(NOT(ISBLANK(AL186)),VLOOKUP(AL186,[12]CODE_TYPE_MAPPING!$B:$C,2,FALSE),VLOOKUP(AM186,[12]CODE_TYPE_MAPPING!$B:$C,2,FALSE)))</f>
        <v/>
      </c>
      <c r="AO186" s="191"/>
      <c r="AP186" s="191"/>
      <c r="AQ186" s="191"/>
      <c r="AR186" s="193"/>
      <c r="AS186" s="193"/>
      <c r="AT186" s="194"/>
      <c r="AU186" s="169"/>
    </row>
    <row r="187" spans="1:64" ht="29.45" customHeight="1">
      <c r="A187" s="146"/>
      <c r="B187" s="901"/>
      <c r="C187" s="904"/>
      <c r="D187" s="427"/>
      <c r="E187" s="895"/>
      <c r="F187" s="961"/>
      <c r="G187" s="190"/>
      <c r="H187" s="190"/>
      <c r="I187" s="190"/>
      <c r="J187" s="191"/>
      <c r="K187" s="191"/>
      <c r="L187" s="191"/>
      <c r="M187" s="190"/>
      <c r="N187" s="190"/>
      <c r="O187" s="177"/>
      <c r="P187" s="169"/>
      <c r="Q187" s="961"/>
      <c r="R187" s="190"/>
      <c r="S187" s="190"/>
      <c r="T187" s="190"/>
      <c r="U187" s="191"/>
      <c r="V187" s="191"/>
      <c r="W187" s="191"/>
      <c r="X187" s="190"/>
      <c r="Y187" s="190"/>
      <c r="Z187" s="177"/>
      <c r="AA187" s="961"/>
      <c r="AB187" s="186"/>
      <c r="AC187" s="186"/>
      <c r="AD187" s="186"/>
      <c r="AE187" s="187"/>
      <c r="AF187" s="187"/>
      <c r="AG187" s="187"/>
      <c r="AH187" s="186"/>
      <c r="AI187" s="186"/>
      <c r="AJ187" s="177"/>
      <c r="AK187" s="894" t="s">
        <v>756</v>
      </c>
      <c r="AL187" s="193"/>
      <c r="AM187" s="193"/>
      <c r="AN187" s="190" t="str">
        <f>IF(AND(ISBLANK(AL187),ISBLANK(AM187)),"",IF(NOT(ISBLANK(AL187)),VLOOKUP(AL187,[12]CODE_TYPE_MAPPING!$B:$C,2,FALSE),VLOOKUP(AM187,[12]CODE_TYPE_MAPPING!$B:$C,2,FALSE)))</f>
        <v/>
      </c>
      <c r="AO187" s="191"/>
      <c r="AP187" s="191"/>
      <c r="AQ187" s="191"/>
      <c r="AR187" s="193"/>
      <c r="AS187" s="193"/>
      <c r="AT187" s="194"/>
      <c r="AU187" s="169"/>
      <c r="AX187" s="368" t="s">
        <v>757</v>
      </c>
    </row>
    <row r="188" spans="1:64">
      <c r="A188" s="146"/>
      <c r="B188" s="249"/>
      <c r="C188" s="190" t="s">
        <v>758</v>
      </c>
      <c r="D188" s="190"/>
      <c r="E188" s="193" t="s">
        <v>737</v>
      </c>
      <c r="F188" s="169"/>
      <c r="G188" s="293"/>
      <c r="H188" s="190"/>
      <c r="I188" s="190"/>
      <c r="J188" s="191"/>
      <c r="K188" s="191"/>
      <c r="L188" s="191"/>
      <c r="M188" s="190"/>
      <c r="N188" s="190"/>
      <c r="O188" s="177"/>
      <c r="P188" s="169"/>
      <c r="Q188" s="169"/>
      <c r="R188" s="190"/>
      <c r="S188" s="190"/>
      <c r="T188" s="190"/>
      <c r="U188" s="191"/>
      <c r="V188" s="191"/>
      <c r="W188" s="191"/>
      <c r="X188" s="190"/>
      <c r="Y188" s="190"/>
      <c r="Z188" s="177"/>
      <c r="AA188" s="169"/>
      <c r="AB188" s="186"/>
      <c r="AC188" s="186"/>
      <c r="AD188" s="186"/>
      <c r="AE188" s="187"/>
      <c r="AF188" s="187"/>
      <c r="AG188" s="187"/>
      <c r="AH188" s="186"/>
      <c r="AI188" s="186"/>
      <c r="AJ188" s="177"/>
      <c r="AK188" s="907"/>
      <c r="AL188" s="193"/>
      <c r="AM188" s="193"/>
      <c r="AN188" s="190" t="str">
        <f>IF(AND(ISBLANK(AL188),ISBLANK(AM188)),"",IF(NOT(ISBLANK(AL188)),VLOOKUP(AL188,[12]CODE_TYPE_MAPPING!$B:$C,2,FALSE),VLOOKUP(AM188,[12]CODE_TYPE_MAPPING!$B:$C,2,FALSE)))</f>
        <v/>
      </c>
      <c r="AO188" s="191"/>
      <c r="AP188" s="191"/>
      <c r="AQ188" s="191"/>
      <c r="AR188" s="193"/>
      <c r="AS188" s="193"/>
      <c r="AT188" s="194"/>
      <c r="AU188" s="169"/>
    </row>
    <row r="189" spans="1:64" ht="46.5" customHeight="1">
      <c r="A189" s="146"/>
      <c r="B189" s="900"/>
      <c r="C189" s="972" t="s">
        <v>759</v>
      </c>
      <c r="D189" s="442"/>
      <c r="E189" s="974" t="s">
        <v>760</v>
      </c>
      <c r="F189" s="962" t="s">
        <v>761</v>
      </c>
      <c r="G189" s="163">
        <v>1200340</v>
      </c>
      <c r="H189" s="163"/>
      <c r="I189" s="163" t="str">
        <f>IF(AND(ISBLANK(G164),ISBLANK(H164)),"",IF(NOT(ISBLANK(G164)),VLOOKUP(G164,[12]CODE_TYPE_MAPPING!$B:$C,2,FALSE),VLOOKUP(H164,[12]CODE_TYPE_MAPPING!$B:$C,2,FALSE)))</f>
        <v xml:space="preserve"> ACCOUNTS RECEIVABLE-OTHERS</v>
      </c>
      <c r="J189" s="165" t="s">
        <v>631</v>
      </c>
      <c r="K189" s="165"/>
      <c r="L189" s="165" t="s">
        <v>632</v>
      </c>
      <c r="M189" s="369" t="s">
        <v>762</v>
      </c>
      <c r="N189" s="229" t="s">
        <v>763</v>
      </c>
      <c r="O189" s="177"/>
      <c r="P189" s="169"/>
      <c r="Q189" s="959" t="s">
        <v>761</v>
      </c>
      <c r="R189" s="163">
        <v>1200340</v>
      </c>
      <c r="S189" s="163"/>
      <c r="T189" s="163" t="str">
        <f>IF(AND(ISBLANK(R189),ISBLANK(S189)),"",IF(NOT(ISBLANK(R189)),VLOOKUP(R189,[13]CODE_TYPE_MAPPING!$B:$C,2,FALSE),VLOOKUP(S189,[13]CODE_TYPE_MAPPING!$B:$C,2,FALSE)))</f>
        <v>RENTAL RECEIVABLE</v>
      </c>
      <c r="U189" s="165" t="s">
        <v>631</v>
      </c>
      <c r="V189" s="165"/>
      <c r="W189" s="165" t="s">
        <v>632</v>
      </c>
      <c r="X189" s="369" t="s">
        <v>762</v>
      </c>
      <c r="Y189" s="229" t="s">
        <v>763</v>
      </c>
      <c r="Z189" s="177"/>
      <c r="AA189" s="959" t="s">
        <v>761</v>
      </c>
      <c r="AB189" s="186"/>
      <c r="AC189" s="186"/>
      <c r="AD189" s="186"/>
      <c r="AE189" s="187"/>
      <c r="AF189" s="187"/>
      <c r="AG189" s="187"/>
      <c r="AH189" s="370"/>
      <c r="AI189" s="323"/>
      <c r="AJ189" s="177"/>
      <c r="AK189" s="974" t="s">
        <v>761</v>
      </c>
      <c r="AL189" s="173">
        <v>2600700</v>
      </c>
      <c r="AM189" s="173"/>
      <c r="AN189" s="163" t="str">
        <f>IF(AND(ISBLANK(AL189),ISBLANK(AM189)),"",IF(NOT(ISBLANK(AL189)),VLOOKUP(AL189,[13]CODE_TYPE_MAPPING!$B:$C,2,FALSE),VLOOKUP(AM189,[13]CODE_TYPE_MAPPING!$B:$C,2,FALSE)))</f>
        <v>ULI-CAPITAL LEASE-SHORT TERM</v>
      </c>
      <c r="AO189" s="165" t="s">
        <v>553</v>
      </c>
      <c r="AP189" s="165"/>
      <c r="AQ189" s="165" t="s">
        <v>554</v>
      </c>
      <c r="AR189" s="369" t="s">
        <v>764</v>
      </c>
      <c r="AS189" s="229" t="s">
        <v>763</v>
      </c>
      <c r="AT189" s="194"/>
      <c r="AU189" s="169"/>
      <c r="AX189" s="153">
        <v>6400170</v>
      </c>
      <c r="AZ189" s="153" t="s">
        <v>765</v>
      </c>
      <c r="BG189" s="153">
        <v>5</v>
      </c>
      <c r="BL189" s="368" t="s">
        <v>766</v>
      </c>
    </row>
    <row r="190" spans="1:64" ht="48" customHeight="1">
      <c r="A190" s="146"/>
      <c r="B190" s="901"/>
      <c r="C190" s="973"/>
      <c r="D190" s="443"/>
      <c r="E190" s="975"/>
      <c r="F190" s="964"/>
      <c r="G190" s="163"/>
      <c r="H190" s="163">
        <v>5900100</v>
      </c>
      <c r="I190" s="163" t="s">
        <v>767</v>
      </c>
      <c r="J190" s="165"/>
      <c r="K190" s="272" t="s">
        <v>692</v>
      </c>
      <c r="L190" s="272" t="s">
        <v>693</v>
      </c>
      <c r="M190" s="324" t="s">
        <v>762</v>
      </c>
      <c r="N190" s="163"/>
      <c r="O190" s="177"/>
      <c r="P190" s="169"/>
      <c r="Q190" s="961"/>
      <c r="R190" s="163"/>
      <c r="S190" s="163">
        <v>5900110</v>
      </c>
      <c r="T190" s="269" t="s">
        <v>768</v>
      </c>
      <c r="U190" s="165"/>
      <c r="V190" s="165" t="s">
        <v>769</v>
      </c>
      <c r="W190" s="165" t="s">
        <v>770</v>
      </c>
      <c r="X190" s="324" t="s">
        <v>762</v>
      </c>
      <c r="Y190" s="163"/>
      <c r="Z190" s="177"/>
      <c r="AA190" s="961"/>
      <c r="AB190" s="186"/>
      <c r="AC190" s="186"/>
      <c r="AD190" s="274"/>
      <c r="AE190" s="187"/>
      <c r="AF190" s="187"/>
      <c r="AG190" s="187"/>
      <c r="AH190" s="371"/>
      <c r="AI190" s="186"/>
      <c r="AJ190" s="177"/>
      <c r="AK190" s="976"/>
      <c r="AL190" s="173"/>
      <c r="AM190" s="173">
        <v>5460200</v>
      </c>
      <c r="AN190" s="163" t="str">
        <f>IF(AND(ISBLANK(AL190),ISBLANK(AM190)),"",IF(NOT(ISBLANK(AL190)),VLOOKUP(AL190,[13]CODE_TYPE_MAPPING!$B:$C,2,FALSE),VLOOKUP(AM190,[13]CODE_TYPE_MAPPING!$B:$C,2,FALSE)))</f>
        <v>Leasing Income - Equipment Lease</v>
      </c>
      <c r="AO190" s="165"/>
      <c r="AP190" s="165" t="s">
        <v>771</v>
      </c>
      <c r="AQ190" s="165" t="s">
        <v>772</v>
      </c>
      <c r="AR190" s="369" t="s">
        <v>762</v>
      </c>
      <c r="AS190" s="173"/>
      <c r="AT190" s="194"/>
      <c r="AU190" s="169"/>
      <c r="AY190" s="153">
        <v>2570310</v>
      </c>
      <c r="AZ190" s="153" t="s">
        <v>773</v>
      </c>
      <c r="BH190" s="153">
        <v>5</v>
      </c>
      <c r="BL190" s="153">
        <v>15</v>
      </c>
    </row>
    <row r="191" spans="1:64" s="375" customFormat="1" ht="46.5" customHeight="1">
      <c r="A191" s="372"/>
      <c r="B191" s="979"/>
      <c r="C191" s="981" t="s">
        <v>774</v>
      </c>
      <c r="D191" s="440"/>
      <c r="E191" s="946" t="s">
        <v>760</v>
      </c>
      <c r="F191" s="956" t="s">
        <v>761</v>
      </c>
      <c r="G191" s="172">
        <v>6460340</v>
      </c>
      <c r="H191" s="172"/>
      <c r="I191" s="172" t="str">
        <f>IF(AND(ISBLANK(G191),ISBLANK(H191)),"",IF(NOT(ISBLANK(G191)),VLOOKUP(G191,[13]CODE_TYPE_MAPPING!$B:$C,2,FALSE),VLOOKUP(H191,[13]CODE_TYPE_MAPPING!$B:$C,2,FALSE)))</f>
        <v>DEPRECIATION EXPENSE-LEASED ASSETS</v>
      </c>
      <c r="J191" s="200"/>
      <c r="K191" s="200"/>
      <c r="L191" s="200"/>
      <c r="M191" s="373" t="s">
        <v>775</v>
      </c>
      <c r="N191" s="374" t="s">
        <v>763</v>
      </c>
      <c r="O191" s="240"/>
      <c r="P191" s="207"/>
      <c r="Q191" s="956" t="s">
        <v>761</v>
      </c>
      <c r="R191" s="172">
        <v>6460340</v>
      </c>
      <c r="S191" s="172"/>
      <c r="T191" s="172" t="str">
        <f>IF(AND(ISBLANK(R191),ISBLANK(S191)),"",IF(NOT(ISBLANK(R191)),VLOOKUP(R191,[13]CODE_TYPE_MAPPING!$B:$C,2,FALSE),VLOOKUP(S191,[13]CODE_TYPE_MAPPING!$B:$C,2,FALSE)))</f>
        <v>DEPRECIATION EXPENSE-LEASED ASSETS</v>
      </c>
      <c r="U191" s="200"/>
      <c r="V191" s="200"/>
      <c r="W191" s="200"/>
      <c r="X191" s="373" t="s">
        <v>762</v>
      </c>
      <c r="Y191" s="374" t="s">
        <v>763</v>
      </c>
      <c r="Z191" s="240"/>
      <c r="AA191" s="956" t="s">
        <v>761</v>
      </c>
      <c r="AB191" s="186"/>
      <c r="AC191" s="186"/>
      <c r="AD191" s="186"/>
      <c r="AE191" s="187"/>
      <c r="AF191" s="187"/>
      <c r="AG191" s="187"/>
      <c r="AH191" s="370"/>
      <c r="AI191" s="323"/>
      <c r="AJ191" s="240"/>
      <c r="AK191" s="946" t="s">
        <v>761</v>
      </c>
      <c r="AL191" s="235"/>
      <c r="AM191" s="235"/>
      <c r="AN191" s="172" t="str">
        <f>IF(AND(ISBLANK(AL191),ISBLANK(AM191)),"",IF(NOT(ISBLANK(AL191)),VLOOKUP(AL191,[13]CODE_TYPE_MAPPING!$B:$C,2,FALSE),VLOOKUP(AM191,[13]CODE_TYPE_MAPPING!$B:$C,2,FALSE)))</f>
        <v/>
      </c>
      <c r="AO191" s="200"/>
      <c r="AP191" s="200"/>
      <c r="AQ191" s="200"/>
      <c r="AR191" s="235"/>
      <c r="AS191" s="235"/>
      <c r="AT191" s="238"/>
      <c r="AU191" s="207"/>
      <c r="AX191" s="375">
        <v>6400170</v>
      </c>
      <c r="AZ191" s="375" t="s">
        <v>765</v>
      </c>
      <c r="BG191" s="375">
        <v>10</v>
      </c>
    </row>
    <row r="192" spans="1:64" s="375" customFormat="1" ht="48" customHeight="1">
      <c r="A192" s="372"/>
      <c r="B192" s="980"/>
      <c r="C192" s="982"/>
      <c r="D192" s="441"/>
      <c r="E192" s="947"/>
      <c r="F192" s="958"/>
      <c r="G192" s="172"/>
      <c r="H192" s="172">
        <v>1630250</v>
      </c>
      <c r="I192" s="172" t="str">
        <f>IF(AND(ISBLANK(G192),ISBLANK(H192)),"",IF(NOT(ISBLANK(G192)),VLOOKUP(G192,[13]CODE_TYPE_MAPPING!$B:$C,2,FALSE),VLOOKUP(H192,[13]CODE_TYPE_MAPPING!$B:$C,2,FALSE)))</f>
        <v>ACCUM DEPRECIATION-EQUIPMENT AND OTHER PROPERTIES FOR LEASE</v>
      </c>
      <c r="J192" s="200"/>
      <c r="K192" s="200"/>
      <c r="L192" s="200"/>
      <c r="M192" s="376" t="s">
        <v>762</v>
      </c>
      <c r="N192" s="172"/>
      <c r="O192" s="240"/>
      <c r="P192" s="207"/>
      <c r="Q192" s="958"/>
      <c r="R192" s="172"/>
      <c r="S192" s="172">
        <v>1630250</v>
      </c>
      <c r="T192" s="172" t="str">
        <f>IF(AND(ISBLANK(R192),ISBLANK(S192)),"",IF(NOT(ISBLANK(R192)),VLOOKUP(R192,[13]CODE_TYPE_MAPPING!$B:$C,2,FALSE),VLOOKUP(S192,[13]CODE_TYPE_MAPPING!$B:$C,2,FALSE)))</f>
        <v>ACCUM DEPRECIATION-EQUIPMENT AND OTHER PROPERTIES FOR LEASE</v>
      </c>
      <c r="U192" s="200"/>
      <c r="V192" s="200"/>
      <c r="W192" s="200"/>
      <c r="X192" s="376" t="s">
        <v>762</v>
      </c>
      <c r="Y192" s="172"/>
      <c r="Z192" s="240"/>
      <c r="AA192" s="958"/>
      <c r="AB192" s="186"/>
      <c r="AC192" s="186"/>
      <c r="AD192" s="186"/>
      <c r="AE192" s="187"/>
      <c r="AF192" s="187"/>
      <c r="AG192" s="187"/>
      <c r="AH192" s="371"/>
      <c r="AI192" s="186"/>
      <c r="AJ192" s="240"/>
      <c r="AK192" s="948"/>
      <c r="AL192" s="235"/>
      <c r="AM192" s="235"/>
      <c r="AN192" s="172" t="str">
        <f>IF(AND(ISBLANK(AL192),ISBLANK(AM192)),"",IF(NOT(ISBLANK(AL192)),VLOOKUP(AL192,[13]CODE_TYPE_MAPPING!$B:$C,2,FALSE),VLOOKUP(AM192,[13]CODE_TYPE_MAPPING!$B:$C,2,FALSE)))</f>
        <v/>
      </c>
      <c r="AO192" s="200"/>
      <c r="AP192" s="200"/>
      <c r="AQ192" s="200"/>
      <c r="AR192" s="235"/>
      <c r="AS192" s="235"/>
      <c r="AT192" s="238"/>
      <c r="AU192" s="207"/>
      <c r="AY192" s="375">
        <v>2570310</v>
      </c>
      <c r="AZ192" s="375" t="s">
        <v>773</v>
      </c>
      <c r="BH192" s="375">
        <v>10</v>
      </c>
    </row>
    <row r="193" spans="1:47" ht="46.5" customHeight="1">
      <c r="A193" s="146"/>
      <c r="B193" s="900"/>
      <c r="C193" s="919" t="s">
        <v>776</v>
      </c>
      <c r="D193" s="426"/>
      <c r="E193" s="894" t="s">
        <v>760</v>
      </c>
      <c r="F193" s="959"/>
      <c r="G193" s="186"/>
      <c r="H193" s="186"/>
      <c r="I193" s="274"/>
      <c r="J193" s="275"/>
      <c r="K193" s="275"/>
      <c r="L193" s="275"/>
      <c r="M193" s="370"/>
      <c r="N193" s="323"/>
      <c r="O193" s="209"/>
      <c r="P193" s="169"/>
      <c r="Q193" s="953"/>
      <c r="R193" s="186"/>
      <c r="S193" s="186"/>
      <c r="T193" s="186"/>
      <c r="U193" s="275"/>
      <c r="V193" s="275"/>
      <c r="W193" s="275"/>
      <c r="X193" s="370"/>
      <c r="Y193" s="323"/>
      <c r="Z193" s="209"/>
      <c r="AA193" s="953"/>
      <c r="AB193" s="186"/>
      <c r="AC193" s="186"/>
      <c r="AD193" s="186"/>
      <c r="AE193" s="275"/>
      <c r="AF193" s="275"/>
      <c r="AG193" s="275"/>
      <c r="AH193" s="370"/>
      <c r="AI193" s="323"/>
      <c r="AJ193" s="209"/>
      <c r="AK193" s="977" t="s">
        <v>777</v>
      </c>
      <c r="AL193" s="163">
        <v>6400170</v>
      </c>
      <c r="AM193" s="163"/>
      <c r="AN193" s="269" t="s">
        <v>765</v>
      </c>
      <c r="AO193" s="377" t="s">
        <v>778</v>
      </c>
      <c r="AP193" s="377"/>
      <c r="AQ193" s="377" t="s">
        <v>779</v>
      </c>
      <c r="AR193" s="378" t="s">
        <v>780</v>
      </c>
      <c r="AS193" s="324" t="s">
        <v>781</v>
      </c>
      <c r="AT193" s="379"/>
      <c r="AU193" s="169"/>
    </row>
    <row r="194" spans="1:47" ht="48" customHeight="1">
      <c r="A194" s="146"/>
      <c r="B194" s="901"/>
      <c r="C194" s="904"/>
      <c r="D194" s="427"/>
      <c r="E194" s="895"/>
      <c r="F194" s="961"/>
      <c r="G194" s="186"/>
      <c r="H194" s="186"/>
      <c r="I194" s="274"/>
      <c r="J194" s="275"/>
      <c r="K194" s="275"/>
      <c r="L194" s="275"/>
      <c r="M194" s="371"/>
      <c r="N194" s="186"/>
      <c r="O194" s="209"/>
      <c r="P194" s="169"/>
      <c r="Q194" s="955"/>
      <c r="R194" s="186"/>
      <c r="S194" s="186"/>
      <c r="T194" s="186"/>
      <c r="U194" s="275"/>
      <c r="V194" s="275"/>
      <c r="W194" s="275"/>
      <c r="X194" s="371"/>
      <c r="Y194" s="186"/>
      <c r="Z194" s="209"/>
      <c r="AA194" s="955"/>
      <c r="AB194" s="186"/>
      <c r="AC194" s="186"/>
      <c r="AD194" s="186"/>
      <c r="AE194" s="275"/>
      <c r="AF194" s="275"/>
      <c r="AG194" s="275"/>
      <c r="AH194" s="371"/>
      <c r="AI194" s="186"/>
      <c r="AJ194" s="209"/>
      <c r="AK194" s="978"/>
      <c r="AL194" s="163"/>
      <c r="AM194" s="163">
        <v>2570310</v>
      </c>
      <c r="AN194" s="269" t="s">
        <v>773</v>
      </c>
      <c r="AO194" s="272"/>
      <c r="AP194" s="272" t="s">
        <v>782</v>
      </c>
      <c r="AQ194" s="272" t="s">
        <v>783</v>
      </c>
      <c r="AR194" s="378" t="s">
        <v>784</v>
      </c>
      <c r="AS194" s="277"/>
      <c r="AT194" s="379"/>
      <c r="AU194" s="169"/>
    </row>
    <row r="195" spans="1:47" ht="61.5" customHeight="1">
      <c r="A195" s="146"/>
      <c r="B195" s="900"/>
      <c r="C195" s="994" t="s">
        <v>785</v>
      </c>
      <c r="D195" s="438"/>
      <c r="E195" s="894"/>
      <c r="F195" s="959" t="s">
        <v>761</v>
      </c>
      <c r="G195" s="281">
        <v>1200440</v>
      </c>
      <c r="H195" s="281"/>
      <c r="I195" s="281" t="str">
        <f>IF(AND(ISBLANK(G195),ISBLANK(H195)),"",IF(NOT(ISBLANK(G195)),VLOOKUP(G195,[13]CODE_TYPE_MAPPING!$B:$C,2,FALSE),VLOOKUP(H195,[13]CODE_TYPE_MAPPING!$B:$C,2,FALSE)))</f>
        <v>PAST DUE RECEIVABLES-OL</v>
      </c>
      <c r="J195" s="282" t="s">
        <v>642</v>
      </c>
      <c r="K195" s="282"/>
      <c r="L195" s="282" t="s">
        <v>643</v>
      </c>
      <c r="M195" s="380" t="s">
        <v>786</v>
      </c>
      <c r="N195" s="381" t="s">
        <v>787</v>
      </c>
      <c r="O195" s="284"/>
      <c r="P195" s="169"/>
      <c r="Q195" s="959" t="s">
        <v>761</v>
      </c>
      <c r="R195" s="281">
        <v>1200440</v>
      </c>
      <c r="S195" s="281"/>
      <c r="T195" s="281" t="str">
        <f>IF(AND(ISBLANK(R195),ISBLANK(S195)),"",IF(NOT(ISBLANK(R195)),VLOOKUP(R195,[13]CODE_TYPE_MAPPING!$B:$C,2,FALSE),VLOOKUP(S195,[13]CODE_TYPE_MAPPING!$B:$C,2,FALSE)))</f>
        <v>PAST DUE RECEIVABLES-OL</v>
      </c>
      <c r="U195" s="282" t="s">
        <v>642</v>
      </c>
      <c r="V195" s="282"/>
      <c r="W195" s="282" t="s">
        <v>643</v>
      </c>
      <c r="X195" s="380" t="s">
        <v>786</v>
      </c>
      <c r="Y195" s="381" t="s">
        <v>787</v>
      </c>
      <c r="Z195" s="177"/>
      <c r="AA195" s="959" t="s">
        <v>761</v>
      </c>
      <c r="AB195" s="233"/>
      <c r="AC195" s="233"/>
      <c r="AD195" s="233"/>
      <c r="AE195" s="187"/>
      <c r="AF195" s="187"/>
      <c r="AG195" s="187"/>
      <c r="AH195" s="382"/>
      <c r="AI195" s="383"/>
      <c r="AJ195" s="177"/>
      <c r="AK195" s="974" t="s">
        <v>761</v>
      </c>
      <c r="AL195" s="286">
        <v>1200420</v>
      </c>
      <c r="AM195" s="286"/>
      <c r="AN195" s="281" t="str">
        <f>IF(AND(ISBLANK(AL195),ISBLANK(AM195)),"",IF(NOT(ISBLANK(AL195)),VLOOKUP(AL195,[13]CODE_TYPE_MAPPING!$B:$C,2,FALSE),VLOOKUP(AM195,[13]CODE_TYPE_MAPPING!$B:$C,2,FALSE)))</f>
        <v>PAST DUE RCVBLES-CAPITAL LEASE</v>
      </c>
      <c r="AO195" s="282" t="s">
        <v>644</v>
      </c>
      <c r="AP195" s="282"/>
      <c r="AQ195" s="282" t="s">
        <v>645</v>
      </c>
      <c r="AR195" s="380" t="s">
        <v>786</v>
      </c>
      <c r="AS195" s="381" t="s">
        <v>787</v>
      </c>
      <c r="AT195" s="384"/>
      <c r="AU195" s="169"/>
    </row>
    <row r="196" spans="1:47" ht="46.5" customHeight="1">
      <c r="A196" s="146"/>
      <c r="B196" s="901"/>
      <c r="C196" s="995"/>
      <c r="D196" s="439"/>
      <c r="E196" s="895"/>
      <c r="F196" s="960"/>
      <c r="G196" s="281"/>
      <c r="H196" s="281">
        <v>1200340</v>
      </c>
      <c r="I196" s="281" t="str">
        <f>IF(AND(ISBLANK(G196),ISBLANK(H196)),"",IF(NOT(ISBLANK(G196)),VLOOKUP(G196,[13]CODE_TYPE_MAPPING!$B:$C,2,FALSE),VLOOKUP(H196,[13]CODE_TYPE_MAPPING!$B:$C,2,FALSE)))</f>
        <v>RENTAL RECEIVABLE</v>
      </c>
      <c r="J196" s="282"/>
      <c r="K196" s="282" t="s">
        <v>631</v>
      </c>
      <c r="L196" s="282" t="s">
        <v>632</v>
      </c>
      <c r="M196" s="380" t="s">
        <v>786</v>
      </c>
      <c r="N196" s="381" t="s">
        <v>787</v>
      </c>
      <c r="O196" s="284"/>
      <c r="P196" s="169"/>
      <c r="Q196" s="960"/>
      <c r="R196" s="281"/>
      <c r="S196" s="281">
        <v>1200340</v>
      </c>
      <c r="T196" s="281" t="str">
        <f>IF(AND(ISBLANK(R196),ISBLANK(S196)),"",IF(NOT(ISBLANK(R196)),VLOOKUP(R196,[13]CODE_TYPE_MAPPING!$B:$C,2,FALSE),VLOOKUP(S196,[13]CODE_TYPE_MAPPING!$B:$C,2,FALSE)))</f>
        <v>RENTAL RECEIVABLE</v>
      </c>
      <c r="U196" s="282"/>
      <c r="V196" s="282" t="s">
        <v>631</v>
      </c>
      <c r="W196" s="282" t="s">
        <v>632</v>
      </c>
      <c r="X196" s="380" t="s">
        <v>786</v>
      </c>
      <c r="Y196" s="381" t="s">
        <v>787</v>
      </c>
      <c r="Z196" s="177"/>
      <c r="AA196" s="960"/>
      <c r="AB196" s="233"/>
      <c r="AC196" s="233"/>
      <c r="AD196" s="233"/>
      <c r="AE196" s="187"/>
      <c r="AF196" s="187"/>
      <c r="AG196" s="187"/>
      <c r="AH196" s="382"/>
      <c r="AI196" s="383"/>
      <c r="AJ196" s="177"/>
      <c r="AK196" s="975"/>
      <c r="AL196" s="286"/>
      <c r="AM196" s="286">
        <v>1200330</v>
      </c>
      <c r="AN196" s="281" t="str">
        <f>IF(AND(ISBLANK(AL196),ISBLANK(AM196)),"",IF(NOT(ISBLANK(AL196)),VLOOKUP(AL196,[13]CODE_TYPE_MAPPING!$B:$C,2,FALSE),VLOOKUP(AM196,[13]CODE_TYPE_MAPPING!$B:$C,2,FALSE)))</f>
        <v>LEASE CONTRACT RECEIVABLE-CAPITAL LEASE</v>
      </c>
      <c r="AO196" s="282"/>
      <c r="AP196" s="282" t="s">
        <v>630</v>
      </c>
      <c r="AQ196" s="282" t="s">
        <v>546</v>
      </c>
      <c r="AR196" s="380" t="s">
        <v>786</v>
      </c>
      <c r="AS196" s="381" t="s">
        <v>787</v>
      </c>
      <c r="AT196" s="384"/>
      <c r="AU196" s="169"/>
    </row>
    <row r="197" spans="1:47" ht="48" customHeight="1">
      <c r="A197" s="146"/>
      <c r="B197" s="901"/>
      <c r="C197" s="995"/>
      <c r="D197" s="439"/>
      <c r="E197" s="895"/>
      <c r="F197" s="960"/>
      <c r="G197" s="186"/>
      <c r="H197" s="186"/>
      <c r="I197" s="186"/>
      <c r="J197" s="187"/>
      <c r="K197" s="187"/>
      <c r="L197" s="187"/>
      <c r="M197" s="385"/>
      <c r="N197" s="274"/>
      <c r="O197" s="209"/>
      <c r="P197" s="169"/>
      <c r="Q197" s="960"/>
      <c r="R197" s="186"/>
      <c r="S197" s="186"/>
      <c r="T197" s="186"/>
      <c r="U197" s="187"/>
      <c r="V197" s="187"/>
      <c r="W197" s="187"/>
      <c r="X197" s="385"/>
      <c r="Y197" s="274"/>
      <c r="Z197" s="177"/>
      <c r="AA197" s="960"/>
      <c r="AB197" s="186"/>
      <c r="AC197" s="186"/>
      <c r="AD197" s="186"/>
      <c r="AE197" s="187"/>
      <c r="AF197" s="187"/>
      <c r="AG197" s="187"/>
      <c r="AH197" s="385"/>
      <c r="AI197" s="274"/>
      <c r="AJ197" s="177"/>
      <c r="AK197" s="975"/>
      <c r="AL197" s="173"/>
      <c r="AM197" s="173"/>
      <c r="AN197" s="163"/>
      <c r="AO197" s="301"/>
      <c r="AP197" s="301"/>
      <c r="AQ197" s="301"/>
      <c r="AR197" s="173"/>
      <c r="AS197" s="173"/>
      <c r="AT197" s="194"/>
      <c r="AU197" s="169"/>
    </row>
    <row r="198" spans="1:47" ht="48" customHeight="1">
      <c r="A198" s="146"/>
      <c r="B198" s="901"/>
      <c r="C198" s="995"/>
      <c r="D198" s="439"/>
      <c r="E198" s="895"/>
      <c r="F198" s="960"/>
      <c r="G198" s="186"/>
      <c r="H198" s="186"/>
      <c r="I198" s="186"/>
      <c r="J198" s="187"/>
      <c r="K198" s="187"/>
      <c r="L198" s="187"/>
      <c r="M198" s="385"/>
      <c r="N198" s="186"/>
      <c r="O198" s="209"/>
      <c r="P198" s="169"/>
      <c r="Q198" s="960"/>
      <c r="R198" s="186"/>
      <c r="S198" s="186"/>
      <c r="T198" s="186"/>
      <c r="U198" s="187"/>
      <c r="V198" s="187"/>
      <c r="W198" s="187"/>
      <c r="X198" s="371"/>
      <c r="Y198" s="186"/>
      <c r="Z198" s="177"/>
      <c r="AA198" s="960"/>
      <c r="AB198" s="186"/>
      <c r="AC198" s="186"/>
      <c r="AD198" s="186"/>
      <c r="AE198" s="187"/>
      <c r="AF198" s="187"/>
      <c r="AG198" s="187"/>
      <c r="AH198" s="371"/>
      <c r="AI198" s="186"/>
      <c r="AJ198" s="177"/>
      <c r="AK198" s="975"/>
      <c r="AL198" s="173"/>
      <c r="AM198" s="173"/>
      <c r="AN198" s="163"/>
      <c r="AO198" s="301"/>
      <c r="AP198" s="301"/>
      <c r="AQ198" s="301"/>
      <c r="AR198" s="173"/>
      <c r="AS198" s="173"/>
      <c r="AT198" s="194"/>
      <c r="AU198" s="169"/>
    </row>
    <row r="199" spans="1:47" ht="48" customHeight="1">
      <c r="A199" s="146"/>
      <c r="B199" s="901"/>
      <c r="C199" s="995"/>
      <c r="D199" s="439"/>
      <c r="E199" s="895"/>
      <c r="F199" s="960"/>
      <c r="G199" s="190"/>
      <c r="H199" s="190"/>
      <c r="I199" s="190" t="str">
        <f>IF(AND(ISBLANK(G199),ISBLANK(H199)),"",IF(NOT(ISBLANK(G199)),VLOOKUP(G199,[13]CODE_TYPE_MAPPING!$B:$C,2,FALSE),VLOOKUP(H199,[13]CODE_TYPE_MAPPING!$B:$C,2,FALSE)))</f>
        <v/>
      </c>
      <c r="J199" s="191"/>
      <c r="K199" s="191"/>
      <c r="L199" s="191"/>
      <c r="M199" s="386"/>
      <c r="N199" s="190"/>
      <c r="O199" s="177"/>
      <c r="P199" s="169"/>
      <c r="Q199" s="960"/>
      <c r="R199" s="233"/>
      <c r="S199" s="233"/>
      <c r="T199" s="233"/>
      <c r="U199" s="191"/>
      <c r="V199" s="191"/>
      <c r="W199" s="191"/>
      <c r="X199" s="371"/>
      <c r="Y199" s="186"/>
      <c r="Z199" s="177"/>
      <c r="AA199" s="960"/>
      <c r="AB199" s="233"/>
      <c r="AC199" s="233"/>
      <c r="AD199" s="233"/>
      <c r="AE199" s="187"/>
      <c r="AF199" s="187"/>
      <c r="AG199" s="187"/>
      <c r="AH199" s="371"/>
      <c r="AI199" s="186"/>
      <c r="AJ199" s="177"/>
      <c r="AK199" s="975"/>
      <c r="AL199" s="173"/>
      <c r="AM199" s="173"/>
      <c r="AN199" s="163" t="str">
        <f>IF(AND(ISBLANK(AL199),ISBLANK(AM199)),"",IF(NOT(ISBLANK(AL199)),VLOOKUP(AL199,[13]CODE_TYPE_MAPPING!$B:$C,2,FALSE),VLOOKUP(AM199,[13]CODE_TYPE_MAPPING!$B:$C,2,FALSE)))</f>
        <v/>
      </c>
      <c r="AO199" s="301"/>
      <c r="AP199" s="301"/>
      <c r="AQ199" s="301"/>
      <c r="AR199" s="173"/>
      <c r="AS199" s="173"/>
      <c r="AT199" s="194"/>
      <c r="AU199" s="169"/>
    </row>
    <row r="200" spans="1:47" ht="48" customHeight="1">
      <c r="A200" s="146"/>
      <c r="B200" s="901"/>
      <c r="C200" s="904"/>
      <c r="D200" s="427"/>
      <c r="E200" s="907"/>
      <c r="F200" s="961"/>
      <c r="G200" s="190"/>
      <c r="H200" s="190"/>
      <c r="I200" s="190" t="str">
        <f>IF(AND(ISBLANK(G200),ISBLANK(H200)),"",IF(NOT(ISBLANK(G200)),VLOOKUP(G200,[13]CODE_TYPE_MAPPING!$B:$C,2,FALSE),VLOOKUP(H200,[13]CODE_TYPE_MAPPING!$B:$C,2,FALSE)))</f>
        <v/>
      </c>
      <c r="J200" s="191"/>
      <c r="K200" s="191"/>
      <c r="L200" s="191"/>
      <c r="M200" s="386"/>
      <c r="N200" s="190"/>
      <c r="O200" s="177"/>
      <c r="P200" s="169"/>
      <c r="Q200" s="961"/>
      <c r="R200" s="233"/>
      <c r="S200" s="233"/>
      <c r="T200" s="233"/>
      <c r="U200" s="191"/>
      <c r="V200" s="191"/>
      <c r="W200" s="191"/>
      <c r="X200" s="371"/>
      <c r="Y200" s="186"/>
      <c r="Z200" s="177"/>
      <c r="AA200" s="961"/>
      <c r="AB200" s="233"/>
      <c r="AC200" s="233"/>
      <c r="AD200" s="233"/>
      <c r="AE200" s="187"/>
      <c r="AF200" s="187"/>
      <c r="AG200" s="187"/>
      <c r="AH200" s="371"/>
      <c r="AI200" s="186"/>
      <c r="AJ200" s="177"/>
      <c r="AK200" s="976"/>
      <c r="AL200" s="173"/>
      <c r="AM200" s="173"/>
      <c r="AN200" s="163" t="str">
        <f>IF(AND(ISBLANK(AL200),ISBLANK(AM200)),"",IF(NOT(ISBLANK(AL200)),VLOOKUP(AL200,[13]CODE_TYPE_MAPPING!$B:$C,2,FALSE),VLOOKUP(AM200,[13]CODE_TYPE_MAPPING!$B:$C,2,FALSE)))</f>
        <v/>
      </c>
      <c r="AO200" s="301"/>
      <c r="AP200" s="301"/>
      <c r="AQ200" s="301"/>
      <c r="AR200" s="173"/>
      <c r="AS200" s="173"/>
      <c r="AT200" s="194"/>
      <c r="AU200" s="169"/>
    </row>
    <row r="201" spans="1:47" s="389" customFormat="1" ht="61.5" customHeight="1">
      <c r="A201" s="387"/>
      <c r="B201" s="983"/>
      <c r="C201" s="985" t="s">
        <v>788</v>
      </c>
      <c r="D201" s="436"/>
      <c r="E201" s="988"/>
      <c r="F201" s="990" t="s">
        <v>539</v>
      </c>
      <c r="G201" s="281"/>
      <c r="H201" s="281"/>
      <c r="I201" s="281"/>
      <c r="J201" s="282"/>
      <c r="K201" s="282"/>
      <c r="L201" s="282"/>
      <c r="M201" s="380"/>
      <c r="N201" s="381"/>
      <c r="O201" s="284"/>
      <c r="P201" s="388"/>
      <c r="Q201" s="990" t="s">
        <v>539</v>
      </c>
      <c r="R201" s="281"/>
      <c r="S201" s="281"/>
      <c r="T201" s="281"/>
      <c r="U201" s="282"/>
      <c r="V201" s="282"/>
      <c r="W201" s="282"/>
      <c r="X201" s="380"/>
      <c r="Y201" s="381"/>
      <c r="Z201" s="284"/>
      <c r="AA201" s="990" t="s">
        <v>539</v>
      </c>
      <c r="AB201" s="233"/>
      <c r="AC201" s="233"/>
      <c r="AD201" s="233"/>
      <c r="AE201" s="187"/>
      <c r="AF201" s="187"/>
      <c r="AG201" s="187"/>
      <c r="AH201" s="382"/>
      <c r="AI201" s="383"/>
      <c r="AJ201" s="284"/>
      <c r="AK201" s="988" t="s">
        <v>539</v>
      </c>
      <c r="AL201" s="286">
        <v>1200420</v>
      </c>
      <c r="AM201" s="286"/>
      <c r="AN201" s="281" t="str">
        <f>IF(AND(ISBLANK(AL201),ISBLANK(AM201)),"",IF(NOT(ISBLANK(AL201)),VLOOKUP(AL201,[13]CODE_TYPE_MAPPING!$B:$C,2,FALSE),VLOOKUP(AM201,[13]CODE_TYPE_MAPPING!$B:$C,2,FALSE)))</f>
        <v>PAST DUE RCVBLES-CAPITAL LEASE</v>
      </c>
      <c r="AO201" s="282" t="s">
        <v>644</v>
      </c>
      <c r="AP201" s="282"/>
      <c r="AQ201" s="282" t="s">
        <v>645</v>
      </c>
      <c r="AR201" s="380" t="s">
        <v>789</v>
      </c>
      <c r="AS201" s="381"/>
      <c r="AT201" s="384"/>
      <c r="AU201" s="388"/>
    </row>
    <row r="202" spans="1:47" s="389" customFormat="1" ht="46.5" customHeight="1">
      <c r="A202" s="387"/>
      <c r="B202" s="984"/>
      <c r="C202" s="986"/>
      <c r="D202" s="437"/>
      <c r="E202" s="989"/>
      <c r="F202" s="991"/>
      <c r="G202" s="281"/>
      <c r="H202" s="281"/>
      <c r="I202" s="281"/>
      <c r="J202" s="282"/>
      <c r="K202" s="282"/>
      <c r="L202" s="282"/>
      <c r="M202" s="380"/>
      <c r="N202" s="381"/>
      <c r="O202" s="284"/>
      <c r="P202" s="388"/>
      <c r="Q202" s="991"/>
      <c r="R202" s="281"/>
      <c r="S202" s="281"/>
      <c r="T202" s="281"/>
      <c r="U202" s="282"/>
      <c r="V202" s="282"/>
      <c r="W202" s="282"/>
      <c r="X202" s="380"/>
      <c r="Y202" s="381"/>
      <c r="Z202" s="284"/>
      <c r="AA202" s="991"/>
      <c r="AB202" s="233"/>
      <c r="AC202" s="233"/>
      <c r="AD202" s="233"/>
      <c r="AE202" s="187"/>
      <c r="AF202" s="187"/>
      <c r="AG202" s="187"/>
      <c r="AH202" s="382"/>
      <c r="AI202" s="383"/>
      <c r="AJ202" s="284"/>
      <c r="AK202" s="989"/>
      <c r="AL202" s="286"/>
      <c r="AM202" s="286">
        <v>1200330</v>
      </c>
      <c r="AN202" s="281" t="str">
        <f>IF(AND(ISBLANK(AL202),ISBLANK(AM202)),"",IF(NOT(ISBLANK(AL202)),VLOOKUP(AL202,[13]CODE_TYPE_MAPPING!$B:$C,2,FALSE),VLOOKUP(AM202,[13]CODE_TYPE_MAPPING!$B:$C,2,FALSE)))</f>
        <v>LEASE CONTRACT RECEIVABLE-CAPITAL LEASE</v>
      </c>
      <c r="AO202" s="282"/>
      <c r="AP202" s="282" t="s">
        <v>630</v>
      </c>
      <c r="AQ202" s="282" t="s">
        <v>546</v>
      </c>
      <c r="AR202" s="380" t="s">
        <v>789</v>
      </c>
      <c r="AS202" s="381"/>
      <c r="AT202" s="384"/>
      <c r="AU202" s="388"/>
    </row>
    <row r="203" spans="1:47" s="389" customFormat="1" ht="48" customHeight="1">
      <c r="A203" s="387"/>
      <c r="B203" s="984"/>
      <c r="C203" s="986"/>
      <c r="D203" s="437"/>
      <c r="E203" s="989"/>
      <c r="F203" s="991"/>
      <c r="G203" s="281"/>
      <c r="H203" s="281"/>
      <c r="I203" s="281"/>
      <c r="J203" s="282"/>
      <c r="K203" s="282"/>
      <c r="L203" s="282"/>
      <c r="M203" s="390"/>
      <c r="N203" s="391"/>
      <c r="O203" s="284"/>
      <c r="P203" s="388"/>
      <c r="Q203" s="991"/>
      <c r="R203" s="281"/>
      <c r="S203" s="281"/>
      <c r="T203" s="281"/>
      <c r="U203" s="282"/>
      <c r="V203" s="282"/>
      <c r="W203" s="282"/>
      <c r="X203" s="390"/>
      <c r="Y203" s="391"/>
      <c r="Z203" s="284"/>
      <c r="AA203" s="991"/>
      <c r="AB203" s="233"/>
      <c r="AC203" s="233"/>
      <c r="AD203" s="233"/>
      <c r="AE203" s="187"/>
      <c r="AF203" s="187"/>
      <c r="AG203" s="187"/>
      <c r="AH203" s="385"/>
      <c r="AI203" s="392"/>
      <c r="AJ203" s="284"/>
      <c r="AK203" s="989"/>
      <c r="AL203" s="286">
        <v>2600700</v>
      </c>
      <c r="AM203" s="286"/>
      <c r="AN203" s="281" t="str">
        <f>IF(AND(ISBLANK(AL203),ISBLANK(AM203)),"",IF(NOT(ISBLANK(AL203)),VLOOKUP(AL203,[13]CODE_TYPE_MAPPING!$B:$C,2,FALSE),VLOOKUP(AM203,[13]CODE_TYPE_MAPPING!$B:$C,2,FALSE)))</f>
        <v>ULI-CAPITAL LEASE-SHORT TERM</v>
      </c>
      <c r="AO203" s="282" t="s">
        <v>553</v>
      </c>
      <c r="AP203" s="282"/>
      <c r="AQ203" s="282" t="s">
        <v>554</v>
      </c>
      <c r="AR203" s="286" t="s">
        <v>790</v>
      </c>
      <c r="AS203" s="286"/>
      <c r="AT203" s="384"/>
      <c r="AU203" s="388"/>
    </row>
    <row r="204" spans="1:47" s="389" customFormat="1" ht="48" customHeight="1">
      <c r="A204" s="387"/>
      <c r="B204" s="984"/>
      <c r="C204" s="986"/>
      <c r="D204" s="437"/>
      <c r="E204" s="989"/>
      <c r="F204" s="991"/>
      <c r="G204" s="281"/>
      <c r="H204" s="281"/>
      <c r="I204" s="281"/>
      <c r="J204" s="282"/>
      <c r="K204" s="282"/>
      <c r="L204" s="282"/>
      <c r="M204" s="390"/>
      <c r="N204" s="281"/>
      <c r="O204" s="284"/>
      <c r="P204" s="388"/>
      <c r="Q204" s="991"/>
      <c r="R204" s="281"/>
      <c r="S204" s="281"/>
      <c r="T204" s="281"/>
      <c r="U204" s="282"/>
      <c r="V204" s="282"/>
      <c r="W204" s="282"/>
      <c r="X204" s="393"/>
      <c r="Y204" s="281"/>
      <c r="Z204" s="284"/>
      <c r="AA204" s="991"/>
      <c r="AB204" s="233"/>
      <c r="AC204" s="233"/>
      <c r="AD204" s="233"/>
      <c r="AE204" s="187"/>
      <c r="AF204" s="187"/>
      <c r="AG204" s="187"/>
      <c r="AH204" s="371"/>
      <c r="AI204" s="233"/>
      <c r="AJ204" s="284"/>
      <c r="AK204" s="989"/>
      <c r="AL204" s="286"/>
      <c r="AM204" s="286">
        <v>2600900</v>
      </c>
      <c r="AN204" s="281" t="str">
        <f>IF(AND(ISBLANK(AL204),ISBLANK(AM204)),"",IF(NOT(ISBLANK(AL204)),VLOOKUP(AL204,[13]CODE_TYPE_MAPPING!$B:$C,2,FALSE),VLOOKUP(AM204,[13]CODE_TYPE_MAPPING!$B:$C,2,FALSE)))</f>
        <v>ULI PAST DUE LEASE</v>
      </c>
      <c r="AO204" s="282"/>
      <c r="AP204" s="282" t="s">
        <v>791</v>
      </c>
      <c r="AQ204" s="282" t="s">
        <v>792</v>
      </c>
      <c r="AR204" s="286" t="s">
        <v>790</v>
      </c>
      <c r="AS204" s="286"/>
      <c r="AT204" s="384"/>
      <c r="AU204" s="388"/>
    </row>
    <row r="205" spans="1:47" s="389" customFormat="1" ht="48" customHeight="1">
      <c r="A205" s="387"/>
      <c r="B205" s="984"/>
      <c r="C205" s="986"/>
      <c r="D205" s="437"/>
      <c r="E205" s="989"/>
      <c r="F205" s="991"/>
      <c r="G205" s="281"/>
      <c r="H205" s="281"/>
      <c r="I205" s="281" t="str">
        <f>IF(AND(ISBLANK(G205),ISBLANK(H205)),"",IF(NOT(ISBLANK(G205)),VLOOKUP(G205,[13]CODE_TYPE_MAPPING!$B:$C,2,FALSE),VLOOKUP(H205,[13]CODE_TYPE_MAPPING!$B:$C,2,FALSE)))</f>
        <v/>
      </c>
      <c r="J205" s="282"/>
      <c r="K205" s="282"/>
      <c r="L205" s="282"/>
      <c r="M205" s="393"/>
      <c r="N205" s="281"/>
      <c r="O205" s="284"/>
      <c r="P205" s="388"/>
      <c r="Q205" s="991"/>
      <c r="R205" s="281"/>
      <c r="S205" s="281"/>
      <c r="T205" s="281"/>
      <c r="U205" s="282"/>
      <c r="V205" s="282"/>
      <c r="W205" s="282"/>
      <c r="X205" s="393"/>
      <c r="Y205" s="281"/>
      <c r="Z205" s="284"/>
      <c r="AA205" s="991"/>
      <c r="AB205" s="233"/>
      <c r="AC205" s="233"/>
      <c r="AD205" s="233"/>
      <c r="AE205" s="187"/>
      <c r="AF205" s="187"/>
      <c r="AG205" s="187"/>
      <c r="AH205" s="371"/>
      <c r="AI205" s="233"/>
      <c r="AJ205" s="284"/>
      <c r="AK205" s="989"/>
      <c r="AL205" s="286"/>
      <c r="AM205" s="286"/>
      <c r="AN205" s="281" t="str">
        <f>IF(AND(ISBLANK(AL205),ISBLANK(AM205)),"",IF(NOT(ISBLANK(AL205)),VLOOKUP(AL205,[13]CODE_TYPE_MAPPING!$B:$C,2,FALSE),VLOOKUP(AM205,[13]CODE_TYPE_MAPPING!$B:$C,2,FALSE)))</f>
        <v/>
      </c>
      <c r="AO205" s="282"/>
      <c r="AP205" s="282"/>
      <c r="AQ205" s="282"/>
      <c r="AR205" s="286"/>
      <c r="AS205" s="286"/>
      <c r="AT205" s="384"/>
      <c r="AU205" s="388"/>
    </row>
    <row r="206" spans="1:47" s="389" customFormat="1" ht="48" customHeight="1">
      <c r="A206" s="387"/>
      <c r="B206" s="984"/>
      <c r="C206" s="987"/>
      <c r="D206" s="431"/>
      <c r="E206" s="989"/>
      <c r="F206" s="992"/>
      <c r="G206" s="281"/>
      <c r="H206" s="281"/>
      <c r="I206" s="281" t="str">
        <f>IF(AND(ISBLANK(G206),ISBLANK(H206)),"",IF(NOT(ISBLANK(G206)),VLOOKUP(G206,[13]CODE_TYPE_MAPPING!$B:$C,2,FALSE),VLOOKUP(H206,[13]CODE_TYPE_MAPPING!$B:$C,2,FALSE)))</f>
        <v/>
      </c>
      <c r="J206" s="282"/>
      <c r="K206" s="282"/>
      <c r="L206" s="282"/>
      <c r="M206" s="393"/>
      <c r="N206" s="281"/>
      <c r="O206" s="284"/>
      <c r="P206" s="388"/>
      <c r="Q206" s="992"/>
      <c r="R206" s="281"/>
      <c r="S206" s="281"/>
      <c r="T206" s="281"/>
      <c r="U206" s="282"/>
      <c r="V206" s="282"/>
      <c r="W206" s="282"/>
      <c r="X206" s="393"/>
      <c r="Y206" s="281"/>
      <c r="Z206" s="284"/>
      <c r="AA206" s="992"/>
      <c r="AB206" s="233"/>
      <c r="AC206" s="233"/>
      <c r="AD206" s="233"/>
      <c r="AE206" s="187"/>
      <c r="AF206" s="187"/>
      <c r="AG206" s="187"/>
      <c r="AH206" s="371"/>
      <c r="AI206" s="233"/>
      <c r="AJ206" s="284"/>
      <c r="AK206" s="993"/>
      <c r="AL206" s="286"/>
      <c r="AM206" s="286"/>
      <c r="AN206" s="281" t="str">
        <f>IF(AND(ISBLANK(AL206),ISBLANK(AM206)),"",IF(NOT(ISBLANK(AL206)),VLOOKUP(AL206,[13]CODE_TYPE_MAPPING!$B:$C,2,FALSE),VLOOKUP(AM206,[13]CODE_TYPE_MAPPING!$B:$C,2,FALSE)))</f>
        <v/>
      </c>
      <c r="AO206" s="282"/>
      <c r="AP206" s="282"/>
      <c r="AQ206" s="282"/>
      <c r="AR206" s="286"/>
      <c r="AS206" s="286"/>
      <c r="AT206" s="384"/>
      <c r="AU206" s="388"/>
    </row>
    <row r="207" spans="1:47" s="389" customFormat="1" ht="61.5" customHeight="1">
      <c r="A207" s="387"/>
      <c r="B207" s="983"/>
      <c r="C207" s="985" t="s">
        <v>793</v>
      </c>
      <c r="D207" s="436"/>
      <c r="E207" s="988"/>
      <c r="F207" s="990" t="s">
        <v>539</v>
      </c>
      <c r="G207" s="281"/>
      <c r="H207" s="281"/>
      <c r="I207" s="281"/>
      <c r="J207" s="282"/>
      <c r="K207" s="282"/>
      <c r="L207" s="282"/>
      <c r="M207" s="380"/>
      <c r="N207" s="381"/>
      <c r="O207" s="284"/>
      <c r="P207" s="388"/>
      <c r="Q207" s="990" t="s">
        <v>539</v>
      </c>
      <c r="R207" s="281"/>
      <c r="S207" s="281"/>
      <c r="T207" s="281"/>
      <c r="U207" s="282"/>
      <c r="V207" s="282"/>
      <c r="W207" s="282"/>
      <c r="X207" s="380"/>
      <c r="Y207" s="381"/>
      <c r="Z207" s="284"/>
      <c r="AA207" s="990" t="s">
        <v>539</v>
      </c>
      <c r="AB207" s="233"/>
      <c r="AC207" s="233"/>
      <c r="AD207" s="233"/>
      <c r="AE207" s="187"/>
      <c r="AF207" s="187"/>
      <c r="AG207" s="187"/>
      <c r="AH207" s="382"/>
      <c r="AI207" s="383"/>
      <c r="AJ207" s="284"/>
      <c r="AK207" s="988" t="s">
        <v>539</v>
      </c>
      <c r="AL207" s="286"/>
      <c r="AM207" s="286">
        <v>1200420</v>
      </c>
      <c r="AN207" s="281" t="str">
        <f>IF(AND(ISBLANK(AL207),ISBLANK(AM207)),"",IF(NOT(ISBLANK(AL207)),VLOOKUP(AL207,[13]CODE_TYPE_MAPPING!$B:$C,2,FALSE),VLOOKUP(AM207,[13]CODE_TYPE_MAPPING!$B:$C,2,FALSE)))</f>
        <v>PAST DUE RCVBLES-CAPITAL LEASE</v>
      </c>
      <c r="AO207" s="282"/>
      <c r="AP207" s="282" t="s">
        <v>644</v>
      </c>
      <c r="AQ207" s="282" t="s">
        <v>645</v>
      </c>
      <c r="AR207" s="380" t="s">
        <v>789</v>
      </c>
      <c r="AS207" s="381"/>
      <c r="AT207" s="384"/>
      <c r="AU207" s="388"/>
    </row>
    <row r="208" spans="1:47" s="389" customFormat="1" ht="46.5" customHeight="1">
      <c r="A208" s="387"/>
      <c r="B208" s="984"/>
      <c r="C208" s="986"/>
      <c r="D208" s="437"/>
      <c r="E208" s="989"/>
      <c r="F208" s="991"/>
      <c r="G208" s="281"/>
      <c r="H208" s="281"/>
      <c r="I208" s="281"/>
      <c r="J208" s="282"/>
      <c r="K208" s="282"/>
      <c r="L208" s="282"/>
      <c r="M208" s="380"/>
      <c r="N208" s="381"/>
      <c r="O208" s="284"/>
      <c r="P208" s="388"/>
      <c r="Q208" s="991"/>
      <c r="R208" s="281"/>
      <c r="S208" s="281"/>
      <c r="T208" s="281"/>
      <c r="U208" s="282"/>
      <c r="V208" s="282"/>
      <c r="W208" s="282"/>
      <c r="X208" s="380"/>
      <c r="Y208" s="381"/>
      <c r="Z208" s="284"/>
      <c r="AA208" s="991"/>
      <c r="AB208" s="233"/>
      <c r="AC208" s="233"/>
      <c r="AD208" s="233"/>
      <c r="AE208" s="187"/>
      <c r="AF208" s="187"/>
      <c r="AG208" s="187"/>
      <c r="AH208" s="382"/>
      <c r="AI208" s="383"/>
      <c r="AJ208" s="284"/>
      <c r="AK208" s="989"/>
      <c r="AL208" s="286">
        <v>1200330</v>
      </c>
      <c r="AM208" s="286"/>
      <c r="AN208" s="281" t="str">
        <f>IF(AND(ISBLANK(AL208),ISBLANK(AM208)),"",IF(NOT(ISBLANK(AL208)),VLOOKUP(AL208,[13]CODE_TYPE_MAPPING!$B:$C,2,FALSE),VLOOKUP(AM208,[13]CODE_TYPE_MAPPING!$B:$C,2,FALSE)))</f>
        <v>LEASE CONTRACT RECEIVABLE-CAPITAL LEASE</v>
      </c>
      <c r="AO208" s="282" t="s">
        <v>630</v>
      </c>
      <c r="AP208" s="282"/>
      <c r="AQ208" s="282" t="s">
        <v>546</v>
      </c>
      <c r="AR208" s="380" t="s">
        <v>789</v>
      </c>
      <c r="AS208" s="381"/>
      <c r="AT208" s="384"/>
      <c r="AU208" s="388"/>
    </row>
    <row r="209" spans="1:47" s="389" customFormat="1" ht="48" customHeight="1">
      <c r="A209" s="387"/>
      <c r="B209" s="984"/>
      <c r="C209" s="986"/>
      <c r="D209" s="437"/>
      <c r="E209" s="989"/>
      <c r="F209" s="991"/>
      <c r="G209" s="281"/>
      <c r="H209" s="281"/>
      <c r="I209" s="281"/>
      <c r="J209" s="282"/>
      <c r="K209" s="282"/>
      <c r="L209" s="282"/>
      <c r="M209" s="390"/>
      <c r="N209" s="391"/>
      <c r="O209" s="284"/>
      <c r="P209" s="388"/>
      <c r="Q209" s="991"/>
      <c r="R209" s="281"/>
      <c r="S209" s="281"/>
      <c r="T209" s="281"/>
      <c r="U209" s="282"/>
      <c r="V209" s="282"/>
      <c r="W209" s="282"/>
      <c r="X209" s="390"/>
      <c r="Y209" s="391"/>
      <c r="Z209" s="284"/>
      <c r="AA209" s="991"/>
      <c r="AB209" s="233"/>
      <c r="AC209" s="233"/>
      <c r="AD209" s="233"/>
      <c r="AE209" s="187"/>
      <c r="AF209" s="187"/>
      <c r="AG209" s="187"/>
      <c r="AH209" s="385"/>
      <c r="AI209" s="392"/>
      <c r="AJ209" s="284"/>
      <c r="AK209" s="989"/>
      <c r="AL209" s="286"/>
      <c r="AM209" s="286">
        <v>2600700</v>
      </c>
      <c r="AN209" s="281" t="str">
        <f>IF(AND(ISBLANK(AL209),ISBLANK(AM209)),"",IF(NOT(ISBLANK(AL209)),VLOOKUP(AL209,[13]CODE_TYPE_MAPPING!$B:$C,2,FALSE),VLOOKUP(AM209,[13]CODE_TYPE_MAPPING!$B:$C,2,FALSE)))</f>
        <v>ULI-CAPITAL LEASE-SHORT TERM</v>
      </c>
      <c r="AO209" s="282"/>
      <c r="AP209" s="282" t="s">
        <v>553</v>
      </c>
      <c r="AQ209" s="282" t="s">
        <v>554</v>
      </c>
      <c r="AR209" s="286" t="s">
        <v>794</v>
      </c>
      <c r="AS209" s="286"/>
      <c r="AT209" s="384"/>
      <c r="AU209" s="388"/>
    </row>
    <row r="210" spans="1:47" s="389" customFormat="1" ht="48" customHeight="1">
      <c r="A210" s="387"/>
      <c r="B210" s="984"/>
      <c r="C210" s="986"/>
      <c r="D210" s="437"/>
      <c r="E210" s="989"/>
      <c r="F210" s="991"/>
      <c r="G210" s="281"/>
      <c r="H210" s="281"/>
      <c r="I210" s="281"/>
      <c r="J210" s="282"/>
      <c r="K210" s="282"/>
      <c r="L210" s="282"/>
      <c r="M210" s="390"/>
      <c r="N210" s="281"/>
      <c r="O210" s="284"/>
      <c r="P210" s="388"/>
      <c r="Q210" s="991"/>
      <c r="R210" s="281"/>
      <c r="S210" s="281"/>
      <c r="T210" s="281"/>
      <c r="U210" s="282"/>
      <c r="V210" s="282"/>
      <c r="W210" s="282"/>
      <c r="X210" s="393"/>
      <c r="Y210" s="281"/>
      <c r="Z210" s="284"/>
      <c r="AA210" s="991"/>
      <c r="AB210" s="233"/>
      <c r="AC210" s="233"/>
      <c r="AD210" s="233"/>
      <c r="AE210" s="187"/>
      <c r="AF210" s="187"/>
      <c r="AG210" s="187"/>
      <c r="AH210" s="371"/>
      <c r="AI210" s="233"/>
      <c r="AJ210" s="284"/>
      <c r="AK210" s="989"/>
      <c r="AL210" s="286">
        <v>2600900</v>
      </c>
      <c r="AM210" s="286"/>
      <c r="AN210" s="281" t="str">
        <f>IF(AND(ISBLANK(AL210),ISBLANK(AM210)),"",IF(NOT(ISBLANK(AL210)),VLOOKUP(AL210,[13]CODE_TYPE_MAPPING!$B:$C,2,FALSE),VLOOKUP(AM210,[13]CODE_TYPE_MAPPING!$B:$C,2,FALSE)))</f>
        <v>ULI PAST DUE LEASE</v>
      </c>
      <c r="AO210" s="282" t="s">
        <v>791</v>
      </c>
      <c r="AP210" s="282"/>
      <c r="AQ210" s="282" t="s">
        <v>792</v>
      </c>
      <c r="AR210" s="286" t="s">
        <v>795</v>
      </c>
      <c r="AS210" s="286"/>
      <c r="AT210" s="384"/>
      <c r="AU210" s="388"/>
    </row>
    <row r="211" spans="1:47" s="389" customFormat="1" ht="48" customHeight="1">
      <c r="A211" s="387"/>
      <c r="B211" s="984"/>
      <c r="C211" s="986"/>
      <c r="D211" s="437"/>
      <c r="E211" s="989"/>
      <c r="F211" s="991"/>
      <c r="G211" s="281"/>
      <c r="H211" s="281"/>
      <c r="I211" s="281" t="str">
        <f>IF(AND(ISBLANK(G211),ISBLANK(H211)),"",IF(NOT(ISBLANK(G211)),VLOOKUP(G211,[13]CODE_TYPE_MAPPING!$B:$C,2,FALSE),VLOOKUP(H211,[13]CODE_TYPE_MAPPING!$B:$C,2,FALSE)))</f>
        <v/>
      </c>
      <c r="J211" s="282"/>
      <c r="K211" s="282"/>
      <c r="L211" s="282"/>
      <c r="M211" s="393"/>
      <c r="N211" s="281"/>
      <c r="O211" s="284"/>
      <c r="P211" s="388"/>
      <c r="Q211" s="991"/>
      <c r="R211" s="281"/>
      <c r="S211" s="281"/>
      <c r="T211" s="281"/>
      <c r="U211" s="282"/>
      <c r="V211" s="282"/>
      <c r="W211" s="282"/>
      <c r="X211" s="393"/>
      <c r="Y211" s="281"/>
      <c r="Z211" s="284"/>
      <c r="AA211" s="991"/>
      <c r="AB211" s="233"/>
      <c r="AC211" s="233"/>
      <c r="AD211" s="233"/>
      <c r="AE211" s="187"/>
      <c r="AF211" s="187"/>
      <c r="AG211" s="187"/>
      <c r="AH211" s="371"/>
      <c r="AI211" s="233"/>
      <c r="AJ211" s="284"/>
      <c r="AK211" s="989"/>
      <c r="AL211" s="286"/>
      <c r="AM211" s="286"/>
      <c r="AN211" s="281" t="str">
        <f>IF(AND(ISBLANK(AL211),ISBLANK(AM211)),"",IF(NOT(ISBLANK(AL211)),VLOOKUP(AL211,[13]CODE_TYPE_MAPPING!$B:$C,2,FALSE),VLOOKUP(AM211,[13]CODE_TYPE_MAPPING!$B:$C,2,FALSE)))</f>
        <v/>
      </c>
      <c r="AO211" s="282"/>
      <c r="AP211" s="282"/>
      <c r="AQ211" s="282"/>
      <c r="AR211" s="286"/>
      <c r="AS211" s="286"/>
      <c r="AT211" s="384"/>
      <c r="AU211" s="388"/>
    </row>
    <row r="212" spans="1:47" s="389" customFormat="1" ht="48" customHeight="1">
      <c r="A212" s="387"/>
      <c r="B212" s="984"/>
      <c r="C212" s="987"/>
      <c r="D212" s="431"/>
      <c r="E212" s="989"/>
      <c r="F212" s="992"/>
      <c r="G212" s="281"/>
      <c r="H212" s="281"/>
      <c r="I212" s="281" t="str">
        <f>IF(AND(ISBLANK(G212),ISBLANK(H212)),"",IF(NOT(ISBLANK(G212)),VLOOKUP(G212,[13]CODE_TYPE_MAPPING!$B:$C,2,FALSE),VLOOKUP(H212,[13]CODE_TYPE_MAPPING!$B:$C,2,FALSE)))</f>
        <v/>
      </c>
      <c r="J212" s="282"/>
      <c r="K212" s="282"/>
      <c r="L212" s="282"/>
      <c r="M212" s="393"/>
      <c r="N212" s="281"/>
      <c r="O212" s="284"/>
      <c r="P212" s="388"/>
      <c r="Q212" s="992"/>
      <c r="R212" s="281"/>
      <c r="S212" s="281"/>
      <c r="T212" s="281"/>
      <c r="U212" s="282"/>
      <c r="V212" s="282"/>
      <c r="W212" s="282"/>
      <c r="X212" s="393"/>
      <c r="Y212" s="281"/>
      <c r="Z212" s="284"/>
      <c r="AA212" s="992"/>
      <c r="AB212" s="233"/>
      <c r="AC212" s="233"/>
      <c r="AD212" s="233"/>
      <c r="AE212" s="187"/>
      <c r="AF212" s="187"/>
      <c r="AG212" s="187"/>
      <c r="AH212" s="371"/>
      <c r="AI212" s="233"/>
      <c r="AJ212" s="284"/>
      <c r="AK212" s="993"/>
      <c r="AL212" s="286"/>
      <c r="AM212" s="286"/>
      <c r="AN212" s="281" t="str">
        <f>IF(AND(ISBLANK(AL212),ISBLANK(AM212)),"",IF(NOT(ISBLANK(AL212)),VLOOKUP(AL212,[13]CODE_TYPE_MAPPING!$B:$C,2,FALSE),VLOOKUP(AM212,[13]CODE_TYPE_MAPPING!$B:$C,2,FALSE)))</f>
        <v/>
      </c>
      <c r="AO212" s="282"/>
      <c r="AP212" s="282"/>
      <c r="AQ212" s="282"/>
      <c r="AR212" s="286"/>
      <c r="AS212" s="286"/>
      <c r="AT212" s="384"/>
      <c r="AU212" s="388"/>
    </row>
    <row r="213" spans="1:47" ht="30.6" customHeight="1">
      <c r="A213" s="146"/>
      <c r="B213" s="900"/>
      <c r="C213" s="919" t="s">
        <v>796</v>
      </c>
      <c r="D213" s="426"/>
      <c r="E213" s="894" t="s">
        <v>797</v>
      </c>
      <c r="F213" s="962" t="s">
        <v>798</v>
      </c>
      <c r="G213" s="163">
        <v>1820940</v>
      </c>
      <c r="H213" s="163"/>
      <c r="I213" s="163" t="str">
        <f>IF(AND(ISBLANK(G213),ISBLANK(H213)),"",IF(NOT(ISBLANK(G213)),VLOOKUP(G213,[13]CODE_TYPE_MAPPING!$B:$C,2,FALSE),VLOOKUP(H213,[13]CODE_TYPE_MAPPING!$B:$C,2,FALSE)))</f>
        <v>A/R-TRADE-FULL GL</v>
      </c>
      <c r="J213" s="165" t="s">
        <v>670</v>
      </c>
      <c r="K213" s="165"/>
      <c r="L213" s="165" t="s">
        <v>671</v>
      </c>
      <c r="M213" s="166" t="s">
        <v>799</v>
      </c>
      <c r="N213" s="163"/>
      <c r="O213" s="178">
        <v>147000</v>
      </c>
      <c r="P213" s="169"/>
      <c r="Q213" s="962" t="s">
        <v>798</v>
      </c>
      <c r="R213" s="163">
        <v>1820940</v>
      </c>
      <c r="S213" s="163"/>
      <c r="T213" s="163" t="str">
        <f>IF(AND(ISBLANK(R213),ISBLANK(S213)),"",IF(NOT(ISBLANK(R213)),VLOOKUP(R213,[13]CODE_TYPE_MAPPING!$B:$C,2,FALSE),VLOOKUP(S213,[13]CODE_TYPE_MAPPING!$B:$C,2,FALSE)))</f>
        <v>A/R-TRADE-FULL GL</v>
      </c>
      <c r="U213" s="165" t="s">
        <v>670</v>
      </c>
      <c r="V213" s="165"/>
      <c r="W213" s="165" t="s">
        <v>671</v>
      </c>
      <c r="X213" s="166" t="s">
        <v>799</v>
      </c>
      <c r="Y213" s="163"/>
      <c r="Z213" s="178">
        <v>147000</v>
      </c>
      <c r="AA213" s="962" t="s">
        <v>798</v>
      </c>
      <c r="AB213" s="186"/>
      <c r="AC213" s="186"/>
      <c r="AD213" s="186"/>
      <c r="AE213" s="187"/>
      <c r="AF213" s="187"/>
      <c r="AG213" s="187"/>
      <c r="AH213" s="233"/>
      <c r="AI213" s="186"/>
      <c r="AJ213" s="178">
        <v>147000</v>
      </c>
      <c r="AK213" s="962" t="s">
        <v>798</v>
      </c>
      <c r="AL213" s="190">
        <v>1820940</v>
      </c>
      <c r="AM213" s="190"/>
      <c r="AN213" s="163" t="str">
        <f>IF(AND(ISBLANK(AL213),ISBLANK(AM213)),"",IF(NOT(ISBLANK(AL213)),VLOOKUP(AL213,[13]CODE_TYPE_MAPPING!$B:$C,2,FALSE),VLOOKUP(AM213,[13]CODE_TYPE_MAPPING!$B:$C,2,FALSE)))</f>
        <v>A/R-TRADE-FULL GL</v>
      </c>
      <c r="AO213" s="165" t="s">
        <v>674</v>
      </c>
      <c r="AP213" s="165"/>
      <c r="AQ213" s="165" t="s">
        <v>671</v>
      </c>
      <c r="AR213" s="184" t="s">
        <v>800</v>
      </c>
      <c r="AS213" s="173"/>
      <c r="AT213" s="176">
        <f>-SUM(AT214:AT218)</f>
        <v>1016778.6499999999</v>
      </c>
      <c r="AU213" s="169"/>
    </row>
    <row r="214" spans="1:47" ht="45" customHeight="1">
      <c r="A214" s="146"/>
      <c r="B214" s="901"/>
      <c r="C214" s="904"/>
      <c r="D214" s="427"/>
      <c r="E214" s="895"/>
      <c r="F214" s="963"/>
      <c r="G214" s="172">
        <v>1630250</v>
      </c>
      <c r="H214" s="172"/>
      <c r="I214" s="172" t="str">
        <f>IF(AND(ISBLANK(G214),ISBLANK(H214)),"",IF(NOT(ISBLANK(G214)),VLOOKUP(G214,[13]CODE_TYPE_MAPPING!$B:$C,2,FALSE),VLOOKUP(H214,[13]CODE_TYPE_MAPPING!$B:$C,2,FALSE)))</f>
        <v>ACCUM DEPRECIATION-EQUIPMENT AND OTHER PROPERTIES FOR LEASE</v>
      </c>
      <c r="J214" s="200"/>
      <c r="K214" s="200"/>
      <c r="L214" s="200"/>
      <c r="M214" s="201"/>
      <c r="N214" s="394" t="s">
        <v>801</v>
      </c>
      <c r="O214" s="240"/>
      <c r="P214" s="169"/>
      <c r="Q214" s="963"/>
      <c r="R214" s="172">
        <v>1630250</v>
      </c>
      <c r="S214" s="172"/>
      <c r="T214" s="172" t="str">
        <f>IF(AND(ISBLANK(R214),ISBLANK(S214)),"",IF(NOT(ISBLANK(R214)),VLOOKUP(R214,[13]CODE_TYPE_MAPPING!$B:$C,2,FALSE),VLOOKUP(S214,[13]CODE_TYPE_MAPPING!$B:$C,2,FALSE)))</f>
        <v>ACCUM DEPRECIATION-EQUIPMENT AND OTHER PROPERTIES FOR LEASE</v>
      </c>
      <c r="U214" s="200"/>
      <c r="V214" s="200"/>
      <c r="W214" s="200"/>
      <c r="X214" s="201"/>
      <c r="Y214" s="394" t="s">
        <v>801</v>
      </c>
      <c r="Z214" s="240"/>
      <c r="AA214" s="963"/>
      <c r="AB214" s="186"/>
      <c r="AC214" s="186"/>
      <c r="AD214" s="186"/>
      <c r="AE214" s="187"/>
      <c r="AF214" s="187"/>
      <c r="AG214" s="187"/>
      <c r="AH214" s="233"/>
      <c r="AI214" s="395"/>
      <c r="AJ214" s="240"/>
      <c r="AK214" s="963"/>
      <c r="AL214" s="190"/>
      <c r="AM214" s="190">
        <v>1420300</v>
      </c>
      <c r="AN214" s="163" t="str">
        <f>IF(AND(ISBLANK(AL214),ISBLANK(AM214)),"",IF(NOT(ISBLANK(AL214)),VLOOKUP(AL214,[13]CODE_TYPE_MAPPING!$B:$C,2,FALSE),VLOOKUP(AM214,[13]CODE_TYPE_MAPPING!$B:$C,2,FALSE)))</f>
        <v>RESIDUAL VALUE-CAPITAL LEASE</v>
      </c>
      <c r="AO214" s="165"/>
      <c r="AP214" s="165" t="s">
        <v>550</v>
      </c>
      <c r="AQ214" s="165" t="s">
        <v>551</v>
      </c>
      <c r="AR214" s="184" t="s">
        <v>802</v>
      </c>
      <c r="AS214" s="173"/>
      <c r="AT214" s="176">
        <v>-814624</v>
      </c>
      <c r="AU214" s="169"/>
    </row>
    <row r="215" spans="1:47" ht="29.25" customHeight="1">
      <c r="A215" s="146"/>
      <c r="B215" s="901"/>
      <c r="C215" s="904"/>
      <c r="D215" s="427"/>
      <c r="E215" s="895"/>
      <c r="F215" s="963"/>
      <c r="G215" s="195">
        <v>5980400</v>
      </c>
      <c r="H215" s="195"/>
      <c r="I215" s="195" t="str">
        <f>IF(AND(ISBLANK(G215),ISBLANK(H215)),"",IF(NOT(ISBLANK(G215)),VLOOKUP(G215,[13]CODE_TYPE_MAPPING!$B:$C,2,FALSE),VLOOKUP(H215,[13]CODE_TYPE_MAPPING!$B:$C,2,FALSE)))</f>
        <v>GAIN/ (LOSS) - LEASE TERMINAT</v>
      </c>
      <c r="J215" s="196"/>
      <c r="K215" s="196"/>
      <c r="L215" s="196"/>
      <c r="M215" s="197" t="s">
        <v>803</v>
      </c>
      <c r="N215" s="396" t="s">
        <v>804</v>
      </c>
      <c r="O215" s="204">
        <v>588012.71</v>
      </c>
      <c r="P215" s="208"/>
      <c r="Q215" s="963"/>
      <c r="R215" s="195">
        <v>5980400</v>
      </c>
      <c r="S215" s="195"/>
      <c r="T215" s="195" t="str">
        <f>IF(AND(ISBLANK(R215),ISBLANK(S215)),"",IF(NOT(ISBLANK(R215)),VLOOKUP(R215,[13]CODE_TYPE_MAPPING!$B:$C,2,FALSE),VLOOKUP(S215,[13]CODE_TYPE_MAPPING!$B:$C,2,FALSE)))</f>
        <v>GAIN/ (LOSS) - LEASE TERMINAT</v>
      </c>
      <c r="U215" s="196"/>
      <c r="V215" s="196"/>
      <c r="W215" s="196"/>
      <c r="X215" s="197" t="s">
        <v>803</v>
      </c>
      <c r="Y215" s="396" t="s">
        <v>804</v>
      </c>
      <c r="Z215" s="204">
        <v>588012.71</v>
      </c>
      <c r="AA215" s="963"/>
      <c r="AB215" s="186"/>
      <c r="AC215" s="186"/>
      <c r="AD215" s="186"/>
      <c r="AE215" s="187"/>
      <c r="AF215" s="187"/>
      <c r="AG215" s="187"/>
      <c r="AH215" s="233"/>
      <c r="AI215" s="274"/>
      <c r="AJ215" s="178">
        <v>588012.71</v>
      </c>
      <c r="AK215" s="963"/>
      <c r="AL215" s="190">
        <v>5980400</v>
      </c>
      <c r="AM215" s="190"/>
      <c r="AN215" s="163" t="str">
        <f>IF(AND(ISBLANK(AL215),ISBLANK(AM215)),"",IF(NOT(ISBLANK(AL215)),VLOOKUP(AL215,[13]CODE_TYPE_MAPPING!$B:$C,2,FALSE),VLOOKUP(AM215,[13]CODE_TYPE_MAPPING!$B:$C,2,FALSE)))</f>
        <v>GAIN/ (LOSS) - LEASE TERMINAT</v>
      </c>
      <c r="AO215" s="165" t="s">
        <v>805</v>
      </c>
      <c r="AP215" s="165"/>
      <c r="AQ215" s="165" t="s">
        <v>704</v>
      </c>
      <c r="AR215" s="173"/>
      <c r="AS215" s="173"/>
      <c r="AT215" s="176"/>
      <c r="AU215" s="169"/>
    </row>
    <row r="216" spans="1:47" ht="37.5">
      <c r="A216" s="146"/>
      <c r="B216" s="901"/>
      <c r="C216" s="904"/>
      <c r="D216" s="427"/>
      <c r="E216" s="895"/>
      <c r="F216" s="963"/>
      <c r="G216" s="195"/>
      <c r="H216" s="195">
        <v>1630200</v>
      </c>
      <c r="I216" s="195" t="str">
        <f>IF(AND(ISBLANK(G216),ISBLANK(H216)),"",IF(NOT(ISBLANK(G216)),VLOOKUP(G216,[13]CODE_TYPE_MAPPING!$B:$C,2,FALSE),VLOOKUP(H216,[13]CODE_TYPE_MAPPING!$B:$C,2,FALSE)))</f>
        <v xml:space="preserve">EQUIPT &amp; OTHER PROP FOR LEASE </v>
      </c>
      <c r="J216" s="196"/>
      <c r="K216" s="196"/>
      <c r="L216" s="196"/>
      <c r="M216" s="197" t="s">
        <v>806</v>
      </c>
      <c r="N216" s="195"/>
      <c r="O216" s="204">
        <v>-735012.71</v>
      </c>
      <c r="P216" s="208"/>
      <c r="Q216" s="963"/>
      <c r="R216" s="195"/>
      <c r="S216" s="195">
        <v>1630200</v>
      </c>
      <c r="T216" s="195" t="str">
        <f>IF(AND(ISBLANK(R216),ISBLANK(S216)),"",IF(NOT(ISBLANK(R216)),VLOOKUP(R216,[13]CODE_TYPE_MAPPING!$B:$C,2,FALSE),VLOOKUP(S216,[13]CODE_TYPE_MAPPING!$B:$C,2,FALSE)))</f>
        <v xml:space="preserve">EQUIPT &amp; OTHER PROP FOR LEASE </v>
      </c>
      <c r="U216" s="196"/>
      <c r="V216" s="196"/>
      <c r="W216" s="196"/>
      <c r="X216" s="197" t="s">
        <v>806</v>
      </c>
      <c r="Y216" s="195"/>
      <c r="Z216" s="204">
        <v>-735012.71</v>
      </c>
      <c r="AA216" s="963"/>
      <c r="AB216" s="186"/>
      <c r="AC216" s="186"/>
      <c r="AD216" s="186"/>
      <c r="AE216" s="187"/>
      <c r="AF216" s="187"/>
      <c r="AG216" s="187"/>
      <c r="AH216" s="233"/>
      <c r="AI216" s="186"/>
      <c r="AJ216" s="178">
        <v>-735012.71</v>
      </c>
      <c r="AK216" s="963"/>
      <c r="AL216" s="190"/>
      <c r="AM216" s="190">
        <v>5980400</v>
      </c>
      <c r="AN216" s="163" t="str">
        <f>IF(AND(ISBLANK(AL216),ISBLANK(AM216)),"",IF(NOT(ISBLANK(AL216)),VLOOKUP(AL216,[13]CODE_TYPE_MAPPING!$B:$C,2,FALSE),VLOOKUP(AM216,[13]CODE_TYPE_MAPPING!$B:$C,2,FALSE)))</f>
        <v>GAIN/ (LOSS) - LEASE TERMINAT</v>
      </c>
      <c r="AO216" s="165"/>
      <c r="AP216" s="165" t="s">
        <v>805</v>
      </c>
      <c r="AQ216" s="165" t="s">
        <v>704</v>
      </c>
      <c r="AR216" s="184" t="s">
        <v>807</v>
      </c>
      <c r="AS216" s="173"/>
      <c r="AT216" s="176">
        <v>-1099.96</v>
      </c>
      <c r="AU216" s="169"/>
    </row>
    <row r="217" spans="1:47" ht="17.45" customHeight="1">
      <c r="A217" s="146"/>
      <c r="B217" s="901"/>
      <c r="C217" s="904"/>
      <c r="D217" s="427"/>
      <c r="E217" s="895"/>
      <c r="F217" s="963"/>
      <c r="G217" s="163"/>
      <c r="H217" s="163">
        <v>5980400</v>
      </c>
      <c r="I217" s="163" t="str">
        <f>IF(AND(ISBLANK(G217),ISBLANK(H217)),"",IF(NOT(ISBLANK(G217)),VLOOKUP(G217,[13]CODE_TYPE_MAPPING!$B:$C,2,FALSE),VLOOKUP(H217,[13]CODE_TYPE_MAPPING!$B:$C,2,FALSE)))</f>
        <v>GAIN/ (LOSS) - LEASE TERMINAT</v>
      </c>
      <c r="J217" s="165"/>
      <c r="K217" s="165" t="s">
        <v>703</v>
      </c>
      <c r="L217" s="165" t="s">
        <v>704</v>
      </c>
      <c r="M217" s="163"/>
      <c r="N217" s="163"/>
      <c r="O217" s="178">
        <v>0</v>
      </c>
      <c r="P217" s="208"/>
      <c r="Q217" s="963"/>
      <c r="R217" s="163"/>
      <c r="S217" s="163">
        <v>5980400</v>
      </c>
      <c r="T217" s="163" t="str">
        <f>IF(AND(ISBLANK(R217),ISBLANK(S217)),"",IF(NOT(ISBLANK(R217)),VLOOKUP(R217,[13]CODE_TYPE_MAPPING!$B:$C,2,FALSE),VLOOKUP(S217,[13]CODE_TYPE_MAPPING!$B:$C,2,FALSE)))</f>
        <v>GAIN/ (LOSS) - LEASE TERMINAT</v>
      </c>
      <c r="U217" s="165"/>
      <c r="V217" s="165" t="s">
        <v>703</v>
      </c>
      <c r="W217" s="165" t="s">
        <v>704</v>
      </c>
      <c r="X217" s="163"/>
      <c r="Y217" s="163"/>
      <c r="Z217" s="178">
        <v>0</v>
      </c>
      <c r="AA217" s="963"/>
      <c r="AB217" s="186"/>
      <c r="AC217" s="186"/>
      <c r="AD217" s="186"/>
      <c r="AE217" s="187"/>
      <c r="AF217" s="187"/>
      <c r="AG217" s="187"/>
      <c r="AH217" s="186"/>
      <c r="AI217" s="186"/>
      <c r="AJ217" s="178">
        <v>0</v>
      </c>
      <c r="AK217" s="963"/>
      <c r="AL217" s="190">
        <v>2600700</v>
      </c>
      <c r="AM217" s="190"/>
      <c r="AN217" s="163" t="str">
        <f>IF(AND(ISBLANK(AL217),ISBLANK(AM217)),"",IF(NOT(ISBLANK(AL217)),VLOOKUP(AL217,[13]CODE_TYPE_MAPPING!$B:$C,2,FALSE),VLOOKUP(AM217,[13]CODE_TYPE_MAPPING!$B:$C,2,FALSE)))</f>
        <v>ULI-CAPITAL LEASE-SHORT TERM</v>
      </c>
      <c r="AO217" s="165" t="s">
        <v>553</v>
      </c>
      <c r="AP217" s="165"/>
      <c r="AQ217" s="165" t="s">
        <v>554</v>
      </c>
      <c r="AR217" s="184" t="s">
        <v>808</v>
      </c>
      <c r="AS217" s="173"/>
      <c r="AT217" s="176">
        <v>1954.53</v>
      </c>
      <c r="AU217" s="169"/>
    </row>
    <row r="218" spans="1:47" ht="30">
      <c r="A218" s="146"/>
      <c r="B218" s="901"/>
      <c r="C218" s="904"/>
      <c r="D218" s="427"/>
      <c r="E218" s="895"/>
      <c r="F218" s="963"/>
      <c r="G218" s="163">
        <v>1200340</v>
      </c>
      <c r="H218" s="215"/>
      <c r="I218" s="163" t="str">
        <f>IF(AND(ISBLANK(G218),ISBLANK(H218)),"",IF(NOT(ISBLANK(G218)),VLOOKUP(G218,[12]CODE_TYPE_MAPPING!$B:$C,2,FALSE),VLOOKUP(H218,[12]CODE_TYPE_MAPPING!$B:$C,2,FALSE)))</f>
        <v>RENTAL RECEIVABLE</v>
      </c>
      <c r="J218" s="165" t="s">
        <v>631</v>
      </c>
      <c r="K218" s="165"/>
      <c r="L218" s="165" t="s">
        <v>632</v>
      </c>
      <c r="M218" s="166"/>
      <c r="N218" s="163"/>
      <c r="O218" s="178">
        <v>500</v>
      </c>
      <c r="P218" s="208"/>
      <c r="Q218" s="963"/>
      <c r="R218" s="163">
        <v>1200340</v>
      </c>
      <c r="S218" s="215"/>
      <c r="T218" s="163" t="str">
        <f>IF(AND(ISBLANK(R218),ISBLANK(S218)),"",IF(NOT(ISBLANK(R218)),VLOOKUP(R218,[12]CODE_TYPE_MAPPING!$B:$C,2,FALSE),VLOOKUP(S218,[12]CODE_TYPE_MAPPING!$B:$C,2,FALSE)))</f>
        <v>RENTAL RECEIVABLE</v>
      </c>
      <c r="U218" s="165" t="s">
        <v>631</v>
      </c>
      <c r="V218" s="165"/>
      <c r="W218" s="165" t="s">
        <v>632</v>
      </c>
      <c r="X218" s="166"/>
      <c r="Y218" s="163"/>
      <c r="Z218" s="178">
        <v>500</v>
      </c>
      <c r="AA218" s="963"/>
      <c r="AB218" s="186"/>
      <c r="AC218" s="397"/>
      <c r="AD218" s="186"/>
      <c r="AE218" s="187"/>
      <c r="AF218" s="187"/>
      <c r="AG218" s="187"/>
      <c r="AH218" s="233"/>
      <c r="AI218" s="186"/>
      <c r="AJ218" s="178">
        <v>500</v>
      </c>
      <c r="AK218" s="963"/>
      <c r="AL218" s="190"/>
      <c r="AM218" s="190">
        <v>1200330</v>
      </c>
      <c r="AN218" s="163" t="str">
        <f>IF(AND(ISBLANK(AL218),ISBLANK(AM218)),"",IF(NOT(ISBLANK(AL218)),VLOOKUP(AL218,[13]CODE_TYPE_MAPPING!$B:$C,2,FALSE),VLOOKUP(AM218,[13]CODE_TYPE_MAPPING!$B:$C,2,FALSE)))</f>
        <v>LEASE CONTRACT RECEIVABLE-CAPITAL LEASE</v>
      </c>
      <c r="AO218" s="165"/>
      <c r="AP218" s="165" t="s">
        <v>630</v>
      </c>
      <c r="AQ218" s="165" t="s">
        <v>546</v>
      </c>
      <c r="AR218" s="184" t="s">
        <v>809</v>
      </c>
      <c r="AS218" s="173"/>
      <c r="AT218" s="176">
        <v>-203009.22</v>
      </c>
      <c r="AU218" s="169"/>
    </row>
    <row r="219" spans="1:47" ht="13.9" customHeight="1">
      <c r="A219" s="146"/>
      <c r="B219" s="901"/>
      <c r="C219" s="904"/>
      <c r="D219" s="427"/>
      <c r="E219" s="895"/>
      <c r="F219" s="963"/>
      <c r="G219" s="163"/>
      <c r="H219" s="398">
        <v>5900100</v>
      </c>
      <c r="I219" s="163" t="str">
        <f>IF(AND(ISBLANK(G219),ISBLANK(H219)),"",IF(NOT(ISBLANK(G219)),VLOOKUP(G219,[12]CODE_TYPE_MAPPING!$B:$C,2,FALSE),VLOOKUP(H219,[12]CODE_TYPE_MAPPING!$B:$C,2,FALSE)))</f>
        <v>RENT INCOME</v>
      </c>
      <c r="J219" s="165"/>
      <c r="K219" s="165" t="s">
        <v>692</v>
      </c>
      <c r="L219" s="165" t="s">
        <v>693</v>
      </c>
      <c r="M219" s="398"/>
      <c r="N219" s="398"/>
      <c r="O219" s="399">
        <v>-500</v>
      </c>
      <c r="P219" s="208"/>
      <c r="Q219" s="963"/>
      <c r="R219" s="163"/>
      <c r="S219" s="163">
        <v>5900110</v>
      </c>
      <c r="T219" s="163" t="str">
        <f>IF(AND(ISBLANK(R219),ISBLANK(S219)),"",IF(NOT(ISBLANK(R219)),VLOOKUP(R219,[12]CODE_TYPE_MAPPING!$B:$C,2,FALSE),VLOOKUP(S219,[12]CODE_TYPE_MAPPING!$B:$C,2,FALSE)))</f>
        <v>RENT INCOME - FSOL</v>
      </c>
      <c r="U219" s="400"/>
      <c r="V219" s="165" t="s">
        <v>769</v>
      </c>
      <c r="W219" s="165" t="s">
        <v>770</v>
      </c>
      <c r="X219" s="398"/>
      <c r="Y219" s="398"/>
      <c r="Z219" s="399">
        <v>-500</v>
      </c>
      <c r="AA219" s="963"/>
      <c r="AB219" s="186"/>
      <c r="AC219" s="186"/>
      <c r="AD219" s="186"/>
      <c r="AE219" s="401"/>
      <c r="AF219" s="401"/>
      <c r="AG219" s="401"/>
      <c r="AH219" s="402"/>
      <c r="AI219" s="402"/>
      <c r="AJ219" s="399">
        <v>-500</v>
      </c>
      <c r="AK219" s="963"/>
      <c r="AL219" s="190"/>
      <c r="AM219" s="190">
        <v>5460200</v>
      </c>
      <c r="AN219" s="163" t="str">
        <f>IF(AND(ISBLANK(AL219),ISBLANK(AM219)),"",IF(NOT(ISBLANK(AL219)),VLOOKUP(AL219,[13]CODE_TYPE_MAPPING!$B:$C,2,FALSE),VLOOKUP(AM219,[13]CODE_TYPE_MAPPING!$B:$C,2,FALSE)))</f>
        <v>Leasing Income - Equipment Lease</v>
      </c>
      <c r="AO219" s="400"/>
      <c r="AP219" s="165" t="s">
        <v>771</v>
      </c>
      <c r="AQ219" s="165" t="s">
        <v>772</v>
      </c>
      <c r="AR219" s="184" t="s">
        <v>810</v>
      </c>
      <c r="AS219" s="173"/>
      <c r="AT219" s="177">
        <v>-100</v>
      </c>
      <c r="AU219" s="169"/>
    </row>
    <row r="220" spans="1:47" ht="13.9" customHeight="1">
      <c r="A220" s="146"/>
      <c r="B220" s="901"/>
      <c r="C220" s="904"/>
      <c r="D220" s="427"/>
      <c r="E220" s="895"/>
      <c r="F220" s="963"/>
      <c r="G220" s="163"/>
      <c r="H220" s="215"/>
      <c r="I220" s="163"/>
      <c r="J220" s="165"/>
      <c r="K220" s="165"/>
      <c r="L220" s="165"/>
      <c r="M220" s="163"/>
      <c r="N220" s="163"/>
      <c r="O220" s="178"/>
      <c r="P220" s="208"/>
      <c r="Q220" s="963"/>
      <c r="R220" s="163"/>
      <c r="S220" s="215"/>
      <c r="T220" s="163"/>
      <c r="U220" s="165"/>
      <c r="V220" s="165"/>
      <c r="W220" s="165"/>
      <c r="X220" s="163"/>
      <c r="Y220" s="163"/>
      <c r="Z220" s="178"/>
      <c r="AA220" s="963"/>
      <c r="AB220" s="186"/>
      <c r="AC220" s="397"/>
      <c r="AD220" s="186"/>
      <c r="AE220" s="187"/>
      <c r="AF220" s="187"/>
      <c r="AG220" s="187"/>
      <c r="AH220" s="186"/>
      <c r="AI220" s="186"/>
      <c r="AJ220" s="178"/>
      <c r="AK220" s="963"/>
      <c r="AL220" s="190">
        <v>5980400</v>
      </c>
      <c r="AM220" s="190"/>
      <c r="AN220" s="163" t="str">
        <f>IF(AND(ISBLANK(AL220),ISBLANK(AM220)),"",IF(NOT(ISBLANK(AL220)),VLOOKUP(AL220,[13]CODE_TYPE_MAPPING!$B:$C,2,FALSE),VLOOKUP(AM220,[13]CODE_TYPE_MAPPING!$B:$C,2,FALSE)))</f>
        <v>GAIN/ (LOSS) - LEASE TERMINAT</v>
      </c>
      <c r="AO220" s="165" t="s">
        <v>805</v>
      </c>
      <c r="AP220" s="165"/>
      <c r="AQ220" s="165" t="s">
        <v>704</v>
      </c>
      <c r="AR220" s="173"/>
      <c r="AS220" s="173"/>
      <c r="AT220" s="177">
        <v>100</v>
      </c>
      <c r="AU220" s="169"/>
    </row>
    <row r="221" spans="1:47" ht="13.9" customHeight="1">
      <c r="A221" s="146"/>
      <c r="B221" s="901"/>
      <c r="C221" s="904"/>
      <c r="D221" s="427"/>
      <c r="E221" s="895"/>
      <c r="F221" s="963"/>
      <c r="G221" s="215"/>
      <c r="H221" s="253"/>
      <c r="I221" s="163"/>
      <c r="J221" s="165"/>
      <c r="K221" s="165"/>
      <c r="L221" s="165"/>
      <c r="M221" s="163"/>
      <c r="N221" s="163"/>
      <c r="O221" s="178"/>
      <c r="P221" s="208"/>
      <c r="Q221" s="963"/>
      <c r="R221" s="215"/>
      <c r="S221" s="253"/>
      <c r="T221" s="163"/>
      <c r="U221" s="165"/>
      <c r="V221" s="165"/>
      <c r="W221" s="165"/>
      <c r="X221" s="163"/>
      <c r="Y221" s="163"/>
      <c r="Z221" s="178"/>
      <c r="AA221" s="963"/>
      <c r="AB221" s="397"/>
      <c r="AC221" s="255"/>
      <c r="AD221" s="186"/>
      <c r="AE221" s="187"/>
      <c r="AF221" s="187"/>
      <c r="AG221" s="187"/>
      <c r="AH221" s="186"/>
      <c r="AI221" s="186"/>
      <c r="AJ221" s="178"/>
      <c r="AK221" s="963"/>
      <c r="AL221" s="163"/>
      <c r="AM221" s="173"/>
      <c r="AN221" s="163"/>
      <c r="AO221" s="165"/>
      <c r="AP221" s="165"/>
      <c r="AQ221" s="165"/>
      <c r="AR221" s="173"/>
      <c r="AS221" s="173"/>
      <c r="AT221" s="176"/>
      <c r="AU221" s="169"/>
    </row>
    <row r="222" spans="1:47" ht="13.9" customHeight="1">
      <c r="A222" s="146"/>
      <c r="B222" s="901"/>
      <c r="C222" s="904"/>
      <c r="D222" s="427"/>
      <c r="E222" s="895"/>
      <c r="F222" s="963"/>
      <c r="G222" s="215"/>
      <c r="H222" s="163"/>
      <c r="I222" s="163"/>
      <c r="J222" s="165"/>
      <c r="K222" s="165"/>
      <c r="L222" s="165"/>
      <c r="M222" s="166"/>
      <c r="N222" s="163"/>
      <c r="O222" s="178"/>
      <c r="P222" s="169"/>
      <c r="Q222" s="963"/>
      <c r="R222" s="215"/>
      <c r="S222" s="163"/>
      <c r="T222" s="163"/>
      <c r="U222" s="165"/>
      <c r="V222" s="165"/>
      <c r="W222" s="165"/>
      <c r="X222" s="166"/>
      <c r="Y222" s="163"/>
      <c r="Z222" s="178"/>
      <c r="AA222" s="963"/>
      <c r="AB222" s="397"/>
      <c r="AC222" s="186"/>
      <c r="AD222" s="186"/>
      <c r="AE222" s="187"/>
      <c r="AF222" s="187"/>
      <c r="AG222" s="187"/>
      <c r="AH222" s="233"/>
      <c r="AI222" s="186"/>
      <c r="AJ222" s="178"/>
      <c r="AK222" s="963"/>
      <c r="AL222" s="163"/>
      <c r="AM222" s="173"/>
      <c r="AN222" s="163"/>
      <c r="AO222" s="165"/>
      <c r="AP222" s="165"/>
      <c r="AQ222" s="165"/>
      <c r="AR222" s="173"/>
      <c r="AS222" s="173"/>
      <c r="AT222" s="176"/>
      <c r="AU222" s="169"/>
    </row>
    <row r="223" spans="1:47">
      <c r="A223" s="146"/>
      <c r="B223" s="901"/>
      <c r="C223" s="904"/>
      <c r="D223" s="427"/>
      <c r="E223" s="895"/>
      <c r="F223" s="964"/>
      <c r="G223" s="163"/>
      <c r="H223" s="163"/>
      <c r="I223" s="163"/>
      <c r="J223" s="165"/>
      <c r="K223" s="165"/>
      <c r="L223" s="165"/>
      <c r="M223" s="163"/>
      <c r="N223" s="163"/>
      <c r="O223" s="178"/>
      <c r="P223" s="169"/>
      <c r="Q223" s="964"/>
      <c r="R223" s="163"/>
      <c r="S223" s="163"/>
      <c r="T223" s="163"/>
      <c r="U223" s="165"/>
      <c r="V223" s="165"/>
      <c r="W223" s="165"/>
      <c r="X223" s="163"/>
      <c r="Y223" s="163"/>
      <c r="Z223" s="178"/>
      <c r="AA223" s="964"/>
      <c r="AB223" s="186"/>
      <c r="AC223" s="186"/>
      <c r="AD223" s="186"/>
      <c r="AE223" s="187"/>
      <c r="AF223" s="187"/>
      <c r="AG223" s="187"/>
      <c r="AH223" s="186"/>
      <c r="AI223" s="186"/>
      <c r="AJ223" s="178"/>
      <c r="AK223" s="964"/>
      <c r="AL223" s="173"/>
      <c r="AM223" s="173"/>
      <c r="AN223" s="163" t="str">
        <f>IF(AND(ISBLANK(AL223),ISBLANK(AM223)),"",IF(NOT(ISBLANK(AL223)),VLOOKUP(AL223,[13]CODE_TYPE_MAPPING!$B:$C,2,FALSE),VLOOKUP(AM223,[13]CODE_TYPE_MAPPING!$B:$C,2,FALSE)))</f>
        <v/>
      </c>
      <c r="AO223" s="165"/>
      <c r="AP223" s="165"/>
      <c r="AQ223" s="165"/>
      <c r="AR223" s="173"/>
      <c r="AS223" s="173"/>
      <c r="AT223" s="176"/>
      <c r="AU223" s="169"/>
    </row>
    <row r="224" spans="1:47" ht="40.15" customHeight="1">
      <c r="A224" s="146"/>
      <c r="B224" s="901"/>
      <c r="C224" s="904"/>
      <c r="D224" s="427"/>
      <c r="E224" s="895"/>
      <c r="F224" s="962" t="s">
        <v>811</v>
      </c>
      <c r="G224" s="172">
        <v>1630250</v>
      </c>
      <c r="H224" s="172"/>
      <c r="I224" s="172" t="str">
        <f>IF(AND(ISBLANK(G224),ISBLANK(H224)),"",IF(NOT(ISBLANK(G224)),VLOOKUP(G224,[13]CODE_TYPE_MAPPING!$B:$C,2,FALSE),VLOOKUP(H224,[13]CODE_TYPE_MAPPING!$B:$C,2,FALSE)))</f>
        <v>ACCUM DEPRECIATION-EQUIPMENT AND OTHER PROPERTIES FOR LEASE</v>
      </c>
      <c r="J224" s="200"/>
      <c r="K224" s="200"/>
      <c r="L224" s="200"/>
      <c r="M224" s="172"/>
      <c r="N224" s="394"/>
      <c r="O224" s="240"/>
      <c r="P224" s="208"/>
      <c r="Q224" s="962" t="s">
        <v>811</v>
      </c>
      <c r="R224" s="172">
        <v>1630250</v>
      </c>
      <c r="S224" s="172"/>
      <c r="T224" s="172" t="str">
        <f>IF(AND(ISBLANK(R224),ISBLANK(S224)),"",IF(NOT(ISBLANK(R224)),VLOOKUP(R224,[13]CODE_TYPE_MAPPING!$B:$C,2,FALSE),VLOOKUP(S224,[13]CODE_TYPE_MAPPING!$B:$C,2,FALSE)))</f>
        <v>ACCUM DEPRECIATION-EQUIPMENT AND OTHER PROPERTIES FOR LEASE</v>
      </c>
      <c r="U224" s="200"/>
      <c r="V224" s="200"/>
      <c r="W224" s="200"/>
      <c r="X224" s="172"/>
      <c r="Y224" s="394"/>
      <c r="Z224" s="240"/>
      <c r="AA224" s="962" t="s">
        <v>811</v>
      </c>
      <c r="AB224" s="186"/>
      <c r="AC224" s="186"/>
      <c r="AD224" s="186"/>
      <c r="AE224" s="187"/>
      <c r="AF224" s="187"/>
      <c r="AG224" s="187"/>
      <c r="AH224" s="186"/>
      <c r="AI224" s="395"/>
      <c r="AJ224" s="240"/>
      <c r="AK224" s="956" t="s">
        <v>811</v>
      </c>
      <c r="AL224" s="235"/>
      <c r="AM224" s="235"/>
      <c r="AN224" s="172"/>
      <c r="AO224" s="200"/>
      <c r="AP224" s="200"/>
      <c r="AQ224" s="200"/>
      <c r="AR224" s="403"/>
      <c r="AS224" s="404" t="s">
        <v>812</v>
      </c>
      <c r="AT224" s="238"/>
      <c r="AU224" s="169"/>
    </row>
    <row r="225" spans="1:57" ht="13.9" customHeight="1">
      <c r="A225" s="146"/>
      <c r="B225" s="901"/>
      <c r="C225" s="904"/>
      <c r="D225" s="427"/>
      <c r="E225" s="895"/>
      <c r="F225" s="963"/>
      <c r="G225" s="195">
        <v>5980400</v>
      </c>
      <c r="H225" s="195"/>
      <c r="I225" s="195" t="str">
        <f>IF(AND(ISBLANK(G225),ISBLANK(H225)),"",IF(NOT(ISBLANK(G225)),VLOOKUP(G225,[13]CODE_TYPE_MAPPING!$B:$C,2,FALSE),VLOOKUP(H225,[13]CODE_TYPE_MAPPING!$B:$C,2,FALSE)))</f>
        <v>GAIN/ (LOSS) - LEASE TERMINAT</v>
      </c>
      <c r="J225" s="196"/>
      <c r="K225" s="196"/>
      <c r="L225" s="196"/>
      <c r="M225" s="195" t="s">
        <v>813</v>
      </c>
      <c r="N225" s="195"/>
      <c r="O225" s="204">
        <f>-(O224+O227)</f>
        <v>2939285.71</v>
      </c>
      <c r="P225" s="208"/>
      <c r="Q225" s="963"/>
      <c r="R225" s="195">
        <v>5980400</v>
      </c>
      <c r="S225" s="195"/>
      <c r="T225" s="195" t="str">
        <f>IF(AND(ISBLANK(R225),ISBLANK(S225)),"",IF(NOT(ISBLANK(R225)),VLOOKUP(R225,[13]CODE_TYPE_MAPPING!$B:$C,2,FALSE),VLOOKUP(S225,[13]CODE_TYPE_MAPPING!$B:$C,2,FALSE)))</f>
        <v>GAIN/ (LOSS) - LEASE TERMINAT</v>
      </c>
      <c r="U225" s="196"/>
      <c r="V225" s="196"/>
      <c r="W225" s="196"/>
      <c r="X225" s="195" t="s">
        <v>813</v>
      </c>
      <c r="Y225" s="195"/>
      <c r="Z225" s="204">
        <f>-(Z224+Z227)</f>
        <v>2939285.71</v>
      </c>
      <c r="AA225" s="963"/>
      <c r="AB225" s="186"/>
      <c r="AC225" s="186"/>
      <c r="AD225" s="186"/>
      <c r="AE225" s="187"/>
      <c r="AF225" s="187"/>
      <c r="AG225" s="187"/>
      <c r="AH225" s="186"/>
      <c r="AI225" s="186"/>
      <c r="AJ225" s="178">
        <f>-(AJ224+AJ227)</f>
        <v>2939285.71</v>
      </c>
      <c r="AK225" s="957"/>
      <c r="AL225" s="235"/>
      <c r="AM225" s="235">
        <v>1420300</v>
      </c>
      <c r="AN225" s="172" t="str">
        <f>IF(AND(ISBLANK(AL225),ISBLANK(AM225)),"",IF(NOT(ISBLANK(AL225)),VLOOKUP(AL225,[13]CODE_TYPE_MAPPING!$B:$C,2,FALSE),VLOOKUP(AM225,[13]CODE_TYPE_MAPPING!$B:$C,2,FALSE)))</f>
        <v>RESIDUAL VALUE-CAPITAL LEASE</v>
      </c>
      <c r="AO225" s="200"/>
      <c r="AP225" s="200"/>
      <c r="AQ225" s="200"/>
      <c r="AR225" s="403" t="s">
        <v>802</v>
      </c>
      <c r="AS225" s="235"/>
      <c r="AT225" s="238"/>
      <c r="AU225" s="169"/>
      <c r="AZ225" s="368" t="s">
        <v>814</v>
      </c>
    </row>
    <row r="226" spans="1:57">
      <c r="A226" s="146"/>
      <c r="B226" s="901"/>
      <c r="C226" s="904"/>
      <c r="D226" s="427"/>
      <c r="E226" s="895"/>
      <c r="F226" s="963"/>
      <c r="G226" s="195"/>
      <c r="H226" s="195"/>
      <c r="I226" s="195" t="str">
        <f>IF(AND(ISBLANK(G226),ISBLANK(H226)),"",IF(NOT(ISBLANK(G226)),VLOOKUP(G226,[13]CODE_TYPE_MAPPING!$B:$C,2,FALSE),VLOOKUP(H226,[13]CODE_TYPE_MAPPING!$B:$C,2,FALSE)))</f>
        <v/>
      </c>
      <c r="J226" s="196"/>
      <c r="K226" s="196"/>
      <c r="L226" s="196"/>
      <c r="M226" s="195"/>
      <c r="N226" s="195"/>
      <c r="O226" s="204"/>
      <c r="P226" s="208"/>
      <c r="Q226" s="963"/>
      <c r="R226" s="195"/>
      <c r="S226" s="195"/>
      <c r="T226" s="195" t="str">
        <f>IF(AND(ISBLANK(R226),ISBLANK(S226)),"",IF(NOT(ISBLANK(R226)),VLOOKUP(R226,[13]CODE_TYPE_MAPPING!$B:$C,2,FALSE),VLOOKUP(S226,[13]CODE_TYPE_MAPPING!$B:$C,2,FALSE)))</f>
        <v/>
      </c>
      <c r="U226" s="196"/>
      <c r="V226" s="196"/>
      <c r="W226" s="196"/>
      <c r="X226" s="195"/>
      <c r="Y226" s="195"/>
      <c r="Z226" s="204"/>
      <c r="AA226" s="963"/>
      <c r="AB226" s="186"/>
      <c r="AC226" s="186"/>
      <c r="AD226" s="186"/>
      <c r="AE226" s="187"/>
      <c r="AF226" s="187"/>
      <c r="AG226" s="187"/>
      <c r="AH226" s="186"/>
      <c r="AI226" s="186"/>
      <c r="AJ226" s="178"/>
      <c r="AK226" s="957"/>
      <c r="AL226" s="172">
        <v>5980400</v>
      </c>
      <c r="AM226" s="235"/>
      <c r="AN226" s="172" t="str">
        <f>IF(AND(ISBLANK(AL226),ISBLANK(AM226)),"",IF(NOT(ISBLANK(AL226)),VLOOKUP(AL226,[13]CODE_TYPE_MAPPING!$B:$C,2,FALSE),VLOOKUP(AM226,[13]CODE_TYPE_MAPPING!$B:$C,2,FALSE)))</f>
        <v>GAIN/ (LOSS) - LEASE TERMINAT</v>
      </c>
      <c r="AO226" s="200"/>
      <c r="AP226" s="200"/>
      <c r="AQ226" s="200"/>
      <c r="AR226" s="235"/>
      <c r="AS226" s="235"/>
      <c r="AT226" s="238"/>
      <c r="AU226" s="169"/>
    </row>
    <row r="227" spans="1:57" ht="18.75">
      <c r="A227" s="146"/>
      <c r="B227" s="901"/>
      <c r="C227" s="904"/>
      <c r="D227" s="427"/>
      <c r="E227" s="895"/>
      <c r="F227" s="963"/>
      <c r="G227" s="195"/>
      <c r="H227" s="195">
        <v>1630200</v>
      </c>
      <c r="I227" s="195" t="str">
        <f>IF(AND(ISBLANK(G227),ISBLANK(H227)),"",IF(NOT(ISBLANK(G227)),VLOOKUP(G227,[13]CODE_TYPE_MAPPING!$B:$C,2,FALSE),VLOOKUP(H227,[13]CODE_TYPE_MAPPING!$B:$C,2,FALSE)))</f>
        <v xml:space="preserve">EQUIPT &amp; OTHER PROP FOR LEASE </v>
      </c>
      <c r="J227" s="196"/>
      <c r="K227" s="196"/>
      <c r="L227" s="196"/>
      <c r="M227" s="197" t="s">
        <v>806</v>
      </c>
      <c r="N227" s="195"/>
      <c r="O227" s="204">
        <v>-2939285.71</v>
      </c>
      <c r="P227" s="208"/>
      <c r="Q227" s="963"/>
      <c r="R227" s="195"/>
      <c r="S227" s="195">
        <v>1630200</v>
      </c>
      <c r="T227" s="195" t="str">
        <f>IF(AND(ISBLANK(R227),ISBLANK(S227)),"",IF(NOT(ISBLANK(R227)),VLOOKUP(R227,[13]CODE_TYPE_MAPPING!$B:$C,2,FALSE),VLOOKUP(S227,[13]CODE_TYPE_MAPPING!$B:$C,2,FALSE)))</f>
        <v xml:space="preserve">EQUIPT &amp; OTHER PROP FOR LEASE </v>
      </c>
      <c r="U227" s="196"/>
      <c r="V227" s="196"/>
      <c r="W227" s="196"/>
      <c r="X227" s="197" t="s">
        <v>806</v>
      </c>
      <c r="Y227" s="195"/>
      <c r="Z227" s="204">
        <v>-2939285.71</v>
      </c>
      <c r="AA227" s="963"/>
      <c r="AB227" s="186"/>
      <c r="AC227" s="186"/>
      <c r="AD227" s="186"/>
      <c r="AE227" s="187"/>
      <c r="AF227" s="187"/>
      <c r="AG227" s="187"/>
      <c r="AH227" s="233"/>
      <c r="AI227" s="186"/>
      <c r="AJ227" s="178">
        <v>-2939285.71</v>
      </c>
      <c r="AK227" s="957"/>
      <c r="AL227" s="235"/>
      <c r="AM227" s="172">
        <v>5980400</v>
      </c>
      <c r="AN227" s="172" t="str">
        <f>IF(AND(ISBLANK(AL227),ISBLANK(AM227)),"",IF(NOT(ISBLANK(AL227)),VLOOKUP(AL227,[13]CODE_TYPE_MAPPING!$B:$C,2,FALSE),VLOOKUP(AM227,[13]CODE_TYPE_MAPPING!$B:$C,2,FALSE)))</f>
        <v>GAIN/ (LOSS) - LEASE TERMINAT</v>
      </c>
      <c r="AO227" s="200"/>
      <c r="AP227" s="200"/>
      <c r="AQ227" s="200"/>
      <c r="AR227" s="403" t="s">
        <v>815</v>
      </c>
      <c r="AS227" s="235"/>
      <c r="AT227" s="238"/>
      <c r="AU227" s="169"/>
      <c r="AZ227" s="368" t="s">
        <v>816</v>
      </c>
      <c r="BE227" s="368" t="s">
        <v>817</v>
      </c>
    </row>
    <row r="228" spans="1:57" ht="18.75">
      <c r="A228" s="146"/>
      <c r="B228" s="901"/>
      <c r="C228" s="904"/>
      <c r="D228" s="427"/>
      <c r="E228" s="895"/>
      <c r="F228" s="963"/>
      <c r="G228" s="163"/>
      <c r="H228" s="163"/>
      <c r="I228" s="163" t="str">
        <f>IF(AND(ISBLANK(G228),ISBLANK(H228)),"",IF(NOT(ISBLANK(G228)),VLOOKUP(G228,[13]CODE_TYPE_MAPPING!$B:$C,2,FALSE),VLOOKUP(H228,[13]CODE_TYPE_MAPPING!$B:$C,2,FALSE)))</f>
        <v/>
      </c>
      <c r="J228" s="165"/>
      <c r="K228" s="165"/>
      <c r="L228" s="165"/>
      <c r="M228" s="163"/>
      <c r="N228" s="163"/>
      <c r="O228" s="178"/>
      <c r="P228" s="208"/>
      <c r="Q228" s="963"/>
      <c r="R228" s="163"/>
      <c r="S228" s="163"/>
      <c r="T228" s="163" t="str">
        <f>IF(AND(ISBLANK(R228),ISBLANK(S228)),"",IF(NOT(ISBLANK(R228)),VLOOKUP(R228,[13]CODE_TYPE_MAPPING!$B:$C,2,FALSE),VLOOKUP(S228,[13]CODE_TYPE_MAPPING!$B:$C,2,FALSE)))</f>
        <v/>
      </c>
      <c r="U228" s="165"/>
      <c r="V228" s="165"/>
      <c r="W228" s="165"/>
      <c r="X228" s="163"/>
      <c r="Y228" s="163"/>
      <c r="Z228" s="178"/>
      <c r="AA228" s="963"/>
      <c r="AB228" s="186"/>
      <c r="AC228" s="186"/>
      <c r="AD228" s="186"/>
      <c r="AE228" s="187"/>
      <c r="AF228" s="187"/>
      <c r="AG228" s="187"/>
      <c r="AH228" s="186"/>
      <c r="AI228" s="186"/>
      <c r="AJ228" s="178"/>
      <c r="AK228" s="957"/>
      <c r="AL228" s="235">
        <v>2600700</v>
      </c>
      <c r="AM228" s="235"/>
      <c r="AN228" s="172" t="str">
        <f>IF(AND(ISBLANK(AL228),ISBLANK(AM228)),"",IF(NOT(ISBLANK(AL228)),VLOOKUP(AL228,[13]CODE_TYPE_MAPPING!$B:$C,2,FALSE),VLOOKUP(AM228,[13]CODE_TYPE_MAPPING!$B:$C,2,FALSE)))</f>
        <v>ULI-CAPITAL LEASE-SHORT TERM</v>
      </c>
      <c r="AO228" s="200"/>
      <c r="AP228" s="200"/>
      <c r="AQ228" s="200"/>
      <c r="AR228" s="403" t="s">
        <v>808</v>
      </c>
      <c r="AS228" s="235"/>
      <c r="AT228" s="238"/>
      <c r="AU228" s="169"/>
    </row>
    <row r="229" spans="1:57" ht="31.5" customHeight="1">
      <c r="A229" s="146"/>
      <c r="B229" s="901"/>
      <c r="C229" s="904"/>
      <c r="D229" s="427"/>
      <c r="E229" s="895"/>
      <c r="F229" s="963"/>
      <c r="G229" s="163">
        <v>1630300</v>
      </c>
      <c r="H229" s="163"/>
      <c r="I229" s="163" t="str">
        <f>IF(AND(ISBLANK(G229),ISBLANK(H229)),"",IF(NOT(ISBLANK(G229)),VLOOKUP(G229,[13]CODE_TYPE_MAPPING!$B:$C,2,FALSE),VLOOKUP(H229,[13]CODE_TYPE_MAPPING!$B:$C,2,FALSE)))</f>
        <v>Equipment and Other Prop for Sale</v>
      </c>
      <c r="J229" s="165" t="s">
        <v>676</v>
      </c>
      <c r="K229" s="165"/>
      <c r="L229" s="165" t="s">
        <v>677</v>
      </c>
      <c r="M229" s="163" t="s">
        <v>818</v>
      </c>
      <c r="N229" s="269"/>
      <c r="O229" s="178">
        <f>O225</f>
        <v>2939285.71</v>
      </c>
      <c r="P229" s="208"/>
      <c r="Q229" s="963"/>
      <c r="R229" s="163">
        <v>1630300</v>
      </c>
      <c r="S229" s="163"/>
      <c r="T229" s="163" t="str">
        <f>IF(AND(ISBLANK(R229),ISBLANK(S229)),"",IF(NOT(ISBLANK(R229)),VLOOKUP(R229,[13]CODE_TYPE_MAPPING!$B:$C,2,FALSE),VLOOKUP(S229,[13]CODE_TYPE_MAPPING!$B:$C,2,FALSE)))</f>
        <v>Equipment and Other Prop for Sale</v>
      </c>
      <c r="U229" s="165" t="s">
        <v>676</v>
      </c>
      <c r="V229" s="165"/>
      <c r="W229" s="165" t="s">
        <v>677</v>
      </c>
      <c r="X229" s="163" t="s">
        <v>818</v>
      </c>
      <c r="Y229" s="269"/>
      <c r="Z229" s="178">
        <f>Z225</f>
        <v>2939285.71</v>
      </c>
      <c r="AA229" s="963"/>
      <c r="AB229" s="186"/>
      <c r="AC229" s="186"/>
      <c r="AD229" s="186"/>
      <c r="AE229" s="187"/>
      <c r="AF229" s="187"/>
      <c r="AG229" s="187"/>
      <c r="AH229" s="186"/>
      <c r="AI229" s="274"/>
      <c r="AJ229" s="178">
        <f>AJ225</f>
        <v>2939285.71</v>
      </c>
      <c r="AK229" s="957"/>
      <c r="AL229" s="235"/>
      <c r="AM229" s="235">
        <v>1200330</v>
      </c>
      <c r="AN229" s="172" t="str">
        <f>IF(AND(ISBLANK(AL229),ISBLANK(AM229)),"",IF(NOT(ISBLANK(AL229)),VLOOKUP(AL229,[13]CODE_TYPE_MAPPING!$B:$C,2,FALSE),VLOOKUP(AM229,[13]CODE_TYPE_MAPPING!$B:$C,2,FALSE)))</f>
        <v>LEASE CONTRACT RECEIVABLE-CAPITAL LEASE</v>
      </c>
      <c r="AO229" s="200"/>
      <c r="AP229" s="200"/>
      <c r="AQ229" s="200"/>
      <c r="AR229" s="403" t="s">
        <v>809</v>
      </c>
      <c r="AS229" s="235"/>
      <c r="AT229" s="238"/>
      <c r="AU229" s="169"/>
      <c r="BE229" s="368" t="s">
        <v>819</v>
      </c>
    </row>
    <row r="230" spans="1:57" ht="13.9" customHeight="1">
      <c r="A230" s="146"/>
      <c r="B230" s="901"/>
      <c r="C230" s="904"/>
      <c r="D230" s="427"/>
      <c r="E230" s="895"/>
      <c r="F230" s="963"/>
      <c r="G230" s="163"/>
      <c r="H230" s="163">
        <v>5980400</v>
      </c>
      <c r="I230" s="163" t="str">
        <f>IF(AND(ISBLANK(G230),ISBLANK(H230)),"",IF(NOT(ISBLANK(G230)),VLOOKUP(G230,[13]CODE_TYPE_MAPPING!$B:$C,2,FALSE),VLOOKUP(H230,[13]CODE_TYPE_MAPPING!$B:$C,2,FALSE)))</f>
        <v>GAIN/ (LOSS) - LEASE TERMINAT</v>
      </c>
      <c r="J230" s="165"/>
      <c r="K230" s="165" t="s">
        <v>703</v>
      </c>
      <c r="L230" s="165" t="s">
        <v>704</v>
      </c>
      <c r="M230" s="163" t="s">
        <v>818</v>
      </c>
      <c r="N230" s="163"/>
      <c r="O230" s="178">
        <f>-O229</f>
        <v>-2939285.71</v>
      </c>
      <c r="P230" s="208"/>
      <c r="Q230" s="963"/>
      <c r="R230" s="163"/>
      <c r="S230" s="163">
        <v>5980400</v>
      </c>
      <c r="T230" s="163" t="str">
        <f>IF(AND(ISBLANK(R230),ISBLANK(S230)),"",IF(NOT(ISBLANK(R230)),VLOOKUP(R230,[13]CODE_TYPE_MAPPING!$B:$C,2,FALSE),VLOOKUP(S230,[13]CODE_TYPE_MAPPING!$B:$C,2,FALSE)))</f>
        <v>GAIN/ (LOSS) - LEASE TERMINAT</v>
      </c>
      <c r="U230" s="165"/>
      <c r="V230" s="165" t="s">
        <v>703</v>
      </c>
      <c r="W230" s="165" t="s">
        <v>704</v>
      </c>
      <c r="X230" s="163" t="s">
        <v>818</v>
      </c>
      <c r="Y230" s="163"/>
      <c r="Z230" s="178">
        <f>-Z229</f>
        <v>-2939285.71</v>
      </c>
      <c r="AA230" s="963"/>
      <c r="AB230" s="186"/>
      <c r="AC230" s="186"/>
      <c r="AD230" s="186"/>
      <c r="AE230" s="187"/>
      <c r="AF230" s="187"/>
      <c r="AG230" s="187"/>
      <c r="AH230" s="186"/>
      <c r="AI230" s="186"/>
      <c r="AJ230" s="178">
        <f>-AJ229</f>
        <v>-2939285.71</v>
      </c>
      <c r="AK230" s="957"/>
      <c r="AL230" s="235"/>
      <c r="AM230" s="235">
        <v>5460200</v>
      </c>
      <c r="AN230" s="172" t="str">
        <f>IF(AND(ISBLANK(AL230),ISBLANK(AM230)),"",IF(NOT(ISBLANK(AL230)),VLOOKUP(AL230,[13]CODE_TYPE_MAPPING!$B:$C,2,FALSE),VLOOKUP(AM230,[13]CODE_TYPE_MAPPING!$B:$C,2,FALSE)))</f>
        <v>Leasing Income - Equipment Lease</v>
      </c>
      <c r="AO230" s="200"/>
      <c r="AP230" s="200"/>
      <c r="AQ230" s="200"/>
      <c r="AR230" s="403" t="s">
        <v>810</v>
      </c>
      <c r="AS230" s="235"/>
      <c r="AT230" s="238"/>
      <c r="AU230" s="169"/>
    </row>
    <row r="231" spans="1:57" ht="18.75">
      <c r="A231" s="146"/>
      <c r="B231" s="901"/>
      <c r="C231" s="904"/>
      <c r="D231" s="427"/>
      <c r="E231" s="895"/>
      <c r="F231" s="963"/>
      <c r="G231" s="163">
        <v>1200340</v>
      </c>
      <c r="H231" s="215"/>
      <c r="I231" s="163" t="str">
        <f>IF(AND(ISBLANK(G231),ISBLANK(H231)),"",IF(NOT(ISBLANK(G231)),VLOOKUP(G231,[12]CODE_TYPE_MAPPING!$B:$C,2,FALSE),VLOOKUP(H231,[12]CODE_TYPE_MAPPING!$B:$C,2,FALSE)))</f>
        <v>RENTAL RECEIVABLE</v>
      </c>
      <c r="J231" s="165" t="s">
        <v>631</v>
      </c>
      <c r="K231" s="165"/>
      <c r="L231" s="165" t="s">
        <v>632</v>
      </c>
      <c r="M231" s="166"/>
      <c r="N231" s="163"/>
      <c r="O231" s="178">
        <v>500</v>
      </c>
      <c r="P231" s="208"/>
      <c r="Q231" s="963"/>
      <c r="R231" s="163">
        <v>1200340</v>
      </c>
      <c r="S231" s="215"/>
      <c r="T231" s="163" t="str">
        <f>IF(AND(ISBLANK(R231),ISBLANK(S231)),"",IF(NOT(ISBLANK(R231)),VLOOKUP(R231,[12]CODE_TYPE_MAPPING!$B:$C,2,FALSE),VLOOKUP(S231,[12]CODE_TYPE_MAPPING!$B:$C,2,FALSE)))</f>
        <v>RENTAL RECEIVABLE</v>
      </c>
      <c r="U231" s="165" t="s">
        <v>631</v>
      </c>
      <c r="V231" s="165"/>
      <c r="W231" s="165" t="s">
        <v>632</v>
      </c>
      <c r="X231" s="166"/>
      <c r="Y231" s="163"/>
      <c r="Z231" s="178">
        <v>500</v>
      </c>
      <c r="AA231" s="963"/>
      <c r="AB231" s="186"/>
      <c r="AC231" s="397"/>
      <c r="AD231" s="186"/>
      <c r="AE231" s="187"/>
      <c r="AF231" s="187"/>
      <c r="AG231" s="187"/>
      <c r="AH231" s="233"/>
      <c r="AI231" s="186"/>
      <c r="AJ231" s="178">
        <v>500</v>
      </c>
      <c r="AK231" s="957"/>
      <c r="AL231" s="172">
        <v>5980400</v>
      </c>
      <c r="AM231" s="235"/>
      <c r="AN231" s="172" t="str">
        <f>IF(AND(ISBLANK(AL231),ISBLANK(AM231)),"",IF(NOT(ISBLANK(AL231)),VLOOKUP(AL231,[13]CODE_TYPE_MAPPING!$B:$C,2,FALSE),VLOOKUP(AM231,[13]CODE_TYPE_MAPPING!$B:$C,2,FALSE)))</f>
        <v>GAIN/ (LOSS) - LEASE TERMINAT</v>
      </c>
      <c r="AO231" s="200"/>
      <c r="AP231" s="200"/>
      <c r="AQ231" s="200"/>
      <c r="AR231" s="235"/>
      <c r="AS231" s="235"/>
      <c r="AT231" s="238"/>
      <c r="AU231" s="169"/>
      <c r="BE231" s="368" t="s">
        <v>820</v>
      </c>
    </row>
    <row r="232" spans="1:57">
      <c r="A232" s="146"/>
      <c r="B232" s="901"/>
      <c r="C232" s="904"/>
      <c r="D232" s="427"/>
      <c r="E232" s="895"/>
      <c r="F232" s="964"/>
      <c r="G232" s="163"/>
      <c r="H232" s="398">
        <v>5900100</v>
      </c>
      <c r="I232" s="163" t="str">
        <f>IF(AND(ISBLANK(G232),ISBLANK(H232)),"",IF(NOT(ISBLANK(G232)),VLOOKUP(G232,[12]CODE_TYPE_MAPPING!$B:$C,2,FALSE),VLOOKUP(H232,[12]CODE_TYPE_MAPPING!$B:$C,2,FALSE)))</f>
        <v>RENT INCOME</v>
      </c>
      <c r="J232" s="165"/>
      <c r="K232" s="165" t="s">
        <v>692</v>
      </c>
      <c r="L232" s="165" t="s">
        <v>693</v>
      </c>
      <c r="M232" s="398"/>
      <c r="N232" s="398"/>
      <c r="O232" s="399">
        <v>-500</v>
      </c>
      <c r="P232" s="169"/>
      <c r="Q232" s="964"/>
      <c r="R232" s="163"/>
      <c r="S232" s="163">
        <v>5900110</v>
      </c>
      <c r="T232" s="163" t="str">
        <f>IF(AND(ISBLANK(R232),ISBLANK(S232)),"",IF(NOT(ISBLANK(R232)),VLOOKUP(R232,[12]CODE_TYPE_MAPPING!$B:$C,2,FALSE),VLOOKUP(S232,[12]CODE_TYPE_MAPPING!$B:$C,2,FALSE)))</f>
        <v>RENT INCOME - FSOL</v>
      </c>
      <c r="U232" s="400"/>
      <c r="V232" s="165" t="s">
        <v>769</v>
      </c>
      <c r="W232" s="165" t="s">
        <v>770</v>
      </c>
      <c r="X232" s="398"/>
      <c r="Y232" s="398"/>
      <c r="Z232" s="399">
        <v>-500</v>
      </c>
      <c r="AA232" s="964"/>
      <c r="AB232" s="186"/>
      <c r="AC232" s="186"/>
      <c r="AD232" s="186"/>
      <c r="AE232" s="401"/>
      <c r="AF232" s="401"/>
      <c r="AG232" s="401"/>
      <c r="AH232" s="402"/>
      <c r="AI232" s="402"/>
      <c r="AJ232" s="399">
        <v>-500</v>
      </c>
      <c r="AK232" s="958"/>
      <c r="AL232" s="235"/>
      <c r="AM232" s="235"/>
      <c r="AN232" s="172" t="str">
        <f>IF(AND(ISBLANK(AL232),ISBLANK(AM232)),"",IF(NOT(ISBLANK(AL232)),VLOOKUP(AL232,[13]CODE_TYPE_MAPPING!$B:$C,2,FALSE),VLOOKUP(AM232,[13]CODE_TYPE_MAPPING!$B:$C,2,FALSE)))</f>
        <v/>
      </c>
      <c r="AO232" s="405"/>
      <c r="AP232" s="405"/>
      <c r="AQ232" s="405"/>
      <c r="AR232" s="235"/>
      <c r="AS232" s="235"/>
      <c r="AT232" s="238"/>
      <c r="AU232" s="169"/>
    </row>
    <row r="233" spans="1:57" ht="20.25" customHeight="1">
      <c r="A233" s="146"/>
      <c r="B233" s="902"/>
      <c r="C233" s="905"/>
      <c r="D233" s="428"/>
      <c r="E233" s="907"/>
      <c r="F233" s="169"/>
      <c r="G233" s="190"/>
      <c r="H233" s="190"/>
      <c r="I233" s="190" t="str">
        <f>IF(AND(ISBLANK(G233),ISBLANK(H233)),"",IF(NOT(ISBLANK(G233)),VLOOKUP(G233,[13]CODE_TYPE_MAPPING!$B:$C,2,FALSE),VLOOKUP(H233,[13]CODE_TYPE_MAPPING!$B:$C,2,FALSE)))</f>
        <v/>
      </c>
      <c r="J233" s="191"/>
      <c r="K233" s="191"/>
      <c r="L233" s="191"/>
      <c r="M233" s="190"/>
      <c r="N233" s="190"/>
      <c r="O233" s="177"/>
      <c r="P233" s="169"/>
      <c r="Q233" s="169"/>
      <c r="R233" s="190"/>
      <c r="S233" s="190"/>
      <c r="T233" s="190" t="str">
        <f>IF(AND(ISBLANK(R233),ISBLANK(S233)),"",IF(NOT(ISBLANK(R233)),VLOOKUP(R233,[13]CODE_TYPE_MAPPING!$B:$C,2,FALSE),VLOOKUP(S233,[13]CODE_TYPE_MAPPING!$B:$C,2,FALSE)))</f>
        <v/>
      </c>
      <c r="U233" s="191"/>
      <c r="V233" s="191"/>
      <c r="W233" s="191"/>
      <c r="X233" s="190"/>
      <c r="Y233" s="190"/>
      <c r="Z233" s="177"/>
      <c r="AA233" s="169"/>
      <c r="AB233" s="186"/>
      <c r="AC233" s="186"/>
      <c r="AD233" s="186"/>
      <c r="AE233" s="187"/>
      <c r="AF233" s="187"/>
      <c r="AG233" s="187"/>
      <c r="AH233" s="186"/>
      <c r="AI233" s="186"/>
      <c r="AJ233" s="177"/>
      <c r="AK233" s="169"/>
      <c r="AL233" s="193"/>
      <c r="AM233" s="193"/>
      <c r="AN233" s="190" t="str">
        <f>IF(AND(ISBLANK(AL233),ISBLANK(AM233)),"",IF(NOT(ISBLANK(AL233)),VLOOKUP(AL233,[13]CODE_TYPE_MAPPING!$B:$C,2,FALSE),VLOOKUP(AM233,[13]CODE_TYPE_MAPPING!$B:$C,2,FALSE)))</f>
        <v/>
      </c>
      <c r="AO233" s="191"/>
      <c r="AP233" s="191"/>
      <c r="AQ233" s="191"/>
      <c r="AR233" s="406"/>
      <c r="AS233" s="193"/>
      <c r="AT233" s="194"/>
      <c r="AU233" s="169"/>
      <c r="BE233" s="368" t="s">
        <v>821</v>
      </c>
    </row>
    <row r="234" spans="1:57" ht="30">
      <c r="A234" s="146"/>
      <c r="B234" s="249"/>
      <c r="C234" s="190" t="s">
        <v>822</v>
      </c>
      <c r="D234" s="190"/>
      <c r="E234" s="193" t="s">
        <v>797</v>
      </c>
      <c r="F234" s="169"/>
      <c r="G234" s="190"/>
      <c r="H234" s="190"/>
      <c r="I234" s="190" t="str">
        <f>IF(AND(ISBLANK(G234),ISBLANK(H234)),"",IF(NOT(ISBLANK(G234)),VLOOKUP(G234,[13]CODE_TYPE_MAPPING!$B:$C,2,FALSE),VLOOKUP(H234,[13]CODE_TYPE_MAPPING!$B:$C,2,FALSE)))</f>
        <v/>
      </c>
      <c r="J234" s="191"/>
      <c r="K234" s="191"/>
      <c r="L234" s="191"/>
      <c r="M234" s="190" t="s">
        <v>823</v>
      </c>
      <c r="N234" s="190"/>
      <c r="O234" s="177"/>
      <c r="P234" s="169"/>
      <c r="Q234" s="169"/>
      <c r="R234" s="190"/>
      <c r="S234" s="190"/>
      <c r="T234" s="190" t="str">
        <f>IF(AND(ISBLANK(R234),ISBLANK(S234)),"",IF(NOT(ISBLANK(R234)),VLOOKUP(R234,[13]CODE_TYPE_MAPPING!$B:$C,2,FALSE),VLOOKUP(S234,[13]CODE_TYPE_MAPPING!$B:$C,2,FALSE)))</f>
        <v/>
      </c>
      <c r="U234" s="191"/>
      <c r="V234" s="191"/>
      <c r="W234" s="191"/>
      <c r="X234" s="190" t="s">
        <v>823</v>
      </c>
      <c r="Y234" s="190"/>
      <c r="Z234" s="177"/>
      <c r="AA234" s="169"/>
      <c r="AB234" s="186"/>
      <c r="AC234" s="186"/>
      <c r="AD234" s="186"/>
      <c r="AE234" s="187"/>
      <c r="AF234" s="187"/>
      <c r="AG234" s="187"/>
      <c r="AH234" s="186"/>
      <c r="AI234" s="186"/>
      <c r="AJ234" s="177"/>
      <c r="AK234" s="193"/>
      <c r="AL234" s="193"/>
      <c r="AM234" s="193"/>
      <c r="AN234" s="190" t="str">
        <f>IF(AND(ISBLANK(AL234),ISBLANK(AM234)),"",IF(NOT(ISBLANK(AL234)),VLOOKUP(AL234,[13]CODE_TYPE_MAPPING!$B:$C,2,FALSE),VLOOKUP(AM234,[13]CODE_TYPE_MAPPING!$B:$C,2,FALSE)))</f>
        <v/>
      </c>
      <c r="AO234" s="191"/>
      <c r="AP234" s="191"/>
      <c r="AQ234" s="191"/>
      <c r="AR234" s="193"/>
      <c r="AS234" s="193"/>
      <c r="AT234" s="194"/>
      <c r="AU234" s="169"/>
      <c r="BE234" s="368" t="s">
        <v>824</v>
      </c>
    </row>
    <row r="235" spans="1:57" ht="33.6" customHeight="1">
      <c r="A235" s="146"/>
      <c r="B235" s="900"/>
      <c r="C235" s="919" t="s">
        <v>825</v>
      </c>
      <c r="D235" s="426"/>
      <c r="E235" s="894" t="s">
        <v>797</v>
      </c>
      <c r="F235" s="962" t="s">
        <v>798</v>
      </c>
      <c r="G235" s="163">
        <v>1820940</v>
      </c>
      <c r="H235" s="163"/>
      <c r="I235" s="163" t="str">
        <f>IF(AND(ISBLANK(G235),ISBLANK(H235)),"",IF(NOT(ISBLANK(G235)),VLOOKUP(G235,[13]CODE_TYPE_MAPPING!$B:$C,2,FALSE),VLOOKUP(H235,[13]CODE_TYPE_MAPPING!$B:$C,2,FALSE)))</f>
        <v>A/R-TRADE-FULL GL</v>
      </c>
      <c r="J235" s="165" t="s">
        <v>670</v>
      </c>
      <c r="K235" s="165"/>
      <c r="L235" s="165" t="s">
        <v>671</v>
      </c>
      <c r="M235" s="166" t="s">
        <v>799</v>
      </c>
      <c r="N235" s="163"/>
      <c r="O235" s="178">
        <v>147000</v>
      </c>
      <c r="P235" s="169"/>
      <c r="Q235" s="962" t="s">
        <v>798</v>
      </c>
      <c r="R235" s="163">
        <v>1820940</v>
      </c>
      <c r="S235" s="163"/>
      <c r="T235" s="163" t="str">
        <f>IF(AND(ISBLANK(R235),ISBLANK(S235)),"",IF(NOT(ISBLANK(R235)),VLOOKUP(R235,[13]CODE_TYPE_MAPPING!$B:$C,2,FALSE),VLOOKUP(S235,[13]CODE_TYPE_MAPPING!$B:$C,2,FALSE)))</f>
        <v>A/R-TRADE-FULL GL</v>
      </c>
      <c r="U235" s="165" t="s">
        <v>670</v>
      </c>
      <c r="V235" s="165"/>
      <c r="W235" s="165" t="s">
        <v>671</v>
      </c>
      <c r="X235" s="166" t="s">
        <v>799</v>
      </c>
      <c r="Y235" s="163"/>
      <c r="Z235" s="178">
        <v>147000</v>
      </c>
      <c r="AA235" s="962" t="s">
        <v>798</v>
      </c>
      <c r="AB235" s="186"/>
      <c r="AC235" s="186"/>
      <c r="AD235" s="186"/>
      <c r="AE235" s="187"/>
      <c r="AF235" s="187"/>
      <c r="AG235" s="187"/>
      <c r="AH235" s="233"/>
      <c r="AI235" s="186"/>
      <c r="AJ235" s="178">
        <v>147000</v>
      </c>
      <c r="AK235" s="959" t="s">
        <v>798</v>
      </c>
      <c r="AL235" s="190">
        <v>1820940</v>
      </c>
      <c r="AM235" s="190"/>
      <c r="AN235" s="163" t="str">
        <f>IF(AND(ISBLANK(AL235),ISBLANK(AM235)),"",IF(NOT(ISBLANK(AL235)),VLOOKUP(AL235,[13]CODE_TYPE_MAPPING!$B:$C,2,FALSE),VLOOKUP(AM235,[13]CODE_TYPE_MAPPING!$B:$C,2,FALSE)))</f>
        <v>A/R-TRADE-FULL GL</v>
      </c>
      <c r="AO235" s="165" t="s">
        <v>674</v>
      </c>
      <c r="AP235" s="165"/>
      <c r="AQ235" s="165" t="s">
        <v>671</v>
      </c>
      <c r="AR235" s="184" t="s">
        <v>800</v>
      </c>
      <c r="AS235" s="173"/>
      <c r="AT235" s="176">
        <f>-SUM(AT236:AT240)</f>
        <v>1016778.6499999999</v>
      </c>
      <c r="AU235" s="169"/>
    </row>
    <row r="236" spans="1:57" ht="45">
      <c r="A236" s="146"/>
      <c r="B236" s="901"/>
      <c r="C236" s="904"/>
      <c r="D236" s="427"/>
      <c r="E236" s="895"/>
      <c r="F236" s="963"/>
      <c r="G236" s="172">
        <v>1630250</v>
      </c>
      <c r="H236" s="172"/>
      <c r="I236" s="172" t="str">
        <f>IF(AND(ISBLANK(G236),ISBLANK(H236)),"",IF(NOT(ISBLANK(G236)),VLOOKUP(G236,[13]CODE_TYPE_MAPPING!$B:$C,2,FALSE),VLOOKUP(H236,[13]CODE_TYPE_MAPPING!$B:$C,2,FALSE)))</f>
        <v>ACCUM DEPRECIATION-EQUIPMENT AND OTHER PROPERTIES FOR LEASE</v>
      </c>
      <c r="J236" s="200"/>
      <c r="K236" s="200"/>
      <c r="L236" s="200"/>
      <c r="M236" s="201"/>
      <c r="N236" s="394" t="s">
        <v>801</v>
      </c>
      <c r="O236" s="240"/>
      <c r="P236" s="169"/>
      <c r="Q236" s="963"/>
      <c r="R236" s="172">
        <v>1630250</v>
      </c>
      <c r="S236" s="172"/>
      <c r="T236" s="172" t="str">
        <f>IF(AND(ISBLANK(R236),ISBLANK(S236)),"",IF(NOT(ISBLANK(R236)),VLOOKUP(R236,[13]CODE_TYPE_MAPPING!$B:$C,2,FALSE),VLOOKUP(S236,[13]CODE_TYPE_MAPPING!$B:$C,2,FALSE)))</f>
        <v>ACCUM DEPRECIATION-EQUIPMENT AND OTHER PROPERTIES FOR LEASE</v>
      </c>
      <c r="U236" s="200"/>
      <c r="V236" s="200"/>
      <c r="W236" s="200"/>
      <c r="X236" s="201"/>
      <c r="Y236" s="394" t="s">
        <v>801</v>
      </c>
      <c r="Z236" s="240"/>
      <c r="AA236" s="963"/>
      <c r="AB236" s="186"/>
      <c r="AC236" s="186"/>
      <c r="AD236" s="186"/>
      <c r="AE236" s="187"/>
      <c r="AF236" s="187"/>
      <c r="AG236" s="187"/>
      <c r="AH236" s="233"/>
      <c r="AI236" s="395"/>
      <c r="AJ236" s="240"/>
      <c r="AK236" s="960"/>
      <c r="AL236" s="190"/>
      <c r="AM236" s="190">
        <v>1420300</v>
      </c>
      <c r="AN236" s="163" t="str">
        <f>IF(AND(ISBLANK(AL236),ISBLANK(AM236)),"",IF(NOT(ISBLANK(AL236)),VLOOKUP(AL236,[13]CODE_TYPE_MAPPING!$B:$C,2,FALSE),VLOOKUP(AM236,[13]CODE_TYPE_MAPPING!$B:$C,2,FALSE)))</f>
        <v>RESIDUAL VALUE-CAPITAL LEASE</v>
      </c>
      <c r="AO236" s="165"/>
      <c r="AP236" s="165" t="s">
        <v>550</v>
      </c>
      <c r="AQ236" s="165" t="s">
        <v>551</v>
      </c>
      <c r="AR236" s="184" t="s">
        <v>802</v>
      </c>
      <c r="AS236" s="173"/>
      <c r="AT236" s="176">
        <v>-814624</v>
      </c>
      <c r="AU236" s="169"/>
    </row>
    <row r="237" spans="1:57" ht="29.25" customHeight="1">
      <c r="A237" s="146"/>
      <c r="B237" s="901"/>
      <c r="C237" s="904"/>
      <c r="D237" s="427"/>
      <c r="E237" s="895"/>
      <c r="F237" s="963"/>
      <c r="G237" s="195">
        <v>5980400</v>
      </c>
      <c r="H237" s="195"/>
      <c r="I237" s="195" t="str">
        <f>IF(AND(ISBLANK(G237),ISBLANK(H237)),"",IF(NOT(ISBLANK(G237)),VLOOKUP(G237,[13]CODE_TYPE_MAPPING!$B:$C,2,FALSE),VLOOKUP(H237,[13]CODE_TYPE_MAPPING!$B:$C,2,FALSE)))</f>
        <v>GAIN/ (LOSS) - LEASE TERMINAT</v>
      </c>
      <c r="J237" s="196"/>
      <c r="K237" s="196"/>
      <c r="L237" s="196"/>
      <c r="M237" s="197" t="s">
        <v>803</v>
      </c>
      <c r="N237" s="396" t="s">
        <v>804</v>
      </c>
      <c r="O237" s="204">
        <v>588012.71</v>
      </c>
      <c r="P237" s="208"/>
      <c r="Q237" s="963"/>
      <c r="R237" s="195">
        <v>5980400</v>
      </c>
      <c r="S237" s="195"/>
      <c r="T237" s="195" t="str">
        <f>IF(AND(ISBLANK(R237),ISBLANK(S237)),"",IF(NOT(ISBLANK(R237)),VLOOKUP(R237,[13]CODE_TYPE_MAPPING!$B:$C,2,FALSE),VLOOKUP(S237,[13]CODE_TYPE_MAPPING!$B:$C,2,FALSE)))</f>
        <v>GAIN/ (LOSS) - LEASE TERMINAT</v>
      </c>
      <c r="U237" s="196"/>
      <c r="V237" s="196"/>
      <c r="W237" s="196"/>
      <c r="X237" s="197" t="s">
        <v>803</v>
      </c>
      <c r="Y237" s="396" t="s">
        <v>804</v>
      </c>
      <c r="Z237" s="204">
        <v>588012.71</v>
      </c>
      <c r="AA237" s="963"/>
      <c r="AB237" s="186"/>
      <c r="AC237" s="186"/>
      <c r="AD237" s="186"/>
      <c r="AE237" s="187"/>
      <c r="AF237" s="187"/>
      <c r="AG237" s="187"/>
      <c r="AH237" s="233"/>
      <c r="AI237" s="274"/>
      <c r="AJ237" s="178">
        <v>588012.71</v>
      </c>
      <c r="AK237" s="960"/>
      <c r="AL237" s="190">
        <v>5980400</v>
      </c>
      <c r="AM237" s="190"/>
      <c r="AN237" s="163" t="str">
        <f>IF(AND(ISBLANK(AL237),ISBLANK(AM237)),"",IF(NOT(ISBLANK(AL237)),VLOOKUP(AL237,[13]CODE_TYPE_MAPPING!$B:$C,2,FALSE),VLOOKUP(AM237,[13]CODE_TYPE_MAPPING!$B:$C,2,FALSE)))</f>
        <v>GAIN/ (LOSS) - LEASE TERMINAT</v>
      </c>
      <c r="AO237" s="165" t="s">
        <v>805</v>
      </c>
      <c r="AP237" s="165"/>
      <c r="AQ237" s="165" t="s">
        <v>704</v>
      </c>
      <c r="AR237" s="173"/>
      <c r="AS237" s="173"/>
      <c r="AT237" s="176"/>
      <c r="AU237" s="169"/>
      <c r="BE237" s="368" t="s">
        <v>826</v>
      </c>
    </row>
    <row r="238" spans="1:57" ht="37.5">
      <c r="A238" s="146"/>
      <c r="B238" s="901"/>
      <c r="C238" s="904"/>
      <c r="D238" s="427"/>
      <c r="E238" s="895"/>
      <c r="F238" s="963"/>
      <c r="G238" s="195"/>
      <c r="H238" s="195">
        <v>1630200</v>
      </c>
      <c r="I238" s="195" t="str">
        <f>IF(AND(ISBLANK(G238),ISBLANK(H238)),"",IF(NOT(ISBLANK(G238)),VLOOKUP(G238,[13]CODE_TYPE_MAPPING!$B:$C,2,FALSE),VLOOKUP(H238,[13]CODE_TYPE_MAPPING!$B:$C,2,FALSE)))</f>
        <v xml:space="preserve">EQUIPT &amp; OTHER PROP FOR LEASE </v>
      </c>
      <c r="J238" s="196"/>
      <c r="K238" s="196"/>
      <c r="L238" s="196"/>
      <c r="M238" s="197" t="s">
        <v>806</v>
      </c>
      <c r="N238" s="195"/>
      <c r="O238" s="204">
        <v>-735012.71</v>
      </c>
      <c r="P238" s="208"/>
      <c r="Q238" s="963"/>
      <c r="R238" s="195"/>
      <c r="S238" s="195">
        <v>1630200</v>
      </c>
      <c r="T238" s="195" t="str">
        <f>IF(AND(ISBLANK(R238),ISBLANK(S238)),"",IF(NOT(ISBLANK(R238)),VLOOKUP(R238,[13]CODE_TYPE_MAPPING!$B:$C,2,FALSE),VLOOKUP(S238,[13]CODE_TYPE_MAPPING!$B:$C,2,FALSE)))</f>
        <v xml:space="preserve">EQUIPT &amp; OTHER PROP FOR LEASE </v>
      </c>
      <c r="U238" s="196"/>
      <c r="V238" s="196"/>
      <c r="W238" s="196"/>
      <c r="X238" s="197" t="s">
        <v>806</v>
      </c>
      <c r="Y238" s="195"/>
      <c r="Z238" s="204">
        <v>-735012.71</v>
      </c>
      <c r="AA238" s="963"/>
      <c r="AB238" s="186"/>
      <c r="AC238" s="186"/>
      <c r="AD238" s="186"/>
      <c r="AE238" s="187"/>
      <c r="AF238" s="187"/>
      <c r="AG238" s="187"/>
      <c r="AH238" s="233"/>
      <c r="AI238" s="186"/>
      <c r="AJ238" s="178">
        <v>-735012.71</v>
      </c>
      <c r="AK238" s="960"/>
      <c r="AL238" s="190"/>
      <c r="AM238" s="190">
        <v>5980400</v>
      </c>
      <c r="AN238" s="163" t="str">
        <f>IF(AND(ISBLANK(AL238),ISBLANK(AM238)),"",IF(NOT(ISBLANK(AL238)),VLOOKUP(AL238,[13]CODE_TYPE_MAPPING!$B:$C,2,FALSE),VLOOKUP(AM238,[13]CODE_TYPE_MAPPING!$B:$C,2,FALSE)))</f>
        <v>GAIN/ (LOSS) - LEASE TERMINAT</v>
      </c>
      <c r="AO238" s="165"/>
      <c r="AP238" s="165" t="s">
        <v>805</v>
      </c>
      <c r="AQ238" s="165" t="s">
        <v>704</v>
      </c>
      <c r="AR238" s="184" t="s">
        <v>807</v>
      </c>
      <c r="AS238" s="173"/>
      <c r="AT238" s="176">
        <v>-1099.96</v>
      </c>
      <c r="AU238" s="169"/>
      <c r="BE238" s="368" t="s">
        <v>827</v>
      </c>
    </row>
    <row r="239" spans="1:57" ht="63.75" customHeight="1">
      <c r="A239" s="146"/>
      <c r="B239" s="901"/>
      <c r="C239" s="904"/>
      <c r="D239" s="427"/>
      <c r="E239" s="895"/>
      <c r="F239" s="963"/>
      <c r="G239" s="163"/>
      <c r="H239" s="163">
        <v>5980400</v>
      </c>
      <c r="I239" s="163" t="str">
        <f>IF(AND(ISBLANK(G239),ISBLANK(H239)),"",IF(NOT(ISBLANK(G239)),VLOOKUP(G239,[13]CODE_TYPE_MAPPING!$B:$C,2,FALSE),VLOOKUP(H239,[13]CODE_TYPE_MAPPING!$B:$C,2,FALSE)))</f>
        <v>GAIN/ (LOSS) - LEASE TERMINAT</v>
      </c>
      <c r="J239" s="165"/>
      <c r="K239" s="165" t="s">
        <v>703</v>
      </c>
      <c r="L239" s="165" t="s">
        <v>704</v>
      </c>
      <c r="M239" s="163"/>
      <c r="N239" s="163"/>
      <c r="O239" s="178">
        <v>0</v>
      </c>
      <c r="P239" s="208"/>
      <c r="Q239" s="963"/>
      <c r="R239" s="163"/>
      <c r="S239" s="163">
        <v>5980400</v>
      </c>
      <c r="T239" s="163" t="str">
        <f>IF(AND(ISBLANK(R239),ISBLANK(S239)),"",IF(NOT(ISBLANK(R239)),VLOOKUP(R239,[13]CODE_TYPE_MAPPING!$B:$C,2,FALSE),VLOOKUP(S239,[13]CODE_TYPE_MAPPING!$B:$C,2,FALSE)))</f>
        <v>GAIN/ (LOSS) - LEASE TERMINAT</v>
      </c>
      <c r="U239" s="165"/>
      <c r="V239" s="165" t="s">
        <v>703</v>
      </c>
      <c r="W239" s="165" t="s">
        <v>704</v>
      </c>
      <c r="X239" s="163"/>
      <c r="Y239" s="163"/>
      <c r="Z239" s="178">
        <v>0</v>
      </c>
      <c r="AA239" s="963"/>
      <c r="AB239" s="186"/>
      <c r="AC239" s="186"/>
      <c r="AD239" s="186"/>
      <c r="AE239" s="187"/>
      <c r="AF239" s="187"/>
      <c r="AG239" s="187"/>
      <c r="AH239" s="186"/>
      <c r="AI239" s="186"/>
      <c r="AJ239" s="178">
        <v>0</v>
      </c>
      <c r="AK239" s="960"/>
      <c r="AL239" s="190">
        <v>2600700</v>
      </c>
      <c r="AM239" s="190"/>
      <c r="AN239" s="163" t="str">
        <f>IF(AND(ISBLANK(AL239),ISBLANK(AM239)),"",IF(NOT(ISBLANK(AL239)),VLOOKUP(AL239,[13]CODE_TYPE_MAPPING!$B:$C,2,FALSE),VLOOKUP(AM239,[13]CODE_TYPE_MAPPING!$B:$C,2,FALSE)))</f>
        <v>ULI-CAPITAL LEASE-SHORT TERM</v>
      </c>
      <c r="AO239" s="165" t="s">
        <v>553</v>
      </c>
      <c r="AP239" s="165"/>
      <c r="AQ239" s="165" t="s">
        <v>554</v>
      </c>
      <c r="AR239" s="184" t="s">
        <v>808</v>
      </c>
      <c r="AS239" s="173"/>
      <c r="AT239" s="176">
        <v>1954.53</v>
      </c>
      <c r="AU239" s="169"/>
    </row>
    <row r="240" spans="1:57" ht="30">
      <c r="A240" s="146"/>
      <c r="B240" s="901"/>
      <c r="C240" s="904"/>
      <c r="D240" s="427"/>
      <c r="E240" s="895"/>
      <c r="F240" s="963"/>
      <c r="G240" s="163">
        <v>1200340</v>
      </c>
      <c r="H240" s="215"/>
      <c r="I240" s="163" t="str">
        <f>IF(AND(ISBLANK(G240),ISBLANK(H240)),"",IF(NOT(ISBLANK(G240)),VLOOKUP(G240,[12]CODE_TYPE_MAPPING!$B:$C,2,FALSE),VLOOKUP(H240,[12]CODE_TYPE_MAPPING!$B:$C,2,FALSE)))</f>
        <v>RENTAL RECEIVABLE</v>
      </c>
      <c r="J240" s="165" t="s">
        <v>631</v>
      </c>
      <c r="K240" s="165"/>
      <c r="L240" s="165" t="s">
        <v>632</v>
      </c>
      <c r="M240" s="166"/>
      <c r="N240" s="163"/>
      <c r="O240" s="178">
        <v>500</v>
      </c>
      <c r="P240" s="208"/>
      <c r="Q240" s="963"/>
      <c r="R240" s="163">
        <v>1200340</v>
      </c>
      <c r="S240" s="215"/>
      <c r="T240" s="163" t="str">
        <f>IF(AND(ISBLANK(R240),ISBLANK(S240)),"",IF(NOT(ISBLANK(R240)),VLOOKUP(R240,[12]CODE_TYPE_MAPPING!$B:$C,2,FALSE),VLOOKUP(S240,[12]CODE_TYPE_MAPPING!$B:$C,2,FALSE)))</f>
        <v>RENTAL RECEIVABLE</v>
      </c>
      <c r="U240" s="165" t="s">
        <v>631</v>
      </c>
      <c r="V240" s="165"/>
      <c r="W240" s="165" t="s">
        <v>632</v>
      </c>
      <c r="X240" s="166"/>
      <c r="Y240" s="163"/>
      <c r="Z240" s="178">
        <v>500</v>
      </c>
      <c r="AA240" s="963"/>
      <c r="AB240" s="186"/>
      <c r="AC240" s="397"/>
      <c r="AD240" s="186"/>
      <c r="AE240" s="187"/>
      <c r="AF240" s="187"/>
      <c r="AG240" s="187"/>
      <c r="AH240" s="233"/>
      <c r="AI240" s="186"/>
      <c r="AJ240" s="178">
        <v>500</v>
      </c>
      <c r="AK240" s="960"/>
      <c r="AL240" s="190"/>
      <c r="AM240" s="190">
        <v>1200330</v>
      </c>
      <c r="AN240" s="163" t="str">
        <f>IF(AND(ISBLANK(AL240),ISBLANK(AM240)),"",IF(NOT(ISBLANK(AL240)),VLOOKUP(AL240,[13]CODE_TYPE_MAPPING!$B:$C,2,FALSE),VLOOKUP(AM240,[13]CODE_TYPE_MAPPING!$B:$C,2,FALSE)))</f>
        <v>LEASE CONTRACT RECEIVABLE-CAPITAL LEASE</v>
      </c>
      <c r="AO240" s="165"/>
      <c r="AP240" s="165" t="s">
        <v>630</v>
      </c>
      <c r="AQ240" s="165" t="s">
        <v>546</v>
      </c>
      <c r="AR240" s="184" t="s">
        <v>809</v>
      </c>
      <c r="AS240" s="173"/>
      <c r="AT240" s="176">
        <v>-203009.22</v>
      </c>
      <c r="AU240" s="169"/>
    </row>
    <row r="241" spans="1:47" ht="13.9" customHeight="1">
      <c r="A241" s="146"/>
      <c r="B241" s="901"/>
      <c r="C241" s="904"/>
      <c r="D241" s="427"/>
      <c r="E241" s="895"/>
      <c r="F241" s="963"/>
      <c r="G241" s="163"/>
      <c r="H241" s="398">
        <v>5900100</v>
      </c>
      <c r="I241" s="163" t="str">
        <f>IF(AND(ISBLANK(G241),ISBLANK(H241)),"",IF(NOT(ISBLANK(G241)),VLOOKUP(G241,[12]CODE_TYPE_MAPPING!$B:$C,2,FALSE),VLOOKUP(H241,[12]CODE_TYPE_MAPPING!$B:$C,2,FALSE)))</f>
        <v>RENT INCOME</v>
      </c>
      <c r="J241" s="165"/>
      <c r="K241" s="165" t="s">
        <v>692</v>
      </c>
      <c r="L241" s="165" t="s">
        <v>693</v>
      </c>
      <c r="M241" s="398"/>
      <c r="N241" s="398"/>
      <c r="O241" s="399">
        <v>-500</v>
      </c>
      <c r="P241" s="208"/>
      <c r="Q241" s="963"/>
      <c r="R241" s="163"/>
      <c r="S241" s="163">
        <v>5900110</v>
      </c>
      <c r="T241" s="163" t="str">
        <f>IF(AND(ISBLANK(R241),ISBLANK(S241)),"",IF(NOT(ISBLANK(R241)),VLOOKUP(R241,[12]CODE_TYPE_MAPPING!$B:$C,2,FALSE),VLOOKUP(S241,[12]CODE_TYPE_MAPPING!$B:$C,2,FALSE)))</f>
        <v>RENT INCOME - FSOL</v>
      </c>
      <c r="U241" s="400"/>
      <c r="V241" s="165" t="s">
        <v>769</v>
      </c>
      <c r="W241" s="165" t="s">
        <v>770</v>
      </c>
      <c r="X241" s="398"/>
      <c r="Y241" s="398"/>
      <c r="Z241" s="399">
        <v>-500</v>
      </c>
      <c r="AA241" s="963"/>
      <c r="AB241" s="186"/>
      <c r="AC241" s="186"/>
      <c r="AD241" s="186"/>
      <c r="AE241" s="401"/>
      <c r="AF241" s="401"/>
      <c r="AG241" s="401"/>
      <c r="AH241" s="402"/>
      <c r="AI241" s="402"/>
      <c r="AJ241" s="399">
        <v>-500</v>
      </c>
      <c r="AK241" s="960"/>
      <c r="AL241" s="190"/>
      <c r="AM241" s="190">
        <v>5460200</v>
      </c>
      <c r="AN241" s="163" t="str">
        <f>IF(AND(ISBLANK(AL241),ISBLANK(AM241)),"",IF(NOT(ISBLANK(AL241)),VLOOKUP(AL241,[13]CODE_TYPE_MAPPING!$B:$C,2,FALSE),VLOOKUP(AM241,[13]CODE_TYPE_MAPPING!$B:$C,2,FALSE)))</f>
        <v>Leasing Income - Equipment Lease</v>
      </c>
      <c r="AO241" s="400"/>
      <c r="AP241" s="165" t="s">
        <v>771</v>
      </c>
      <c r="AQ241" s="165" t="s">
        <v>772</v>
      </c>
      <c r="AR241" s="184" t="s">
        <v>828</v>
      </c>
      <c r="AS241" s="173"/>
      <c r="AT241" s="177">
        <v>-100</v>
      </c>
      <c r="AU241" s="169"/>
    </row>
    <row r="242" spans="1:47" ht="13.9" customHeight="1">
      <c r="A242" s="146"/>
      <c r="B242" s="901"/>
      <c r="C242" s="904"/>
      <c r="D242" s="427"/>
      <c r="E242" s="895"/>
      <c r="F242" s="963"/>
      <c r="G242" s="163"/>
      <c r="H242" s="215"/>
      <c r="I242" s="163"/>
      <c r="J242" s="165"/>
      <c r="K242" s="165"/>
      <c r="L242" s="165"/>
      <c r="M242" s="163"/>
      <c r="N242" s="163"/>
      <c r="O242" s="178"/>
      <c r="P242" s="208"/>
      <c r="Q242" s="963"/>
      <c r="R242" s="163"/>
      <c r="S242" s="215"/>
      <c r="T242" s="163"/>
      <c r="U242" s="165"/>
      <c r="V242" s="165"/>
      <c r="W242" s="165"/>
      <c r="X242" s="163"/>
      <c r="Y242" s="163"/>
      <c r="Z242" s="178"/>
      <c r="AA242" s="963"/>
      <c r="AB242" s="186"/>
      <c r="AC242" s="397"/>
      <c r="AD242" s="186"/>
      <c r="AE242" s="187"/>
      <c r="AF242" s="187"/>
      <c r="AG242" s="187"/>
      <c r="AH242" s="186"/>
      <c r="AI242" s="186"/>
      <c r="AJ242" s="178"/>
      <c r="AK242" s="960"/>
      <c r="AL242" s="190">
        <v>5980400</v>
      </c>
      <c r="AM242" s="190"/>
      <c r="AN242" s="163" t="str">
        <f>IF(AND(ISBLANK(AL242),ISBLANK(AM242)),"",IF(NOT(ISBLANK(AL242)),VLOOKUP(AL242,[13]CODE_TYPE_MAPPING!$B:$C,2,FALSE),VLOOKUP(AM242,[13]CODE_TYPE_MAPPING!$B:$C,2,FALSE)))</f>
        <v>GAIN/ (LOSS) - LEASE TERMINAT</v>
      </c>
      <c r="AO242" s="165" t="s">
        <v>805</v>
      </c>
      <c r="AP242" s="165"/>
      <c r="AQ242" s="165" t="s">
        <v>704</v>
      </c>
      <c r="AR242" s="173"/>
      <c r="AS242" s="173"/>
      <c r="AT242" s="177">
        <v>100</v>
      </c>
      <c r="AU242" s="169"/>
    </row>
    <row r="243" spans="1:47" ht="30">
      <c r="A243" s="146"/>
      <c r="B243" s="901"/>
      <c r="C243" s="904"/>
      <c r="D243" s="427"/>
      <c r="E243" s="895"/>
      <c r="F243" s="963"/>
      <c r="G243" s="215"/>
      <c r="H243" s="253"/>
      <c r="I243" s="163"/>
      <c r="J243" s="165"/>
      <c r="K243" s="165"/>
      <c r="L243" s="165"/>
      <c r="M243" s="163"/>
      <c r="N243" s="163"/>
      <c r="O243" s="178"/>
      <c r="P243" s="208"/>
      <c r="Q243" s="963"/>
      <c r="R243" s="215"/>
      <c r="S243" s="253"/>
      <c r="T243" s="163"/>
      <c r="U243" s="165"/>
      <c r="V243" s="165"/>
      <c r="W243" s="165"/>
      <c r="X243" s="163"/>
      <c r="Y243" s="163"/>
      <c r="Z243" s="178"/>
      <c r="AA243" s="963"/>
      <c r="AB243" s="397"/>
      <c r="AC243" s="255"/>
      <c r="AD243" s="186"/>
      <c r="AE243" s="187"/>
      <c r="AF243" s="187"/>
      <c r="AG243" s="187"/>
      <c r="AH243" s="186"/>
      <c r="AI243" s="186"/>
      <c r="AJ243" s="178"/>
      <c r="AK243" s="960"/>
      <c r="AL243" s="286"/>
      <c r="AM243" s="286">
        <v>2600700</v>
      </c>
      <c r="AN243" s="281" t="str">
        <f>IF(AND(ISBLANK(AL243),ISBLANK(AM243)),"",IF(NOT(ISBLANK(AL243)),VLOOKUP(AL243,[13]CODE_TYPE_MAPPING!$B:$C,2,FALSE),VLOOKUP(AM243,[13]CODE_TYPE_MAPPING!$B:$C,2,FALSE)))</f>
        <v>ULI-CAPITAL LEASE-SHORT TERM</v>
      </c>
      <c r="AO243" s="282"/>
      <c r="AP243" s="282" t="s">
        <v>553</v>
      </c>
      <c r="AQ243" s="282" t="s">
        <v>554</v>
      </c>
      <c r="AR243" s="286"/>
      <c r="AS243" s="286" t="s">
        <v>829</v>
      </c>
      <c r="AT243" s="194"/>
      <c r="AU243" s="169"/>
    </row>
    <row r="244" spans="1:47" ht="13.9" customHeight="1">
      <c r="A244" s="146"/>
      <c r="B244" s="901"/>
      <c r="C244" s="904"/>
      <c r="D244" s="427"/>
      <c r="E244" s="895"/>
      <c r="F244" s="963"/>
      <c r="G244" s="215"/>
      <c r="H244" s="163"/>
      <c r="I244" s="163"/>
      <c r="J244" s="165"/>
      <c r="K244" s="165"/>
      <c r="L244" s="165"/>
      <c r="M244" s="166"/>
      <c r="N244" s="163"/>
      <c r="O244" s="178"/>
      <c r="P244" s="208"/>
      <c r="Q244" s="963"/>
      <c r="R244" s="215"/>
      <c r="S244" s="163"/>
      <c r="T244" s="163"/>
      <c r="U244" s="165"/>
      <c r="V244" s="165"/>
      <c r="W244" s="165"/>
      <c r="X244" s="166"/>
      <c r="Y244" s="163"/>
      <c r="Z244" s="178"/>
      <c r="AA244" s="963"/>
      <c r="AB244" s="397"/>
      <c r="AC244" s="186"/>
      <c r="AD244" s="186"/>
      <c r="AE244" s="187"/>
      <c r="AF244" s="187"/>
      <c r="AG244" s="187"/>
      <c r="AH244" s="233"/>
      <c r="AI244" s="186"/>
      <c r="AJ244" s="178"/>
      <c r="AK244" s="960"/>
      <c r="AL244" s="286">
        <v>1200330</v>
      </c>
      <c r="AM244" s="286"/>
      <c r="AN244" s="281" t="str">
        <f>IF(AND(ISBLANK(AL244),ISBLANK(AM244)),"",IF(NOT(ISBLANK(AL244)),VLOOKUP(AL244,[13]CODE_TYPE_MAPPING!$B:$C,2,FALSE),VLOOKUP(AM244,[13]CODE_TYPE_MAPPING!$B:$C,2,FALSE)))</f>
        <v>LEASE CONTRACT RECEIVABLE-CAPITAL LEASE</v>
      </c>
      <c r="AO244" s="282" t="s">
        <v>630</v>
      </c>
      <c r="AP244" s="282"/>
      <c r="AQ244" s="282" t="s">
        <v>546</v>
      </c>
      <c r="AR244" s="286"/>
      <c r="AS244" s="286" t="s">
        <v>829</v>
      </c>
      <c r="AT244" s="194"/>
      <c r="AU244" s="169"/>
    </row>
    <row r="245" spans="1:47" ht="13.9" customHeight="1">
      <c r="A245" s="146"/>
      <c r="B245" s="901"/>
      <c r="C245" s="904"/>
      <c r="D245" s="427"/>
      <c r="E245" s="895"/>
      <c r="F245" s="963"/>
      <c r="G245" s="163"/>
      <c r="H245" s="163"/>
      <c r="I245" s="163"/>
      <c r="J245" s="165"/>
      <c r="K245" s="165"/>
      <c r="L245" s="165"/>
      <c r="M245" s="163"/>
      <c r="N245" s="163"/>
      <c r="O245" s="178"/>
      <c r="P245" s="208"/>
      <c r="Q245" s="963"/>
      <c r="R245" s="163"/>
      <c r="S245" s="163"/>
      <c r="T245" s="163"/>
      <c r="U245" s="165"/>
      <c r="V245" s="165"/>
      <c r="W245" s="165"/>
      <c r="X245" s="163"/>
      <c r="Y245" s="163"/>
      <c r="Z245" s="178"/>
      <c r="AA245" s="963"/>
      <c r="AB245" s="186"/>
      <c r="AC245" s="186"/>
      <c r="AD245" s="186"/>
      <c r="AE245" s="187"/>
      <c r="AF245" s="187"/>
      <c r="AG245" s="187"/>
      <c r="AH245" s="186"/>
      <c r="AI245" s="186"/>
      <c r="AJ245" s="178"/>
      <c r="AK245" s="960"/>
      <c r="AL245" s="286"/>
      <c r="AM245" s="286">
        <v>1200420</v>
      </c>
      <c r="AN245" s="281" t="str">
        <f>IF(AND(ISBLANK(AL245),ISBLANK(AM245)),"",IF(NOT(ISBLANK(AL245)),VLOOKUP(AL245,[13]CODE_TYPE_MAPPING!$B:$C,2,FALSE),VLOOKUP(AM245,[13]CODE_TYPE_MAPPING!$B:$C,2,FALSE)))</f>
        <v>PAST DUE RCVBLES-CAPITAL LEASE</v>
      </c>
      <c r="AO245" s="282"/>
      <c r="AP245" s="282" t="s">
        <v>644</v>
      </c>
      <c r="AQ245" s="282" t="s">
        <v>645</v>
      </c>
      <c r="AR245" s="286"/>
      <c r="AS245" s="286" t="s">
        <v>829</v>
      </c>
      <c r="AT245" s="194"/>
      <c r="AU245" s="169"/>
    </row>
    <row r="246" spans="1:47" ht="30">
      <c r="A246" s="146"/>
      <c r="B246" s="901"/>
      <c r="C246" s="904"/>
      <c r="D246" s="427"/>
      <c r="E246" s="895"/>
      <c r="F246" s="964"/>
      <c r="G246" s="163"/>
      <c r="H246" s="163"/>
      <c r="I246" s="163"/>
      <c r="J246" s="165"/>
      <c r="K246" s="165"/>
      <c r="L246" s="165"/>
      <c r="M246" s="163"/>
      <c r="N246" s="163"/>
      <c r="O246" s="178"/>
      <c r="P246" s="208"/>
      <c r="Q246" s="964"/>
      <c r="R246" s="163"/>
      <c r="S246" s="163"/>
      <c r="T246" s="163"/>
      <c r="U246" s="165"/>
      <c r="V246" s="165"/>
      <c r="W246" s="165"/>
      <c r="X246" s="163"/>
      <c r="Y246" s="163"/>
      <c r="Z246" s="178"/>
      <c r="AA246" s="964"/>
      <c r="AB246" s="186"/>
      <c r="AC246" s="186"/>
      <c r="AD246" s="186"/>
      <c r="AE246" s="187"/>
      <c r="AF246" s="187"/>
      <c r="AG246" s="187"/>
      <c r="AH246" s="186"/>
      <c r="AI246" s="186"/>
      <c r="AJ246" s="178"/>
      <c r="AK246" s="961"/>
      <c r="AL246" s="286">
        <v>2600900</v>
      </c>
      <c r="AM246" s="286"/>
      <c r="AN246" s="281" t="str">
        <f>IF(AND(ISBLANK(AL246),ISBLANK(AM246)),"",IF(NOT(ISBLANK(AL246)),VLOOKUP(AL246,[13]CODE_TYPE_MAPPING!$B:$C,2,FALSE),VLOOKUP(AM246,[13]CODE_TYPE_MAPPING!$B:$C,2,FALSE)))</f>
        <v>ULI PAST DUE LEASE</v>
      </c>
      <c r="AO246" s="282" t="s">
        <v>791</v>
      </c>
      <c r="AP246" s="282"/>
      <c r="AQ246" s="282" t="s">
        <v>792</v>
      </c>
      <c r="AR246" s="286"/>
      <c r="AS246" s="286" t="s">
        <v>829</v>
      </c>
      <c r="AT246" s="194"/>
      <c r="AU246" s="169"/>
    </row>
    <row r="247" spans="1:47" ht="52.5" customHeight="1">
      <c r="A247" s="146"/>
      <c r="B247" s="901"/>
      <c r="C247" s="904"/>
      <c r="D247" s="427"/>
      <c r="E247" s="895"/>
      <c r="F247" s="962" t="s">
        <v>811</v>
      </c>
      <c r="G247" s="172">
        <v>1630250</v>
      </c>
      <c r="H247" s="172"/>
      <c r="I247" s="172" t="str">
        <f>IF(AND(ISBLANK(G247),ISBLANK(H247)),"",IF(NOT(ISBLANK(G247)),VLOOKUP(G247,[13]CODE_TYPE_MAPPING!$B:$C,2,FALSE),VLOOKUP(H247,[13]CODE_TYPE_MAPPING!$B:$C,2,FALSE)))</f>
        <v>ACCUM DEPRECIATION-EQUIPMENT AND OTHER PROPERTIES FOR LEASE</v>
      </c>
      <c r="J247" s="200"/>
      <c r="K247" s="200"/>
      <c r="L247" s="200"/>
      <c r="M247" s="172"/>
      <c r="N247" s="394"/>
      <c r="O247" s="240"/>
      <c r="P247" s="208"/>
      <c r="Q247" s="959" t="s">
        <v>811</v>
      </c>
      <c r="R247" s="172">
        <v>1630250</v>
      </c>
      <c r="S247" s="172"/>
      <c r="T247" s="172" t="str">
        <f>IF(AND(ISBLANK(R247),ISBLANK(S247)),"",IF(NOT(ISBLANK(R247)),VLOOKUP(R247,[13]CODE_TYPE_MAPPING!$B:$C,2,FALSE),VLOOKUP(S247,[13]CODE_TYPE_MAPPING!$B:$C,2,FALSE)))</f>
        <v>ACCUM DEPRECIATION-EQUIPMENT AND OTHER PROPERTIES FOR LEASE</v>
      </c>
      <c r="U247" s="200"/>
      <c r="V247" s="200"/>
      <c r="W247" s="200"/>
      <c r="X247" s="172"/>
      <c r="Y247" s="394"/>
      <c r="Z247" s="240"/>
      <c r="AA247" s="959" t="s">
        <v>811</v>
      </c>
      <c r="AB247" s="186"/>
      <c r="AC247" s="186"/>
      <c r="AD247" s="186"/>
      <c r="AE247" s="187"/>
      <c r="AF247" s="187"/>
      <c r="AG247" s="187"/>
      <c r="AH247" s="186"/>
      <c r="AI247" s="395"/>
      <c r="AJ247" s="240"/>
      <c r="AK247" s="956" t="s">
        <v>811</v>
      </c>
      <c r="AL247" s="235"/>
      <c r="AM247" s="235"/>
      <c r="AN247" s="172"/>
      <c r="AO247" s="200"/>
      <c r="AP247" s="200"/>
      <c r="AQ247" s="200"/>
      <c r="AR247" s="403"/>
      <c r="AS247" s="404" t="s">
        <v>830</v>
      </c>
      <c r="AT247" s="238"/>
      <c r="AU247" s="169"/>
    </row>
    <row r="248" spans="1:47" ht="32.25" customHeight="1">
      <c r="A248" s="146"/>
      <c r="B248" s="901"/>
      <c r="C248" s="904"/>
      <c r="D248" s="427"/>
      <c r="E248" s="895"/>
      <c r="F248" s="963"/>
      <c r="G248" s="195">
        <v>5980400</v>
      </c>
      <c r="H248" s="195"/>
      <c r="I248" s="195" t="str">
        <f>IF(AND(ISBLANK(G248),ISBLANK(H248)),"",IF(NOT(ISBLANK(G248)),VLOOKUP(G248,[13]CODE_TYPE_MAPPING!$B:$C,2,FALSE),VLOOKUP(H248,[13]CODE_TYPE_MAPPING!$B:$C,2,FALSE)))</f>
        <v>GAIN/ (LOSS) - LEASE TERMINAT</v>
      </c>
      <c r="J248" s="196"/>
      <c r="K248" s="196"/>
      <c r="L248" s="196"/>
      <c r="M248" s="195" t="s">
        <v>813</v>
      </c>
      <c r="N248" s="195"/>
      <c r="O248" s="204">
        <f>-(O247+O250)</f>
        <v>2939285.71</v>
      </c>
      <c r="P248" s="208"/>
      <c r="Q248" s="960"/>
      <c r="R248" s="195">
        <v>5980400</v>
      </c>
      <c r="S248" s="195"/>
      <c r="T248" s="195" t="str">
        <f>IF(AND(ISBLANK(R248),ISBLANK(S248)),"",IF(NOT(ISBLANK(R248)),VLOOKUP(R248,[13]CODE_TYPE_MAPPING!$B:$C,2,FALSE),VLOOKUP(S248,[13]CODE_TYPE_MAPPING!$B:$C,2,FALSE)))</f>
        <v>GAIN/ (LOSS) - LEASE TERMINAT</v>
      </c>
      <c r="U248" s="196"/>
      <c r="V248" s="196"/>
      <c r="W248" s="196"/>
      <c r="X248" s="195" t="s">
        <v>813</v>
      </c>
      <c r="Y248" s="195"/>
      <c r="Z248" s="204">
        <f>-(Z247+Z250)</f>
        <v>2939285.71</v>
      </c>
      <c r="AA248" s="960"/>
      <c r="AB248" s="186"/>
      <c r="AC248" s="186"/>
      <c r="AD248" s="186"/>
      <c r="AE248" s="187"/>
      <c r="AF248" s="187"/>
      <c r="AG248" s="187"/>
      <c r="AH248" s="186"/>
      <c r="AI248" s="186"/>
      <c r="AJ248" s="178">
        <f>-(AJ247+AJ250)</f>
        <v>2939285.71</v>
      </c>
      <c r="AK248" s="957"/>
      <c r="AL248" s="235"/>
      <c r="AM248" s="235">
        <v>1420300</v>
      </c>
      <c r="AN248" s="172" t="str">
        <f>IF(AND(ISBLANK(AL248),ISBLANK(AM248)),"",IF(NOT(ISBLANK(AL248)),VLOOKUP(AL248,[13]CODE_TYPE_MAPPING!$B:$C,2,FALSE),VLOOKUP(AM248,[13]CODE_TYPE_MAPPING!$B:$C,2,FALSE)))</f>
        <v>RESIDUAL VALUE-CAPITAL LEASE</v>
      </c>
      <c r="AO248" s="196"/>
      <c r="AP248" s="196"/>
      <c r="AQ248" s="196"/>
      <c r="AR248" s="403" t="s">
        <v>802</v>
      </c>
      <c r="AS248" s="317" t="s">
        <v>831</v>
      </c>
      <c r="AT248" s="238"/>
      <c r="AU248" s="169"/>
    </row>
    <row r="249" spans="1:47" ht="13.9" customHeight="1">
      <c r="A249" s="146"/>
      <c r="B249" s="901"/>
      <c r="C249" s="904"/>
      <c r="D249" s="427"/>
      <c r="E249" s="895"/>
      <c r="F249" s="963"/>
      <c r="G249" s="195"/>
      <c r="H249" s="195"/>
      <c r="I249" s="195" t="str">
        <f>IF(AND(ISBLANK(G249),ISBLANK(H249)),"",IF(NOT(ISBLANK(G249)),VLOOKUP(G249,[13]CODE_TYPE_MAPPING!$B:$C,2,FALSE),VLOOKUP(H249,[13]CODE_TYPE_MAPPING!$B:$C,2,FALSE)))</f>
        <v/>
      </c>
      <c r="J249" s="196"/>
      <c r="K249" s="196"/>
      <c r="L249" s="196"/>
      <c r="M249" s="195"/>
      <c r="N249" s="195"/>
      <c r="O249" s="204"/>
      <c r="P249" s="208"/>
      <c r="Q249" s="960"/>
      <c r="R249" s="195"/>
      <c r="S249" s="195"/>
      <c r="T249" s="195" t="str">
        <f>IF(AND(ISBLANK(R249),ISBLANK(S249)),"",IF(NOT(ISBLANK(R249)),VLOOKUP(R249,[13]CODE_TYPE_MAPPING!$B:$C,2,FALSE),VLOOKUP(S249,[13]CODE_TYPE_MAPPING!$B:$C,2,FALSE)))</f>
        <v/>
      </c>
      <c r="U249" s="196"/>
      <c r="V249" s="196"/>
      <c r="W249" s="196"/>
      <c r="X249" s="195"/>
      <c r="Y249" s="195"/>
      <c r="Z249" s="204"/>
      <c r="AA249" s="960"/>
      <c r="AB249" s="186"/>
      <c r="AC249" s="186"/>
      <c r="AD249" s="186"/>
      <c r="AE249" s="187"/>
      <c r="AF249" s="187"/>
      <c r="AG249" s="187"/>
      <c r="AH249" s="186"/>
      <c r="AI249" s="186"/>
      <c r="AJ249" s="178"/>
      <c r="AK249" s="957"/>
      <c r="AL249" s="172">
        <v>5980400</v>
      </c>
      <c r="AM249" s="235"/>
      <c r="AN249" s="172" t="str">
        <f>IF(AND(ISBLANK(AL249),ISBLANK(AM249)),"",IF(NOT(ISBLANK(AL249)),VLOOKUP(AL249,[13]CODE_TYPE_MAPPING!$B:$C,2,FALSE),VLOOKUP(AM249,[13]CODE_TYPE_MAPPING!$B:$C,2,FALSE)))</f>
        <v>GAIN/ (LOSS) - LEASE TERMINAT</v>
      </c>
      <c r="AO249" s="200"/>
      <c r="AP249" s="200"/>
      <c r="AQ249" s="200"/>
      <c r="AR249" s="235"/>
      <c r="AS249" s="235"/>
      <c r="AT249" s="238"/>
      <c r="AU249" s="169"/>
    </row>
    <row r="250" spans="1:47" ht="18.75">
      <c r="A250" s="146"/>
      <c r="B250" s="901"/>
      <c r="C250" s="904"/>
      <c r="D250" s="427"/>
      <c r="E250" s="895"/>
      <c r="F250" s="963"/>
      <c r="G250" s="195"/>
      <c r="H250" s="195">
        <v>1630200</v>
      </c>
      <c r="I250" s="195" t="str">
        <f>IF(AND(ISBLANK(G250),ISBLANK(H250)),"",IF(NOT(ISBLANK(G250)),VLOOKUP(G250,[13]CODE_TYPE_MAPPING!$B:$C,2,FALSE),VLOOKUP(H250,[13]CODE_TYPE_MAPPING!$B:$C,2,FALSE)))</f>
        <v xml:space="preserve">EQUIPT &amp; OTHER PROP FOR LEASE </v>
      </c>
      <c r="J250" s="196"/>
      <c r="K250" s="196"/>
      <c r="L250" s="196"/>
      <c r="M250" s="197" t="s">
        <v>806</v>
      </c>
      <c r="N250" s="195"/>
      <c r="O250" s="204">
        <v>-2939285.71</v>
      </c>
      <c r="P250" s="208"/>
      <c r="Q250" s="960"/>
      <c r="R250" s="195"/>
      <c r="S250" s="195">
        <v>1630200</v>
      </c>
      <c r="T250" s="195" t="str">
        <f>IF(AND(ISBLANK(R250),ISBLANK(S250)),"",IF(NOT(ISBLANK(R250)),VLOOKUP(R250,[13]CODE_TYPE_MAPPING!$B:$C,2,FALSE),VLOOKUP(S250,[13]CODE_TYPE_MAPPING!$B:$C,2,FALSE)))</f>
        <v xml:space="preserve">EQUIPT &amp; OTHER PROP FOR LEASE </v>
      </c>
      <c r="U250" s="196"/>
      <c r="V250" s="196"/>
      <c r="W250" s="196"/>
      <c r="X250" s="197" t="s">
        <v>806</v>
      </c>
      <c r="Y250" s="195"/>
      <c r="Z250" s="204">
        <v>-2939285.71</v>
      </c>
      <c r="AA250" s="960"/>
      <c r="AB250" s="186"/>
      <c r="AC250" s="186"/>
      <c r="AD250" s="186"/>
      <c r="AE250" s="187"/>
      <c r="AF250" s="187"/>
      <c r="AG250" s="187"/>
      <c r="AH250" s="233"/>
      <c r="AI250" s="186"/>
      <c r="AJ250" s="178">
        <v>-2939285.71</v>
      </c>
      <c r="AK250" s="957"/>
      <c r="AL250" s="235"/>
      <c r="AM250" s="172">
        <v>5980400</v>
      </c>
      <c r="AN250" s="172" t="str">
        <f>IF(AND(ISBLANK(AL250),ISBLANK(AM250)),"",IF(NOT(ISBLANK(AL250)),VLOOKUP(AL250,[13]CODE_TYPE_MAPPING!$B:$C,2,FALSE),VLOOKUP(AM250,[13]CODE_TYPE_MAPPING!$B:$C,2,FALSE)))</f>
        <v>GAIN/ (LOSS) - LEASE TERMINAT</v>
      </c>
      <c r="AO250" s="196"/>
      <c r="AP250" s="196"/>
      <c r="AQ250" s="196"/>
      <c r="AR250" s="403" t="s">
        <v>815</v>
      </c>
      <c r="AS250" s="235"/>
      <c r="AT250" s="238"/>
      <c r="AU250" s="169"/>
    </row>
    <row r="251" spans="1:47" ht="18.75">
      <c r="A251" s="146"/>
      <c r="B251" s="901"/>
      <c r="C251" s="904"/>
      <c r="D251" s="427"/>
      <c r="E251" s="895"/>
      <c r="F251" s="963"/>
      <c r="G251" s="163"/>
      <c r="H251" s="163"/>
      <c r="I251" s="163" t="str">
        <f>IF(AND(ISBLANK(G251),ISBLANK(H251)),"",IF(NOT(ISBLANK(G251)),VLOOKUP(G251,[13]CODE_TYPE_MAPPING!$B:$C,2,FALSE),VLOOKUP(H251,[13]CODE_TYPE_MAPPING!$B:$C,2,FALSE)))</f>
        <v/>
      </c>
      <c r="J251" s="165"/>
      <c r="K251" s="165"/>
      <c r="L251" s="165"/>
      <c r="M251" s="163"/>
      <c r="N251" s="163"/>
      <c r="O251" s="178"/>
      <c r="P251" s="208"/>
      <c r="Q251" s="960"/>
      <c r="R251" s="163"/>
      <c r="S251" s="163"/>
      <c r="T251" s="163" t="str">
        <f>IF(AND(ISBLANK(R251),ISBLANK(S251)),"",IF(NOT(ISBLANK(R251)),VLOOKUP(R251,[13]CODE_TYPE_MAPPING!$B:$C,2,FALSE),VLOOKUP(S251,[13]CODE_TYPE_MAPPING!$B:$C,2,FALSE)))</f>
        <v/>
      </c>
      <c r="U251" s="165"/>
      <c r="V251" s="165"/>
      <c r="W251" s="165"/>
      <c r="X251" s="163"/>
      <c r="Y251" s="163"/>
      <c r="Z251" s="178"/>
      <c r="AA251" s="960"/>
      <c r="AB251" s="186"/>
      <c r="AC251" s="186"/>
      <c r="AD251" s="186"/>
      <c r="AE251" s="187"/>
      <c r="AF251" s="187"/>
      <c r="AG251" s="187"/>
      <c r="AH251" s="186"/>
      <c r="AI251" s="186"/>
      <c r="AJ251" s="178"/>
      <c r="AK251" s="957"/>
      <c r="AL251" s="235">
        <v>2600700</v>
      </c>
      <c r="AM251" s="235"/>
      <c r="AN251" s="172" t="str">
        <f>IF(AND(ISBLANK(AL251),ISBLANK(AM251)),"",IF(NOT(ISBLANK(AL251)),VLOOKUP(AL251,[13]CODE_TYPE_MAPPING!$B:$C,2,FALSE),VLOOKUP(AM251,[13]CODE_TYPE_MAPPING!$B:$C,2,FALSE)))</f>
        <v>ULI-CAPITAL LEASE-SHORT TERM</v>
      </c>
      <c r="AO251" s="187"/>
      <c r="AP251" s="187"/>
      <c r="AQ251" s="187"/>
      <c r="AR251" s="403" t="s">
        <v>808</v>
      </c>
      <c r="AS251" s="235"/>
      <c r="AT251" s="238"/>
      <c r="AU251" s="169"/>
    </row>
    <row r="252" spans="1:47" ht="38.25" customHeight="1">
      <c r="A252" s="146"/>
      <c r="B252" s="901"/>
      <c r="C252" s="904"/>
      <c r="D252" s="427"/>
      <c r="E252" s="895"/>
      <c r="F252" s="963"/>
      <c r="G252" s="163">
        <v>1630300</v>
      </c>
      <c r="H252" s="163"/>
      <c r="I252" s="163" t="str">
        <f>IF(AND(ISBLANK(G252),ISBLANK(H252)),"",IF(NOT(ISBLANK(G252)),VLOOKUP(G252,[13]CODE_TYPE_MAPPING!$B:$C,2,FALSE),VLOOKUP(H252,[13]CODE_TYPE_MAPPING!$B:$C,2,FALSE)))</f>
        <v>Equipment and Other Prop for Sale</v>
      </c>
      <c r="J252" s="165" t="s">
        <v>676</v>
      </c>
      <c r="K252" s="165"/>
      <c r="L252" s="165" t="s">
        <v>677</v>
      </c>
      <c r="M252" s="163" t="s">
        <v>818</v>
      </c>
      <c r="N252" s="269"/>
      <c r="O252" s="178">
        <f>O248</f>
        <v>2939285.71</v>
      </c>
      <c r="P252" s="208"/>
      <c r="Q252" s="960"/>
      <c r="R252" s="163">
        <v>1630300</v>
      </c>
      <c r="S252" s="163"/>
      <c r="T252" s="163" t="str">
        <f>IF(AND(ISBLANK(R252),ISBLANK(S252)),"",IF(NOT(ISBLANK(R252)),VLOOKUP(R252,[13]CODE_TYPE_MAPPING!$B:$C,2,FALSE),VLOOKUP(S252,[13]CODE_TYPE_MAPPING!$B:$C,2,FALSE)))</f>
        <v>Equipment and Other Prop for Sale</v>
      </c>
      <c r="U252" s="165" t="s">
        <v>676</v>
      </c>
      <c r="V252" s="165"/>
      <c r="W252" s="165" t="s">
        <v>677</v>
      </c>
      <c r="X252" s="163" t="s">
        <v>818</v>
      </c>
      <c r="Y252" s="269"/>
      <c r="Z252" s="178">
        <f>Z248</f>
        <v>2939285.71</v>
      </c>
      <c r="AA252" s="960"/>
      <c r="AB252" s="186"/>
      <c r="AC252" s="186"/>
      <c r="AD252" s="186"/>
      <c r="AE252" s="187"/>
      <c r="AF252" s="187"/>
      <c r="AG252" s="187"/>
      <c r="AH252" s="186"/>
      <c r="AI252" s="274"/>
      <c r="AJ252" s="178">
        <f>AJ248</f>
        <v>2939285.71</v>
      </c>
      <c r="AK252" s="957"/>
      <c r="AL252" s="235"/>
      <c r="AM252" s="235">
        <v>1200330</v>
      </c>
      <c r="AN252" s="172" t="str">
        <f>IF(AND(ISBLANK(AL252),ISBLANK(AM252)),"",IF(NOT(ISBLANK(AL252)),VLOOKUP(AL252,[13]CODE_TYPE_MAPPING!$B:$C,2,FALSE),VLOOKUP(AM252,[13]CODE_TYPE_MAPPING!$B:$C,2,FALSE)))</f>
        <v>LEASE CONTRACT RECEIVABLE-CAPITAL LEASE</v>
      </c>
      <c r="AO252" s="187"/>
      <c r="AP252" s="187"/>
      <c r="AQ252" s="187"/>
      <c r="AR252" s="403" t="s">
        <v>809</v>
      </c>
      <c r="AS252" s="235"/>
      <c r="AT252" s="238"/>
      <c r="AU252" s="169"/>
    </row>
    <row r="253" spans="1:47" ht="18.75">
      <c r="A253" s="146"/>
      <c r="B253" s="901"/>
      <c r="C253" s="904"/>
      <c r="D253" s="427"/>
      <c r="E253" s="895"/>
      <c r="F253" s="963"/>
      <c r="G253" s="163"/>
      <c r="H253" s="163">
        <v>5980400</v>
      </c>
      <c r="I253" s="163" t="str">
        <f>IF(AND(ISBLANK(G253),ISBLANK(H253)),"",IF(NOT(ISBLANK(G253)),VLOOKUP(G253,[13]CODE_TYPE_MAPPING!$B:$C,2,FALSE),VLOOKUP(H253,[13]CODE_TYPE_MAPPING!$B:$C,2,FALSE)))</f>
        <v>GAIN/ (LOSS) - LEASE TERMINAT</v>
      </c>
      <c r="J253" s="165"/>
      <c r="K253" s="165" t="s">
        <v>703</v>
      </c>
      <c r="L253" s="165" t="s">
        <v>704</v>
      </c>
      <c r="M253" s="163" t="s">
        <v>818</v>
      </c>
      <c r="N253" s="163"/>
      <c r="O253" s="178">
        <f>-O252</f>
        <v>-2939285.71</v>
      </c>
      <c r="P253" s="208"/>
      <c r="Q253" s="960"/>
      <c r="R253" s="163"/>
      <c r="S253" s="163">
        <v>5980400</v>
      </c>
      <c r="T253" s="163" t="str">
        <f>IF(AND(ISBLANK(R253),ISBLANK(S253)),"",IF(NOT(ISBLANK(R253)),VLOOKUP(R253,[13]CODE_TYPE_MAPPING!$B:$C,2,FALSE),VLOOKUP(S253,[13]CODE_TYPE_MAPPING!$B:$C,2,FALSE)))</f>
        <v>GAIN/ (LOSS) - LEASE TERMINAT</v>
      </c>
      <c r="U253" s="165"/>
      <c r="V253" s="165" t="s">
        <v>703</v>
      </c>
      <c r="W253" s="165" t="s">
        <v>704</v>
      </c>
      <c r="X253" s="163" t="s">
        <v>818</v>
      </c>
      <c r="Y253" s="163"/>
      <c r="Z253" s="178">
        <f>-Z252</f>
        <v>-2939285.71</v>
      </c>
      <c r="AA253" s="960"/>
      <c r="AB253" s="186"/>
      <c r="AC253" s="186"/>
      <c r="AD253" s="186"/>
      <c r="AE253" s="187"/>
      <c r="AF253" s="187"/>
      <c r="AG253" s="187"/>
      <c r="AH253" s="186"/>
      <c r="AI253" s="186"/>
      <c r="AJ253" s="178">
        <f>-AJ252</f>
        <v>-2939285.71</v>
      </c>
      <c r="AK253" s="957"/>
      <c r="AL253" s="235"/>
      <c r="AM253" s="235">
        <v>5460200</v>
      </c>
      <c r="AN253" s="172" t="str">
        <f>IF(AND(ISBLANK(AL253),ISBLANK(AM253)),"",IF(NOT(ISBLANK(AL253)),VLOOKUP(AL253,[13]CODE_TYPE_MAPPING!$B:$C,2,FALSE),VLOOKUP(AM253,[13]CODE_TYPE_MAPPING!$B:$C,2,FALSE)))</f>
        <v>Leasing Income - Equipment Lease</v>
      </c>
      <c r="AO253" s="200"/>
      <c r="AP253" s="200"/>
      <c r="AQ253" s="200"/>
      <c r="AR253" s="403" t="s">
        <v>810</v>
      </c>
      <c r="AS253" s="235"/>
      <c r="AT253" s="238"/>
      <c r="AU253" s="169"/>
    </row>
    <row r="254" spans="1:47" ht="25.9" customHeight="1">
      <c r="A254" s="146"/>
      <c r="B254" s="901"/>
      <c r="C254" s="904"/>
      <c r="D254" s="427"/>
      <c r="E254" s="895"/>
      <c r="F254" s="963"/>
      <c r="G254" s="163">
        <v>1200340</v>
      </c>
      <c r="H254" s="215"/>
      <c r="I254" s="163" t="str">
        <f>IF(AND(ISBLANK(G254),ISBLANK(H254)),"",IF(NOT(ISBLANK(G254)),VLOOKUP(G254,[12]CODE_TYPE_MAPPING!$B:$C,2,FALSE),VLOOKUP(H254,[12]CODE_TYPE_MAPPING!$B:$C,2,FALSE)))</f>
        <v>RENTAL RECEIVABLE</v>
      </c>
      <c r="J254" s="165" t="s">
        <v>631</v>
      </c>
      <c r="K254" s="165"/>
      <c r="L254" s="165" t="s">
        <v>632</v>
      </c>
      <c r="M254" s="166"/>
      <c r="N254" s="163"/>
      <c r="O254" s="178">
        <v>500</v>
      </c>
      <c r="P254" s="208"/>
      <c r="Q254" s="960"/>
      <c r="R254" s="163">
        <v>1200340</v>
      </c>
      <c r="S254" s="215"/>
      <c r="T254" s="163" t="str">
        <f>IF(AND(ISBLANK(R254),ISBLANK(S254)),"",IF(NOT(ISBLANK(R254)),VLOOKUP(R254,[12]CODE_TYPE_MAPPING!$B:$C,2,FALSE),VLOOKUP(S254,[12]CODE_TYPE_MAPPING!$B:$C,2,FALSE)))</f>
        <v>RENTAL RECEIVABLE</v>
      </c>
      <c r="U254" s="165" t="s">
        <v>631</v>
      </c>
      <c r="V254" s="165"/>
      <c r="W254" s="165" t="s">
        <v>632</v>
      </c>
      <c r="X254" s="166"/>
      <c r="Y254" s="163"/>
      <c r="Z254" s="178">
        <v>500</v>
      </c>
      <c r="AA254" s="960"/>
      <c r="AB254" s="186"/>
      <c r="AC254" s="397"/>
      <c r="AD254" s="186"/>
      <c r="AE254" s="187"/>
      <c r="AF254" s="187"/>
      <c r="AG254" s="187"/>
      <c r="AH254" s="233"/>
      <c r="AI254" s="186"/>
      <c r="AJ254" s="178">
        <v>500</v>
      </c>
      <c r="AK254" s="957"/>
      <c r="AL254" s="172">
        <v>5980400</v>
      </c>
      <c r="AM254" s="235"/>
      <c r="AN254" s="172" t="str">
        <f>IF(AND(ISBLANK(AL254),ISBLANK(AM254)),"",IF(NOT(ISBLANK(AL254)),VLOOKUP(AL254,[13]CODE_TYPE_MAPPING!$B:$C,2,FALSE),VLOOKUP(AM254,[13]CODE_TYPE_MAPPING!$B:$C,2,FALSE)))</f>
        <v>GAIN/ (LOSS) - LEASE TERMINAT</v>
      </c>
      <c r="AO254" s="200"/>
      <c r="AP254" s="200"/>
      <c r="AQ254" s="200"/>
      <c r="AR254" s="235"/>
      <c r="AS254" s="235"/>
      <c r="AT254" s="238"/>
      <c r="AU254" s="169"/>
    </row>
    <row r="255" spans="1:47" ht="28.9" customHeight="1">
      <c r="A255" s="146"/>
      <c r="B255" s="901"/>
      <c r="C255" s="904"/>
      <c r="D255" s="427"/>
      <c r="E255" s="895"/>
      <c r="F255" s="963"/>
      <c r="G255" s="163"/>
      <c r="H255" s="398">
        <v>5900100</v>
      </c>
      <c r="I255" s="163" t="str">
        <f>IF(AND(ISBLANK(G255),ISBLANK(H255)),"",IF(NOT(ISBLANK(G255)),VLOOKUP(G255,[12]CODE_TYPE_MAPPING!$B:$C,2,FALSE),VLOOKUP(H255,[12]CODE_TYPE_MAPPING!$B:$C,2,FALSE)))</f>
        <v>RENT INCOME</v>
      </c>
      <c r="J255" s="165"/>
      <c r="K255" s="165" t="s">
        <v>692</v>
      </c>
      <c r="L255" s="165" t="s">
        <v>693</v>
      </c>
      <c r="M255" s="398"/>
      <c r="N255" s="398"/>
      <c r="O255" s="399">
        <v>-500</v>
      </c>
      <c r="P255" s="208"/>
      <c r="Q255" s="960"/>
      <c r="R255" s="163"/>
      <c r="S255" s="163">
        <v>5900110</v>
      </c>
      <c r="T255" s="163" t="str">
        <f>IF(AND(ISBLANK(R255),ISBLANK(S255)),"",IF(NOT(ISBLANK(R255)),VLOOKUP(R255,[12]CODE_TYPE_MAPPING!$B:$C,2,FALSE),VLOOKUP(S255,[12]CODE_TYPE_MAPPING!$B:$C,2,FALSE)))</f>
        <v>RENT INCOME - FSOL</v>
      </c>
      <c r="U255" s="400"/>
      <c r="V255" s="165" t="s">
        <v>769</v>
      </c>
      <c r="W255" s="165" t="s">
        <v>770</v>
      </c>
      <c r="X255" s="398"/>
      <c r="Y255" s="398"/>
      <c r="Z255" s="399">
        <v>-500</v>
      </c>
      <c r="AA255" s="960"/>
      <c r="AB255" s="186"/>
      <c r="AC255" s="186"/>
      <c r="AD255" s="186"/>
      <c r="AE255" s="401"/>
      <c r="AF255" s="401"/>
      <c r="AG255" s="401"/>
      <c r="AH255" s="402"/>
      <c r="AI255" s="402"/>
      <c r="AJ255" s="399">
        <v>-500</v>
      </c>
      <c r="AK255" s="957"/>
      <c r="AL255" s="172">
        <v>1650300</v>
      </c>
      <c r="AM255" s="235"/>
      <c r="AN255" s="407" t="s">
        <v>832</v>
      </c>
      <c r="AO255" s="200"/>
      <c r="AP255" s="200"/>
      <c r="AQ255" s="200"/>
      <c r="AR255" s="403" t="s">
        <v>802</v>
      </c>
      <c r="AS255" s="235"/>
      <c r="AT255" s="238"/>
      <c r="AU255" s="169"/>
    </row>
    <row r="256" spans="1:47" ht="18.75">
      <c r="A256" s="146"/>
      <c r="B256" s="901"/>
      <c r="C256" s="904"/>
      <c r="D256" s="427"/>
      <c r="E256" s="895"/>
      <c r="F256" s="964"/>
      <c r="G256" s="163"/>
      <c r="H256" s="163"/>
      <c r="I256" s="163" t="str">
        <f>IF(AND(ISBLANK(G256),ISBLANK(H256)),"",IF(NOT(ISBLANK(G256)),VLOOKUP(G256,[13]CODE_TYPE_MAPPING!$B:$C,2,FALSE),VLOOKUP(H256,[13]CODE_TYPE_MAPPING!$B:$C,2,FALSE)))</f>
        <v/>
      </c>
      <c r="J256" s="165"/>
      <c r="K256" s="165"/>
      <c r="L256" s="165"/>
      <c r="M256" s="163"/>
      <c r="N256" s="166" t="s">
        <v>833</v>
      </c>
      <c r="O256" s="178"/>
      <c r="P256" s="208"/>
      <c r="Q256" s="961"/>
      <c r="R256" s="190"/>
      <c r="S256" s="190"/>
      <c r="T256" s="190" t="str">
        <f>IF(AND(ISBLANK(R256),ISBLANK(S256)),"",IF(NOT(ISBLANK(R256)),VLOOKUP(R256,[13]CODE_TYPE_MAPPING!$B:$C,2,FALSE),VLOOKUP(S256,[13]CODE_TYPE_MAPPING!$B:$C,2,FALSE)))</f>
        <v/>
      </c>
      <c r="U256" s="165"/>
      <c r="V256" s="165"/>
      <c r="W256" s="165"/>
      <c r="X256" s="190"/>
      <c r="Y256" s="206" t="s">
        <v>833</v>
      </c>
      <c r="Z256" s="177"/>
      <c r="AA256" s="961"/>
      <c r="AB256" s="186"/>
      <c r="AC256" s="186"/>
      <c r="AD256" s="186"/>
      <c r="AE256" s="187"/>
      <c r="AF256" s="187"/>
      <c r="AG256" s="187"/>
      <c r="AH256" s="186"/>
      <c r="AI256" s="233"/>
      <c r="AJ256" s="177"/>
      <c r="AK256" s="958"/>
      <c r="AL256" s="235"/>
      <c r="AM256" s="172">
        <v>5980400</v>
      </c>
      <c r="AN256" s="172" t="str">
        <f>IF(AND(ISBLANK(AL256),ISBLANK(AM256)),"",IF(NOT(ISBLANK(AL256)),VLOOKUP(AL256,[13]CODE_TYPE_MAPPING!$B:$C,2,FALSE),VLOOKUP(AM256,[13]CODE_TYPE_MAPPING!$B:$C,2,FALSE)))</f>
        <v>GAIN/ (LOSS) - LEASE TERMINAT</v>
      </c>
      <c r="AO256" s="196"/>
      <c r="AP256" s="196"/>
      <c r="AQ256" s="196"/>
      <c r="AR256" s="403" t="s">
        <v>802</v>
      </c>
      <c r="AS256" s="235"/>
      <c r="AT256" s="238"/>
      <c r="AU256" s="169"/>
    </row>
    <row r="257" spans="1:47" ht="31.5" customHeight="1">
      <c r="A257" s="146"/>
      <c r="B257" s="901"/>
      <c r="C257" s="904"/>
      <c r="D257" s="427"/>
      <c r="E257" s="895"/>
      <c r="F257" s="169"/>
      <c r="G257" s="190"/>
      <c r="H257" s="190"/>
      <c r="I257" s="190" t="str">
        <f>IF(AND(ISBLANK(G257),ISBLANK(H257)),"",IF(NOT(ISBLANK(G257)),VLOOKUP(G257,[13]CODE_TYPE_MAPPING!$B:$C,2,FALSE),VLOOKUP(H257,[13]CODE_TYPE_MAPPING!$B:$C,2,FALSE)))</f>
        <v/>
      </c>
      <c r="J257" s="191"/>
      <c r="K257" s="191"/>
      <c r="L257" s="191"/>
      <c r="M257" s="190"/>
      <c r="N257" s="190"/>
      <c r="O257" s="177"/>
      <c r="P257" s="208"/>
      <c r="Q257" s="169"/>
      <c r="R257" s="190"/>
      <c r="S257" s="190"/>
      <c r="T257" s="190" t="str">
        <f>IF(AND(ISBLANK(R257),ISBLANK(S257)),"",IF(NOT(ISBLANK(R257)),VLOOKUP(R257,[13]CODE_TYPE_MAPPING!$B:$C,2,FALSE),VLOOKUP(S257,[13]CODE_TYPE_MAPPING!$B:$C,2,FALSE)))</f>
        <v/>
      </c>
      <c r="U257" s="191"/>
      <c r="V257" s="191"/>
      <c r="W257" s="191"/>
      <c r="X257" s="190"/>
      <c r="Y257" s="190"/>
      <c r="Z257" s="177"/>
      <c r="AA257" s="169"/>
      <c r="AB257" s="186"/>
      <c r="AC257" s="186"/>
      <c r="AD257" s="186"/>
      <c r="AE257" s="187"/>
      <c r="AF257" s="187"/>
      <c r="AG257" s="187"/>
      <c r="AH257" s="186"/>
      <c r="AI257" s="186"/>
      <c r="AJ257" s="177"/>
      <c r="AK257" s="169"/>
      <c r="AL257" s="193"/>
      <c r="AM257" s="193"/>
      <c r="AN257" s="190" t="str">
        <f>IF(AND(ISBLANK(AL257),ISBLANK(AM257)),"",IF(NOT(ISBLANK(AL257)),VLOOKUP(AL257,[13]CODE_TYPE_MAPPING!$B:$C,2,FALSE),VLOOKUP(AM257,[13]CODE_TYPE_MAPPING!$B:$C,2,FALSE)))</f>
        <v/>
      </c>
      <c r="AO257" s="191"/>
      <c r="AP257" s="191"/>
      <c r="AQ257" s="191"/>
      <c r="AR257" s="193"/>
      <c r="AS257" s="193"/>
      <c r="AT257" s="194"/>
      <c r="AU257" s="169"/>
    </row>
    <row r="258" spans="1:47" ht="30">
      <c r="A258" s="146"/>
      <c r="B258" s="900"/>
      <c r="C258" s="996" t="s">
        <v>834</v>
      </c>
      <c r="D258" s="433"/>
      <c r="E258" s="999" t="s">
        <v>835</v>
      </c>
      <c r="F258" s="959" t="s">
        <v>761</v>
      </c>
      <c r="G258" s="186"/>
      <c r="H258" s="186"/>
      <c r="I258" s="186"/>
      <c r="J258" s="187"/>
      <c r="K258" s="187"/>
      <c r="L258" s="187"/>
      <c r="M258" s="186"/>
      <c r="N258" s="233" t="s">
        <v>836</v>
      </c>
      <c r="O258" s="209"/>
      <c r="P258" s="208"/>
      <c r="Q258" s="959" t="s">
        <v>761</v>
      </c>
      <c r="R258" s="186"/>
      <c r="S258" s="186"/>
      <c r="T258" s="186"/>
      <c r="U258" s="187"/>
      <c r="V258" s="187"/>
      <c r="W258" s="187"/>
      <c r="X258" s="186"/>
      <c r="Y258" s="186"/>
      <c r="Z258" s="209"/>
      <c r="AA258" s="959" t="s">
        <v>761</v>
      </c>
      <c r="AB258" s="186"/>
      <c r="AC258" s="186"/>
      <c r="AD258" s="186"/>
      <c r="AE258" s="187"/>
      <c r="AF258" s="187"/>
      <c r="AG258" s="187"/>
      <c r="AH258" s="186"/>
      <c r="AI258" s="186"/>
      <c r="AJ258" s="209"/>
      <c r="AK258" s="946" t="s">
        <v>761</v>
      </c>
      <c r="AL258" s="408" t="s">
        <v>837</v>
      </c>
      <c r="AM258" s="235"/>
      <c r="AN258" s="172" t="str">
        <f>IF(AND(ISBLANK(AL258),ISBLANK(AM258)),"",IF(NOT(ISBLANK(AL258)),VLOOKUP(AL258,[13]CODE_TYPE_MAPPING!$B:$C,2,FALSE),VLOOKUP(AM258,[13]CODE_TYPE_MAPPING!$B:$C,2,FALSE)))</f>
        <v>temp_ap</v>
      </c>
      <c r="AO258" s="187"/>
      <c r="AP258" s="187"/>
      <c r="AQ258" s="187"/>
      <c r="AR258" s="403" t="s">
        <v>838</v>
      </c>
      <c r="AS258" s="235"/>
      <c r="AT258" s="238"/>
      <c r="AU258" s="169"/>
    </row>
    <row r="259" spans="1:47" ht="13.9" customHeight="1">
      <c r="A259" s="146"/>
      <c r="B259" s="901"/>
      <c r="C259" s="997"/>
      <c r="D259" s="434"/>
      <c r="E259" s="917"/>
      <c r="F259" s="960"/>
      <c r="G259" s="186"/>
      <c r="H259" s="186"/>
      <c r="I259" s="186"/>
      <c r="J259" s="187"/>
      <c r="K259" s="187"/>
      <c r="L259" s="187"/>
      <c r="M259" s="186"/>
      <c r="N259" s="186"/>
      <c r="O259" s="209"/>
      <c r="P259" s="208"/>
      <c r="Q259" s="960"/>
      <c r="R259" s="186"/>
      <c r="S259" s="186"/>
      <c r="T259" s="186"/>
      <c r="U259" s="187"/>
      <c r="V259" s="187"/>
      <c r="W259" s="187"/>
      <c r="X259" s="186"/>
      <c r="Y259" s="186"/>
      <c r="Z259" s="209"/>
      <c r="AA259" s="960"/>
      <c r="AB259" s="186"/>
      <c r="AC259" s="186"/>
      <c r="AD259" s="186"/>
      <c r="AE259" s="187"/>
      <c r="AF259" s="187"/>
      <c r="AG259" s="187"/>
      <c r="AH259" s="186"/>
      <c r="AI259" s="186"/>
      <c r="AJ259" s="209"/>
      <c r="AK259" s="947"/>
      <c r="AL259" s="235">
        <v>2600700</v>
      </c>
      <c r="AM259" s="235"/>
      <c r="AN259" s="172" t="str">
        <f>IF(AND(ISBLANK(AL259),ISBLANK(AM259)),"",IF(NOT(ISBLANK(AL259)),VLOOKUP(AL259,[13]CODE_TYPE_MAPPING!$B:$C,2,FALSE),VLOOKUP(AM259,[13]CODE_TYPE_MAPPING!$B:$C,2,FALSE)))</f>
        <v>ULI-CAPITAL LEASE-SHORT TERM</v>
      </c>
      <c r="AO259" s="187"/>
      <c r="AP259" s="187"/>
      <c r="AQ259" s="187"/>
      <c r="AR259" s="403" t="s">
        <v>839</v>
      </c>
      <c r="AS259" s="235"/>
      <c r="AT259" s="238"/>
      <c r="AU259" s="169"/>
    </row>
    <row r="260" spans="1:47" ht="30">
      <c r="A260" s="146"/>
      <c r="B260" s="901"/>
      <c r="C260" s="997"/>
      <c r="D260" s="434"/>
      <c r="E260" s="917"/>
      <c r="F260" s="960"/>
      <c r="G260" s="186"/>
      <c r="H260" s="186"/>
      <c r="I260" s="186"/>
      <c r="J260" s="187"/>
      <c r="K260" s="187"/>
      <c r="L260" s="187"/>
      <c r="M260" s="186"/>
      <c r="N260" s="186"/>
      <c r="O260" s="209"/>
      <c r="P260" s="208"/>
      <c r="Q260" s="960"/>
      <c r="R260" s="186"/>
      <c r="S260" s="186"/>
      <c r="T260" s="186"/>
      <c r="U260" s="187"/>
      <c r="V260" s="187"/>
      <c r="W260" s="187"/>
      <c r="X260" s="186"/>
      <c r="Y260" s="186"/>
      <c r="Z260" s="209"/>
      <c r="AA260" s="960"/>
      <c r="AB260" s="186"/>
      <c r="AC260" s="186"/>
      <c r="AD260" s="186"/>
      <c r="AE260" s="187"/>
      <c r="AF260" s="187"/>
      <c r="AG260" s="187"/>
      <c r="AH260" s="186"/>
      <c r="AI260" s="186"/>
      <c r="AJ260" s="209"/>
      <c r="AK260" s="947"/>
      <c r="AL260" s="235"/>
      <c r="AM260" s="235">
        <v>1200330</v>
      </c>
      <c r="AN260" s="172" t="str">
        <f>IF(AND(ISBLANK(AL260),ISBLANK(AM260)),"",IF(NOT(ISBLANK(AL260)),VLOOKUP(AL260,[13]CODE_TYPE_MAPPING!$B:$C,2,FALSE),VLOOKUP(AM260,[13]CODE_TYPE_MAPPING!$B:$C,2,FALSE)))</f>
        <v>LEASE CONTRACT RECEIVABLE-CAPITAL LEASE</v>
      </c>
      <c r="AO260" s="187"/>
      <c r="AP260" s="187"/>
      <c r="AQ260" s="187"/>
      <c r="AR260" s="403" t="s">
        <v>840</v>
      </c>
      <c r="AS260" s="235"/>
      <c r="AT260" s="238"/>
      <c r="AU260" s="169"/>
    </row>
    <row r="261" spans="1:47" ht="18.75">
      <c r="A261" s="146"/>
      <c r="B261" s="901"/>
      <c r="C261" s="997"/>
      <c r="D261" s="434"/>
      <c r="E261" s="917"/>
      <c r="F261" s="960"/>
      <c r="G261" s="186"/>
      <c r="H261" s="186"/>
      <c r="I261" s="186"/>
      <c r="J261" s="187"/>
      <c r="K261" s="187"/>
      <c r="L261" s="187"/>
      <c r="M261" s="186"/>
      <c r="N261" s="186"/>
      <c r="O261" s="209"/>
      <c r="P261" s="208"/>
      <c r="Q261" s="960"/>
      <c r="R261" s="186"/>
      <c r="S261" s="186"/>
      <c r="T261" s="186"/>
      <c r="U261" s="187"/>
      <c r="V261" s="187"/>
      <c r="W261" s="187"/>
      <c r="X261" s="186"/>
      <c r="Y261" s="186"/>
      <c r="Z261" s="209"/>
      <c r="AA261" s="960"/>
      <c r="AB261" s="186"/>
      <c r="AC261" s="186"/>
      <c r="AD261" s="186"/>
      <c r="AE261" s="187"/>
      <c r="AF261" s="187"/>
      <c r="AG261" s="187"/>
      <c r="AH261" s="186"/>
      <c r="AI261" s="186"/>
      <c r="AJ261" s="209"/>
      <c r="AK261" s="947"/>
      <c r="AL261" s="235"/>
      <c r="AM261" s="235">
        <v>1420300</v>
      </c>
      <c r="AN261" s="172" t="str">
        <f>IF(AND(ISBLANK(AL261),ISBLANK(AM261)),"",IF(NOT(ISBLANK(AL261)),VLOOKUP(AL261,[13]CODE_TYPE_MAPPING!$B:$C,2,FALSE),VLOOKUP(AM261,[13]CODE_TYPE_MAPPING!$B:$C,2,FALSE)))</f>
        <v>RESIDUAL VALUE-CAPITAL LEASE</v>
      </c>
      <c r="AO261" s="187"/>
      <c r="AP261" s="187"/>
      <c r="AQ261" s="187"/>
      <c r="AR261" s="235" t="s">
        <v>841</v>
      </c>
      <c r="AS261" s="235"/>
      <c r="AT261" s="238"/>
      <c r="AU261" s="169"/>
    </row>
    <row r="262" spans="1:47">
      <c r="A262" s="146"/>
      <c r="B262" s="901"/>
      <c r="C262" s="997"/>
      <c r="D262" s="434"/>
      <c r="E262" s="917"/>
      <c r="F262" s="960"/>
      <c r="G262" s="186"/>
      <c r="H262" s="186"/>
      <c r="I262" s="186"/>
      <c r="J262" s="187"/>
      <c r="K262" s="187"/>
      <c r="L262" s="187"/>
      <c r="M262" s="186"/>
      <c r="N262" s="186"/>
      <c r="O262" s="209"/>
      <c r="P262" s="208"/>
      <c r="Q262" s="960"/>
      <c r="R262" s="186"/>
      <c r="S262" s="186"/>
      <c r="T262" s="186"/>
      <c r="U262" s="187"/>
      <c r="V262" s="187"/>
      <c r="W262" s="187"/>
      <c r="X262" s="186"/>
      <c r="Y262" s="186"/>
      <c r="Z262" s="209"/>
      <c r="AA262" s="960"/>
      <c r="AB262" s="186"/>
      <c r="AC262" s="186"/>
      <c r="AD262" s="186"/>
      <c r="AE262" s="187"/>
      <c r="AF262" s="187"/>
      <c r="AG262" s="187"/>
      <c r="AH262" s="186"/>
      <c r="AI262" s="186"/>
      <c r="AJ262" s="209"/>
      <c r="AK262" s="947"/>
      <c r="AL262" s="235"/>
      <c r="AM262" s="235"/>
      <c r="AN262" s="172" t="str">
        <f>IF(AND(ISBLANK(AL262),ISBLANK(AM262)),"",IF(NOT(ISBLANK(AL262)),VLOOKUP(AL262,[13]CODE_TYPE_MAPPING!$B:$C,2,FALSE),VLOOKUP(AM262,[13]CODE_TYPE_MAPPING!$B:$C,2,FALSE)))</f>
        <v/>
      </c>
      <c r="AO262" s="187"/>
      <c r="AP262" s="187"/>
      <c r="AQ262" s="187"/>
      <c r="AR262" s="235"/>
      <c r="AS262" s="235"/>
      <c r="AT262" s="238"/>
      <c r="AU262" s="169"/>
    </row>
    <row r="263" spans="1:47" ht="30">
      <c r="A263" s="146"/>
      <c r="B263" s="901"/>
      <c r="C263" s="997"/>
      <c r="D263" s="434"/>
      <c r="E263" s="917"/>
      <c r="F263" s="960"/>
      <c r="G263" s="186"/>
      <c r="H263" s="186"/>
      <c r="I263" s="186"/>
      <c r="J263" s="187"/>
      <c r="K263" s="187"/>
      <c r="L263" s="187"/>
      <c r="M263" s="186"/>
      <c r="N263" s="186"/>
      <c r="O263" s="209"/>
      <c r="P263" s="208"/>
      <c r="Q263" s="960"/>
      <c r="R263" s="186"/>
      <c r="S263" s="186"/>
      <c r="T263" s="186"/>
      <c r="U263" s="187"/>
      <c r="V263" s="187"/>
      <c r="W263" s="187"/>
      <c r="X263" s="186"/>
      <c r="Y263" s="186"/>
      <c r="Z263" s="209"/>
      <c r="AA263" s="960"/>
      <c r="AB263" s="186"/>
      <c r="AC263" s="186"/>
      <c r="AD263" s="186"/>
      <c r="AE263" s="187"/>
      <c r="AF263" s="187"/>
      <c r="AG263" s="187"/>
      <c r="AH263" s="186"/>
      <c r="AI263" s="186"/>
      <c r="AJ263" s="209"/>
      <c r="AK263" s="947"/>
      <c r="AL263" s="235">
        <v>1200330</v>
      </c>
      <c r="AM263" s="235"/>
      <c r="AN263" s="172" t="str">
        <f>IF(AND(ISBLANK(AL263),ISBLANK(AM263)),"",IF(NOT(ISBLANK(AL263)),VLOOKUP(AL263,[13]CODE_TYPE_MAPPING!$B:$C,2,FALSE),VLOOKUP(AM263,[13]CODE_TYPE_MAPPING!$B:$C,2,FALSE)))</f>
        <v>LEASE CONTRACT RECEIVABLE-CAPITAL LEASE</v>
      </c>
      <c r="AO263" s="187"/>
      <c r="AP263" s="187"/>
      <c r="AQ263" s="187"/>
      <c r="AR263" s="403" t="s">
        <v>840</v>
      </c>
      <c r="AS263" s="235"/>
      <c r="AT263" s="238"/>
      <c r="AU263" s="169"/>
    </row>
    <row r="264" spans="1:47" ht="13.9" customHeight="1">
      <c r="A264" s="146"/>
      <c r="B264" s="901"/>
      <c r="C264" s="997"/>
      <c r="D264" s="434"/>
      <c r="E264" s="917"/>
      <c r="F264" s="960"/>
      <c r="G264" s="186"/>
      <c r="H264" s="186"/>
      <c r="I264" s="186"/>
      <c r="J264" s="187"/>
      <c r="K264" s="187"/>
      <c r="L264" s="187"/>
      <c r="M264" s="186"/>
      <c r="N264" s="186"/>
      <c r="O264" s="209"/>
      <c r="P264" s="208"/>
      <c r="Q264" s="960"/>
      <c r="R264" s="186"/>
      <c r="S264" s="186"/>
      <c r="T264" s="186"/>
      <c r="U264" s="187"/>
      <c r="V264" s="187"/>
      <c r="W264" s="187"/>
      <c r="X264" s="186"/>
      <c r="Y264" s="186"/>
      <c r="Z264" s="209"/>
      <c r="AA264" s="960"/>
      <c r="AB264" s="186"/>
      <c r="AC264" s="186"/>
      <c r="AD264" s="186"/>
      <c r="AE264" s="187"/>
      <c r="AF264" s="187"/>
      <c r="AG264" s="187"/>
      <c r="AH264" s="186"/>
      <c r="AI264" s="186"/>
      <c r="AJ264" s="209"/>
      <c r="AK264" s="947"/>
      <c r="AL264" s="235">
        <v>1420300</v>
      </c>
      <c r="AM264" s="235"/>
      <c r="AN264" s="172" t="str">
        <f>IF(AND(ISBLANK(AL264),ISBLANK(AM264)),"",IF(NOT(ISBLANK(AL264)),VLOOKUP(AL264,[13]CODE_TYPE_MAPPING!$B:$C,2,FALSE),VLOOKUP(AM264,[13]CODE_TYPE_MAPPING!$B:$C,2,FALSE)))</f>
        <v>RESIDUAL VALUE-CAPITAL LEASE</v>
      </c>
      <c r="AO264" s="187"/>
      <c r="AP264" s="187"/>
      <c r="AQ264" s="187"/>
      <c r="AR264" s="235" t="s">
        <v>841</v>
      </c>
      <c r="AS264" s="235"/>
      <c r="AT264" s="238"/>
      <c r="AU264" s="169"/>
    </row>
    <row r="265" spans="1:47" ht="18.75">
      <c r="A265" s="146"/>
      <c r="B265" s="901"/>
      <c r="C265" s="997"/>
      <c r="D265" s="434"/>
      <c r="E265" s="917"/>
      <c r="F265" s="960"/>
      <c r="G265" s="186"/>
      <c r="H265" s="186"/>
      <c r="I265" s="186"/>
      <c r="J265" s="187"/>
      <c r="K265" s="187"/>
      <c r="L265" s="187"/>
      <c r="M265" s="186"/>
      <c r="N265" s="186"/>
      <c r="O265" s="209"/>
      <c r="P265" s="169"/>
      <c r="Q265" s="960"/>
      <c r="R265" s="186"/>
      <c r="S265" s="186"/>
      <c r="T265" s="186"/>
      <c r="U265" s="187"/>
      <c r="V265" s="187"/>
      <c r="W265" s="187"/>
      <c r="X265" s="186"/>
      <c r="Y265" s="186"/>
      <c r="Z265" s="209"/>
      <c r="AA265" s="960"/>
      <c r="AB265" s="186"/>
      <c r="AC265" s="186"/>
      <c r="AD265" s="186"/>
      <c r="AE265" s="187"/>
      <c r="AF265" s="187"/>
      <c r="AG265" s="187"/>
      <c r="AH265" s="186"/>
      <c r="AI265" s="186"/>
      <c r="AJ265" s="209"/>
      <c r="AK265" s="947"/>
      <c r="AL265" s="235"/>
      <c r="AM265" s="235">
        <v>2600700</v>
      </c>
      <c r="AN265" s="172" t="str">
        <f>IF(AND(ISBLANK(AL265),ISBLANK(AM265)),"",IF(NOT(ISBLANK(AL265)),VLOOKUP(AL265,[13]CODE_TYPE_MAPPING!$B:$C,2,FALSE),VLOOKUP(AM265,[13]CODE_TYPE_MAPPING!$B:$C,2,FALSE)))</f>
        <v>ULI-CAPITAL LEASE-SHORT TERM</v>
      </c>
      <c r="AO265" s="187"/>
      <c r="AP265" s="187"/>
      <c r="AQ265" s="187"/>
      <c r="AR265" s="403" t="s">
        <v>839</v>
      </c>
      <c r="AS265" s="235"/>
      <c r="AT265" s="238"/>
      <c r="AU265" s="169"/>
    </row>
    <row r="266" spans="1:47" ht="18.75">
      <c r="A266" s="146"/>
      <c r="B266" s="902"/>
      <c r="C266" s="998"/>
      <c r="D266" s="435"/>
      <c r="E266" s="952"/>
      <c r="F266" s="961"/>
      <c r="G266" s="186"/>
      <c r="H266" s="186"/>
      <c r="I266" s="186"/>
      <c r="J266" s="187"/>
      <c r="K266" s="187"/>
      <c r="L266" s="187"/>
      <c r="M266" s="186"/>
      <c r="N266" s="186"/>
      <c r="O266" s="209"/>
      <c r="P266" s="169"/>
      <c r="Q266" s="961"/>
      <c r="R266" s="186"/>
      <c r="S266" s="186"/>
      <c r="T266" s="186"/>
      <c r="U266" s="187"/>
      <c r="V266" s="187"/>
      <c r="W266" s="187"/>
      <c r="X266" s="186"/>
      <c r="Y266" s="186"/>
      <c r="Z266" s="209"/>
      <c r="AA266" s="961"/>
      <c r="AB266" s="186"/>
      <c r="AC266" s="186"/>
      <c r="AD266" s="186"/>
      <c r="AE266" s="187"/>
      <c r="AF266" s="187"/>
      <c r="AG266" s="187"/>
      <c r="AH266" s="186"/>
      <c r="AI266" s="186"/>
      <c r="AJ266" s="209"/>
      <c r="AK266" s="948"/>
      <c r="AL266" s="235"/>
      <c r="AM266" s="408" t="s">
        <v>837</v>
      </c>
      <c r="AN266" s="172" t="str">
        <f>IF(AND(ISBLANK(AL266),ISBLANK(AM266)),"",IF(NOT(ISBLANK(AL266)),VLOOKUP(AL266,[13]CODE_TYPE_MAPPING!$B:$C,2,FALSE),VLOOKUP(AM266,[13]CODE_TYPE_MAPPING!$B:$C,2,FALSE)))</f>
        <v>temp_ap</v>
      </c>
      <c r="AO266" s="187"/>
      <c r="AP266" s="187"/>
      <c r="AQ266" s="187"/>
      <c r="AR266" s="403" t="s">
        <v>838</v>
      </c>
      <c r="AS266" s="235"/>
      <c r="AT266" s="238"/>
      <c r="AU266" s="169"/>
    </row>
    <row r="267" spans="1:47" ht="13.9" customHeight="1">
      <c r="A267" s="146"/>
      <c r="B267" s="900"/>
      <c r="C267" s="919" t="s">
        <v>842</v>
      </c>
      <c r="D267" s="426"/>
      <c r="E267" s="906" t="s">
        <v>835</v>
      </c>
      <c r="F267" s="959" t="s">
        <v>843</v>
      </c>
      <c r="G267" s="190"/>
      <c r="H267" s="190"/>
      <c r="I267" s="190"/>
      <c r="J267" s="191"/>
      <c r="K267" s="191"/>
      <c r="L267" s="191"/>
      <c r="M267" s="190"/>
      <c r="N267" s="206" t="s">
        <v>844</v>
      </c>
      <c r="O267" s="177"/>
      <c r="P267" s="169"/>
      <c r="Q267" s="959" t="s">
        <v>843</v>
      </c>
      <c r="R267" s="190"/>
      <c r="S267" s="190"/>
      <c r="T267" s="190"/>
      <c r="U267" s="191"/>
      <c r="V267" s="191"/>
      <c r="W267" s="191"/>
      <c r="X267" s="190"/>
      <c r="Y267" s="206"/>
      <c r="Z267" s="177"/>
      <c r="AA267" s="959" t="s">
        <v>843</v>
      </c>
      <c r="AB267" s="186"/>
      <c r="AC267" s="186"/>
      <c r="AD267" s="186"/>
      <c r="AE267" s="187"/>
      <c r="AF267" s="187"/>
      <c r="AG267" s="187"/>
      <c r="AH267" s="186"/>
      <c r="AI267" s="233"/>
      <c r="AJ267" s="177"/>
      <c r="AK267" s="894" t="s">
        <v>843</v>
      </c>
      <c r="AL267" s="193"/>
      <c r="AM267" s="193"/>
      <c r="AN267" s="190" t="str">
        <f>IF(AND(ISBLANK(AL267),ISBLANK(AM267)),"",IF(NOT(ISBLANK(AL267)),VLOOKUP(AL267,[13]CODE_TYPE_MAPPING!$B:$C,2,FALSE),VLOOKUP(AM267,[13]CODE_TYPE_MAPPING!$B:$C,2,FALSE)))</f>
        <v/>
      </c>
      <c r="AO267" s="191"/>
      <c r="AP267" s="191"/>
      <c r="AQ267" s="191"/>
      <c r="AR267" s="206" t="s">
        <v>844</v>
      </c>
      <c r="AS267" s="206"/>
      <c r="AT267" s="194"/>
      <c r="AU267" s="169"/>
    </row>
    <row r="268" spans="1:47" ht="13.9" customHeight="1">
      <c r="A268" s="146"/>
      <c r="B268" s="901"/>
      <c r="C268" s="904"/>
      <c r="D268" s="427"/>
      <c r="E268" s="895"/>
      <c r="F268" s="960"/>
      <c r="G268" s="190"/>
      <c r="H268" s="190"/>
      <c r="I268" s="190"/>
      <c r="J268" s="191"/>
      <c r="K268" s="191"/>
      <c r="L268" s="191"/>
      <c r="M268" s="190"/>
      <c r="N268" s="190"/>
      <c r="O268" s="177"/>
      <c r="P268" s="169"/>
      <c r="Q268" s="960"/>
      <c r="R268" s="190"/>
      <c r="S268" s="190"/>
      <c r="T268" s="190"/>
      <c r="U268" s="191"/>
      <c r="V268" s="191"/>
      <c r="W268" s="191"/>
      <c r="X268" s="190"/>
      <c r="Y268" s="190"/>
      <c r="Z268" s="177"/>
      <c r="AA268" s="960"/>
      <c r="AB268" s="186"/>
      <c r="AC268" s="186"/>
      <c r="AD268" s="186"/>
      <c r="AE268" s="187"/>
      <c r="AF268" s="187"/>
      <c r="AG268" s="187"/>
      <c r="AH268" s="186"/>
      <c r="AI268" s="186"/>
      <c r="AJ268" s="177"/>
      <c r="AK268" s="895"/>
      <c r="AL268" s="193"/>
      <c r="AM268" s="193"/>
      <c r="AN268" s="190" t="str">
        <f>IF(AND(ISBLANK(AL268),ISBLANK(AM268)),"",IF(NOT(ISBLANK(AL268)),VLOOKUP(AL268,[13]CODE_TYPE_MAPPING!$B:$C,2,FALSE),VLOOKUP(AM268,[13]CODE_TYPE_MAPPING!$B:$C,2,FALSE)))</f>
        <v/>
      </c>
      <c r="AO268" s="191"/>
      <c r="AP268" s="191"/>
      <c r="AQ268" s="191"/>
      <c r="AR268" s="193"/>
      <c r="AS268" s="193"/>
      <c r="AT268" s="194"/>
      <c r="AU268" s="169"/>
    </row>
    <row r="269" spans="1:47">
      <c r="A269" s="146"/>
      <c r="B269" s="901"/>
      <c r="C269" s="904"/>
      <c r="D269" s="427"/>
      <c r="E269" s="895"/>
      <c r="F269" s="960"/>
      <c r="G269" s="190"/>
      <c r="H269" s="190"/>
      <c r="I269" s="190"/>
      <c r="J269" s="191"/>
      <c r="K269" s="191"/>
      <c r="L269" s="191"/>
      <c r="M269" s="190"/>
      <c r="N269" s="190"/>
      <c r="O269" s="177"/>
      <c r="P269" s="169"/>
      <c r="Q269" s="960"/>
      <c r="R269" s="190"/>
      <c r="S269" s="190"/>
      <c r="T269" s="190"/>
      <c r="U269" s="191"/>
      <c r="V269" s="191"/>
      <c r="W269" s="191"/>
      <c r="X269" s="190"/>
      <c r="Y269" s="190"/>
      <c r="Z269" s="177"/>
      <c r="AA269" s="960"/>
      <c r="AB269" s="186"/>
      <c r="AC269" s="186"/>
      <c r="AD269" s="186"/>
      <c r="AE269" s="187"/>
      <c r="AF269" s="187"/>
      <c r="AG269" s="187"/>
      <c r="AH269" s="186"/>
      <c r="AI269" s="186"/>
      <c r="AJ269" s="177"/>
      <c r="AK269" s="895"/>
      <c r="AL269" s="193"/>
      <c r="AM269" s="193"/>
      <c r="AN269" s="190" t="str">
        <f>IF(AND(ISBLANK(AL269),ISBLANK(AM269)),"",IF(NOT(ISBLANK(AL269)),VLOOKUP(AL269,[13]CODE_TYPE_MAPPING!$B:$C,2,FALSE),VLOOKUP(AM269,[13]CODE_TYPE_MAPPING!$B:$C,2,FALSE)))</f>
        <v/>
      </c>
      <c r="AO269" s="191"/>
      <c r="AP269" s="191"/>
      <c r="AQ269" s="191"/>
      <c r="AR269" s="193"/>
      <c r="AS269" s="193"/>
      <c r="AT269" s="194"/>
      <c r="AU269" s="169"/>
    </row>
    <row r="270" spans="1:47">
      <c r="A270" s="146"/>
      <c r="B270" s="901"/>
      <c r="C270" s="904"/>
      <c r="D270" s="427"/>
      <c r="E270" s="895"/>
      <c r="F270" s="961"/>
      <c r="G270" s="190"/>
      <c r="H270" s="190"/>
      <c r="I270" s="190"/>
      <c r="J270" s="191"/>
      <c r="K270" s="191"/>
      <c r="L270" s="191"/>
      <c r="M270" s="190"/>
      <c r="N270" s="190"/>
      <c r="O270" s="177"/>
      <c r="P270" s="169"/>
      <c r="Q270" s="961"/>
      <c r="R270" s="190"/>
      <c r="S270" s="190"/>
      <c r="T270" s="190"/>
      <c r="U270" s="191"/>
      <c r="V270" s="191"/>
      <c r="W270" s="191"/>
      <c r="X270" s="190"/>
      <c r="Y270" s="190"/>
      <c r="Z270" s="177"/>
      <c r="AA270" s="961"/>
      <c r="AB270" s="186"/>
      <c r="AC270" s="186"/>
      <c r="AD270" s="186"/>
      <c r="AE270" s="187"/>
      <c r="AF270" s="187"/>
      <c r="AG270" s="187"/>
      <c r="AH270" s="186"/>
      <c r="AI270" s="186"/>
      <c r="AJ270" s="177"/>
      <c r="AK270" s="907"/>
      <c r="AL270" s="193"/>
      <c r="AM270" s="193"/>
      <c r="AN270" s="190" t="str">
        <f>IF(AND(ISBLANK(AL270),ISBLANK(AM270)),"",IF(NOT(ISBLANK(AL270)),VLOOKUP(AL270,[13]CODE_TYPE_MAPPING!$B:$C,2,FALSE),VLOOKUP(AM270,[13]CODE_TYPE_MAPPING!$B:$C,2,FALSE)))</f>
        <v/>
      </c>
      <c r="AO270" s="191"/>
      <c r="AP270" s="191"/>
      <c r="AQ270" s="191"/>
      <c r="AR270" s="193"/>
      <c r="AS270" s="193"/>
      <c r="AT270" s="194"/>
      <c r="AU270" s="169"/>
    </row>
    <row r="271" spans="1:47" ht="13.9" customHeight="1">
      <c r="A271" s="146"/>
      <c r="B271" s="901"/>
      <c r="C271" s="904"/>
      <c r="D271" s="427"/>
      <c r="E271" s="895"/>
      <c r="F271" s="959" t="s">
        <v>845</v>
      </c>
      <c r="G271" s="409">
        <v>1630200</v>
      </c>
      <c r="H271" s="195"/>
      <c r="I271" s="195" t="str">
        <f>IF(AND(ISBLANK(G271),ISBLANK(H271)),"",IF(NOT(ISBLANK(G271)),VLOOKUP(G271,[13]CODE_TYPE_MAPPING!$B:$C,2,FALSE),VLOOKUP(H271,[13]CODE_TYPE_MAPPING!$B:$C,2,FALSE)))</f>
        <v xml:space="preserve">EQUIPT &amp; OTHER PROP FOR LEASE </v>
      </c>
      <c r="J271" s="196"/>
      <c r="K271" s="196"/>
      <c r="L271" s="196"/>
      <c r="M271" s="197" t="s">
        <v>846</v>
      </c>
      <c r="N271" s="195"/>
      <c r="O271" s="204"/>
      <c r="P271" s="169"/>
      <c r="Q271" s="959" t="s">
        <v>845</v>
      </c>
      <c r="R271" s="410"/>
      <c r="S271" s="190"/>
      <c r="T271" s="190"/>
      <c r="U271" s="196"/>
      <c r="V271" s="196"/>
      <c r="W271" s="196"/>
      <c r="X271" s="206"/>
      <c r="Y271" s="190"/>
      <c r="Z271" s="177"/>
      <c r="AA271" s="959" t="s">
        <v>845</v>
      </c>
      <c r="AB271" s="411"/>
      <c r="AC271" s="186"/>
      <c r="AD271" s="186"/>
      <c r="AE271" s="187"/>
      <c r="AF271" s="187"/>
      <c r="AG271" s="187"/>
      <c r="AH271" s="233"/>
      <c r="AI271" s="186"/>
      <c r="AJ271" s="177"/>
      <c r="AK271" s="894" t="s">
        <v>845</v>
      </c>
      <c r="AL271" s="193"/>
      <c r="AM271" s="193"/>
      <c r="AN271" s="190" t="str">
        <f>IF(AND(ISBLANK(AL271),ISBLANK(AM271)),"",IF(NOT(ISBLANK(AL271)),VLOOKUP(AL271,[13]CODE_TYPE_MAPPING!$B:$C,2,FALSE),VLOOKUP(AM271,[13]CODE_TYPE_MAPPING!$B:$C,2,FALSE)))</f>
        <v/>
      </c>
      <c r="AO271" s="191"/>
      <c r="AP271" s="191"/>
      <c r="AQ271" s="191"/>
      <c r="AR271" s="193"/>
      <c r="AS271" s="412" t="s">
        <v>847</v>
      </c>
      <c r="AT271" s="194"/>
      <c r="AU271" s="169"/>
    </row>
    <row r="272" spans="1:47" ht="13.9" customHeight="1">
      <c r="A272" s="146"/>
      <c r="B272" s="901"/>
      <c r="C272" s="904"/>
      <c r="D272" s="427"/>
      <c r="E272" s="895"/>
      <c r="F272" s="960"/>
      <c r="G272" s="195"/>
      <c r="H272" s="195">
        <v>5980400</v>
      </c>
      <c r="I272" s="195" t="str">
        <f>IF(AND(ISBLANK(G272),ISBLANK(H272)),"",IF(NOT(ISBLANK(G272)),VLOOKUP(G272,[13]CODE_TYPE_MAPPING!$B:$C,2,FALSE),VLOOKUP(H272,[13]CODE_TYPE_MAPPING!$B:$C,2,FALSE)))</f>
        <v>GAIN/ (LOSS) - LEASE TERMINAT</v>
      </c>
      <c r="J272" s="196"/>
      <c r="K272" s="196"/>
      <c r="L272" s="196"/>
      <c r="M272" s="197" t="s">
        <v>846</v>
      </c>
      <c r="N272" s="195"/>
      <c r="O272" s="204"/>
      <c r="P272" s="169"/>
      <c r="Q272" s="960"/>
      <c r="R272" s="190"/>
      <c r="S272" s="190"/>
      <c r="T272" s="190"/>
      <c r="U272" s="196"/>
      <c r="V272" s="196"/>
      <c r="W272" s="196"/>
      <c r="X272" s="206"/>
      <c r="Y272" s="190"/>
      <c r="Z272" s="177"/>
      <c r="AA272" s="960"/>
      <c r="AB272" s="186"/>
      <c r="AC272" s="186"/>
      <c r="AD272" s="186"/>
      <c r="AE272" s="187"/>
      <c r="AF272" s="187"/>
      <c r="AG272" s="187"/>
      <c r="AH272" s="233"/>
      <c r="AI272" s="186"/>
      <c r="AJ272" s="177"/>
      <c r="AK272" s="895"/>
      <c r="AL272" s="193"/>
      <c r="AM272" s="193"/>
      <c r="AN272" s="190" t="str">
        <f>IF(AND(ISBLANK(AL272),ISBLANK(AM272)),"",IF(NOT(ISBLANK(AL272)),VLOOKUP(AL272,[13]CODE_TYPE_MAPPING!$B:$C,2,FALSE),VLOOKUP(AM272,[13]CODE_TYPE_MAPPING!$B:$C,2,FALSE)))</f>
        <v/>
      </c>
      <c r="AO272" s="191"/>
      <c r="AP272" s="191"/>
      <c r="AQ272" s="191"/>
      <c r="AR272" s="193"/>
      <c r="AS272" s="193"/>
      <c r="AT272" s="194"/>
      <c r="AU272" s="169"/>
    </row>
    <row r="273" spans="1:47">
      <c r="A273" s="146"/>
      <c r="B273" s="901"/>
      <c r="C273" s="904"/>
      <c r="D273" s="427"/>
      <c r="E273" s="895"/>
      <c r="F273" s="960"/>
      <c r="G273" s="195"/>
      <c r="H273" s="195"/>
      <c r="I273" s="195"/>
      <c r="J273" s="196"/>
      <c r="K273" s="196"/>
      <c r="L273" s="196"/>
      <c r="M273" s="195"/>
      <c r="N273" s="195"/>
      <c r="O273" s="204"/>
      <c r="P273" s="169"/>
      <c r="Q273" s="960"/>
      <c r="R273" s="190"/>
      <c r="S273" s="190"/>
      <c r="T273" s="190"/>
      <c r="U273" s="196"/>
      <c r="V273" s="196"/>
      <c r="W273" s="196"/>
      <c r="X273" s="190"/>
      <c r="Y273" s="190"/>
      <c r="Z273" s="177"/>
      <c r="AA273" s="960"/>
      <c r="AB273" s="186"/>
      <c r="AC273" s="186"/>
      <c r="AD273" s="186"/>
      <c r="AE273" s="187"/>
      <c r="AF273" s="187"/>
      <c r="AG273" s="187"/>
      <c r="AH273" s="186"/>
      <c r="AI273" s="186"/>
      <c r="AJ273" s="177"/>
      <c r="AK273" s="895"/>
      <c r="AL273" s="193"/>
      <c r="AM273" s="193"/>
      <c r="AN273" s="190" t="str">
        <f>IF(AND(ISBLANK(AL273),ISBLANK(AM273)),"",IF(NOT(ISBLANK(AL273)),VLOOKUP(AL273,[13]CODE_TYPE_MAPPING!$B:$C,2,FALSE),VLOOKUP(AM273,[13]CODE_TYPE_MAPPING!$B:$C,2,FALSE)))</f>
        <v/>
      </c>
      <c r="AO273" s="191"/>
      <c r="AP273" s="191"/>
      <c r="AQ273" s="191"/>
      <c r="AR273" s="193"/>
      <c r="AS273" s="193"/>
      <c r="AT273" s="194"/>
      <c r="AU273" s="169"/>
    </row>
    <row r="274" spans="1:47">
      <c r="A274" s="146"/>
      <c r="B274" s="902"/>
      <c r="C274" s="905"/>
      <c r="D274" s="428"/>
      <c r="E274" s="907"/>
      <c r="F274" s="961"/>
      <c r="G274" s="190"/>
      <c r="H274" s="190"/>
      <c r="I274" s="190"/>
      <c r="J274" s="191"/>
      <c r="K274" s="191"/>
      <c r="L274" s="191"/>
      <c r="M274" s="190"/>
      <c r="N274" s="190"/>
      <c r="O274" s="177"/>
      <c r="P274" s="169"/>
      <c r="Q274" s="961"/>
      <c r="R274" s="190"/>
      <c r="S274" s="190"/>
      <c r="T274" s="190"/>
      <c r="U274" s="191"/>
      <c r="V274" s="191"/>
      <c r="W274" s="191"/>
      <c r="X274" s="190"/>
      <c r="Y274" s="190"/>
      <c r="Z274" s="177"/>
      <c r="AA274" s="961"/>
      <c r="AB274" s="186"/>
      <c r="AC274" s="186"/>
      <c r="AD274" s="186"/>
      <c r="AE274" s="187"/>
      <c r="AF274" s="187"/>
      <c r="AG274" s="187"/>
      <c r="AH274" s="186"/>
      <c r="AI274" s="186"/>
      <c r="AJ274" s="177"/>
      <c r="AK274" s="907"/>
      <c r="AL274" s="193"/>
      <c r="AM274" s="193"/>
      <c r="AN274" s="190" t="str">
        <f>IF(AND(ISBLANK(AL274),ISBLANK(AM274)),"",IF(NOT(ISBLANK(AL274)),VLOOKUP(AL274,[13]CODE_TYPE_MAPPING!$B:$C,2,FALSE),VLOOKUP(AM274,[13]CODE_TYPE_MAPPING!$B:$C,2,FALSE)))</f>
        <v/>
      </c>
      <c r="AO274" s="191"/>
      <c r="AP274" s="191"/>
      <c r="AQ274" s="191"/>
      <c r="AR274" s="193"/>
      <c r="AS274" s="193"/>
      <c r="AT274" s="194"/>
      <c r="AU274" s="169"/>
    </row>
    <row r="275" spans="1:47" ht="41.45" customHeight="1">
      <c r="A275" s="146"/>
      <c r="B275" s="900"/>
      <c r="C275" s="903" t="s">
        <v>848</v>
      </c>
      <c r="D275" s="432"/>
      <c r="E275" s="906" t="s">
        <v>849</v>
      </c>
      <c r="F275" s="1000" t="s">
        <v>850</v>
      </c>
      <c r="G275" s="201"/>
      <c r="H275" s="201"/>
      <c r="I275" s="172"/>
      <c r="J275" s="200"/>
      <c r="K275" s="200"/>
      <c r="L275" s="200"/>
      <c r="M275" s="237"/>
      <c r="N275" s="201"/>
      <c r="O275" s="247"/>
      <c r="P275" s="169"/>
      <c r="Q275" s="1000" t="s">
        <v>850</v>
      </c>
      <c r="R275" s="201"/>
      <c r="S275" s="201"/>
      <c r="T275" s="172"/>
      <c r="U275" s="200"/>
      <c r="V275" s="200"/>
      <c r="W275" s="200"/>
      <c r="X275" s="237"/>
      <c r="Y275" s="201"/>
      <c r="Z275" s="247"/>
      <c r="AA275" s="1000" t="s">
        <v>850</v>
      </c>
      <c r="AB275" s="233"/>
      <c r="AC275" s="233"/>
      <c r="AD275" s="186"/>
      <c r="AE275" s="187"/>
      <c r="AF275" s="187"/>
      <c r="AG275" s="187"/>
      <c r="AH275" s="413"/>
      <c r="AI275" s="233"/>
      <c r="AJ275" s="247"/>
      <c r="AK275" s="906" t="s">
        <v>851</v>
      </c>
      <c r="AL275" s="193">
        <v>1200330</v>
      </c>
      <c r="AM275" s="193"/>
      <c r="AN275" s="190" t="str">
        <f>IF(AND(ISBLANK(AL275),ISBLANK(AM275)),"",IF(NOT(ISBLANK(AL275)),VLOOKUP(AL275,[13]CODE_TYPE_MAPPING!$B:$C,2,FALSE),VLOOKUP(AM275,[13]CODE_TYPE_MAPPING!$B:$C,2,FALSE)))</f>
        <v>LEASE CONTRACT RECEIVABLE-CAPITAL LEASE</v>
      </c>
      <c r="AO275" s="234" t="s">
        <v>630</v>
      </c>
      <c r="AP275" s="234"/>
      <c r="AQ275" s="234" t="s">
        <v>546</v>
      </c>
      <c r="AR275" s="211" t="s">
        <v>852</v>
      </c>
      <c r="AS275" s="414"/>
      <c r="AT275" s="415"/>
      <c r="AU275" s="169"/>
    </row>
    <row r="276" spans="1:47" ht="18.75">
      <c r="A276" s="146"/>
      <c r="B276" s="901"/>
      <c r="C276" s="904"/>
      <c r="D276" s="427"/>
      <c r="E276" s="895"/>
      <c r="F276" s="1001"/>
      <c r="G276" s="201"/>
      <c r="H276" s="201"/>
      <c r="I276" s="172"/>
      <c r="J276" s="200"/>
      <c r="K276" s="200"/>
      <c r="L276" s="200"/>
      <c r="M276" s="237"/>
      <c r="N276" s="201"/>
      <c r="O276" s="247"/>
      <c r="P276" s="169"/>
      <c r="Q276" s="1001"/>
      <c r="R276" s="201"/>
      <c r="S276" s="201"/>
      <c r="T276" s="172"/>
      <c r="U276" s="200"/>
      <c r="V276" s="200"/>
      <c r="W276" s="200"/>
      <c r="X276" s="237"/>
      <c r="Y276" s="201"/>
      <c r="Z276" s="247"/>
      <c r="AA276" s="1001"/>
      <c r="AB276" s="233"/>
      <c r="AC276" s="233"/>
      <c r="AD276" s="186"/>
      <c r="AE276" s="187"/>
      <c r="AF276" s="187"/>
      <c r="AG276" s="187"/>
      <c r="AH276" s="413"/>
      <c r="AI276" s="233"/>
      <c r="AJ276" s="247"/>
      <c r="AK276" s="895"/>
      <c r="AL276" s="193"/>
      <c r="AM276" s="193">
        <v>2600700</v>
      </c>
      <c r="AN276" s="190" t="str">
        <f>IF(AND(ISBLANK(AL276),ISBLANK(AM276)),"",IF(NOT(ISBLANK(AL276)),VLOOKUP(AL276,[13]CODE_TYPE_MAPPING!$B:$C,2,FALSE),VLOOKUP(AM276,[13]CODE_TYPE_MAPPING!$B:$C,2,FALSE)))</f>
        <v>ULI-CAPITAL LEASE-SHORT TERM</v>
      </c>
      <c r="AO276" s="234"/>
      <c r="AP276" s="234" t="s">
        <v>553</v>
      </c>
      <c r="AQ276" s="234" t="s">
        <v>554</v>
      </c>
      <c r="AR276" s="211" t="s">
        <v>853</v>
      </c>
      <c r="AS276" s="414"/>
      <c r="AT276" s="415"/>
      <c r="AU276" s="169"/>
    </row>
    <row r="277" spans="1:47" ht="30">
      <c r="A277" s="146"/>
      <c r="B277" s="901"/>
      <c r="C277" s="904"/>
      <c r="D277" s="427"/>
      <c r="E277" s="895"/>
      <c r="F277" s="1001"/>
      <c r="G277" s="201"/>
      <c r="H277" s="201"/>
      <c r="I277" s="172"/>
      <c r="J277" s="200"/>
      <c r="K277" s="200"/>
      <c r="L277" s="200"/>
      <c r="M277" s="237"/>
      <c r="N277" s="201"/>
      <c r="O277" s="247"/>
      <c r="P277" s="169"/>
      <c r="Q277" s="1001"/>
      <c r="R277" s="201"/>
      <c r="S277" s="201"/>
      <c r="T277" s="172"/>
      <c r="U277" s="200"/>
      <c r="V277" s="200"/>
      <c r="W277" s="200"/>
      <c r="X277" s="237"/>
      <c r="Y277" s="201"/>
      <c r="Z277" s="247"/>
      <c r="AA277" s="1001"/>
      <c r="AB277" s="233"/>
      <c r="AC277" s="233"/>
      <c r="AD277" s="186"/>
      <c r="AE277" s="187"/>
      <c r="AF277" s="187"/>
      <c r="AG277" s="187"/>
      <c r="AH277" s="413"/>
      <c r="AI277" s="233"/>
      <c r="AJ277" s="247"/>
      <c r="AK277" s="895"/>
      <c r="AL277" s="286">
        <v>2600700</v>
      </c>
      <c r="AM277" s="286"/>
      <c r="AN277" s="281" t="str">
        <f>IF(AND(ISBLANK(AL277),ISBLANK(AM277)),"",IF(NOT(ISBLANK(AL277)),VLOOKUP(AL277,[13]CODE_TYPE_MAPPING!$B:$C,2,FALSE),VLOOKUP(AM277,[13]CODE_TYPE_MAPPING!$B:$C,2,FALSE)))</f>
        <v>ULI-CAPITAL LEASE-SHORT TERM</v>
      </c>
      <c r="AO277" s="282" t="s">
        <v>553</v>
      </c>
      <c r="AP277" s="282"/>
      <c r="AQ277" s="282" t="s">
        <v>554</v>
      </c>
      <c r="AR277" s="286"/>
      <c r="AS277" s="286" t="s">
        <v>829</v>
      </c>
      <c r="AT277" s="384"/>
      <c r="AU277" s="169"/>
    </row>
    <row r="278" spans="1:47" ht="30">
      <c r="A278" s="146"/>
      <c r="B278" s="901"/>
      <c r="C278" s="904"/>
      <c r="D278" s="427"/>
      <c r="E278" s="895"/>
      <c r="F278" s="1001"/>
      <c r="G278" s="201"/>
      <c r="H278" s="201"/>
      <c r="I278" s="172"/>
      <c r="J278" s="200"/>
      <c r="K278" s="200"/>
      <c r="L278" s="200"/>
      <c r="M278" s="237"/>
      <c r="N278" s="201"/>
      <c r="O278" s="247"/>
      <c r="P278" s="169"/>
      <c r="Q278" s="1001"/>
      <c r="R278" s="201"/>
      <c r="S278" s="201"/>
      <c r="T278" s="172"/>
      <c r="U278" s="200"/>
      <c r="V278" s="200"/>
      <c r="W278" s="200"/>
      <c r="X278" s="237"/>
      <c r="Y278" s="201"/>
      <c r="Z278" s="247"/>
      <c r="AA278" s="1001"/>
      <c r="AB278" s="233"/>
      <c r="AC278" s="233"/>
      <c r="AD278" s="186"/>
      <c r="AE278" s="187"/>
      <c r="AF278" s="187"/>
      <c r="AG278" s="187"/>
      <c r="AH278" s="413"/>
      <c r="AI278" s="233"/>
      <c r="AJ278" s="247"/>
      <c r="AK278" s="895"/>
      <c r="AL278" s="286"/>
      <c r="AM278" s="286">
        <v>1200330</v>
      </c>
      <c r="AN278" s="281" t="str">
        <f>IF(AND(ISBLANK(AL278),ISBLANK(AM278)),"",IF(NOT(ISBLANK(AL278)),VLOOKUP(AL278,[13]CODE_TYPE_MAPPING!$B:$C,2,FALSE),VLOOKUP(AM278,[13]CODE_TYPE_MAPPING!$B:$C,2,FALSE)))</f>
        <v>LEASE CONTRACT RECEIVABLE-CAPITAL LEASE</v>
      </c>
      <c r="AO278" s="282"/>
      <c r="AP278" s="282" t="s">
        <v>630</v>
      </c>
      <c r="AQ278" s="282" t="s">
        <v>546</v>
      </c>
      <c r="AR278" s="286"/>
      <c r="AS278" s="286" t="s">
        <v>829</v>
      </c>
      <c r="AT278" s="384"/>
      <c r="AU278" s="169"/>
    </row>
    <row r="279" spans="1:47" ht="30">
      <c r="A279" s="146"/>
      <c r="B279" s="901"/>
      <c r="C279" s="904"/>
      <c r="D279" s="427"/>
      <c r="E279" s="895"/>
      <c r="F279" s="1001"/>
      <c r="G279" s="201"/>
      <c r="H279" s="201"/>
      <c r="I279" s="172"/>
      <c r="J279" s="200"/>
      <c r="K279" s="200"/>
      <c r="L279" s="200"/>
      <c r="M279" s="237"/>
      <c r="N279" s="201"/>
      <c r="O279" s="247"/>
      <c r="P279" s="169"/>
      <c r="Q279" s="1001"/>
      <c r="R279" s="201"/>
      <c r="S279" s="201"/>
      <c r="T279" s="172"/>
      <c r="U279" s="200"/>
      <c r="V279" s="200"/>
      <c r="W279" s="200"/>
      <c r="X279" s="237"/>
      <c r="Y279" s="201"/>
      <c r="Z279" s="247"/>
      <c r="AA279" s="1001"/>
      <c r="AB279" s="233"/>
      <c r="AC279" s="233"/>
      <c r="AD279" s="186"/>
      <c r="AE279" s="187"/>
      <c r="AF279" s="187"/>
      <c r="AG279" s="187"/>
      <c r="AH279" s="413"/>
      <c r="AI279" s="233"/>
      <c r="AJ279" s="247"/>
      <c r="AK279" s="895"/>
      <c r="AL279" s="286">
        <v>1200420</v>
      </c>
      <c r="AM279" s="286"/>
      <c r="AN279" s="281" t="str">
        <f>IF(AND(ISBLANK(AL279),ISBLANK(AM279)),"",IF(NOT(ISBLANK(AL279)),VLOOKUP(AL279,[13]CODE_TYPE_MAPPING!$B:$C,2,FALSE),VLOOKUP(AM279,[13]CODE_TYPE_MAPPING!$B:$C,2,FALSE)))</f>
        <v>PAST DUE RCVBLES-CAPITAL LEASE</v>
      </c>
      <c r="AO279" s="282" t="s">
        <v>644</v>
      </c>
      <c r="AP279" s="282"/>
      <c r="AQ279" s="282" t="s">
        <v>645</v>
      </c>
      <c r="AR279" s="286"/>
      <c r="AS279" s="286" t="s">
        <v>829</v>
      </c>
      <c r="AT279" s="384"/>
      <c r="AU279" s="169"/>
    </row>
    <row r="280" spans="1:47" ht="30">
      <c r="A280" s="146"/>
      <c r="B280" s="901"/>
      <c r="C280" s="904"/>
      <c r="D280" s="427"/>
      <c r="E280" s="895"/>
      <c r="F280" s="1002"/>
      <c r="G280" s="201"/>
      <c r="H280" s="201"/>
      <c r="I280" s="172"/>
      <c r="J280" s="200"/>
      <c r="K280" s="200"/>
      <c r="L280" s="200"/>
      <c r="M280" s="237"/>
      <c r="N280" s="201"/>
      <c r="O280" s="247"/>
      <c r="P280" s="169"/>
      <c r="Q280" s="1002"/>
      <c r="R280" s="201"/>
      <c r="S280" s="201"/>
      <c r="T280" s="172"/>
      <c r="U280" s="200"/>
      <c r="V280" s="200"/>
      <c r="W280" s="200"/>
      <c r="X280" s="237"/>
      <c r="Y280" s="201"/>
      <c r="Z280" s="247"/>
      <c r="AA280" s="1002"/>
      <c r="AB280" s="233"/>
      <c r="AC280" s="233"/>
      <c r="AD280" s="186"/>
      <c r="AE280" s="187"/>
      <c r="AF280" s="187"/>
      <c r="AG280" s="187"/>
      <c r="AH280" s="413"/>
      <c r="AI280" s="233"/>
      <c r="AJ280" s="247"/>
      <c r="AK280" s="907"/>
      <c r="AL280" s="286"/>
      <c r="AM280" s="286">
        <v>2600900</v>
      </c>
      <c r="AN280" s="281" t="str">
        <f>IF(AND(ISBLANK(AL280),ISBLANK(AM280)),"",IF(NOT(ISBLANK(AL280)),VLOOKUP(AL280,[13]CODE_TYPE_MAPPING!$B:$C,2,FALSE),VLOOKUP(AM280,[13]CODE_TYPE_MAPPING!$B:$C,2,FALSE)))</f>
        <v>ULI PAST DUE LEASE</v>
      </c>
      <c r="AO280" s="282"/>
      <c r="AP280" s="282" t="s">
        <v>791</v>
      </c>
      <c r="AQ280" s="282" t="s">
        <v>792</v>
      </c>
      <c r="AR280" s="286"/>
      <c r="AS280" s="286" t="s">
        <v>829</v>
      </c>
      <c r="AT280" s="384"/>
      <c r="AU280" s="169"/>
    </row>
    <row r="281" spans="1:47" s="421" customFormat="1" ht="41.45" customHeight="1">
      <c r="A281" s="416"/>
      <c r="B281" s="1003"/>
      <c r="C281" s="1005" t="s">
        <v>854</v>
      </c>
      <c r="D281" s="429"/>
      <c r="E281" s="1007" t="s">
        <v>849</v>
      </c>
      <c r="F281" s="1009" t="s">
        <v>850</v>
      </c>
      <c r="G281" s="281"/>
      <c r="H281" s="281"/>
      <c r="I281" s="283"/>
      <c r="J281" s="282"/>
      <c r="K281" s="282"/>
      <c r="L281" s="282"/>
      <c r="M281" s="286"/>
      <c r="N281" s="281"/>
      <c r="O281" s="284"/>
      <c r="P281" s="417"/>
      <c r="Q281" s="1009" t="s">
        <v>850</v>
      </c>
      <c r="R281" s="281"/>
      <c r="S281" s="281"/>
      <c r="T281" s="283"/>
      <c r="U281" s="282"/>
      <c r="V281" s="282"/>
      <c r="W281" s="282"/>
      <c r="X281" s="286"/>
      <c r="Y281" s="281"/>
      <c r="Z281" s="284"/>
      <c r="AA281" s="1009" t="s">
        <v>850</v>
      </c>
      <c r="AB281" s="233"/>
      <c r="AC281" s="233"/>
      <c r="AD281" s="186"/>
      <c r="AE281" s="187"/>
      <c r="AF281" s="187"/>
      <c r="AG281" s="187"/>
      <c r="AH281" s="413"/>
      <c r="AI281" s="233"/>
      <c r="AJ281" s="284"/>
      <c r="AK281" s="1007" t="s">
        <v>851</v>
      </c>
      <c r="AL281" s="285">
        <v>1200330</v>
      </c>
      <c r="AM281" s="285"/>
      <c r="AN281" s="283" t="str">
        <f>IF(AND(ISBLANK(AL281),ISBLANK(AM281)),"",IF(NOT(ISBLANK(AL281)),VLOOKUP(AL281,[13]CODE_TYPE_MAPPING!$B:$C,2,FALSE),VLOOKUP(AM281,[13]CODE_TYPE_MAPPING!$B:$C,2,FALSE)))</f>
        <v>LEASE CONTRACT RECEIVABLE-CAPITAL LEASE</v>
      </c>
      <c r="AO281" s="282" t="s">
        <v>630</v>
      </c>
      <c r="AP281" s="282"/>
      <c r="AQ281" s="282" t="s">
        <v>546</v>
      </c>
      <c r="AR281" s="418" t="s">
        <v>852</v>
      </c>
      <c r="AS281" s="419"/>
      <c r="AT281" s="420"/>
      <c r="AU281" s="417"/>
    </row>
    <row r="282" spans="1:47" s="421" customFormat="1" ht="18.75">
      <c r="A282" s="416"/>
      <c r="B282" s="1004"/>
      <c r="C282" s="1006"/>
      <c r="D282" s="430"/>
      <c r="E282" s="1008"/>
      <c r="F282" s="987"/>
      <c r="G282" s="281"/>
      <c r="H282" s="281"/>
      <c r="I282" s="283"/>
      <c r="J282" s="282"/>
      <c r="K282" s="282"/>
      <c r="L282" s="282"/>
      <c r="M282" s="286"/>
      <c r="N282" s="281"/>
      <c r="O282" s="284"/>
      <c r="P282" s="417"/>
      <c r="Q282" s="987"/>
      <c r="R282" s="281"/>
      <c r="S282" s="281"/>
      <c r="T282" s="283"/>
      <c r="U282" s="282"/>
      <c r="V282" s="282"/>
      <c r="W282" s="282"/>
      <c r="X282" s="286"/>
      <c r="Y282" s="281"/>
      <c r="Z282" s="284"/>
      <c r="AA282" s="987"/>
      <c r="AB282" s="233"/>
      <c r="AC282" s="233"/>
      <c r="AD282" s="186"/>
      <c r="AE282" s="187"/>
      <c r="AF282" s="187"/>
      <c r="AG282" s="187"/>
      <c r="AH282" s="413"/>
      <c r="AI282" s="233"/>
      <c r="AJ282" s="284"/>
      <c r="AK282" s="1008"/>
      <c r="AL282" s="285"/>
      <c r="AM282" s="285">
        <v>2600700</v>
      </c>
      <c r="AN282" s="283" t="str">
        <f>IF(AND(ISBLANK(AL282),ISBLANK(AM282)),"",IF(NOT(ISBLANK(AL282)),VLOOKUP(AL282,[13]CODE_TYPE_MAPPING!$B:$C,2,FALSE),VLOOKUP(AM282,[13]CODE_TYPE_MAPPING!$B:$C,2,FALSE)))</f>
        <v>ULI-CAPITAL LEASE-SHORT TERM</v>
      </c>
      <c r="AO282" s="282"/>
      <c r="AP282" s="282" t="s">
        <v>553</v>
      </c>
      <c r="AQ282" s="282" t="s">
        <v>554</v>
      </c>
      <c r="AR282" s="418" t="s">
        <v>853</v>
      </c>
      <c r="AS282" s="419"/>
      <c r="AT282" s="420"/>
      <c r="AU282" s="417"/>
    </row>
    <row r="283" spans="1:47" s="421" customFormat="1" ht="30">
      <c r="A283" s="416"/>
      <c r="B283" s="1004"/>
      <c r="C283" s="1006"/>
      <c r="D283" s="430"/>
      <c r="E283" s="1008"/>
      <c r="F283" s="987"/>
      <c r="G283" s="281"/>
      <c r="H283" s="281"/>
      <c r="I283" s="283"/>
      <c r="J283" s="282"/>
      <c r="K283" s="282"/>
      <c r="L283" s="282"/>
      <c r="M283" s="286"/>
      <c r="N283" s="281"/>
      <c r="O283" s="284"/>
      <c r="P283" s="417"/>
      <c r="Q283" s="987"/>
      <c r="R283" s="281"/>
      <c r="S283" s="281"/>
      <c r="T283" s="283"/>
      <c r="U283" s="282"/>
      <c r="V283" s="282"/>
      <c r="W283" s="282"/>
      <c r="X283" s="286"/>
      <c r="Y283" s="281"/>
      <c r="Z283" s="284"/>
      <c r="AA283" s="987"/>
      <c r="AB283" s="233"/>
      <c r="AC283" s="233"/>
      <c r="AD283" s="186"/>
      <c r="AE283" s="187"/>
      <c r="AF283" s="187"/>
      <c r="AG283" s="187"/>
      <c r="AH283" s="413"/>
      <c r="AI283" s="233"/>
      <c r="AJ283" s="284"/>
      <c r="AK283" s="1008"/>
      <c r="AL283" s="286">
        <v>2600700</v>
      </c>
      <c r="AM283" s="286"/>
      <c r="AN283" s="281" t="str">
        <f>IF(AND(ISBLANK(AL283),ISBLANK(AM283)),"",IF(NOT(ISBLANK(AL283)),VLOOKUP(AL283,[13]CODE_TYPE_MAPPING!$B:$C,2,FALSE),VLOOKUP(AM283,[13]CODE_TYPE_MAPPING!$B:$C,2,FALSE)))</f>
        <v>ULI-CAPITAL LEASE-SHORT TERM</v>
      </c>
      <c r="AO283" s="282" t="s">
        <v>553</v>
      </c>
      <c r="AP283" s="282"/>
      <c r="AQ283" s="282" t="s">
        <v>554</v>
      </c>
      <c r="AR283" s="286"/>
      <c r="AS283" s="286" t="s">
        <v>829</v>
      </c>
      <c r="AT283" s="384"/>
      <c r="AU283" s="417"/>
    </row>
    <row r="284" spans="1:47" s="421" customFormat="1" ht="30">
      <c r="A284" s="416"/>
      <c r="B284" s="1004"/>
      <c r="C284" s="1006"/>
      <c r="D284" s="430"/>
      <c r="E284" s="1008"/>
      <c r="F284" s="987"/>
      <c r="G284" s="281"/>
      <c r="H284" s="281"/>
      <c r="I284" s="283"/>
      <c r="J284" s="282"/>
      <c r="K284" s="282"/>
      <c r="L284" s="282"/>
      <c r="M284" s="286"/>
      <c r="N284" s="281"/>
      <c r="O284" s="284"/>
      <c r="P284" s="417"/>
      <c r="Q284" s="987"/>
      <c r="R284" s="281"/>
      <c r="S284" s="281"/>
      <c r="T284" s="283"/>
      <c r="U284" s="282"/>
      <c r="V284" s="282"/>
      <c r="W284" s="282"/>
      <c r="X284" s="286"/>
      <c r="Y284" s="281"/>
      <c r="Z284" s="284"/>
      <c r="AA284" s="987"/>
      <c r="AB284" s="233"/>
      <c r="AC284" s="233"/>
      <c r="AD284" s="186"/>
      <c r="AE284" s="187"/>
      <c r="AF284" s="187"/>
      <c r="AG284" s="187"/>
      <c r="AH284" s="413"/>
      <c r="AI284" s="233"/>
      <c r="AJ284" s="284"/>
      <c r="AK284" s="1008"/>
      <c r="AL284" s="286"/>
      <c r="AM284" s="286">
        <v>1200330</v>
      </c>
      <c r="AN284" s="281" t="str">
        <f>IF(AND(ISBLANK(AL284),ISBLANK(AM284)),"",IF(NOT(ISBLANK(AL284)),VLOOKUP(AL284,[13]CODE_TYPE_MAPPING!$B:$C,2,FALSE),VLOOKUP(AM284,[13]CODE_TYPE_MAPPING!$B:$C,2,FALSE)))</f>
        <v>LEASE CONTRACT RECEIVABLE-CAPITAL LEASE</v>
      </c>
      <c r="AO284" s="282"/>
      <c r="AP284" s="282" t="s">
        <v>630</v>
      </c>
      <c r="AQ284" s="282" t="s">
        <v>546</v>
      </c>
      <c r="AR284" s="286"/>
      <c r="AS284" s="286" t="s">
        <v>829</v>
      </c>
      <c r="AT284" s="384"/>
      <c r="AU284" s="417"/>
    </row>
    <row r="285" spans="1:47" s="421" customFormat="1" ht="30">
      <c r="A285" s="416"/>
      <c r="B285" s="1004"/>
      <c r="C285" s="1006"/>
      <c r="D285" s="430"/>
      <c r="E285" s="1008"/>
      <c r="F285" s="987"/>
      <c r="G285" s="281"/>
      <c r="H285" s="281"/>
      <c r="I285" s="283"/>
      <c r="J285" s="282"/>
      <c r="K285" s="282"/>
      <c r="L285" s="282"/>
      <c r="M285" s="286"/>
      <c r="N285" s="281"/>
      <c r="O285" s="284"/>
      <c r="P285" s="417"/>
      <c r="Q285" s="987"/>
      <c r="R285" s="281"/>
      <c r="S285" s="281"/>
      <c r="T285" s="283"/>
      <c r="U285" s="282"/>
      <c r="V285" s="282"/>
      <c r="W285" s="282"/>
      <c r="X285" s="286"/>
      <c r="Y285" s="281"/>
      <c r="Z285" s="284"/>
      <c r="AA285" s="987"/>
      <c r="AB285" s="233"/>
      <c r="AC285" s="233"/>
      <c r="AD285" s="186"/>
      <c r="AE285" s="187"/>
      <c r="AF285" s="187"/>
      <c r="AG285" s="187"/>
      <c r="AH285" s="413"/>
      <c r="AI285" s="233"/>
      <c r="AJ285" s="284"/>
      <c r="AK285" s="1008"/>
      <c r="AL285" s="286">
        <v>1200420</v>
      </c>
      <c r="AM285" s="286"/>
      <c r="AN285" s="281" t="str">
        <f>IF(AND(ISBLANK(AL285),ISBLANK(AM285)),"",IF(NOT(ISBLANK(AL285)),VLOOKUP(AL285,[13]CODE_TYPE_MAPPING!$B:$C,2,FALSE),VLOOKUP(AM285,[13]CODE_TYPE_MAPPING!$B:$C,2,FALSE)))</f>
        <v>PAST DUE RCVBLES-CAPITAL LEASE</v>
      </c>
      <c r="AO285" s="282" t="s">
        <v>644</v>
      </c>
      <c r="AP285" s="282"/>
      <c r="AQ285" s="282" t="s">
        <v>645</v>
      </c>
      <c r="AR285" s="286"/>
      <c r="AS285" s="286" t="s">
        <v>829</v>
      </c>
      <c r="AT285" s="384"/>
      <c r="AU285" s="417"/>
    </row>
    <row r="286" spans="1:47" s="421" customFormat="1" ht="30">
      <c r="A286" s="416"/>
      <c r="B286" s="1004"/>
      <c r="C286" s="1006"/>
      <c r="D286" s="430"/>
      <c r="E286" s="1008"/>
      <c r="F286" s="1010"/>
      <c r="G286" s="281"/>
      <c r="H286" s="281"/>
      <c r="I286" s="283"/>
      <c r="J286" s="282"/>
      <c r="K286" s="282"/>
      <c r="L286" s="282"/>
      <c r="M286" s="286"/>
      <c r="N286" s="281"/>
      <c r="O286" s="284"/>
      <c r="P286" s="417"/>
      <c r="Q286" s="1010"/>
      <c r="R286" s="281"/>
      <c r="S286" s="281"/>
      <c r="T286" s="283"/>
      <c r="U286" s="282"/>
      <c r="V286" s="282"/>
      <c r="W286" s="282"/>
      <c r="X286" s="286"/>
      <c r="Y286" s="281"/>
      <c r="Z286" s="284"/>
      <c r="AA286" s="1010"/>
      <c r="AB286" s="233"/>
      <c r="AC286" s="233"/>
      <c r="AD286" s="186"/>
      <c r="AE286" s="187"/>
      <c r="AF286" s="187"/>
      <c r="AG286" s="187"/>
      <c r="AH286" s="413"/>
      <c r="AI286" s="233"/>
      <c r="AJ286" s="284"/>
      <c r="AK286" s="1011"/>
      <c r="AL286" s="286"/>
      <c r="AM286" s="286">
        <v>2600900</v>
      </c>
      <c r="AN286" s="281" t="str">
        <f>IF(AND(ISBLANK(AL286),ISBLANK(AM286)),"",IF(NOT(ISBLANK(AL286)),VLOOKUP(AL286,[13]CODE_TYPE_MAPPING!$B:$C,2,FALSE),VLOOKUP(AM286,[13]CODE_TYPE_MAPPING!$B:$C,2,FALSE)))</f>
        <v>ULI PAST DUE LEASE</v>
      </c>
      <c r="AO286" s="282"/>
      <c r="AP286" s="282" t="s">
        <v>791</v>
      </c>
      <c r="AQ286" s="282" t="s">
        <v>792</v>
      </c>
      <c r="AR286" s="286"/>
      <c r="AS286" s="286" t="s">
        <v>829</v>
      </c>
      <c r="AT286" s="384"/>
      <c r="AU286" s="417"/>
    </row>
    <row r="287" spans="1:47" ht="41.45" customHeight="1">
      <c r="A287" s="146"/>
      <c r="B287" s="900"/>
      <c r="C287" s="919" t="s">
        <v>855</v>
      </c>
      <c r="D287" s="426"/>
      <c r="E287" s="894" t="s">
        <v>856</v>
      </c>
      <c r="F287" s="962" t="s">
        <v>857</v>
      </c>
      <c r="G287" s="172">
        <v>1630250</v>
      </c>
      <c r="H287" s="172"/>
      <c r="I287" s="172" t="str">
        <f>IF(AND(ISBLANK(G287),ISBLANK(H287)),"",IF(NOT(ISBLANK(G287)),VLOOKUP(G287,[13]CODE_TYPE_MAPPING!$B:$C,2,FALSE),VLOOKUP(H287,[13]CODE_TYPE_MAPPING!$B:$C,2,FALSE)))</f>
        <v>ACCUM DEPRECIATION-EQUIPMENT AND OTHER PROPERTIES FOR LEASE</v>
      </c>
      <c r="J287" s="200"/>
      <c r="K287" s="200"/>
      <c r="L287" s="200"/>
      <c r="M287" s="172" t="s">
        <v>858</v>
      </c>
      <c r="N287" s="172"/>
      <c r="O287" s="240"/>
      <c r="P287" s="207"/>
      <c r="Q287" s="962" t="s">
        <v>857</v>
      </c>
      <c r="R287" s="163"/>
      <c r="S287" s="163"/>
      <c r="T287" s="206" t="s">
        <v>621</v>
      </c>
      <c r="U287" s="200"/>
      <c r="V287" s="200"/>
      <c r="W287" s="200"/>
      <c r="X287" s="163"/>
      <c r="Y287" s="163"/>
      <c r="Z287" s="178"/>
      <c r="AA287" s="962" t="s">
        <v>857</v>
      </c>
      <c r="AB287" s="186"/>
      <c r="AC287" s="186"/>
      <c r="AD287" s="233"/>
      <c r="AE287" s="187"/>
      <c r="AF287" s="187"/>
      <c r="AG287" s="187"/>
      <c r="AH287" s="186"/>
      <c r="AI287" s="186"/>
      <c r="AJ287" s="178"/>
      <c r="AK287" s="959" t="s">
        <v>857</v>
      </c>
      <c r="AL287" s="173">
        <v>1820940</v>
      </c>
      <c r="AM287" s="173"/>
      <c r="AN287" s="163" t="str">
        <f>IF(AND(ISBLANK(AL287),ISBLANK(AM287)),"",IF(NOT(ISBLANK(AL287)),VLOOKUP(AL287,[13]CODE_TYPE_MAPPING!$B:$C,2,FALSE),VLOOKUP(AM287,[13]CODE_TYPE_MAPPING!$B:$C,2,FALSE)))</f>
        <v>A/R-TRADE-FULL GL</v>
      </c>
      <c r="AO287" s="165" t="s">
        <v>674</v>
      </c>
      <c r="AP287" s="165"/>
      <c r="AQ287" s="165" t="s">
        <v>671</v>
      </c>
      <c r="AR287" s="184" t="s">
        <v>859</v>
      </c>
      <c r="AS287" s="175" t="s">
        <v>860</v>
      </c>
      <c r="AT287" s="194"/>
      <c r="AU287" s="169"/>
    </row>
    <row r="288" spans="1:47" ht="18.75">
      <c r="A288" s="146"/>
      <c r="B288" s="901"/>
      <c r="C288" s="904"/>
      <c r="D288" s="427"/>
      <c r="E288" s="895"/>
      <c r="F288" s="963"/>
      <c r="G288" s="195">
        <v>5980400</v>
      </c>
      <c r="H288" s="195"/>
      <c r="I288" s="195" t="str">
        <f>IF(AND(ISBLANK(G288),ISBLANK(H288)),"",IF(NOT(ISBLANK(G288)),VLOOKUP(G288,[13]CODE_TYPE_MAPPING!$B:$C,2,FALSE),VLOOKUP(H288,[13]CODE_TYPE_MAPPING!$B:$C,2,FALSE)))</f>
        <v>GAIN/ (LOSS) - LEASE TERMINAT</v>
      </c>
      <c r="J288" s="196"/>
      <c r="K288" s="196"/>
      <c r="L288" s="196"/>
      <c r="M288" s="195" t="s">
        <v>861</v>
      </c>
      <c r="N288" s="195"/>
      <c r="O288" s="204"/>
      <c r="P288" s="169"/>
      <c r="Q288" s="963"/>
      <c r="R288" s="163"/>
      <c r="S288" s="163"/>
      <c r="T288" s="163"/>
      <c r="U288" s="196"/>
      <c r="V288" s="196"/>
      <c r="W288" s="196"/>
      <c r="X288" s="163"/>
      <c r="Y288" s="163"/>
      <c r="Z288" s="178"/>
      <c r="AA288" s="963"/>
      <c r="AB288" s="186"/>
      <c r="AC288" s="186"/>
      <c r="AD288" s="186"/>
      <c r="AE288" s="187"/>
      <c r="AF288" s="187"/>
      <c r="AG288" s="187"/>
      <c r="AH288" s="186"/>
      <c r="AI288" s="186"/>
      <c r="AJ288" s="178"/>
      <c r="AK288" s="960"/>
      <c r="AL288" s="173"/>
      <c r="AM288" s="173">
        <v>1420300</v>
      </c>
      <c r="AN288" s="163" t="str">
        <f>IF(AND(ISBLANK(AL288),ISBLANK(AM288)),"",IF(NOT(ISBLANK(AL288)),VLOOKUP(AL288,[13]CODE_TYPE_MAPPING!$B:$C,2,FALSE),VLOOKUP(AM288,[13]CODE_TYPE_MAPPING!$B:$C,2,FALSE)))</f>
        <v>RESIDUAL VALUE-CAPITAL LEASE</v>
      </c>
      <c r="AO288" s="165"/>
      <c r="AP288" s="165" t="s">
        <v>550</v>
      </c>
      <c r="AQ288" s="165" t="s">
        <v>551</v>
      </c>
      <c r="AR288" s="184" t="s">
        <v>862</v>
      </c>
      <c r="AS288" s="173"/>
      <c r="AT288" s="194"/>
      <c r="AU288" s="169"/>
    </row>
    <row r="289" spans="1:47">
      <c r="A289" s="146"/>
      <c r="B289" s="901"/>
      <c r="C289" s="904"/>
      <c r="D289" s="427"/>
      <c r="E289" s="895"/>
      <c r="F289" s="963"/>
      <c r="G289" s="163">
        <v>1820940</v>
      </c>
      <c r="H289" s="163"/>
      <c r="I289" s="163" t="str">
        <f>IF(AND(ISBLANK(G289),ISBLANK(H289)),"",IF(NOT(ISBLANK(G289)),VLOOKUP(G289,[13]CODE_TYPE_MAPPING!$B:$C,2,FALSE),VLOOKUP(H289,[13]CODE_TYPE_MAPPING!$B:$C,2,FALSE)))</f>
        <v>A/R-TRADE-FULL GL</v>
      </c>
      <c r="J289" s="165" t="s">
        <v>670</v>
      </c>
      <c r="K289" s="165"/>
      <c r="L289" s="165" t="s">
        <v>671</v>
      </c>
      <c r="M289" s="163" t="s">
        <v>859</v>
      </c>
      <c r="N289" s="163"/>
      <c r="O289" s="178"/>
      <c r="P289" s="169"/>
      <c r="Q289" s="963"/>
      <c r="R289" s="163"/>
      <c r="S289" s="163"/>
      <c r="T289" s="163"/>
      <c r="U289" s="165"/>
      <c r="V289" s="165"/>
      <c r="W289" s="165"/>
      <c r="X289" s="163"/>
      <c r="Y289" s="163"/>
      <c r="Z289" s="178"/>
      <c r="AA289" s="963"/>
      <c r="AB289" s="186"/>
      <c r="AC289" s="186"/>
      <c r="AD289" s="186"/>
      <c r="AE289" s="187"/>
      <c r="AF289" s="187"/>
      <c r="AG289" s="187"/>
      <c r="AH289" s="186"/>
      <c r="AI289" s="186"/>
      <c r="AJ289" s="178"/>
      <c r="AK289" s="960"/>
      <c r="AL289" s="163">
        <v>5980400</v>
      </c>
      <c r="AM289" s="173"/>
      <c r="AN289" s="163" t="str">
        <f>IF(AND(ISBLANK(AL289),ISBLANK(AM289)),"",IF(NOT(ISBLANK(AL289)),VLOOKUP(AL289,[13]CODE_TYPE_MAPPING!$B:$C,2,FALSE),VLOOKUP(AM289,[13]CODE_TYPE_MAPPING!$B:$C,2,FALSE)))</f>
        <v>GAIN/ (LOSS) - LEASE TERMINAT</v>
      </c>
      <c r="AO289" s="165" t="s">
        <v>805</v>
      </c>
      <c r="AP289" s="165"/>
      <c r="AQ289" s="165" t="s">
        <v>704</v>
      </c>
      <c r="AR289" s="173"/>
      <c r="AS289" s="173"/>
      <c r="AT289" s="194"/>
      <c r="AU289" s="169"/>
    </row>
    <row r="290" spans="1:47" ht="31.5" customHeight="1">
      <c r="A290" s="146"/>
      <c r="B290" s="901"/>
      <c r="C290" s="904"/>
      <c r="D290" s="427"/>
      <c r="E290" s="895"/>
      <c r="F290" s="963"/>
      <c r="G290" s="163"/>
      <c r="H290" s="163">
        <v>5980400</v>
      </c>
      <c r="I290" s="163" t="str">
        <f>IF(AND(ISBLANK(G290),ISBLANK(H290)),"",IF(NOT(ISBLANK(G290)),VLOOKUP(G290,[13]CODE_TYPE_MAPPING!$B:$C,2,FALSE),VLOOKUP(H290,[13]CODE_TYPE_MAPPING!$B:$C,2,FALSE)))</f>
        <v>GAIN/ (LOSS) - LEASE TERMINAT</v>
      </c>
      <c r="J290" s="165"/>
      <c r="K290" s="165" t="s">
        <v>703</v>
      </c>
      <c r="L290" s="165" t="s">
        <v>704</v>
      </c>
      <c r="M290" s="163"/>
      <c r="N290" s="163"/>
      <c r="O290" s="178"/>
      <c r="P290" s="169"/>
      <c r="Q290" s="963"/>
      <c r="R290" s="163"/>
      <c r="S290" s="163"/>
      <c r="T290" s="163"/>
      <c r="U290" s="165"/>
      <c r="V290" s="165"/>
      <c r="W290" s="165"/>
      <c r="X290" s="163"/>
      <c r="Y290" s="163"/>
      <c r="Z290" s="178"/>
      <c r="AA290" s="963"/>
      <c r="AB290" s="186"/>
      <c r="AC290" s="186"/>
      <c r="AD290" s="186"/>
      <c r="AE290" s="187"/>
      <c r="AF290" s="187"/>
      <c r="AG290" s="187"/>
      <c r="AH290" s="186"/>
      <c r="AI290" s="186"/>
      <c r="AJ290" s="178"/>
      <c r="AK290" s="960"/>
      <c r="AL290" s="173"/>
      <c r="AM290" s="163">
        <v>5980400</v>
      </c>
      <c r="AN290" s="163" t="str">
        <f>IF(AND(ISBLANK(AL290),ISBLANK(AM290)),"",IF(NOT(ISBLANK(AL290)),VLOOKUP(AL290,[13]CODE_TYPE_MAPPING!$B:$C,2,FALSE),VLOOKUP(AM290,[13]CODE_TYPE_MAPPING!$B:$C,2,FALSE)))</f>
        <v>GAIN/ (LOSS) - LEASE TERMINAT</v>
      </c>
      <c r="AO290" s="165"/>
      <c r="AP290" s="165" t="s">
        <v>805</v>
      </c>
      <c r="AQ290" s="165" t="s">
        <v>704</v>
      </c>
      <c r="AR290" s="184" t="s">
        <v>863</v>
      </c>
      <c r="AS290" s="173"/>
      <c r="AT290" s="194"/>
      <c r="AU290" s="169"/>
    </row>
    <row r="291" spans="1:47">
      <c r="A291" s="146"/>
      <c r="B291" s="901"/>
      <c r="C291" s="904"/>
      <c r="D291" s="427"/>
      <c r="E291" s="895"/>
      <c r="F291" s="963"/>
      <c r="G291" s="195"/>
      <c r="H291" s="195">
        <v>1630200</v>
      </c>
      <c r="I291" s="195" t="str">
        <f>IF(AND(ISBLANK(G291),ISBLANK(H291)),"",IF(NOT(ISBLANK(G291)),VLOOKUP(G291,[13]CODE_TYPE_MAPPING!$B:$C,2,FALSE),VLOOKUP(H291,[13]CODE_TYPE_MAPPING!$B:$C,2,FALSE)))</f>
        <v xml:space="preserve">EQUIPT &amp; OTHER PROP FOR LEASE </v>
      </c>
      <c r="J291" s="196"/>
      <c r="K291" s="196"/>
      <c r="L291" s="196"/>
      <c r="M291" s="197" t="s">
        <v>846</v>
      </c>
      <c r="N291" s="195"/>
      <c r="O291" s="204"/>
      <c r="P291" s="169"/>
      <c r="Q291" s="963"/>
      <c r="R291" s="163"/>
      <c r="S291" s="163"/>
      <c r="T291" s="163"/>
      <c r="U291" s="196"/>
      <c r="V291" s="196"/>
      <c r="W291" s="196"/>
      <c r="X291" s="166"/>
      <c r="Y291" s="163"/>
      <c r="Z291" s="178"/>
      <c r="AA291" s="963"/>
      <c r="AB291" s="186"/>
      <c r="AC291" s="186"/>
      <c r="AD291" s="186"/>
      <c r="AE291" s="187"/>
      <c r="AF291" s="187"/>
      <c r="AG291" s="187"/>
      <c r="AH291" s="233"/>
      <c r="AI291" s="186"/>
      <c r="AJ291" s="178"/>
      <c r="AK291" s="960"/>
      <c r="AL291" s="193"/>
      <c r="AM291" s="193"/>
      <c r="AN291" s="190" t="str">
        <f>IF(AND(ISBLANK(AL291),ISBLANK(AM291)),"",IF(NOT(ISBLANK(AL291)),VLOOKUP(AL291,[13]CODE_TYPE_MAPPING!$B:$C,2,FALSE),VLOOKUP(AM291,[13]CODE_TYPE_MAPPING!$B:$C,2,FALSE)))</f>
        <v/>
      </c>
      <c r="AO291" s="234"/>
      <c r="AP291" s="234"/>
      <c r="AQ291" s="234"/>
      <c r="AR291" s="193"/>
      <c r="AS291" s="193"/>
      <c r="AT291" s="194"/>
      <c r="AU291" s="169"/>
    </row>
    <row r="292" spans="1:47">
      <c r="A292" s="146"/>
      <c r="B292" s="901"/>
      <c r="C292" s="904"/>
      <c r="D292" s="427"/>
      <c r="E292" s="895"/>
      <c r="F292" s="963"/>
      <c r="G292" s="163"/>
      <c r="H292" s="163"/>
      <c r="I292" s="163" t="str">
        <f>IF(AND(ISBLANK(G292),ISBLANK(H292)),"",IF(NOT(ISBLANK(G292)),VLOOKUP(G292,[13]CODE_TYPE_MAPPING!$B:$C,2,FALSE),VLOOKUP(H292,[13]CODE_TYPE_MAPPING!$B:$C,2,FALSE)))</f>
        <v/>
      </c>
      <c r="J292" s="165"/>
      <c r="K292" s="165"/>
      <c r="L292" s="165"/>
      <c r="M292" s="163"/>
      <c r="N292" s="163"/>
      <c r="O292" s="178"/>
      <c r="P292" s="169"/>
      <c r="Q292" s="963"/>
      <c r="R292" s="163"/>
      <c r="S292" s="163"/>
      <c r="T292" s="163"/>
      <c r="U292" s="165"/>
      <c r="V292" s="165"/>
      <c r="W292" s="165"/>
      <c r="X292" s="163"/>
      <c r="Y292" s="163"/>
      <c r="Z292" s="178"/>
      <c r="AA292" s="963"/>
      <c r="AB292" s="186"/>
      <c r="AC292" s="186"/>
      <c r="AD292" s="186"/>
      <c r="AE292" s="187"/>
      <c r="AF292" s="187"/>
      <c r="AG292" s="187"/>
      <c r="AH292" s="186"/>
      <c r="AI292" s="186"/>
      <c r="AJ292" s="178"/>
      <c r="AK292" s="960"/>
      <c r="AL292" s="193"/>
      <c r="AM292" s="193"/>
      <c r="AN292" s="190" t="str">
        <f>IF(AND(ISBLANK(AL292),ISBLANK(AM292)),"",IF(NOT(ISBLANK(AL292)),VLOOKUP(AL292,[13]CODE_TYPE_MAPPING!$B:$C,2,FALSE),VLOOKUP(AM292,[13]CODE_TYPE_MAPPING!$B:$C,2,FALSE)))</f>
        <v/>
      </c>
      <c r="AO292" s="234"/>
      <c r="AP292" s="234"/>
      <c r="AQ292" s="234"/>
      <c r="AR292" s="193"/>
      <c r="AS292" s="193"/>
      <c r="AT292" s="194"/>
      <c r="AU292" s="169"/>
    </row>
    <row r="293" spans="1:47">
      <c r="A293" s="146"/>
      <c r="B293" s="901"/>
      <c r="C293" s="904"/>
      <c r="D293" s="427"/>
      <c r="E293" s="895"/>
      <c r="F293" s="964"/>
      <c r="G293" s="163"/>
      <c r="H293" s="163"/>
      <c r="I293" s="163" t="str">
        <f>IF(AND(ISBLANK(G293),ISBLANK(H293)),"",IF(NOT(ISBLANK(G293)),VLOOKUP(G293,[13]CODE_TYPE_MAPPING!$B:$C,2,FALSE),VLOOKUP(H293,[13]CODE_TYPE_MAPPING!$B:$C,2,FALSE)))</f>
        <v/>
      </c>
      <c r="J293" s="165"/>
      <c r="K293" s="165"/>
      <c r="L293" s="165"/>
      <c r="M293" s="163"/>
      <c r="N293" s="163"/>
      <c r="O293" s="178"/>
      <c r="P293" s="169"/>
      <c r="Q293" s="964"/>
      <c r="R293" s="163"/>
      <c r="S293" s="163"/>
      <c r="T293" s="163"/>
      <c r="U293" s="165"/>
      <c r="V293" s="165"/>
      <c r="W293" s="165"/>
      <c r="X293" s="163"/>
      <c r="Y293" s="163"/>
      <c r="Z293" s="178"/>
      <c r="AA293" s="964"/>
      <c r="AB293" s="186"/>
      <c r="AC293" s="186"/>
      <c r="AD293" s="186"/>
      <c r="AE293" s="187"/>
      <c r="AF293" s="187"/>
      <c r="AG293" s="187"/>
      <c r="AH293" s="186"/>
      <c r="AI293" s="186"/>
      <c r="AJ293" s="178"/>
      <c r="AK293" s="961"/>
      <c r="AL293" s="193"/>
      <c r="AM293" s="422"/>
      <c r="AN293" s="190" t="str">
        <f>IF(AND(ISBLANK(AL293),ISBLANK(AM293)),"",IF(NOT(ISBLANK(AL293)),VLOOKUP(AL293,[13]CODE_TYPE_MAPPING!$B:$C,2,FALSE),VLOOKUP(AM293,[13]CODE_TYPE_MAPPING!$B:$C,2,FALSE)))</f>
        <v/>
      </c>
      <c r="AO293" s="234"/>
      <c r="AP293" s="234"/>
      <c r="AQ293" s="234"/>
      <c r="AR293" s="193"/>
      <c r="AS293" s="193"/>
      <c r="AT293" s="194"/>
      <c r="AU293" s="169"/>
    </row>
    <row r="294" spans="1:47" ht="60" customHeight="1">
      <c r="A294" s="146"/>
      <c r="B294" s="901"/>
      <c r="C294" s="904"/>
      <c r="D294" s="427"/>
      <c r="E294" s="895"/>
      <c r="F294" s="962" t="s">
        <v>864</v>
      </c>
      <c r="G294" s="172">
        <v>1630250</v>
      </c>
      <c r="H294" s="172"/>
      <c r="I294" s="172" t="str">
        <f>IF(AND(ISBLANK(G294),ISBLANK(H294)),"",IF(NOT(ISBLANK(G294)),VLOOKUP(G294,[13]CODE_TYPE_MAPPING!$B:$C,2,FALSE),VLOOKUP(H294,[13]CODE_TYPE_MAPPING!$B:$C,2,FALSE)))</f>
        <v>ACCUM DEPRECIATION-EQUIPMENT AND OTHER PROPERTIES FOR LEASE</v>
      </c>
      <c r="J294" s="200"/>
      <c r="K294" s="200"/>
      <c r="L294" s="200"/>
      <c r="M294" s="172" t="s">
        <v>858</v>
      </c>
      <c r="N294" s="172"/>
      <c r="O294" s="240"/>
      <c r="P294" s="169"/>
      <c r="Q294" s="962" t="s">
        <v>865</v>
      </c>
      <c r="R294" s="163"/>
      <c r="S294" s="163"/>
      <c r="T294" s="206" t="s">
        <v>621</v>
      </c>
      <c r="U294" s="200"/>
      <c r="V294" s="200"/>
      <c r="W294" s="200"/>
      <c r="X294" s="163"/>
      <c r="Y294" s="163"/>
      <c r="Z294" s="178"/>
      <c r="AA294" s="962" t="s">
        <v>865</v>
      </c>
      <c r="AB294" s="186"/>
      <c r="AC294" s="186"/>
      <c r="AD294" s="233"/>
      <c r="AE294" s="187"/>
      <c r="AF294" s="187"/>
      <c r="AG294" s="187"/>
      <c r="AH294" s="186"/>
      <c r="AI294" s="186"/>
      <c r="AJ294" s="178"/>
      <c r="AK294" s="956" t="s">
        <v>864</v>
      </c>
      <c r="AL294" s="235"/>
      <c r="AM294" s="235">
        <v>1420300</v>
      </c>
      <c r="AN294" s="172" t="str">
        <f>IF(AND(ISBLANK(AL294),ISBLANK(AM294)),"",IF(NOT(ISBLANK(AL294)),VLOOKUP(AL294,[13]CODE_TYPE_MAPPING!$B:$C,2,FALSE),VLOOKUP(AM294,[13]CODE_TYPE_MAPPING!$B:$C,2,FALSE)))</f>
        <v>RESIDUAL VALUE-CAPITAL LEASE</v>
      </c>
      <c r="AO294" s="200"/>
      <c r="AP294" s="200"/>
      <c r="AQ294" s="200"/>
      <c r="AR294" s="235"/>
      <c r="AS294" s="404" t="s">
        <v>866</v>
      </c>
      <c r="AT294" s="238"/>
      <c r="AU294" s="169"/>
    </row>
    <row r="295" spans="1:47">
      <c r="A295" s="146"/>
      <c r="B295" s="901"/>
      <c r="C295" s="904"/>
      <c r="D295" s="427"/>
      <c r="E295" s="895"/>
      <c r="F295" s="963"/>
      <c r="G295" s="195">
        <v>5980400</v>
      </c>
      <c r="H295" s="195"/>
      <c r="I295" s="195" t="str">
        <f>IF(AND(ISBLANK(G295),ISBLANK(H295)),"",IF(NOT(ISBLANK(G295)),VLOOKUP(G295,[13]CODE_TYPE_MAPPING!$B:$C,2,FALSE),VLOOKUP(H295,[13]CODE_TYPE_MAPPING!$B:$C,2,FALSE)))</f>
        <v>GAIN/ (LOSS) - LEASE TERMINAT</v>
      </c>
      <c r="J295" s="196"/>
      <c r="K295" s="196"/>
      <c r="L295" s="196"/>
      <c r="M295" s="195" t="s">
        <v>867</v>
      </c>
      <c r="N295" s="195"/>
      <c r="O295" s="204"/>
      <c r="P295" s="169"/>
      <c r="Q295" s="963"/>
      <c r="R295" s="163"/>
      <c r="S295" s="163"/>
      <c r="T295" s="163"/>
      <c r="U295" s="196"/>
      <c r="V295" s="196"/>
      <c r="W295" s="196"/>
      <c r="X295" s="163"/>
      <c r="Y295" s="163"/>
      <c r="Z295" s="178"/>
      <c r="AA295" s="963"/>
      <c r="AB295" s="186"/>
      <c r="AC295" s="186"/>
      <c r="AD295" s="186"/>
      <c r="AE295" s="187"/>
      <c r="AF295" s="187"/>
      <c r="AG295" s="187"/>
      <c r="AH295" s="186"/>
      <c r="AI295" s="186"/>
      <c r="AJ295" s="178"/>
      <c r="AK295" s="957"/>
      <c r="AL295" s="172">
        <v>1630300</v>
      </c>
      <c r="AM295" s="235"/>
      <c r="AN295" s="172" t="str">
        <f>IF(AND(ISBLANK(AL295),ISBLANK(AM295)),"",IF(NOT(ISBLANK(AL295)),VLOOKUP(AL295,[13]CODE_TYPE_MAPPING!$B:$C,2,FALSE),VLOOKUP(AM295,[13]CODE_TYPE_MAPPING!$B:$C,2,FALSE)))</f>
        <v>Equipment and Other Prop for Sale</v>
      </c>
      <c r="AO295" s="200"/>
      <c r="AP295" s="200"/>
      <c r="AQ295" s="200"/>
      <c r="AR295" s="235"/>
      <c r="AS295" s="235"/>
      <c r="AT295" s="238"/>
    </row>
    <row r="296" spans="1:47">
      <c r="A296" s="146"/>
      <c r="B296" s="901"/>
      <c r="C296" s="904"/>
      <c r="D296" s="427"/>
      <c r="E296" s="895"/>
      <c r="F296" s="963"/>
      <c r="G296" s="195"/>
      <c r="H296" s="195">
        <v>1630200</v>
      </c>
      <c r="I296" s="195" t="str">
        <f>IF(AND(ISBLANK(G296),ISBLANK(H296)),"",IF(NOT(ISBLANK(G296)),VLOOKUP(G296,[13]CODE_TYPE_MAPPING!$B:$C,2,FALSE),VLOOKUP(H296,[13]CODE_TYPE_MAPPING!$B:$C,2,FALSE)))</f>
        <v xml:space="preserve">EQUIPT &amp; OTHER PROP FOR LEASE </v>
      </c>
      <c r="J296" s="196"/>
      <c r="K296" s="196"/>
      <c r="L296" s="196"/>
      <c r="M296" s="195" t="s">
        <v>542</v>
      </c>
      <c r="N296" s="195"/>
      <c r="O296" s="204"/>
      <c r="P296" s="169"/>
      <c r="Q296" s="963"/>
      <c r="R296" s="163"/>
      <c r="S296" s="163"/>
      <c r="T296" s="163"/>
      <c r="U296" s="196"/>
      <c r="V296" s="196"/>
      <c r="W296" s="196"/>
      <c r="X296" s="163"/>
      <c r="Y296" s="163"/>
      <c r="Z296" s="178"/>
      <c r="AA296" s="963"/>
      <c r="AB296" s="186"/>
      <c r="AC296" s="186"/>
      <c r="AD296" s="186"/>
      <c r="AE296" s="187"/>
      <c r="AF296" s="187"/>
      <c r="AG296" s="187"/>
      <c r="AH296" s="186"/>
      <c r="AI296" s="186"/>
      <c r="AJ296" s="178"/>
      <c r="AK296" s="957"/>
      <c r="AL296" s="235"/>
      <c r="AM296" s="235"/>
      <c r="AN296" s="172"/>
      <c r="AO296" s="200"/>
      <c r="AP296" s="200"/>
      <c r="AQ296" s="200"/>
      <c r="AR296" s="235"/>
      <c r="AS296" s="235"/>
      <c r="AT296" s="238"/>
    </row>
    <row r="297" spans="1:47">
      <c r="A297" s="146"/>
      <c r="B297" s="901"/>
      <c r="C297" s="904"/>
      <c r="D297" s="427"/>
      <c r="E297" s="895"/>
      <c r="F297" s="963"/>
      <c r="G297" s="163">
        <v>1630300</v>
      </c>
      <c r="H297" s="163"/>
      <c r="I297" s="163" t="str">
        <f>IF(AND(ISBLANK(G297),ISBLANK(H297)),"",IF(NOT(ISBLANK(G297)),VLOOKUP(G297,[13]CODE_TYPE_MAPPING!$B:$C,2,FALSE),VLOOKUP(H297,[13]CODE_TYPE_MAPPING!$B:$C,2,FALSE)))</f>
        <v>Equipment and Other Prop for Sale</v>
      </c>
      <c r="J297" s="165" t="s">
        <v>676</v>
      </c>
      <c r="K297" s="165"/>
      <c r="L297" s="165" t="s">
        <v>677</v>
      </c>
      <c r="M297" s="163" t="s">
        <v>818</v>
      </c>
      <c r="N297" s="163"/>
      <c r="O297" s="178"/>
      <c r="P297" s="169"/>
      <c r="Q297" s="963"/>
      <c r="R297" s="163"/>
      <c r="S297" s="163"/>
      <c r="T297" s="163"/>
      <c r="U297" s="165"/>
      <c r="V297" s="165"/>
      <c r="W297" s="165"/>
      <c r="X297" s="163"/>
      <c r="Y297" s="163"/>
      <c r="Z297" s="178"/>
      <c r="AA297" s="963"/>
      <c r="AB297" s="186"/>
      <c r="AC297" s="186"/>
      <c r="AD297" s="186"/>
      <c r="AE297" s="187"/>
      <c r="AF297" s="187"/>
      <c r="AG297" s="187"/>
      <c r="AH297" s="186"/>
      <c r="AI297" s="186"/>
      <c r="AJ297" s="178"/>
      <c r="AK297" s="957"/>
      <c r="AL297" s="235"/>
      <c r="AM297" s="235"/>
      <c r="AN297" s="172"/>
      <c r="AO297" s="200"/>
      <c r="AP297" s="200"/>
      <c r="AQ297" s="200"/>
      <c r="AR297" s="235"/>
      <c r="AS297" s="235"/>
      <c r="AT297" s="238"/>
    </row>
    <row r="298" spans="1:47" ht="27" customHeight="1">
      <c r="A298" s="146"/>
      <c r="B298" s="901"/>
      <c r="C298" s="904"/>
      <c r="D298" s="427"/>
      <c r="E298" s="895"/>
      <c r="F298" s="964"/>
      <c r="G298" s="163"/>
      <c r="H298" s="163">
        <v>5980400</v>
      </c>
      <c r="I298" s="163" t="str">
        <f>IF(AND(ISBLANK(G298),ISBLANK(H298)),"",IF(NOT(ISBLANK(G298)),VLOOKUP(G298,[13]CODE_TYPE_MAPPING!$B:$C,2,FALSE),VLOOKUP(H298,[13]CODE_TYPE_MAPPING!$B:$C,2,FALSE)))</f>
        <v>GAIN/ (LOSS) - LEASE TERMINAT</v>
      </c>
      <c r="J298" s="165"/>
      <c r="K298" s="165" t="s">
        <v>703</v>
      </c>
      <c r="L298" s="165" t="s">
        <v>704</v>
      </c>
      <c r="M298" s="163" t="s">
        <v>818</v>
      </c>
      <c r="N298" s="163"/>
      <c r="O298" s="178"/>
      <c r="P298" s="169"/>
      <c r="Q298" s="964"/>
      <c r="R298" s="163"/>
      <c r="S298" s="163"/>
      <c r="T298" s="163"/>
      <c r="U298" s="165"/>
      <c r="V298" s="165"/>
      <c r="W298" s="165"/>
      <c r="X298" s="163"/>
      <c r="Y298" s="163"/>
      <c r="Z298" s="178"/>
      <c r="AA298" s="964"/>
      <c r="AB298" s="186"/>
      <c r="AC298" s="186"/>
      <c r="AD298" s="186"/>
      <c r="AE298" s="187"/>
      <c r="AF298" s="187"/>
      <c r="AG298" s="187"/>
      <c r="AH298" s="186"/>
      <c r="AI298" s="186"/>
      <c r="AJ298" s="178"/>
      <c r="AK298" s="958"/>
      <c r="AL298" s="235"/>
      <c r="AM298" s="235"/>
      <c r="AN298" s="172"/>
      <c r="AO298" s="200"/>
      <c r="AP298" s="200"/>
      <c r="AQ298" s="200"/>
      <c r="AR298" s="235"/>
      <c r="AS298" s="235"/>
      <c r="AT298" s="238"/>
    </row>
    <row r="299" spans="1:47" ht="41.45" customHeight="1">
      <c r="A299" s="146"/>
      <c r="B299" s="901"/>
      <c r="C299" s="904"/>
      <c r="D299" s="427"/>
      <c r="E299" s="895"/>
      <c r="F299" s="959" t="s">
        <v>868</v>
      </c>
      <c r="G299" s="172">
        <v>1630250</v>
      </c>
      <c r="H299" s="172"/>
      <c r="I299" s="172" t="str">
        <f>IF(AND(ISBLANK(G299),ISBLANK(H299)),"",IF(NOT(ISBLANK(G299)),VLOOKUP(G299,[13]CODE_TYPE_MAPPING!$B:$C,2,FALSE),VLOOKUP(H299,[13]CODE_TYPE_MAPPING!$B:$C,2,FALSE)))</f>
        <v>ACCUM DEPRECIATION-EQUIPMENT AND OTHER PROPERTIES FOR LEASE</v>
      </c>
      <c r="J299" s="200"/>
      <c r="K299" s="200"/>
      <c r="L299" s="200"/>
      <c r="M299" s="172" t="s">
        <v>858</v>
      </c>
      <c r="N299" s="407" t="s">
        <v>869</v>
      </c>
      <c r="O299" s="240"/>
      <c r="P299" s="169"/>
      <c r="Q299" s="959" t="s">
        <v>870</v>
      </c>
      <c r="R299" s="190"/>
      <c r="S299" s="190"/>
      <c r="T299" s="206" t="s">
        <v>621</v>
      </c>
      <c r="U299" s="200"/>
      <c r="V299" s="200"/>
      <c r="W299" s="200"/>
      <c r="X299" s="190"/>
      <c r="Y299" s="190"/>
      <c r="Z299" s="177"/>
      <c r="AA299" s="959" t="s">
        <v>870</v>
      </c>
      <c r="AB299" s="186"/>
      <c r="AC299" s="186"/>
      <c r="AD299" s="233"/>
      <c r="AE299" s="187"/>
      <c r="AF299" s="187"/>
      <c r="AG299" s="187"/>
      <c r="AH299" s="186"/>
      <c r="AI299" s="186"/>
      <c r="AJ299" s="177"/>
      <c r="AK299" s="956" t="s">
        <v>868</v>
      </c>
      <c r="AL299" s="235"/>
      <c r="AM299" s="235"/>
      <c r="AN299" s="172"/>
      <c r="AO299" s="200"/>
      <c r="AP299" s="200"/>
      <c r="AQ299" s="200"/>
      <c r="AR299" s="235"/>
      <c r="AS299" s="185"/>
      <c r="AT299" s="188"/>
    </row>
    <row r="300" spans="1:47">
      <c r="A300" s="146"/>
      <c r="B300" s="901"/>
      <c r="C300" s="904"/>
      <c r="D300" s="427"/>
      <c r="E300" s="895"/>
      <c r="F300" s="960"/>
      <c r="G300" s="195">
        <v>5980400</v>
      </c>
      <c r="H300" s="195"/>
      <c r="I300" s="195" t="str">
        <f>IF(AND(ISBLANK(G300),ISBLANK(H300)),"",IF(NOT(ISBLANK(G300)),VLOOKUP(G300,[13]CODE_TYPE_MAPPING!$B:$C,2,FALSE),VLOOKUP(H300,[13]CODE_TYPE_MAPPING!$B:$C,2,FALSE)))</f>
        <v>GAIN/ (LOSS) - LEASE TERMINAT</v>
      </c>
      <c r="J300" s="196"/>
      <c r="K300" s="196"/>
      <c r="L300" s="196"/>
      <c r="M300" s="195" t="s">
        <v>867</v>
      </c>
      <c r="N300" s="195"/>
      <c r="O300" s="204"/>
      <c r="P300" s="169"/>
      <c r="Q300" s="960"/>
      <c r="R300" s="190"/>
      <c r="S300" s="190"/>
      <c r="T300" s="190"/>
      <c r="U300" s="196"/>
      <c r="V300" s="196"/>
      <c r="W300" s="196"/>
      <c r="X300" s="190"/>
      <c r="Y300" s="190"/>
      <c r="Z300" s="177"/>
      <c r="AA300" s="960"/>
      <c r="AB300" s="186"/>
      <c r="AC300" s="186"/>
      <c r="AD300" s="186"/>
      <c r="AE300" s="187"/>
      <c r="AF300" s="187"/>
      <c r="AG300" s="187"/>
      <c r="AH300" s="186"/>
      <c r="AI300" s="186"/>
      <c r="AJ300" s="177"/>
      <c r="AK300" s="957"/>
      <c r="AL300" s="235"/>
      <c r="AM300" s="235"/>
      <c r="AN300" s="172"/>
      <c r="AO300" s="200"/>
      <c r="AP300" s="200"/>
      <c r="AQ300" s="200"/>
      <c r="AR300" s="235"/>
      <c r="AS300" s="185"/>
      <c r="AT300" s="188"/>
    </row>
    <row r="301" spans="1:47" ht="29.45" customHeight="1">
      <c r="A301" s="146"/>
      <c r="B301" s="902"/>
      <c r="C301" s="905"/>
      <c r="D301" s="428"/>
      <c r="E301" s="907"/>
      <c r="F301" s="961"/>
      <c r="G301" s="195"/>
      <c r="H301" s="195">
        <v>1630200</v>
      </c>
      <c r="I301" s="195" t="str">
        <f>IF(AND(ISBLANK(G301),ISBLANK(H301)),"",IF(NOT(ISBLANK(G301)),VLOOKUP(G301,[13]CODE_TYPE_MAPPING!$B:$C,2,FALSE),VLOOKUP(H301,[13]CODE_TYPE_MAPPING!$B:$C,2,FALSE)))</f>
        <v xml:space="preserve">EQUIPT &amp; OTHER PROP FOR LEASE </v>
      </c>
      <c r="J301" s="196"/>
      <c r="K301" s="196"/>
      <c r="L301" s="196"/>
      <c r="M301" s="197" t="s">
        <v>846</v>
      </c>
      <c r="N301" s="195" t="s">
        <v>871</v>
      </c>
      <c r="O301" s="204"/>
      <c r="P301" s="169"/>
      <c r="Q301" s="961"/>
      <c r="R301" s="190"/>
      <c r="S301" s="190"/>
      <c r="T301" s="190"/>
      <c r="U301" s="196"/>
      <c r="V301" s="196"/>
      <c r="W301" s="196"/>
      <c r="X301" s="206"/>
      <c r="Y301" s="190"/>
      <c r="Z301" s="177"/>
      <c r="AA301" s="961"/>
      <c r="AB301" s="186"/>
      <c r="AC301" s="186"/>
      <c r="AD301" s="186"/>
      <c r="AE301" s="187"/>
      <c r="AF301" s="187"/>
      <c r="AG301" s="187"/>
      <c r="AH301" s="233"/>
      <c r="AI301" s="186"/>
      <c r="AJ301" s="177"/>
      <c r="AK301" s="958"/>
      <c r="AL301" s="235"/>
      <c r="AM301" s="235"/>
      <c r="AN301" s="172"/>
      <c r="AO301" s="200"/>
      <c r="AP301" s="200"/>
      <c r="AQ301" s="200"/>
      <c r="AR301" s="235"/>
      <c r="AS301" s="185"/>
      <c r="AT301" s="188"/>
    </row>
    <row r="302" spans="1:47">
      <c r="A302" s="146"/>
      <c r="B302" s="423"/>
      <c r="C302" s="190"/>
      <c r="D302" s="190"/>
      <c r="E302" s="193"/>
      <c r="F302" s="169"/>
      <c r="G302" s="190"/>
      <c r="H302" s="190"/>
      <c r="I302" s="190" t="str">
        <f>IF(AND(ISBLANK(G302),ISBLANK(H302)),"",VLOOKUP(G302&amp;H302,[13]CODE_TYPE_MAPPING!$B:$C,2))</f>
        <v/>
      </c>
      <c r="J302" s="191"/>
      <c r="K302" s="191"/>
      <c r="L302" s="191"/>
      <c r="M302" s="190"/>
      <c r="N302" s="190"/>
      <c r="O302" s="177"/>
      <c r="Q302" s="169"/>
      <c r="R302" s="190"/>
      <c r="S302" s="190"/>
      <c r="T302" s="190"/>
      <c r="U302" s="191"/>
      <c r="V302" s="191"/>
      <c r="W302" s="191"/>
      <c r="X302" s="190"/>
      <c r="Y302" s="190"/>
      <c r="Z302" s="177"/>
      <c r="AA302" s="169"/>
      <c r="AB302" s="190"/>
      <c r="AC302" s="190"/>
      <c r="AD302" s="190"/>
      <c r="AE302" s="191"/>
      <c r="AF302" s="191"/>
      <c r="AG302" s="191"/>
      <c r="AH302" s="190"/>
      <c r="AI302" s="190"/>
      <c r="AJ302" s="177"/>
      <c r="AK302" s="193"/>
      <c r="AL302" s="193"/>
      <c r="AM302" s="193"/>
      <c r="AN302" s="190" t="str">
        <f>IF(AND(ISBLANK(AL302),ISBLANK(AM302)),"",IF(NOT(ISBLANK(AL302)),VLOOKUP(AL302,[13]CODE_TYPE_MAPPING!$B:$C,2,FALSE),VLOOKUP(AM302,[13]CODE_TYPE_MAPPING!$B:$C,2,FALSE)))</f>
        <v/>
      </c>
      <c r="AO302" s="191"/>
      <c r="AP302" s="191"/>
      <c r="AQ302" s="191"/>
      <c r="AR302" s="193"/>
      <c r="AS302" s="193"/>
      <c r="AT302" s="194"/>
    </row>
    <row r="303" spans="1:47" ht="13.9" customHeight="1">
      <c r="A303" s="146"/>
      <c r="B303" s="423"/>
      <c r="C303" s="190"/>
      <c r="D303" s="190"/>
      <c r="E303" s="193"/>
      <c r="F303" s="169"/>
      <c r="G303" s="190"/>
      <c r="H303" s="190"/>
      <c r="I303" s="190" t="str">
        <f>IF(AND(ISBLANK(G303),ISBLANK(H303)),"",VLOOKUP(G303&amp;H303,[13]CODE_TYPE_MAPPING!$B:$C,2))</f>
        <v/>
      </c>
      <c r="J303" s="191"/>
      <c r="K303" s="191"/>
      <c r="L303" s="191"/>
      <c r="M303" s="190"/>
      <c r="N303" s="190"/>
      <c r="O303" s="177"/>
      <c r="Q303" s="169"/>
      <c r="R303" s="190"/>
      <c r="S303" s="190"/>
      <c r="T303" s="190" t="str">
        <f>IF(AND(ISBLANK(R303),ISBLANK(S303)),"",VLOOKUP(R303&amp;S303,[13]CODE_TYPE_MAPPING!$B:$C,2))</f>
        <v/>
      </c>
      <c r="U303" s="191"/>
      <c r="V303" s="191"/>
      <c r="W303" s="191"/>
      <c r="X303" s="190"/>
      <c r="Y303" s="190"/>
      <c r="Z303" s="177"/>
      <c r="AA303" s="169"/>
      <c r="AB303" s="190"/>
      <c r="AC303" s="190"/>
      <c r="AD303" s="190" t="str">
        <f>IF(AND(ISBLANK(AB303),ISBLANK(AC303)),"",VLOOKUP(AB303&amp;AC303,[13]CODE_TYPE_MAPPING!$B:$C,2))</f>
        <v/>
      </c>
      <c r="AE303" s="191"/>
      <c r="AF303" s="191"/>
      <c r="AG303" s="191"/>
      <c r="AH303" s="190"/>
      <c r="AI303" s="190"/>
      <c r="AJ303" s="177"/>
      <c r="AK303" s="193"/>
      <c r="AL303" s="193"/>
      <c r="AM303" s="193"/>
      <c r="AN303" s="190" t="str">
        <f>IF(AND(ISBLANK(AL303),ISBLANK(AM303)),"",IF(NOT(ISBLANK(AL303)),VLOOKUP(AL303,[13]CODE_TYPE_MAPPING!$B:$C,2,FALSE),VLOOKUP(AM303,[13]CODE_TYPE_MAPPING!$B:$C,2,FALSE)))</f>
        <v/>
      </c>
      <c r="AO303" s="191"/>
      <c r="AP303" s="191"/>
      <c r="AQ303" s="191"/>
      <c r="AR303" s="193"/>
      <c r="AS303" s="193"/>
      <c r="AT303" s="194"/>
    </row>
  </sheetData>
  <autoFilter ref="A3:BL303" xr:uid="{2E33EBD1-5A3B-458C-B6FE-5B7884B51F74}"/>
  <mergeCells count="293">
    <mergeCell ref="B287:B301"/>
    <mergeCell ref="C287:C301"/>
    <mergeCell ref="E287:E301"/>
    <mergeCell ref="F287:F293"/>
    <mergeCell ref="Q287:Q293"/>
    <mergeCell ref="AA287:AA293"/>
    <mergeCell ref="AA275:AA280"/>
    <mergeCell ref="AK275:AK280"/>
    <mergeCell ref="B281:B286"/>
    <mergeCell ref="C281:C286"/>
    <mergeCell ref="E281:E286"/>
    <mergeCell ref="F281:F286"/>
    <mergeCell ref="Q281:Q286"/>
    <mergeCell ref="AA281:AA286"/>
    <mergeCell ref="AK281:AK286"/>
    <mergeCell ref="AK287:AK293"/>
    <mergeCell ref="F294:F298"/>
    <mergeCell ref="Q294:Q298"/>
    <mergeCell ref="AA294:AA298"/>
    <mergeCell ref="AK294:AK298"/>
    <mergeCell ref="F299:F301"/>
    <mergeCell ref="Q299:Q301"/>
    <mergeCell ref="AA299:AA301"/>
    <mergeCell ref="AK299:AK301"/>
    <mergeCell ref="B275:B280"/>
    <mergeCell ref="C275:C280"/>
    <mergeCell ref="E275:E280"/>
    <mergeCell ref="F275:F280"/>
    <mergeCell ref="Q275:Q280"/>
    <mergeCell ref="B267:B274"/>
    <mergeCell ref="C267:C274"/>
    <mergeCell ref="E267:E274"/>
    <mergeCell ref="F267:F270"/>
    <mergeCell ref="Q267:Q270"/>
    <mergeCell ref="B258:B266"/>
    <mergeCell ref="C258:C266"/>
    <mergeCell ref="E258:E266"/>
    <mergeCell ref="F258:F266"/>
    <mergeCell ref="Q258:Q266"/>
    <mergeCell ref="AA258:AA266"/>
    <mergeCell ref="AK258:AK266"/>
    <mergeCell ref="AK267:AK270"/>
    <mergeCell ref="F271:F274"/>
    <mergeCell ref="Q271:Q274"/>
    <mergeCell ref="AA271:AA274"/>
    <mergeCell ref="AK271:AK274"/>
    <mergeCell ref="AA267:AA270"/>
    <mergeCell ref="B235:B257"/>
    <mergeCell ref="C235:C257"/>
    <mergeCell ref="E235:E257"/>
    <mergeCell ref="F235:F246"/>
    <mergeCell ref="Q235:Q246"/>
    <mergeCell ref="AA235:AA246"/>
    <mergeCell ref="AK235:AK246"/>
    <mergeCell ref="F247:F256"/>
    <mergeCell ref="Q247:Q256"/>
    <mergeCell ref="AA247:AA256"/>
    <mergeCell ref="AK247:AK256"/>
    <mergeCell ref="AK207:AK212"/>
    <mergeCell ref="B213:B233"/>
    <mergeCell ref="C213:C233"/>
    <mergeCell ref="E213:E233"/>
    <mergeCell ref="F213:F223"/>
    <mergeCell ref="Q213:Q223"/>
    <mergeCell ref="AA213:AA223"/>
    <mergeCell ref="AK213:AK223"/>
    <mergeCell ref="F224:F232"/>
    <mergeCell ref="Q224:Q232"/>
    <mergeCell ref="B207:B212"/>
    <mergeCell ref="C207:C212"/>
    <mergeCell ref="E207:E212"/>
    <mergeCell ref="F207:F212"/>
    <mergeCell ref="Q207:Q212"/>
    <mergeCell ref="AA207:AA212"/>
    <mergeCell ref="AA224:AA232"/>
    <mergeCell ref="AK224:AK232"/>
    <mergeCell ref="AK195:AK200"/>
    <mergeCell ref="B201:B206"/>
    <mergeCell ref="C201:C206"/>
    <mergeCell ref="E201:E206"/>
    <mergeCell ref="F201:F206"/>
    <mergeCell ref="Q201:Q206"/>
    <mergeCell ref="AA201:AA206"/>
    <mergeCell ref="AK201:AK206"/>
    <mergeCell ref="B195:B200"/>
    <mergeCell ref="C195:C200"/>
    <mergeCell ref="E195:E200"/>
    <mergeCell ref="F195:F200"/>
    <mergeCell ref="Q195:Q200"/>
    <mergeCell ref="AA195:AA200"/>
    <mergeCell ref="AK191:AK192"/>
    <mergeCell ref="B193:B194"/>
    <mergeCell ref="C193:C194"/>
    <mergeCell ref="E193:E194"/>
    <mergeCell ref="F193:F194"/>
    <mergeCell ref="Q193:Q194"/>
    <mergeCell ref="AA193:AA194"/>
    <mergeCell ref="AK193:AK194"/>
    <mergeCell ref="B191:B192"/>
    <mergeCell ref="C191:C192"/>
    <mergeCell ref="E191:E192"/>
    <mergeCell ref="F191:F192"/>
    <mergeCell ref="Q191:Q192"/>
    <mergeCell ref="AA191:AA192"/>
    <mergeCell ref="AK187:AK188"/>
    <mergeCell ref="B189:B190"/>
    <mergeCell ref="C189:C190"/>
    <mergeCell ref="E189:E190"/>
    <mergeCell ref="F189:F190"/>
    <mergeCell ref="Q189:Q190"/>
    <mergeCell ref="AA189:AA190"/>
    <mergeCell ref="AK189:AK190"/>
    <mergeCell ref="AK175:AK178"/>
    <mergeCell ref="F178:F181"/>
    <mergeCell ref="Q178:Q181"/>
    <mergeCell ref="AA178:AA181"/>
    <mergeCell ref="AK179:AK182"/>
    <mergeCell ref="F182:F185"/>
    <mergeCell ref="Q182:Q185"/>
    <mergeCell ref="AA182:AA185"/>
    <mergeCell ref="AK183:AK186"/>
    <mergeCell ref="F186:F187"/>
    <mergeCell ref="B162:B187"/>
    <mergeCell ref="C162:C187"/>
    <mergeCell ref="E162:E187"/>
    <mergeCell ref="Q186:Q187"/>
    <mergeCell ref="AA186:AA187"/>
    <mergeCell ref="AK163:AK166"/>
    <mergeCell ref="F162:F165"/>
    <mergeCell ref="Q162:Q165"/>
    <mergeCell ref="AA162:AA165"/>
    <mergeCell ref="Q174:Q177"/>
    <mergeCell ref="AA174:AA177"/>
    <mergeCell ref="F147:F152"/>
    <mergeCell ref="Q147:Q152"/>
    <mergeCell ref="AA147:AA152"/>
    <mergeCell ref="AK147:AK152"/>
    <mergeCell ref="F153:F160"/>
    <mergeCell ref="Q153:Q158"/>
    <mergeCell ref="AA153:AA158"/>
    <mergeCell ref="AK153:AK160"/>
    <mergeCell ref="F166:F169"/>
    <mergeCell ref="Q166:Q169"/>
    <mergeCell ref="AA166:AA169"/>
    <mergeCell ref="AK167:AK170"/>
    <mergeCell ref="F170:F173"/>
    <mergeCell ref="Q170:Q173"/>
    <mergeCell ref="AA170:AA173"/>
    <mergeCell ref="AK171:AK174"/>
    <mergeCell ref="F174:F177"/>
    <mergeCell ref="F130:F137"/>
    <mergeCell ref="Q130:Q137"/>
    <mergeCell ref="AA130:AA137"/>
    <mergeCell ref="AK130:AK137"/>
    <mergeCell ref="F138:F146"/>
    <mergeCell ref="Q138:Q146"/>
    <mergeCell ref="AA138:AA146"/>
    <mergeCell ref="AK138:AK146"/>
    <mergeCell ref="AA118:AA124"/>
    <mergeCell ref="AK118:AK124"/>
    <mergeCell ref="F125:F129"/>
    <mergeCell ref="Q125:Q129"/>
    <mergeCell ref="AA125:AA129"/>
    <mergeCell ref="AK125:AK129"/>
    <mergeCell ref="F105:F111"/>
    <mergeCell ref="Q105:Q111"/>
    <mergeCell ref="AA105:AA111"/>
    <mergeCell ref="AK105:AK111"/>
    <mergeCell ref="F112:F117"/>
    <mergeCell ref="Q112:Q117"/>
    <mergeCell ref="AA112:AA117"/>
    <mergeCell ref="AK112:AK117"/>
    <mergeCell ref="AA94:AA98"/>
    <mergeCell ref="AK94:AK98"/>
    <mergeCell ref="F99:F104"/>
    <mergeCell ref="Q99:Q104"/>
    <mergeCell ref="AA99:AA104"/>
    <mergeCell ref="AK99:AK104"/>
    <mergeCell ref="F85:F92"/>
    <mergeCell ref="Q85:Q92"/>
    <mergeCell ref="AA85:AA92"/>
    <mergeCell ref="AK85:AK92"/>
    <mergeCell ref="AA55:AA64"/>
    <mergeCell ref="AK55:AK64"/>
    <mergeCell ref="F65:F76"/>
    <mergeCell ref="Q65:Q76"/>
    <mergeCell ref="AA65:AA76"/>
    <mergeCell ref="AK65:AK76"/>
    <mergeCell ref="AK50:AK51"/>
    <mergeCell ref="F52:F54"/>
    <mergeCell ref="Q52:Q54"/>
    <mergeCell ref="AA52:AA54"/>
    <mergeCell ref="AK52:AK54"/>
    <mergeCell ref="AA50:AA51"/>
    <mergeCell ref="B55:B146"/>
    <mergeCell ref="C55:C146"/>
    <mergeCell ref="E55:E146"/>
    <mergeCell ref="F55:F64"/>
    <mergeCell ref="Q55:Q64"/>
    <mergeCell ref="B50:B54"/>
    <mergeCell ref="C50:C54"/>
    <mergeCell ref="E50:E54"/>
    <mergeCell ref="F50:F51"/>
    <mergeCell ref="Q50:Q51"/>
    <mergeCell ref="F94:F98"/>
    <mergeCell ref="Q94:Q98"/>
    <mergeCell ref="F118:F124"/>
    <mergeCell ref="Q118:Q124"/>
    <mergeCell ref="F78:F84"/>
    <mergeCell ref="Q78:Q84"/>
    <mergeCell ref="AA78:AA84"/>
    <mergeCell ref="AK78:AK84"/>
    <mergeCell ref="AK40:AK41"/>
    <mergeCell ref="F42:F44"/>
    <mergeCell ref="Q42:Q44"/>
    <mergeCell ref="AA42:AA44"/>
    <mergeCell ref="AK42:AK44"/>
    <mergeCell ref="F45:F46"/>
    <mergeCell ref="Q45:Q46"/>
    <mergeCell ref="AA45:AA46"/>
    <mergeCell ref="AK45:AK46"/>
    <mergeCell ref="B40:B48"/>
    <mergeCell ref="C40:C48"/>
    <mergeCell ref="E40:E46"/>
    <mergeCell ref="F40:F41"/>
    <mergeCell ref="Q40:Q41"/>
    <mergeCell ref="AA40:AA41"/>
    <mergeCell ref="F47:F48"/>
    <mergeCell ref="Q47:Q48"/>
    <mergeCell ref="AA47:AA48"/>
    <mergeCell ref="AK19:AK24"/>
    <mergeCell ref="B25:B30"/>
    <mergeCell ref="C25:C30"/>
    <mergeCell ref="E25:E30"/>
    <mergeCell ref="F25:F30"/>
    <mergeCell ref="Q25:Q30"/>
    <mergeCell ref="AA25:AA30"/>
    <mergeCell ref="B38:B39"/>
    <mergeCell ref="C38:C39"/>
    <mergeCell ref="E38:E39"/>
    <mergeCell ref="F38:F39"/>
    <mergeCell ref="Q38:Q39"/>
    <mergeCell ref="AA38:AA39"/>
    <mergeCell ref="AK25:AK30"/>
    <mergeCell ref="B31:B37"/>
    <mergeCell ref="C31:C37"/>
    <mergeCell ref="E31:E37"/>
    <mergeCell ref="F31:F37"/>
    <mergeCell ref="Q31:Q37"/>
    <mergeCell ref="AA31:AA37"/>
    <mergeCell ref="AK31:AK36"/>
    <mergeCell ref="B15:B16"/>
    <mergeCell ref="C15:C16"/>
    <mergeCell ref="E15:E16"/>
    <mergeCell ref="B17:B18"/>
    <mergeCell ref="C17:C18"/>
    <mergeCell ref="B19:B24"/>
    <mergeCell ref="C19:C24"/>
    <mergeCell ref="E19:E24"/>
    <mergeCell ref="AA4:AA8"/>
    <mergeCell ref="F19:F24"/>
    <mergeCell ref="Q19:Q24"/>
    <mergeCell ref="AA19:AA24"/>
    <mergeCell ref="B10:B14"/>
    <mergeCell ref="C10:C14"/>
    <mergeCell ref="E10:E14"/>
    <mergeCell ref="F10:F14"/>
    <mergeCell ref="Q10:Q14"/>
    <mergeCell ref="AA10:AA14"/>
    <mergeCell ref="AK10:AK14"/>
    <mergeCell ref="AI2:AI3"/>
    <mergeCell ref="AK2:AN2"/>
    <mergeCell ref="AR2:AR3"/>
    <mergeCell ref="AS2:AS3"/>
    <mergeCell ref="AT2:AT3"/>
    <mergeCell ref="B4:B9"/>
    <mergeCell ref="C4:C9"/>
    <mergeCell ref="E4:E9"/>
    <mergeCell ref="F4:F8"/>
    <mergeCell ref="Q4:Q8"/>
    <mergeCell ref="O2:O3"/>
    <mergeCell ref="Q2:T2"/>
    <mergeCell ref="X2:X3"/>
    <mergeCell ref="Y2:Y3"/>
    <mergeCell ref="AA2:AD2"/>
    <mergeCell ref="AH2:AH3"/>
    <mergeCell ref="B2:B3"/>
    <mergeCell ref="C2:C3"/>
    <mergeCell ref="E2:E3"/>
    <mergeCell ref="F2:I2"/>
    <mergeCell ref="M2:M3"/>
    <mergeCell ref="N2:N3"/>
    <mergeCell ref="AK4:AK8"/>
  </mergeCells>
  <phoneticPr fontId="47" type="noConversion"/>
  <pageMargins left="0.75" right="0.75" top="1" bottom="1" header="0.51180555555555596" footer="0.51180555555555596"/>
  <pageSetup paperSize="9" scale="94" orientation="portrait" r:id="rId1"/>
  <rowBreaks count="1" manualBreakCount="1">
    <brk id="294" max="16383" man="1"/>
  </rowBreaks>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59D71-D9EA-46E7-ACC3-8B6F52855072}">
  <sheetPr>
    <tabColor theme="0" tint="-0.14999847407452621"/>
  </sheetPr>
  <dimension ref="A3:G29"/>
  <sheetViews>
    <sheetView topLeftCell="A4" zoomScale="115" zoomScaleNormal="115" workbookViewId="0">
      <selection activeCell="C9" sqref="C9:C19"/>
    </sheetView>
  </sheetViews>
  <sheetFormatPr defaultColWidth="10.140625" defaultRowHeight="15"/>
  <cols>
    <col min="1" max="1" width="10.140625" style="623"/>
    <col min="2" max="2" width="10.140625" style="624"/>
    <col min="3" max="3" width="41.85546875" style="624" customWidth="1"/>
    <col min="4" max="4" width="25.85546875" style="624" customWidth="1"/>
    <col min="5" max="5" width="31.5703125" style="624" customWidth="1"/>
    <col min="6" max="6" width="21.7109375" style="624" customWidth="1"/>
    <col min="7" max="7" width="14.140625" style="624" customWidth="1"/>
    <col min="8" max="16384" width="10.140625" style="624"/>
  </cols>
  <sheetData>
    <row r="3" spans="1:7">
      <c r="B3" s="624" t="s">
        <v>1278</v>
      </c>
    </row>
    <row r="4" spans="1:7" ht="19.5" customHeight="1">
      <c r="C4" s="625" t="s">
        <v>1279</v>
      </c>
      <c r="D4" s="626" t="s">
        <v>525</v>
      </c>
      <c r="E4" s="1012" t="s">
        <v>1280</v>
      </c>
      <c r="F4" s="1012"/>
      <c r="G4" s="1013" t="s">
        <v>1281</v>
      </c>
    </row>
    <row r="5" spans="1:7">
      <c r="C5" s="627"/>
      <c r="D5" s="627"/>
      <c r="E5" s="628" t="s">
        <v>1282</v>
      </c>
      <c r="F5" s="628" t="s">
        <v>529</v>
      </c>
      <c r="G5" s="1014"/>
    </row>
    <row r="6" spans="1:7" ht="18.75">
      <c r="A6" s="623">
        <v>10</v>
      </c>
      <c r="C6" s="629" t="s">
        <v>1283</v>
      </c>
      <c r="D6" s="629"/>
      <c r="E6" s="630" t="s">
        <v>1284</v>
      </c>
      <c r="F6" s="631" t="s">
        <v>1284</v>
      </c>
      <c r="G6" s="632">
        <v>2</v>
      </c>
    </row>
    <row r="7" spans="1:7" ht="18.75">
      <c r="A7" s="623">
        <v>63</v>
      </c>
      <c r="C7" s="633" t="s">
        <v>1285</v>
      </c>
      <c r="D7" s="629"/>
      <c r="E7" s="631" t="s">
        <v>1286</v>
      </c>
      <c r="F7" s="631" t="s">
        <v>1286</v>
      </c>
      <c r="G7" s="632"/>
    </row>
    <row r="8" spans="1:7" ht="18.75">
      <c r="A8" s="623">
        <v>40</v>
      </c>
      <c r="B8" s="634" t="s">
        <v>1287</v>
      </c>
      <c r="C8" s="633" t="s">
        <v>1288</v>
      </c>
      <c r="D8" s="629" t="s">
        <v>1289</v>
      </c>
      <c r="E8" s="630" t="s">
        <v>1290</v>
      </c>
      <c r="F8" s="635" t="s">
        <v>1286</v>
      </c>
      <c r="G8" s="632"/>
    </row>
    <row r="9" spans="1:7">
      <c r="A9" s="623">
        <v>30</v>
      </c>
      <c r="C9" s="633" t="s">
        <v>1291</v>
      </c>
      <c r="D9" s="629" t="s">
        <v>1292</v>
      </c>
      <c r="E9" s="630" t="s">
        <v>1284</v>
      </c>
      <c r="F9" s="636"/>
      <c r="G9" s="632"/>
    </row>
    <row r="10" spans="1:7">
      <c r="A10" s="623">
        <v>20</v>
      </c>
      <c r="C10" s="629" t="s">
        <v>1293</v>
      </c>
      <c r="D10" s="629"/>
      <c r="E10" s="630" t="s">
        <v>1284</v>
      </c>
      <c r="F10" s="630" t="s">
        <v>1284</v>
      </c>
      <c r="G10" s="632"/>
    </row>
    <row r="11" spans="1:7" ht="18.75">
      <c r="A11" s="623" t="s">
        <v>1294</v>
      </c>
      <c r="C11" s="633" t="s">
        <v>1295</v>
      </c>
      <c r="D11" s="629"/>
      <c r="E11" s="637" t="s">
        <v>1284</v>
      </c>
      <c r="F11" s="631"/>
      <c r="G11" s="632"/>
    </row>
    <row r="12" spans="1:7" ht="18.75">
      <c r="A12" s="623">
        <v>93</v>
      </c>
      <c r="B12" s="634" t="s">
        <v>1296</v>
      </c>
      <c r="C12" s="633" t="s">
        <v>1297</v>
      </c>
      <c r="D12" s="629" t="s">
        <v>1298</v>
      </c>
      <c r="E12" s="638" t="s">
        <v>1284</v>
      </c>
      <c r="F12" s="638" t="s">
        <v>1284</v>
      </c>
      <c r="G12" s="632"/>
    </row>
    <row r="13" spans="1:7" ht="18.75">
      <c r="A13" s="623" t="s">
        <v>1299</v>
      </c>
      <c r="B13" s="634" t="s">
        <v>1296</v>
      </c>
      <c r="C13" s="629" t="s">
        <v>1300</v>
      </c>
      <c r="D13" s="629"/>
      <c r="E13" s="637" t="s">
        <v>1284</v>
      </c>
      <c r="F13" s="637" t="s">
        <v>1284</v>
      </c>
      <c r="G13" s="632"/>
    </row>
    <row r="14" spans="1:7" ht="18.75">
      <c r="A14" s="623" t="s">
        <v>1301</v>
      </c>
      <c r="C14" s="629" t="s">
        <v>1302</v>
      </c>
      <c r="D14" s="629"/>
      <c r="E14" s="637" t="s">
        <v>1284</v>
      </c>
      <c r="F14" s="631"/>
      <c r="G14" s="632"/>
    </row>
    <row r="15" spans="1:7" ht="18.75">
      <c r="A15" s="623" t="s">
        <v>1303</v>
      </c>
      <c r="C15" s="629" t="s">
        <v>1304</v>
      </c>
      <c r="D15" s="629"/>
      <c r="E15" s="637" t="s">
        <v>1284</v>
      </c>
      <c r="F15" s="631"/>
      <c r="G15" s="632"/>
    </row>
    <row r="16" spans="1:7" ht="18.75">
      <c r="A16" s="623" t="s">
        <v>1305</v>
      </c>
      <c r="C16" s="629" t="s">
        <v>1306</v>
      </c>
      <c r="D16" s="629"/>
      <c r="E16" s="637" t="s">
        <v>1284</v>
      </c>
      <c r="F16" s="631"/>
      <c r="G16" s="632"/>
    </row>
    <row r="17" spans="1:7" ht="18.75">
      <c r="A17" s="623" t="s">
        <v>1307</v>
      </c>
      <c r="C17" s="629" t="s">
        <v>1308</v>
      </c>
      <c r="D17" s="629"/>
      <c r="E17" s="637" t="s">
        <v>1284</v>
      </c>
      <c r="F17" s="631"/>
      <c r="G17" s="632"/>
    </row>
    <row r="18" spans="1:7" ht="18.75">
      <c r="A18" s="623">
        <v>51</v>
      </c>
      <c r="B18" s="634" t="s">
        <v>1287</v>
      </c>
      <c r="C18" s="633" t="s">
        <v>1309</v>
      </c>
      <c r="D18" s="629" t="s">
        <v>1310</v>
      </c>
      <c r="E18" s="630" t="s">
        <v>1290</v>
      </c>
      <c r="F18" s="639" t="s">
        <v>1286</v>
      </c>
      <c r="G18" s="632"/>
    </row>
    <row r="19" spans="1:7" ht="18.75">
      <c r="A19" s="640" t="s">
        <v>1311</v>
      </c>
      <c r="C19" s="629" t="s">
        <v>1312</v>
      </c>
      <c r="D19" s="629" t="s">
        <v>1313</v>
      </c>
      <c r="E19" s="630" t="s">
        <v>1284</v>
      </c>
      <c r="F19" s="631"/>
      <c r="G19" s="632"/>
    </row>
    <row r="20" spans="1:7" ht="18.75">
      <c r="A20" s="640" t="s">
        <v>1314</v>
      </c>
      <c r="B20" s="634" t="s">
        <v>1296</v>
      </c>
      <c r="C20" s="641" t="s">
        <v>1315</v>
      </c>
      <c r="D20" s="629" t="s">
        <v>1313</v>
      </c>
      <c r="E20" s="630" t="s">
        <v>1284</v>
      </c>
      <c r="F20" s="631"/>
      <c r="G20" s="632"/>
    </row>
    <row r="21" spans="1:7" ht="31.7" customHeight="1">
      <c r="A21" s="640" t="s">
        <v>1316</v>
      </c>
      <c r="C21" s="633" t="s">
        <v>1317</v>
      </c>
      <c r="D21" s="642" t="s">
        <v>1318</v>
      </c>
      <c r="E21" s="638" t="s">
        <v>1286</v>
      </c>
      <c r="F21" s="638" t="s">
        <v>1286</v>
      </c>
      <c r="G21" s="632"/>
    </row>
    <row r="22" spans="1:7" ht="45">
      <c r="A22" s="623">
        <v>92</v>
      </c>
      <c r="C22" s="633" t="s">
        <v>1319</v>
      </c>
      <c r="D22" s="642" t="s">
        <v>1320</v>
      </c>
      <c r="E22" s="643" t="s">
        <v>1286</v>
      </c>
      <c r="F22" s="643" t="s">
        <v>1286</v>
      </c>
      <c r="G22" s="632"/>
    </row>
    <row r="23" spans="1:7" ht="45">
      <c r="B23" s="644"/>
      <c r="C23" s="645" t="s">
        <v>1321</v>
      </c>
      <c r="D23" s="645" t="s">
        <v>1322</v>
      </c>
      <c r="E23" s="646"/>
      <c r="F23" s="647"/>
      <c r="G23" s="632"/>
    </row>
    <row r="24" spans="1:7" ht="18.75">
      <c r="A24" s="623" t="s">
        <v>1323</v>
      </c>
      <c r="C24" s="648" t="s">
        <v>1324</v>
      </c>
      <c r="D24" s="649"/>
      <c r="E24" s="638" t="s">
        <v>1284</v>
      </c>
      <c r="F24" s="638" t="s">
        <v>1284</v>
      </c>
      <c r="G24" s="632"/>
    </row>
    <row r="25" spans="1:7" ht="18.75">
      <c r="A25" s="623">
        <v>95</v>
      </c>
      <c r="C25" s="649" t="s">
        <v>1325</v>
      </c>
      <c r="D25" s="649"/>
      <c r="E25" s="638" t="s">
        <v>1284</v>
      </c>
      <c r="F25" s="638" t="s">
        <v>1284</v>
      </c>
      <c r="G25" s="632"/>
    </row>
    <row r="26" spans="1:7" ht="18.75">
      <c r="A26" s="623" t="s">
        <v>1326</v>
      </c>
      <c r="B26" s="1015" t="s">
        <v>1327</v>
      </c>
      <c r="C26" s="649" t="s">
        <v>1328</v>
      </c>
      <c r="D26" s="649"/>
      <c r="E26" s="637" t="s">
        <v>1284</v>
      </c>
      <c r="F26" s="650"/>
      <c r="G26" s="632"/>
    </row>
    <row r="27" spans="1:7" ht="18.75">
      <c r="A27" s="623" t="s">
        <v>1329</v>
      </c>
      <c r="B27" s="1015"/>
      <c r="C27" s="649" t="s">
        <v>1330</v>
      </c>
      <c r="D27" s="649"/>
      <c r="E27" s="637" t="s">
        <v>1284</v>
      </c>
      <c r="F27" s="650"/>
      <c r="G27" s="632"/>
    </row>
    <row r="28" spans="1:7" ht="18.75">
      <c r="A28" s="623" t="s">
        <v>1331</v>
      </c>
      <c r="B28" s="1015"/>
      <c r="C28" s="649" t="s">
        <v>1332</v>
      </c>
      <c r="D28" s="649"/>
      <c r="E28" s="637" t="s">
        <v>1284</v>
      </c>
      <c r="F28" s="650"/>
      <c r="G28" s="632"/>
    </row>
    <row r="29" spans="1:7" ht="18.75">
      <c r="A29" s="651">
        <v>99</v>
      </c>
      <c r="C29" s="650" t="s">
        <v>1333</v>
      </c>
      <c r="D29" s="649"/>
      <c r="E29" s="638" t="s">
        <v>1286</v>
      </c>
      <c r="F29" s="638" t="s">
        <v>1286</v>
      </c>
      <c r="G29" s="632"/>
    </row>
  </sheetData>
  <autoFilter ref="A5:F29" xr:uid="{5D127595-BCAD-4A87-8116-50D866EFB917}"/>
  <mergeCells count="3">
    <mergeCell ref="E4:F4"/>
    <mergeCell ref="G4:G5"/>
    <mergeCell ref="B26:B28"/>
  </mergeCells>
  <phoneticPr fontId="47" type="noConversion"/>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FF"/>
    <outlinePr summaryBelow="0" summaryRight="0"/>
  </sheetPr>
  <dimension ref="A1:F40"/>
  <sheetViews>
    <sheetView workbookViewId="0"/>
  </sheetViews>
  <sheetFormatPr defaultColWidth="14.42578125" defaultRowHeight="15" customHeight="1"/>
  <cols>
    <col min="2" max="2" width="47.28515625" customWidth="1"/>
  </cols>
  <sheetData>
    <row r="1" spans="1:5" ht="15" customHeight="1">
      <c r="A1" s="85" t="s">
        <v>236</v>
      </c>
      <c r="B1" s="86"/>
      <c r="C1" s="86"/>
      <c r="D1" s="86"/>
    </row>
    <row r="2" spans="1:5" ht="15" customHeight="1">
      <c r="A2" s="87" t="s">
        <v>237</v>
      </c>
      <c r="B2" s="88" t="s">
        <v>238</v>
      </c>
      <c r="C2" s="88" t="s">
        <v>239</v>
      </c>
      <c r="D2" s="88" t="s">
        <v>240</v>
      </c>
      <c r="E2" s="89" t="s">
        <v>241</v>
      </c>
    </row>
    <row r="3" spans="1:5" ht="15" customHeight="1">
      <c r="A3" s="90" t="s">
        <v>242</v>
      </c>
      <c r="B3" s="91" t="s">
        <v>243</v>
      </c>
      <c r="C3" s="91" t="s">
        <v>244</v>
      </c>
      <c r="D3" s="92">
        <v>12</v>
      </c>
      <c r="E3" s="93"/>
    </row>
    <row r="4" spans="1:5" ht="15" customHeight="1">
      <c r="A4" s="90" t="s">
        <v>245</v>
      </c>
      <c r="B4" s="91" t="s">
        <v>246</v>
      </c>
      <c r="C4" s="91" t="s">
        <v>244</v>
      </c>
      <c r="D4" s="92">
        <v>12</v>
      </c>
      <c r="E4" s="93"/>
    </row>
    <row r="5" spans="1:5" ht="15" customHeight="1">
      <c r="A5" s="90" t="s">
        <v>247</v>
      </c>
      <c r="B5" s="91" t="s">
        <v>248</v>
      </c>
      <c r="C5" s="91" t="s">
        <v>244</v>
      </c>
      <c r="D5" s="91"/>
      <c r="E5" s="93"/>
    </row>
    <row r="6" spans="1:5" ht="15" customHeight="1">
      <c r="A6" s="90" t="s">
        <v>249</v>
      </c>
      <c r="B6" s="91" t="s">
        <v>250</v>
      </c>
      <c r="C6" s="91" t="s">
        <v>244</v>
      </c>
      <c r="D6" s="91"/>
      <c r="E6" s="93"/>
    </row>
    <row r="7" spans="1:5" ht="15" customHeight="1">
      <c r="A7" s="90" t="s">
        <v>251</v>
      </c>
      <c r="B7" s="91" t="s">
        <v>252</v>
      </c>
      <c r="C7" s="91" t="s">
        <v>244</v>
      </c>
      <c r="D7" s="92">
        <v>12</v>
      </c>
      <c r="E7" s="93"/>
    </row>
    <row r="8" spans="1:5" ht="15" customHeight="1">
      <c r="A8" s="90" t="s">
        <v>253</v>
      </c>
      <c r="B8" s="91" t="s">
        <v>254</v>
      </c>
      <c r="C8" s="91" t="s">
        <v>244</v>
      </c>
      <c r="D8" s="92">
        <v>12</v>
      </c>
      <c r="E8" s="93"/>
    </row>
    <row r="9" spans="1:5" ht="15" customHeight="1">
      <c r="A9" s="90" t="s">
        <v>255</v>
      </c>
      <c r="B9" s="91" t="s">
        <v>256</v>
      </c>
      <c r="C9" s="91" t="s">
        <v>244</v>
      </c>
      <c r="D9" s="91"/>
      <c r="E9" s="93"/>
    </row>
    <row r="10" spans="1:5" ht="15" customHeight="1">
      <c r="A10" s="90" t="s">
        <v>257</v>
      </c>
      <c r="B10" s="91" t="s">
        <v>258</v>
      </c>
      <c r="C10" s="91" t="s">
        <v>244</v>
      </c>
      <c r="D10" s="91"/>
      <c r="E10" s="93"/>
    </row>
    <row r="11" spans="1:5" ht="15" customHeight="1">
      <c r="A11" s="90" t="s">
        <v>259</v>
      </c>
      <c r="B11" s="91" t="s">
        <v>260</v>
      </c>
      <c r="C11" s="91" t="s">
        <v>261</v>
      </c>
      <c r="D11" s="91"/>
      <c r="E11" s="93"/>
    </row>
    <row r="12" spans="1:5" ht="15" customHeight="1">
      <c r="A12" s="90" t="s">
        <v>262</v>
      </c>
      <c r="B12" s="91" t="s">
        <v>263</v>
      </c>
      <c r="C12" s="91" t="s">
        <v>261</v>
      </c>
      <c r="D12" s="92">
        <v>12</v>
      </c>
      <c r="E12" s="93"/>
    </row>
    <row r="13" spans="1:5" ht="15" customHeight="1">
      <c r="A13" s="90" t="s">
        <v>264</v>
      </c>
      <c r="B13" s="91" t="s">
        <v>265</v>
      </c>
      <c r="C13" s="91" t="s">
        <v>261</v>
      </c>
      <c r="D13" s="92">
        <v>12</v>
      </c>
      <c r="E13" s="93"/>
    </row>
    <row r="14" spans="1:5" ht="15" customHeight="1">
      <c r="A14" s="94" t="s">
        <v>266</v>
      </c>
      <c r="B14" s="95" t="s">
        <v>267</v>
      </c>
      <c r="C14" s="95" t="s">
        <v>261</v>
      </c>
      <c r="D14" s="96">
        <v>12</v>
      </c>
      <c r="E14" s="97" t="s">
        <v>268</v>
      </c>
    </row>
    <row r="15" spans="1:5" ht="15" customHeight="1">
      <c r="A15" s="90" t="s">
        <v>269</v>
      </c>
      <c r="B15" s="91" t="s">
        <v>270</v>
      </c>
      <c r="C15" s="91" t="s">
        <v>261</v>
      </c>
      <c r="D15" s="91"/>
      <c r="E15" s="93"/>
    </row>
    <row r="16" spans="1:5" ht="15" customHeight="1">
      <c r="A16" s="94" t="s">
        <v>271</v>
      </c>
      <c r="B16" s="95" t="s">
        <v>272</v>
      </c>
      <c r="C16" s="95" t="s">
        <v>261</v>
      </c>
      <c r="D16" s="95"/>
      <c r="E16" s="97"/>
    </row>
    <row r="19" spans="1:6" ht="15" customHeight="1">
      <c r="A19" s="98" t="s">
        <v>186</v>
      </c>
      <c r="B19" s="99" t="s">
        <v>273</v>
      </c>
      <c r="C19" s="99" t="s">
        <v>274</v>
      </c>
      <c r="D19" s="99" t="s">
        <v>275</v>
      </c>
      <c r="E19" s="99" t="s">
        <v>276</v>
      </c>
      <c r="F19" s="100" t="s">
        <v>190</v>
      </c>
    </row>
    <row r="20" spans="1:6" ht="15" customHeight="1">
      <c r="A20" s="101" t="s">
        <v>186</v>
      </c>
      <c r="B20" s="102" t="s">
        <v>273</v>
      </c>
      <c r="C20" s="102" t="s">
        <v>274</v>
      </c>
      <c r="D20" s="102" t="s">
        <v>275</v>
      </c>
      <c r="E20" s="102" t="s">
        <v>277</v>
      </c>
      <c r="F20" s="102" t="s">
        <v>190</v>
      </c>
    </row>
    <row r="21" spans="1:6" ht="15" customHeight="1">
      <c r="A21" s="103" t="s">
        <v>278</v>
      </c>
      <c r="B21" s="104" t="s">
        <v>279</v>
      </c>
      <c r="C21" s="104" t="s">
        <v>280</v>
      </c>
      <c r="D21" s="104" t="s">
        <v>281</v>
      </c>
      <c r="E21" s="104" t="s">
        <v>282</v>
      </c>
      <c r="F21" s="105">
        <v>5</v>
      </c>
    </row>
    <row r="22" spans="1:6" ht="15" customHeight="1">
      <c r="A22" s="103" t="s">
        <v>283</v>
      </c>
      <c r="B22" s="104" t="s">
        <v>284</v>
      </c>
      <c r="C22" s="104" t="s">
        <v>285</v>
      </c>
      <c r="D22" s="104" t="s">
        <v>281</v>
      </c>
      <c r="E22" s="104" t="s">
        <v>286</v>
      </c>
      <c r="F22" s="105">
        <v>2</v>
      </c>
    </row>
    <row r="23" spans="1:6" ht="15" customHeight="1">
      <c r="A23" s="103" t="s">
        <v>287</v>
      </c>
      <c r="B23" s="104" t="s">
        <v>288</v>
      </c>
      <c r="C23" s="104" t="s">
        <v>289</v>
      </c>
      <c r="D23" s="104" t="s">
        <v>281</v>
      </c>
      <c r="E23" s="104" t="s">
        <v>290</v>
      </c>
      <c r="F23" s="105">
        <v>10</v>
      </c>
    </row>
    <row r="24" spans="1:6" ht="15" customHeight="1">
      <c r="A24" s="103" t="s">
        <v>291</v>
      </c>
      <c r="B24" s="104" t="s">
        <v>292</v>
      </c>
      <c r="C24" s="104" t="s">
        <v>293</v>
      </c>
      <c r="D24" s="104" t="s">
        <v>281</v>
      </c>
      <c r="E24" s="104" t="s">
        <v>294</v>
      </c>
      <c r="F24" s="105">
        <v>15</v>
      </c>
    </row>
    <row r="25" spans="1:6" ht="15" customHeight="1">
      <c r="A25" s="103" t="s">
        <v>295</v>
      </c>
      <c r="B25" s="104" t="s">
        <v>296</v>
      </c>
      <c r="C25" s="104" t="s">
        <v>297</v>
      </c>
      <c r="D25" s="104" t="s">
        <v>281</v>
      </c>
      <c r="E25" s="104" t="s">
        <v>298</v>
      </c>
      <c r="F25" s="105">
        <v>10</v>
      </c>
    </row>
    <row r="26" spans="1:6" ht="15" customHeight="1">
      <c r="A26" s="103" t="s">
        <v>299</v>
      </c>
      <c r="B26" s="104" t="s">
        <v>300</v>
      </c>
      <c r="C26" s="104" t="s">
        <v>301</v>
      </c>
      <c r="D26" s="104" t="s">
        <v>281</v>
      </c>
      <c r="E26" s="104" t="s">
        <v>302</v>
      </c>
      <c r="F26" s="105">
        <v>15</v>
      </c>
    </row>
    <row r="27" spans="1:6" ht="15" customHeight="1">
      <c r="A27" s="103" t="s">
        <v>303</v>
      </c>
      <c r="B27" s="104" t="s">
        <v>304</v>
      </c>
      <c r="C27" s="104" t="s">
        <v>305</v>
      </c>
      <c r="D27" s="104" t="s">
        <v>281</v>
      </c>
      <c r="E27" s="104" t="s">
        <v>306</v>
      </c>
      <c r="F27" s="105">
        <v>10</v>
      </c>
    </row>
    <row r="28" spans="1:6" ht="15" customHeight="1">
      <c r="A28" s="103" t="s">
        <v>307</v>
      </c>
      <c r="B28" s="104" t="s">
        <v>308</v>
      </c>
      <c r="C28" s="104" t="s">
        <v>309</v>
      </c>
      <c r="D28" s="104" t="s">
        <v>281</v>
      </c>
      <c r="E28" s="104" t="s">
        <v>310</v>
      </c>
      <c r="F28" s="105">
        <v>15</v>
      </c>
    </row>
    <row r="29" spans="1:6" ht="15" customHeight="1">
      <c r="A29" s="103" t="s">
        <v>311</v>
      </c>
      <c r="B29" s="104" t="s">
        <v>279</v>
      </c>
      <c r="C29" s="104" t="s">
        <v>312</v>
      </c>
      <c r="D29" s="104" t="s">
        <v>281</v>
      </c>
      <c r="E29" s="104" t="s">
        <v>313</v>
      </c>
      <c r="F29" s="105">
        <v>5</v>
      </c>
    </row>
    <row r="30" spans="1:6">
      <c r="A30" s="103" t="s">
        <v>314</v>
      </c>
      <c r="B30" s="104" t="s">
        <v>284</v>
      </c>
      <c r="C30" s="104" t="s">
        <v>315</v>
      </c>
      <c r="D30" s="104" t="s">
        <v>281</v>
      </c>
      <c r="E30" s="104" t="s">
        <v>316</v>
      </c>
      <c r="F30" s="105">
        <v>2</v>
      </c>
    </row>
    <row r="31" spans="1:6">
      <c r="A31" s="103" t="s">
        <v>317</v>
      </c>
      <c r="B31" s="104" t="s">
        <v>318</v>
      </c>
      <c r="C31" s="104" t="s">
        <v>319</v>
      </c>
      <c r="D31" s="104" t="s">
        <v>281</v>
      </c>
      <c r="E31" s="104" t="s">
        <v>320</v>
      </c>
      <c r="F31" s="105">
        <v>10</v>
      </c>
    </row>
    <row r="32" spans="1:6">
      <c r="A32" s="103" t="s">
        <v>321</v>
      </c>
      <c r="B32" s="104" t="s">
        <v>322</v>
      </c>
      <c r="C32" s="104" t="s">
        <v>323</v>
      </c>
      <c r="D32" s="104" t="s">
        <v>281</v>
      </c>
      <c r="E32" s="104" t="s">
        <v>324</v>
      </c>
      <c r="F32" s="105">
        <v>15</v>
      </c>
    </row>
    <row r="33" spans="1:6">
      <c r="A33" s="103" t="s">
        <v>325</v>
      </c>
      <c r="B33" s="104" t="s">
        <v>326</v>
      </c>
      <c r="C33" s="104" t="s">
        <v>327</v>
      </c>
      <c r="D33" s="104" t="s">
        <v>281</v>
      </c>
      <c r="E33" s="104" t="s">
        <v>328</v>
      </c>
      <c r="F33" s="105">
        <v>0.5</v>
      </c>
    </row>
    <row r="34" spans="1:6">
      <c r="A34" s="103" t="s">
        <v>329</v>
      </c>
      <c r="B34" s="104" t="s">
        <v>330</v>
      </c>
      <c r="C34" s="104" t="s">
        <v>331</v>
      </c>
      <c r="D34" s="104" t="s">
        <v>281</v>
      </c>
      <c r="E34" s="104" t="s">
        <v>332</v>
      </c>
      <c r="F34" s="105">
        <v>1</v>
      </c>
    </row>
    <row r="35" spans="1:6">
      <c r="A35" s="103" t="s">
        <v>333</v>
      </c>
      <c r="B35" s="104" t="s">
        <v>334</v>
      </c>
      <c r="C35" s="104" t="s">
        <v>335</v>
      </c>
      <c r="D35" s="104" t="s">
        <v>281</v>
      </c>
      <c r="E35" s="104" t="s">
        <v>336</v>
      </c>
      <c r="F35" s="105">
        <v>2</v>
      </c>
    </row>
    <row r="36" spans="1:6">
      <c r="A36" s="106" t="s">
        <v>337</v>
      </c>
      <c r="B36" s="107" t="s">
        <v>338</v>
      </c>
      <c r="C36" s="107" t="s">
        <v>339</v>
      </c>
      <c r="D36" s="107" t="s">
        <v>281</v>
      </c>
      <c r="E36" s="107" t="s">
        <v>340</v>
      </c>
      <c r="F36" s="108">
        <v>1</v>
      </c>
    </row>
    <row r="37" spans="1:6">
      <c r="A37" s="103" t="s">
        <v>341</v>
      </c>
      <c r="B37" s="104" t="s">
        <v>342</v>
      </c>
      <c r="C37" s="104" t="s">
        <v>343</v>
      </c>
      <c r="D37" s="104" t="s">
        <v>281</v>
      </c>
      <c r="E37" s="104" t="s">
        <v>344</v>
      </c>
      <c r="F37" s="105">
        <v>2</v>
      </c>
    </row>
    <row r="38" spans="1:6">
      <c r="A38" s="103" t="s">
        <v>345</v>
      </c>
      <c r="B38" s="104" t="s">
        <v>346</v>
      </c>
      <c r="C38" s="104" t="s">
        <v>347</v>
      </c>
      <c r="D38" s="104" t="s">
        <v>281</v>
      </c>
      <c r="E38" s="104" t="s">
        <v>348</v>
      </c>
      <c r="F38" s="105">
        <v>5</v>
      </c>
    </row>
    <row r="39" spans="1:6">
      <c r="A39" s="103" t="s">
        <v>349</v>
      </c>
      <c r="B39" s="104" t="s">
        <v>350</v>
      </c>
      <c r="C39" s="104" t="s">
        <v>351</v>
      </c>
      <c r="D39" s="104" t="s">
        <v>281</v>
      </c>
      <c r="E39" s="104" t="s">
        <v>352</v>
      </c>
      <c r="F39" s="105">
        <v>10</v>
      </c>
    </row>
    <row r="40" spans="1:6">
      <c r="A40" s="103" t="s">
        <v>353</v>
      </c>
      <c r="B40" s="104" t="s">
        <v>354</v>
      </c>
      <c r="C40" s="104" t="s">
        <v>355</v>
      </c>
      <c r="D40" s="104" t="s">
        <v>281</v>
      </c>
      <c r="E40" s="104" t="s">
        <v>356</v>
      </c>
      <c r="F40" s="105">
        <v>15</v>
      </c>
    </row>
  </sheetData>
  <phoneticPr fontId="4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206EA-D757-4ACF-BCC8-E9E43EDCA328}">
  <sheetPr>
    <tabColor theme="9" tint="-0.249977111117893"/>
  </sheetPr>
  <dimension ref="A1:BB75"/>
  <sheetViews>
    <sheetView showGridLines="0" topLeftCell="A11" zoomScaleNormal="100" workbookViewId="0">
      <selection activeCell="A49" sqref="A49"/>
    </sheetView>
  </sheetViews>
  <sheetFormatPr defaultColWidth="14.42578125" defaultRowHeight="15" customHeight="1"/>
  <cols>
    <col min="1" max="1" width="4.42578125" customWidth="1"/>
    <col min="2" max="2" width="21.7109375" customWidth="1"/>
    <col min="3" max="3" width="25.5703125" customWidth="1"/>
    <col min="4" max="4" width="20.7109375" customWidth="1"/>
    <col min="5" max="5" width="13.85546875" customWidth="1"/>
    <col min="6" max="6" width="7" customWidth="1"/>
    <col min="7" max="7" width="10.42578125" customWidth="1"/>
    <col min="8" max="8" width="10.7109375" customWidth="1"/>
    <col min="9" max="9" width="13.28515625" hidden="1" customWidth="1"/>
    <col min="10" max="10" width="21.7109375" customWidth="1"/>
    <col min="11" max="11" width="12.140625" hidden="1" customWidth="1"/>
    <col min="12" max="12" width="24.5703125" hidden="1" customWidth="1"/>
    <col min="13" max="13" width="11.28515625" customWidth="1"/>
    <col min="14" max="14" width="25.5703125" customWidth="1"/>
    <col min="15" max="15" width="16" customWidth="1"/>
    <col min="16" max="16" width="44.140625" customWidth="1"/>
    <col min="17" max="54" width="8.7109375" customWidth="1"/>
  </cols>
  <sheetData>
    <row r="1" spans="1:54">
      <c r="A1" s="18" t="s">
        <v>12</v>
      </c>
      <c r="B1" s="16"/>
      <c r="C1" s="16" t="s">
        <v>361</v>
      </c>
      <c r="D1" s="16"/>
      <c r="E1" s="16"/>
      <c r="F1" s="19"/>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4">
      <c r="A2" s="18" t="s">
        <v>13</v>
      </c>
      <c r="B2" s="16"/>
      <c r="C2" s="16" t="s">
        <v>359</v>
      </c>
      <c r="D2" s="16"/>
      <c r="E2" s="16"/>
      <c r="F2" s="19"/>
      <c r="G2" s="19"/>
      <c r="H2" s="16"/>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18" t="s">
        <v>14</v>
      </c>
      <c r="B3" s="16"/>
      <c r="C3" s="16" t="s">
        <v>362</v>
      </c>
      <c r="D3" s="16"/>
      <c r="E3" s="16"/>
      <c r="F3" s="19"/>
      <c r="G3" s="19"/>
      <c r="H3" s="16"/>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110" t="s">
        <v>875</v>
      </c>
      <c r="B4" s="111"/>
      <c r="C4" s="425" t="s">
        <v>874</v>
      </c>
      <c r="D4" s="16"/>
      <c r="E4" s="16"/>
      <c r="F4" s="19"/>
      <c r="G4" s="19"/>
      <c r="H4" s="16"/>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18" t="s">
        <v>15</v>
      </c>
      <c r="B5" s="16"/>
      <c r="C5" s="21">
        <v>13</v>
      </c>
      <c r="D5" s="16"/>
      <c r="E5" s="16"/>
      <c r="F5" s="19"/>
      <c r="G5" s="19"/>
      <c r="H5" s="16"/>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18" t="s">
        <v>16</v>
      </c>
      <c r="B6" s="16"/>
      <c r="C6" s="16" t="s">
        <v>8</v>
      </c>
      <c r="D6" s="16"/>
      <c r="E6" s="16"/>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18" t="s">
        <v>17</v>
      </c>
      <c r="B7" s="16"/>
      <c r="C7" s="16" t="s">
        <v>18</v>
      </c>
      <c r="D7" s="16"/>
      <c r="E7" s="16"/>
      <c r="F7" s="19"/>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18" t="s">
        <v>19</v>
      </c>
      <c r="B8" s="16"/>
      <c r="C8" s="16" t="s">
        <v>11</v>
      </c>
      <c r="D8" s="16"/>
      <c r="E8" s="16"/>
      <c r="F8" s="19"/>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18" t="s">
        <v>20</v>
      </c>
      <c r="B9" s="16"/>
      <c r="C9" s="16" t="s">
        <v>21</v>
      </c>
      <c r="D9" s="16"/>
      <c r="E9" s="16"/>
      <c r="F9" s="19"/>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18" t="s">
        <v>22</v>
      </c>
      <c r="B10" s="16"/>
      <c r="C10" s="16" t="s">
        <v>23</v>
      </c>
      <c r="D10" s="16"/>
      <c r="E10" s="16"/>
      <c r="F10" s="19"/>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18" t="s">
        <v>24</v>
      </c>
      <c r="B11" s="16"/>
      <c r="C11" s="16" t="s">
        <v>21</v>
      </c>
      <c r="D11" s="16"/>
      <c r="E11" s="16"/>
      <c r="F11" s="19"/>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16"/>
      <c r="B12" s="16"/>
      <c r="C12" s="16"/>
      <c r="D12" s="16"/>
      <c r="E12" s="16"/>
      <c r="F12" s="19"/>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832" t="s">
        <v>25</v>
      </c>
      <c r="B13" s="825"/>
      <c r="C13" s="826"/>
      <c r="D13" s="16"/>
      <c r="E13" s="16"/>
      <c r="F13" s="19"/>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832" t="s">
        <v>26</v>
      </c>
      <c r="B14" s="826"/>
      <c r="C14" s="22" t="s">
        <v>27</v>
      </c>
      <c r="D14" s="16"/>
      <c r="E14" s="16"/>
      <c r="F14" s="19"/>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841" t="s">
        <v>28</v>
      </c>
      <c r="B15" s="842"/>
      <c r="C15" s="22" t="s">
        <v>27</v>
      </c>
      <c r="D15" s="16"/>
      <c r="E15" s="16"/>
      <c r="F15" s="19"/>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836" t="s">
        <v>29</v>
      </c>
      <c r="B16" s="825"/>
      <c r="C16" s="825"/>
      <c r="D16" s="825"/>
      <c r="E16" s="825"/>
      <c r="F16" s="825"/>
      <c r="G16" s="825"/>
      <c r="H16" s="825"/>
      <c r="I16" s="825"/>
      <c r="J16" s="825"/>
      <c r="K16" s="825"/>
      <c r="L16" s="826"/>
      <c r="M16" s="824" t="s">
        <v>366</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3" t="s">
        <v>35</v>
      </c>
      <c r="G17" s="23" t="s">
        <v>36</v>
      </c>
      <c r="H17" s="117"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ht="54">
      <c r="A18" s="26">
        <v>1</v>
      </c>
      <c r="B18" s="22" t="s">
        <v>872</v>
      </c>
      <c r="C18" s="22" t="s">
        <v>43</v>
      </c>
      <c r="D18" s="22" t="s">
        <v>44</v>
      </c>
      <c r="E18" s="22" t="s">
        <v>45</v>
      </c>
      <c r="F18" s="26">
        <v>1</v>
      </c>
      <c r="G18" s="26" t="s">
        <v>46</v>
      </c>
      <c r="H18" s="113" t="s">
        <v>373</v>
      </c>
      <c r="I18" s="22"/>
      <c r="J18" s="22" t="s">
        <v>999</v>
      </c>
      <c r="K18" s="22"/>
      <c r="L18" s="22"/>
      <c r="M18" s="143"/>
      <c r="N18" s="143" t="s">
        <v>1163</v>
      </c>
      <c r="O18" s="22"/>
      <c r="P18" s="109" t="s">
        <v>1175</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c r="A19" s="27">
        <v>2</v>
      </c>
      <c r="B19" s="28" t="s">
        <v>49</v>
      </c>
      <c r="C19" s="28" t="s">
        <v>49</v>
      </c>
      <c r="D19" s="28" t="s">
        <v>50</v>
      </c>
      <c r="E19" s="28" t="s">
        <v>1</v>
      </c>
      <c r="F19" s="27">
        <v>10</v>
      </c>
      <c r="G19" s="27" t="s">
        <v>51</v>
      </c>
      <c r="H19" s="116" t="s">
        <v>373</v>
      </c>
      <c r="I19" s="28"/>
      <c r="J19" s="114" t="s">
        <v>365</v>
      </c>
      <c r="K19" s="28"/>
      <c r="L19" s="28"/>
      <c r="M19" s="142"/>
      <c r="N19" s="143" t="s">
        <v>1152</v>
      </c>
      <c r="O19" s="114"/>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19.5" customHeight="1">
      <c r="A20" s="30">
        <v>3</v>
      </c>
      <c r="B20" s="31" t="s">
        <v>56</v>
      </c>
      <c r="C20" s="31" t="s">
        <v>56</v>
      </c>
      <c r="D20" s="31" t="s">
        <v>57</v>
      </c>
      <c r="E20" s="31" t="s">
        <v>1</v>
      </c>
      <c r="F20" s="30">
        <v>10</v>
      </c>
      <c r="G20" s="30" t="s">
        <v>51</v>
      </c>
      <c r="H20" s="116" t="s">
        <v>373</v>
      </c>
      <c r="I20" s="31"/>
      <c r="J20" s="114" t="s">
        <v>57</v>
      </c>
      <c r="K20" s="31"/>
      <c r="L20" s="31"/>
      <c r="M20" s="142"/>
      <c r="N20" s="143" t="s">
        <v>1153</v>
      </c>
      <c r="O20" s="114"/>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15.75" customHeight="1">
      <c r="A21" s="26">
        <v>4</v>
      </c>
      <c r="B21" s="31" t="s">
        <v>59</v>
      </c>
      <c r="C21" s="31" t="s">
        <v>59</v>
      </c>
      <c r="D21" s="31" t="s">
        <v>60</v>
      </c>
      <c r="E21" s="31" t="s">
        <v>1</v>
      </c>
      <c r="F21" s="30">
        <v>10</v>
      </c>
      <c r="G21" s="30" t="s">
        <v>51</v>
      </c>
      <c r="H21" s="116" t="s">
        <v>373</v>
      </c>
      <c r="I21" s="31"/>
      <c r="J21" s="114" t="s">
        <v>365</v>
      </c>
      <c r="K21" s="31"/>
      <c r="L21" s="31"/>
      <c r="M21" s="142"/>
      <c r="N21" s="143" t="s">
        <v>1152</v>
      </c>
      <c r="O21" s="114"/>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c r="A22" s="27">
        <v>5</v>
      </c>
      <c r="B22" s="22" t="s">
        <v>64</v>
      </c>
      <c r="C22" s="22" t="s">
        <v>64</v>
      </c>
      <c r="D22" s="22" t="s">
        <v>65</v>
      </c>
      <c r="E22" s="22" t="s">
        <v>45</v>
      </c>
      <c r="F22" s="26">
        <v>15</v>
      </c>
      <c r="G22" s="26"/>
      <c r="H22" s="116" t="s">
        <v>373</v>
      </c>
      <c r="I22" s="22"/>
      <c r="J22" s="22" t="s">
        <v>882</v>
      </c>
      <c r="K22" s="22" t="s">
        <v>67</v>
      </c>
      <c r="L22" s="22" t="s">
        <v>64</v>
      </c>
      <c r="M22" s="14"/>
      <c r="N22" s="14" t="s">
        <v>1154</v>
      </c>
      <c r="O22" s="22"/>
      <c r="P22" s="22"/>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c r="A23" s="30">
        <v>6</v>
      </c>
      <c r="B23" s="22" t="s">
        <v>69</v>
      </c>
      <c r="C23" s="22" t="s">
        <v>69</v>
      </c>
      <c r="D23" s="22" t="s">
        <v>70</v>
      </c>
      <c r="E23" s="22" t="s">
        <v>45</v>
      </c>
      <c r="F23" s="26">
        <v>100</v>
      </c>
      <c r="G23" s="26"/>
      <c r="H23" s="116" t="s">
        <v>373</v>
      </c>
      <c r="I23" s="22"/>
      <c r="J23" s="112" t="s">
        <v>367</v>
      </c>
      <c r="K23" s="22"/>
      <c r="L23" s="22"/>
      <c r="M23" s="14"/>
      <c r="N23" s="14" t="s">
        <v>1155</v>
      </c>
      <c r="O23" s="11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c r="A24" s="27">
        <v>8</v>
      </c>
      <c r="B24" s="22" t="s">
        <v>370</v>
      </c>
      <c r="C24" s="22" t="s">
        <v>371</v>
      </c>
      <c r="D24" s="22" t="s">
        <v>372</v>
      </c>
      <c r="E24" s="22" t="s">
        <v>45</v>
      </c>
      <c r="F24" s="26">
        <v>100</v>
      </c>
      <c r="G24" s="26"/>
      <c r="H24" s="113" t="s">
        <v>373</v>
      </c>
      <c r="I24" s="22"/>
      <c r="J24" s="112" t="s">
        <v>368</v>
      </c>
      <c r="K24" s="22"/>
      <c r="L24" s="22"/>
      <c r="M24" s="14"/>
      <c r="N24" s="14" t="s">
        <v>1156</v>
      </c>
      <c r="O24" s="112"/>
      <c r="P24" s="22"/>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c r="A25" s="30">
        <v>9</v>
      </c>
      <c r="B25" s="22" t="s">
        <v>375</v>
      </c>
      <c r="C25" s="22" t="s">
        <v>375</v>
      </c>
      <c r="D25" s="22" t="s">
        <v>376</v>
      </c>
      <c r="E25" s="22" t="s">
        <v>45</v>
      </c>
      <c r="F25" s="26">
        <v>254</v>
      </c>
      <c r="G25" s="26"/>
      <c r="H25" s="113" t="s">
        <v>373</v>
      </c>
      <c r="I25" s="22"/>
      <c r="J25" s="112" t="s">
        <v>369</v>
      </c>
      <c r="K25" s="22"/>
      <c r="L25" s="22"/>
      <c r="M25" s="143"/>
      <c r="N25" s="143" t="s">
        <v>1157</v>
      </c>
      <c r="O25" s="11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30">
        <v>10</v>
      </c>
      <c r="B26" s="22" t="s">
        <v>357</v>
      </c>
      <c r="C26" s="22" t="s">
        <v>357</v>
      </c>
      <c r="D26" s="22" t="s">
        <v>6</v>
      </c>
      <c r="E26" s="22" t="s">
        <v>45</v>
      </c>
      <c r="F26" s="26">
        <v>254</v>
      </c>
      <c r="G26" s="26"/>
      <c r="H26" s="113" t="s">
        <v>373</v>
      </c>
      <c r="I26" s="22"/>
      <c r="J26" s="112" t="s">
        <v>6</v>
      </c>
      <c r="K26" s="22"/>
      <c r="L26" s="22"/>
      <c r="M26" s="141"/>
      <c r="N26" s="22" t="s">
        <v>1158</v>
      </c>
      <c r="O26" s="11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44.25" customHeight="1">
      <c r="A27" s="135">
        <v>11</v>
      </c>
      <c r="B27" s="139" t="s">
        <v>87</v>
      </c>
      <c r="C27" s="139" t="s">
        <v>87</v>
      </c>
      <c r="D27" s="139" t="s">
        <v>372</v>
      </c>
      <c r="E27" s="483" t="s">
        <v>45</v>
      </c>
      <c r="F27" s="140">
        <v>10</v>
      </c>
      <c r="G27" s="140"/>
      <c r="H27" s="113" t="s">
        <v>373</v>
      </c>
      <c r="I27" s="139"/>
      <c r="J27" s="554" t="s">
        <v>1086</v>
      </c>
      <c r="K27" s="139"/>
      <c r="L27" s="139"/>
      <c r="M27" s="485"/>
      <c r="N27" s="14" t="s">
        <v>1156</v>
      </c>
      <c r="O27" s="133"/>
      <c r="P27" s="139"/>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ht="88.5" customHeight="1">
      <c r="A28" s="135">
        <v>12</v>
      </c>
      <c r="B28" s="139" t="s">
        <v>1048</v>
      </c>
      <c r="C28" s="139" t="s">
        <v>1048</v>
      </c>
      <c r="D28" s="139" t="s">
        <v>1049</v>
      </c>
      <c r="E28" s="139" t="s">
        <v>45</v>
      </c>
      <c r="F28" s="140">
        <v>100</v>
      </c>
      <c r="G28" s="140"/>
      <c r="H28" s="113" t="s">
        <v>373</v>
      </c>
      <c r="I28" s="139"/>
      <c r="J28" s="139" t="s">
        <v>1049</v>
      </c>
      <c r="K28" s="139"/>
      <c r="L28" s="139"/>
      <c r="M28" s="485"/>
      <c r="N28" s="564" t="s">
        <v>1160</v>
      </c>
      <c r="O28" s="133"/>
      <c r="P28" s="564" t="s">
        <v>1161</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ht="15.75" customHeight="1">
      <c r="A29" s="16"/>
      <c r="B29" s="16"/>
      <c r="C29" s="16"/>
      <c r="D29" s="16"/>
      <c r="E29" s="16"/>
      <c r="F29" s="19"/>
      <c r="G29" s="19"/>
      <c r="H29" s="16"/>
      <c r="I29" s="16"/>
      <c r="J29" s="16"/>
      <c r="K29" s="16"/>
      <c r="L29" s="16"/>
      <c r="M29" s="16"/>
      <c r="N29" s="115"/>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ht="15.75" customHeight="1">
      <c r="A30" s="832" t="s">
        <v>91</v>
      </c>
      <c r="B30" s="825"/>
      <c r="C30" s="826"/>
      <c r="D30" s="16"/>
      <c r="E30" s="16"/>
      <c r="F30" s="19"/>
      <c r="G30" s="19"/>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832" t="s">
        <v>26</v>
      </c>
      <c r="B31" s="826"/>
      <c r="C31" s="41" t="s">
        <v>92</v>
      </c>
      <c r="D31" s="16"/>
      <c r="E31" s="16"/>
      <c r="F31" s="19"/>
      <c r="G31" s="19"/>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2" t="s">
        <v>28</v>
      </c>
      <c r="B32" s="826"/>
      <c r="C32" s="41" t="s">
        <v>92</v>
      </c>
      <c r="D32" s="16"/>
      <c r="E32" s="16"/>
      <c r="F32" s="19"/>
      <c r="G32" s="19"/>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836" t="s">
        <v>29</v>
      </c>
      <c r="B33" s="825"/>
      <c r="C33" s="825"/>
      <c r="D33" s="825"/>
      <c r="E33" s="825"/>
      <c r="F33" s="825"/>
      <c r="G33" s="825"/>
      <c r="H33" s="825"/>
      <c r="I33" s="825"/>
      <c r="J33" s="825"/>
      <c r="K33" s="825"/>
      <c r="L33" s="826"/>
      <c r="M33" s="824" t="s">
        <v>366</v>
      </c>
      <c r="N33" s="825"/>
      <c r="O33" s="825"/>
      <c r="P33" s="82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c r="A34" s="23" t="s">
        <v>31</v>
      </c>
      <c r="B34" s="24" t="s">
        <v>28</v>
      </c>
      <c r="C34" s="24" t="s">
        <v>32</v>
      </c>
      <c r="D34" s="24" t="s">
        <v>33</v>
      </c>
      <c r="E34" s="24" t="s">
        <v>34</v>
      </c>
      <c r="F34" s="23" t="s">
        <v>35</v>
      </c>
      <c r="G34" s="23" t="s">
        <v>36</v>
      </c>
      <c r="H34" s="24" t="s">
        <v>37</v>
      </c>
      <c r="I34" s="24" t="s">
        <v>38</v>
      </c>
      <c r="J34" s="496" t="s">
        <v>6</v>
      </c>
      <c r="K34" s="24" t="s">
        <v>39</v>
      </c>
      <c r="L34" s="24" t="s">
        <v>40</v>
      </c>
      <c r="M34" s="25" t="s">
        <v>32</v>
      </c>
      <c r="N34" s="25" t="s">
        <v>42</v>
      </c>
      <c r="O34" s="25" t="s">
        <v>33</v>
      </c>
      <c r="P34" s="25" t="s">
        <v>6</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s="124" customFormat="1" ht="42.6" customHeight="1">
      <c r="A35" s="494">
        <v>1</v>
      </c>
      <c r="B35" s="514" t="s">
        <v>87</v>
      </c>
      <c r="C35" s="514" t="s">
        <v>87</v>
      </c>
      <c r="D35" s="513" t="s">
        <v>1055</v>
      </c>
      <c r="E35" s="509" t="s">
        <v>45</v>
      </c>
      <c r="F35" s="499"/>
      <c r="G35" s="499"/>
      <c r="H35" s="499"/>
      <c r="I35" s="498"/>
      <c r="J35" s="554" t="s">
        <v>1086</v>
      </c>
      <c r="K35" s="498"/>
      <c r="L35" s="498"/>
      <c r="M35" s="498"/>
      <c r="N35" s="14" t="s">
        <v>1156</v>
      </c>
      <c r="O35" s="498"/>
      <c r="P35" s="498"/>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c r="AZ35" s="111"/>
      <c r="BA35" s="111"/>
      <c r="BB35" s="111"/>
    </row>
    <row r="36" spans="1:54" s="124" customFormat="1" ht="20.45" customHeight="1">
      <c r="A36" s="494">
        <v>2</v>
      </c>
      <c r="B36" s="514" t="s">
        <v>1052</v>
      </c>
      <c r="C36" s="514" t="s">
        <v>1052</v>
      </c>
      <c r="D36" s="513" t="s">
        <v>1055</v>
      </c>
      <c r="E36" s="509" t="s">
        <v>45</v>
      </c>
      <c r="F36" s="499"/>
      <c r="G36" s="499"/>
      <c r="H36" s="499"/>
      <c r="I36" s="498"/>
      <c r="J36" s="839" t="s">
        <v>1088</v>
      </c>
      <c r="K36" s="498"/>
      <c r="L36" s="498"/>
      <c r="M36" s="498"/>
      <c r="N36" s="514" t="s">
        <v>1162</v>
      </c>
      <c r="O36" s="498"/>
      <c r="P36" s="498"/>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row>
    <row r="37" spans="1:54" s="124" customFormat="1" ht="20.45" customHeight="1">
      <c r="A37" s="494">
        <v>3</v>
      </c>
      <c r="B37" s="514" t="s">
        <v>1053</v>
      </c>
      <c r="C37" s="514" t="s">
        <v>1053</v>
      </c>
      <c r="D37" s="139" t="s">
        <v>94</v>
      </c>
      <c r="E37" s="139" t="s">
        <v>95</v>
      </c>
      <c r="F37" s="499"/>
      <c r="G37" s="499"/>
      <c r="H37" s="499"/>
      <c r="I37" s="498"/>
      <c r="J37" s="840"/>
      <c r="K37" s="498"/>
      <c r="L37" s="498"/>
      <c r="M37" s="498"/>
      <c r="N37" s="514" t="s">
        <v>1162</v>
      </c>
      <c r="O37" s="498"/>
      <c r="P37" s="498"/>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row>
    <row r="38" spans="1:54" s="124" customFormat="1" ht="20.45" customHeight="1">
      <c r="A38" s="494">
        <v>4</v>
      </c>
      <c r="B38" s="514" t="s">
        <v>1054</v>
      </c>
      <c r="C38" s="514" t="s">
        <v>1054</v>
      </c>
      <c r="D38" s="513" t="s">
        <v>1056</v>
      </c>
      <c r="E38" s="498"/>
      <c r="F38" s="499"/>
      <c r="G38" s="499"/>
      <c r="H38" s="499"/>
      <c r="I38" s="498"/>
      <c r="J38" s="840"/>
      <c r="K38" s="498"/>
      <c r="L38" s="498"/>
      <c r="M38" s="498"/>
      <c r="N38" s="514" t="s">
        <v>1162</v>
      </c>
      <c r="O38" s="498"/>
      <c r="P38" s="498"/>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row>
    <row r="39" spans="1:54" ht="15.75" customHeight="1">
      <c r="A39" s="494">
        <v>5</v>
      </c>
      <c r="B39" s="22" t="s">
        <v>93</v>
      </c>
      <c r="C39" s="22" t="s">
        <v>93</v>
      </c>
      <c r="D39" s="22" t="s">
        <v>94</v>
      </c>
      <c r="E39" s="22" t="s">
        <v>95</v>
      </c>
      <c r="F39" s="26">
        <v>10</v>
      </c>
      <c r="G39" s="26"/>
      <c r="H39" s="116" t="s">
        <v>373</v>
      </c>
      <c r="I39" s="22">
        <v>0</v>
      </c>
      <c r="J39" s="532" t="s">
        <v>96</v>
      </c>
      <c r="K39" s="22"/>
      <c r="L39" s="22"/>
      <c r="M39" s="22"/>
      <c r="N39" s="41">
        <v>0</v>
      </c>
      <c r="O39" s="42"/>
      <c r="P39" s="42"/>
      <c r="Q39" s="111"/>
      <c r="R39" s="111"/>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row>
    <row r="40" spans="1:54" ht="15.75" customHeight="1">
      <c r="A40" s="494">
        <v>6</v>
      </c>
      <c r="B40" s="14" t="s">
        <v>99</v>
      </c>
      <c r="C40" s="14" t="s">
        <v>99</v>
      </c>
      <c r="D40" s="14" t="s">
        <v>100</v>
      </c>
      <c r="E40" s="14" t="s">
        <v>45</v>
      </c>
      <c r="F40" s="79">
        <v>50</v>
      </c>
      <c r="G40" s="79"/>
      <c r="H40" s="79" t="s">
        <v>373</v>
      </c>
      <c r="I40" s="14"/>
      <c r="J40" s="14" t="s">
        <v>100</v>
      </c>
      <c r="K40" s="14" t="s">
        <v>888</v>
      </c>
      <c r="L40" s="14"/>
      <c r="M40" s="14"/>
      <c r="N40" s="14" t="s">
        <v>1164</v>
      </c>
      <c r="O40" s="14"/>
      <c r="P40" s="14" t="s">
        <v>100</v>
      </c>
      <c r="Q40" s="111"/>
      <c r="R40" s="111"/>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row>
    <row r="41" spans="1:54" ht="15.75" customHeight="1">
      <c r="A41" s="494">
        <v>7</v>
      </c>
      <c r="B41" s="22" t="s">
        <v>127</v>
      </c>
      <c r="C41" s="22" t="s">
        <v>127</v>
      </c>
      <c r="D41" s="22" t="s">
        <v>33</v>
      </c>
      <c r="E41" s="22" t="s">
        <v>45</v>
      </c>
      <c r="F41" s="26">
        <v>200</v>
      </c>
      <c r="G41" s="26"/>
      <c r="H41" s="116" t="s">
        <v>374</v>
      </c>
      <c r="I41" s="22"/>
      <c r="J41" s="112" t="s">
        <v>381</v>
      </c>
      <c r="K41" s="22"/>
      <c r="L41" s="22"/>
      <c r="M41" s="22"/>
      <c r="N41" s="22" t="s">
        <v>1165</v>
      </c>
      <c r="O41" s="22"/>
      <c r="P41" s="144"/>
      <c r="Q41" s="16"/>
      <c r="R41" s="111"/>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94">
        <v>8</v>
      </c>
      <c r="B42" s="22" t="s">
        <v>1340</v>
      </c>
      <c r="C42" s="112" t="s">
        <v>1034</v>
      </c>
      <c r="D42" s="112" t="s">
        <v>379</v>
      </c>
      <c r="E42" s="112" t="s">
        <v>380</v>
      </c>
      <c r="F42" s="118">
        <v>256000</v>
      </c>
      <c r="G42" s="26"/>
      <c r="H42" s="26"/>
      <c r="I42" s="22"/>
      <c r="J42" s="112" t="s">
        <v>382</v>
      </c>
      <c r="K42" s="22"/>
      <c r="L42" s="22"/>
      <c r="M42" s="22"/>
      <c r="N42" s="22" t="s">
        <v>1166</v>
      </c>
      <c r="O42" s="22"/>
      <c r="P42" s="22"/>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494">
        <v>9</v>
      </c>
      <c r="B43" s="112" t="s">
        <v>383</v>
      </c>
      <c r="C43" s="112" t="s">
        <v>383</v>
      </c>
      <c r="D43" s="112" t="s">
        <v>384</v>
      </c>
      <c r="E43" s="112" t="s">
        <v>45</v>
      </c>
      <c r="F43" s="118">
        <v>10</v>
      </c>
      <c r="G43" s="26"/>
      <c r="H43" s="26"/>
      <c r="I43" s="22"/>
      <c r="J43" s="112" t="s">
        <v>384</v>
      </c>
      <c r="K43" s="22"/>
      <c r="L43" s="22"/>
      <c r="M43" s="141"/>
      <c r="N43" s="22" t="s">
        <v>1159</v>
      </c>
      <c r="O43" s="22"/>
      <c r="P43" s="22"/>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s="518" customFormat="1" ht="46.9" customHeight="1">
      <c r="A44" s="494">
        <v>10</v>
      </c>
      <c r="B44" s="82" t="s">
        <v>108</v>
      </c>
      <c r="C44" s="82" t="s">
        <v>1040</v>
      </c>
      <c r="D44" s="82" t="s">
        <v>1040</v>
      </c>
      <c r="E44" s="14" t="s">
        <v>74</v>
      </c>
      <c r="F44" s="79">
        <v>19</v>
      </c>
      <c r="G44" s="79"/>
      <c r="H44" s="516" t="s">
        <v>374</v>
      </c>
      <c r="I44" s="14"/>
      <c r="J44" s="82" t="s">
        <v>1277</v>
      </c>
      <c r="K44" s="14"/>
      <c r="L44" s="14"/>
      <c r="M44" s="14"/>
      <c r="N44" s="22" t="s">
        <v>1178</v>
      </c>
      <c r="O44" s="517"/>
      <c r="P44" s="14" t="s">
        <v>1167</v>
      </c>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row>
    <row r="45" spans="1:54">
      <c r="A45" s="494">
        <v>11</v>
      </c>
      <c r="B45" s="109" t="s">
        <v>111</v>
      </c>
      <c r="C45" s="109" t="s">
        <v>111</v>
      </c>
      <c r="D45" s="109" t="s">
        <v>111</v>
      </c>
      <c r="E45" s="22" t="s">
        <v>74</v>
      </c>
      <c r="F45" s="26">
        <v>19</v>
      </c>
      <c r="G45" s="26"/>
      <c r="H45" s="27"/>
      <c r="I45" s="22"/>
      <c r="J45" s="109"/>
      <c r="K45" s="22"/>
      <c r="L45" s="22"/>
      <c r="M45" s="14"/>
      <c r="N45" s="587" t="s">
        <v>1204</v>
      </c>
      <c r="O45" s="112"/>
      <c r="P45" s="22"/>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row>
    <row r="46" spans="1:54" ht="15.75" customHeight="1">
      <c r="A46" s="494">
        <v>12</v>
      </c>
      <c r="B46" s="22" t="s">
        <v>104</v>
      </c>
      <c r="C46" s="22" t="s">
        <v>104</v>
      </c>
      <c r="D46" s="22" t="s">
        <v>1036</v>
      </c>
      <c r="E46" s="112"/>
      <c r="F46" s="118"/>
      <c r="G46" s="26"/>
      <c r="H46" s="26"/>
      <c r="I46" s="22"/>
      <c r="J46" s="112"/>
      <c r="K46" s="22"/>
      <c r="L46" s="22"/>
      <c r="M46" s="141"/>
      <c r="N46" s="143" t="s">
        <v>1171</v>
      </c>
      <c r="O46" s="22"/>
      <c r="P46" s="119" t="s">
        <v>1168</v>
      </c>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ht="15.75" customHeight="1">
      <c r="A47" s="494">
        <v>13</v>
      </c>
      <c r="B47" s="22" t="s">
        <v>142</v>
      </c>
      <c r="C47" s="22" t="s">
        <v>142</v>
      </c>
      <c r="D47" s="22" t="s">
        <v>143</v>
      </c>
      <c r="E47" s="22" t="s">
        <v>45</v>
      </c>
      <c r="F47" s="26">
        <v>40</v>
      </c>
      <c r="G47" s="26"/>
      <c r="H47" s="113" t="s">
        <v>373</v>
      </c>
      <c r="I47" s="22"/>
      <c r="J47" s="112" t="s">
        <v>439</v>
      </c>
      <c r="K47" s="22"/>
      <c r="L47" s="22"/>
      <c r="M47" s="144"/>
      <c r="N47" s="143" t="s">
        <v>1170</v>
      </c>
      <c r="O47" s="22"/>
      <c r="P47" s="22" t="s">
        <v>1169</v>
      </c>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row>
    <row r="48" spans="1:54" ht="74.25" customHeight="1">
      <c r="A48" s="494">
        <v>14</v>
      </c>
      <c r="B48" s="22" t="s">
        <v>421</v>
      </c>
      <c r="C48" s="22" t="s">
        <v>131</v>
      </c>
      <c r="D48" s="22" t="s">
        <v>132</v>
      </c>
      <c r="E48" s="22" t="s">
        <v>45</v>
      </c>
      <c r="F48" s="26">
        <v>4</v>
      </c>
      <c r="G48" s="47"/>
      <c r="H48" s="113" t="s">
        <v>373</v>
      </c>
      <c r="I48" s="22"/>
      <c r="J48" s="112" t="s">
        <v>440</v>
      </c>
      <c r="K48" s="22"/>
      <c r="L48" s="22"/>
      <c r="M48" s="144"/>
      <c r="N48" s="597" t="s">
        <v>1334</v>
      </c>
      <c r="O48" s="22"/>
      <c r="P48" s="48"/>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row>
    <row r="49" spans="1:54" s="123" customFormat="1" ht="15.75" customHeight="1">
      <c r="A49" s="494">
        <v>15</v>
      </c>
      <c r="B49" s="119" t="s">
        <v>1041</v>
      </c>
      <c r="C49" s="119" t="s">
        <v>138</v>
      </c>
      <c r="D49" s="119" t="s">
        <v>139</v>
      </c>
      <c r="E49" s="119" t="s">
        <v>45</v>
      </c>
      <c r="F49" s="120">
        <v>3</v>
      </c>
      <c r="G49" s="120" t="s">
        <v>884</v>
      </c>
      <c r="H49" s="125" t="s">
        <v>373</v>
      </c>
      <c r="I49" s="119"/>
      <c r="J49" s="119" t="s">
        <v>139</v>
      </c>
      <c r="K49" s="119"/>
      <c r="L49" s="119"/>
      <c r="M49" s="141"/>
      <c r="N49" s="119" t="s">
        <v>1172</v>
      </c>
      <c r="O49" s="121"/>
      <c r="P49" s="119"/>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row>
    <row r="50" spans="1:54" s="123" customFormat="1">
      <c r="A50" s="494">
        <v>16</v>
      </c>
      <c r="B50" s="119" t="s">
        <v>148</v>
      </c>
      <c r="C50" s="119" t="s">
        <v>148</v>
      </c>
      <c r="D50" s="119" t="s">
        <v>434</v>
      </c>
      <c r="E50" s="119" t="s">
        <v>45</v>
      </c>
      <c r="F50" s="120">
        <v>8</v>
      </c>
      <c r="G50" s="120"/>
      <c r="H50" s="120" t="s">
        <v>373</v>
      </c>
      <c r="I50" s="119"/>
      <c r="J50" s="119" t="s">
        <v>434</v>
      </c>
      <c r="K50" s="119"/>
      <c r="L50" s="119"/>
      <c r="M50" s="119"/>
      <c r="N50" s="590" t="s">
        <v>1174</v>
      </c>
      <c r="O50" s="119"/>
      <c r="P50" s="119"/>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row>
    <row r="51" spans="1:54" s="123" customFormat="1">
      <c r="A51" s="494">
        <v>17</v>
      </c>
      <c r="B51" s="119" t="s">
        <v>150</v>
      </c>
      <c r="C51" s="119" t="s">
        <v>150</v>
      </c>
      <c r="D51" s="119" t="s">
        <v>435</v>
      </c>
      <c r="E51" s="119" t="s">
        <v>45</v>
      </c>
      <c r="F51" s="120">
        <v>8</v>
      </c>
      <c r="G51" s="120"/>
      <c r="H51" s="120" t="s">
        <v>373</v>
      </c>
      <c r="I51" s="119"/>
      <c r="J51" s="119" t="s">
        <v>435</v>
      </c>
      <c r="K51" s="119"/>
      <c r="L51" s="119"/>
      <c r="M51" s="119"/>
      <c r="N51" s="590" t="s">
        <v>1174</v>
      </c>
      <c r="O51" s="119"/>
      <c r="P51" s="11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494">
        <v>18</v>
      </c>
      <c r="B52" s="119" t="s">
        <v>432</v>
      </c>
      <c r="C52" s="119" t="s">
        <v>432</v>
      </c>
      <c r="D52" s="119" t="s">
        <v>436</v>
      </c>
      <c r="E52" s="119" t="s">
        <v>45</v>
      </c>
      <c r="F52" s="120">
        <v>8</v>
      </c>
      <c r="G52" s="120"/>
      <c r="H52" s="120" t="s">
        <v>373</v>
      </c>
      <c r="I52" s="119"/>
      <c r="J52" s="119" t="s">
        <v>436</v>
      </c>
      <c r="K52" s="119"/>
      <c r="L52" s="119"/>
      <c r="M52" s="119"/>
      <c r="N52" s="590" t="s">
        <v>1174</v>
      </c>
      <c r="O52" s="119"/>
      <c r="P52" s="11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494">
        <v>19</v>
      </c>
      <c r="B53" s="119" t="s">
        <v>153</v>
      </c>
      <c r="C53" s="119" t="s">
        <v>153</v>
      </c>
      <c r="D53" s="119" t="s">
        <v>437</v>
      </c>
      <c r="E53" s="119" t="s">
        <v>45</v>
      </c>
      <c r="F53" s="120">
        <v>8</v>
      </c>
      <c r="G53" s="120"/>
      <c r="H53" s="120" t="s">
        <v>373</v>
      </c>
      <c r="I53" s="119"/>
      <c r="J53" s="119" t="s">
        <v>437</v>
      </c>
      <c r="K53" s="119"/>
      <c r="L53" s="119"/>
      <c r="M53" s="119"/>
      <c r="N53" s="590" t="s">
        <v>1174</v>
      </c>
      <c r="O53" s="119"/>
      <c r="P53" s="11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s="123" customFormat="1">
      <c r="A54" s="494">
        <v>20</v>
      </c>
      <c r="B54" s="119" t="s">
        <v>433</v>
      </c>
      <c r="C54" s="119" t="s">
        <v>433</v>
      </c>
      <c r="D54" s="119" t="s">
        <v>438</v>
      </c>
      <c r="E54" s="119" t="s">
        <v>45</v>
      </c>
      <c r="F54" s="120">
        <v>8</v>
      </c>
      <c r="G54" s="120"/>
      <c r="H54" s="120" t="s">
        <v>373</v>
      </c>
      <c r="I54" s="119"/>
      <c r="J54" s="119" t="s">
        <v>438</v>
      </c>
      <c r="K54" s="119"/>
      <c r="L54" s="119"/>
      <c r="M54" s="119"/>
      <c r="N54" s="590" t="s">
        <v>1174</v>
      </c>
      <c r="O54" s="119"/>
      <c r="P54" s="119"/>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row>
    <row r="55" spans="1:54" s="124" customFormat="1">
      <c r="A55" s="111"/>
      <c r="B55" s="111"/>
      <c r="C55" s="111"/>
      <c r="D55" s="111"/>
      <c r="E55" s="111"/>
      <c r="F55" s="126"/>
      <c r="G55" s="126"/>
      <c r="H55" s="126"/>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row>
    <row r="56" spans="1:54" ht="15.75" customHeight="1">
      <c r="B56" s="16"/>
      <c r="C56" s="16"/>
      <c r="D56" s="16"/>
      <c r="E56" s="16"/>
      <c r="F56" s="19"/>
      <c r="G56" s="19"/>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row>
    <row r="57" spans="1:54" ht="15.75" customHeight="1">
      <c r="A57" s="837" t="s">
        <v>183</v>
      </c>
      <c r="B57" s="825"/>
      <c r="C57" s="826"/>
      <c r="D57" s="16"/>
      <c r="E57" s="16"/>
      <c r="F57" s="16"/>
      <c r="G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row>
    <row r="58" spans="1:54" ht="15.75" customHeight="1">
      <c r="A58" s="833" t="s">
        <v>26</v>
      </c>
      <c r="B58" s="814"/>
      <c r="C58" s="63" t="s">
        <v>184</v>
      </c>
      <c r="D58" s="16"/>
      <c r="E58" s="16"/>
      <c r="F58" s="16"/>
      <c r="G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ht="15.75" customHeight="1">
      <c r="A59" s="833" t="s">
        <v>28</v>
      </c>
      <c r="B59" s="814"/>
      <c r="C59" s="63" t="s">
        <v>184</v>
      </c>
      <c r="D59" s="64"/>
      <c r="E59" s="64"/>
      <c r="F59" s="64"/>
      <c r="G59" s="64"/>
      <c r="H59" s="64"/>
      <c r="I59" s="64"/>
      <c r="J59" s="64"/>
      <c r="K59" s="64"/>
      <c r="L59" s="64"/>
      <c r="M59" s="64"/>
      <c r="N59" s="64"/>
      <c r="O59" s="64"/>
      <c r="P59" s="64"/>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0" spans="1:54" ht="15.75" customHeight="1">
      <c r="A60" s="834" t="s">
        <v>29</v>
      </c>
      <c r="B60" s="835"/>
      <c r="C60" s="835"/>
      <c r="D60" s="835"/>
      <c r="E60" s="835"/>
      <c r="F60" s="835"/>
      <c r="G60" s="835"/>
      <c r="H60" s="835"/>
      <c r="I60" s="835"/>
      <c r="J60" s="835"/>
      <c r="K60" s="835"/>
      <c r="L60" s="814"/>
      <c r="M60" s="824" t="s">
        <v>366</v>
      </c>
      <c r="N60" s="825"/>
      <c r="O60" s="825"/>
      <c r="P60" s="82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row>
    <row r="61" spans="1:54" ht="15.75" customHeight="1">
      <c r="A61" s="65" t="s">
        <v>31</v>
      </c>
      <c r="B61" s="66" t="s">
        <v>28</v>
      </c>
      <c r="C61" s="66" t="s">
        <v>32</v>
      </c>
      <c r="D61" s="66" t="s">
        <v>33</v>
      </c>
      <c r="E61" s="66" t="s">
        <v>34</v>
      </c>
      <c r="F61" s="66" t="s">
        <v>35</v>
      </c>
      <c r="G61" s="66" t="s">
        <v>36</v>
      </c>
      <c r="H61" s="66" t="s">
        <v>37</v>
      </c>
      <c r="I61" s="66" t="s">
        <v>38</v>
      </c>
      <c r="J61" s="66" t="s">
        <v>6</v>
      </c>
      <c r="K61" s="66" t="s">
        <v>39</v>
      </c>
      <c r="L61" s="66" t="s">
        <v>40</v>
      </c>
      <c r="M61" s="67" t="s">
        <v>32</v>
      </c>
      <c r="N61" s="67" t="s">
        <v>42</v>
      </c>
      <c r="O61" s="67" t="s">
        <v>33</v>
      </c>
      <c r="P61" s="67" t="s">
        <v>6</v>
      </c>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s="531" customFormat="1" ht="32.450000000000003" customHeight="1">
      <c r="A62" s="525">
        <v>1</v>
      </c>
      <c r="B62" s="526" t="s">
        <v>87</v>
      </c>
      <c r="C62" s="526" t="s">
        <v>87</v>
      </c>
      <c r="D62" s="527" t="s">
        <v>1055</v>
      </c>
      <c r="E62" s="528" t="s">
        <v>45</v>
      </c>
      <c r="F62" s="529"/>
      <c r="G62" s="529"/>
      <c r="H62" s="529"/>
      <c r="I62" s="529"/>
      <c r="J62" s="554" t="s">
        <v>1082</v>
      </c>
      <c r="K62" s="529"/>
      <c r="L62" s="529"/>
      <c r="M62" s="529"/>
      <c r="N62" s="14" t="s">
        <v>1156</v>
      </c>
      <c r="O62" s="529"/>
      <c r="P62" s="529"/>
      <c r="Q62" s="530"/>
      <c r="R62" s="530"/>
      <c r="S62" s="530"/>
      <c r="T62" s="530"/>
      <c r="U62" s="530"/>
      <c r="V62" s="530"/>
      <c r="W62" s="530"/>
      <c r="X62" s="530"/>
      <c r="Y62" s="530"/>
      <c r="Z62" s="530"/>
      <c r="AA62" s="530"/>
      <c r="AB62" s="530"/>
      <c r="AC62" s="530"/>
      <c r="AD62" s="530"/>
      <c r="AE62" s="530"/>
      <c r="AF62" s="530"/>
      <c r="AG62" s="530"/>
      <c r="AH62" s="530"/>
      <c r="AI62" s="530"/>
      <c r="AJ62" s="530"/>
      <c r="AK62" s="530"/>
      <c r="AL62" s="530"/>
      <c r="AM62" s="530"/>
      <c r="AN62" s="530"/>
      <c r="AO62" s="530"/>
      <c r="AP62" s="530"/>
      <c r="AQ62" s="530"/>
      <c r="AR62" s="530"/>
      <c r="AS62" s="530"/>
      <c r="AT62" s="530"/>
      <c r="AU62" s="530"/>
      <c r="AV62" s="530"/>
      <c r="AW62" s="530"/>
      <c r="AX62" s="530"/>
      <c r="AY62" s="530"/>
      <c r="AZ62" s="530"/>
      <c r="BA62" s="530"/>
      <c r="BB62" s="530"/>
    </row>
    <row r="63" spans="1:54" ht="36.75" customHeight="1">
      <c r="A63" s="464">
        <v>2</v>
      </c>
      <c r="B63" s="139" t="s">
        <v>186</v>
      </c>
      <c r="C63" s="139" t="s">
        <v>186</v>
      </c>
      <c r="D63" s="139" t="s">
        <v>187</v>
      </c>
      <c r="E63" s="139" t="s">
        <v>45</v>
      </c>
      <c r="F63" s="464">
        <v>4</v>
      </c>
      <c r="G63" s="139"/>
      <c r="H63" s="140" t="s">
        <v>47</v>
      </c>
      <c r="I63" s="139"/>
      <c r="J63" s="139" t="s">
        <v>188</v>
      </c>
      <c r="K63" s="139" t="s">
        <v>189</v>
      </c>
      <c r="L63" s="139"/>
      <c r="M63" s="493"/>
      <c r="N63" s="652" t="s">
        <v>1335</v>
      </c>
      <c r="O63" s="139"/>
      <c r="P63" s="535" t="s">
        <v>1336</v>
      </c>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row>
    <row r="64" spans="1:54" ht="15.75" customHeight="1">
      <c r="A64" s="464">
        <v>3</v>
      </c>
      <c r="B64" s="139" t="s">
        <v>191</v>
      </c>
      <c r="C64" s="139" t="s">
        <v>191</v>
      </c>
      <c r="D64" s="139" t="s">
        <v>192</v>
      </c>
      <c r="E64" s="139" t="s">
        <v>74</v>
      </c>
      <c r="F64" s="464">
        <v>19.600000000000001</v>
      </c>
      <c r="G64" s="139"/>
      <c r="H64" s="140" t="s">
        <v>47</v>
      </c>
      <c r="I64" s="139"/>
      <c r="J64" s="139"/>
      <c r="K64" s="139"/>
      <c r="L64" s="139"/>
      <c r="M64" s="493"/>
      <c r="N64" s="143" t="s">
        <v>1171</v>
      </c>
      <c r="O64" s="139"/>
      <c r="P64" s="493"/>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464">
        <v>4</v>
      </c>
      <c r="B65" s="139" t="s">
        <v>193</v>
      </c>
      <c r="C65" s="139" t="s">
        <v>193</v>
      </c>
      <c r="D65" s="139" t="s">
        <v>194</v>
      </c>
      <c r="E65" s="139" t="s">
        <v>74</v>
      </c>
      <c r="F65" s="464">
        <v>19.600000000000001</v>
      </c>
      <c r="G65" s="139"/>
      <c r="H65" s="140" t="s">
        <v>47</v>
      </c>
      <c r="I65" s="139"/>
      <c r="J65" s="139"/>
      <c r="K65" s="139"/>
      <c r="L65" s="139"/>
      <c r="M65" s="493"/>
      <c r="N65" s="143" t="s">
        <v>1176</v>
      </c>
      <c r="O65" s="139"/>
      <c r="P65" s="493"/>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16"/>
      <c r="B66" s="16"/>
      <c r="C66" s="16"/>
      <c r="D66" s="16"/>
      <c r="E66" s="16"/>
      <c r="F66" s="19"/>
      <c r="G66" s="19"/>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827" t="s">
        <v>26</v>
      </c>
      <c r="B67" s="828"/>
      <c r="C67" s="653" t="s">
        <v>1492</v>
      </c>
      <c r="D67" s="838" t="s">
        <v>1050</v>
      </c>
      <c r="E67" s="838"/>
      <c r="F67" s="654"/>
      <c r="G67" s="654"/>
      <c r="H67" s="655"/>
      <c r="I67" s="654"/>
      <c r="J67" s="654"/>
      <c r="K67" s="654"/>
      <c r="L67" s="654"/>
      <c r="M67" s="16"/>
      <c r="N67" s="592" t="s">
        <v>1177</v>
      </c>
      <c r="O67" s="592"/>
      <c r="P67" s="592"/>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row r="68" spans="1:54" ht="15.75" customHeight="1">
      <c r="A68" s="827" t="s">
        <v>28</v>
      </c>
      <c r="B68" s="828"/>
      <c r="C68" s="653" t="s">
        <v>1042</v>
      </c>
      <c r="D68" s="656"/>
      <c r="E68" s="656"/>
      <c r="F68" s="656"/>
      <c r="G68" s="656"/>
      <c r="H68" s="656"/>
      <c r="I68" s="656"/>
      <c r="J68" s="656"/>
      <c r="K68" s="656"/>
      <c r="L68" s="656"/>
      <c r="M68" s="64"/>
      <c r="N68" s="64" t="s">
        <v>1337</v>
      </c>
      <c r="O68" s="64"/>
      <c r="P68" s="64"/>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row>
    <row r="69" spans="1:54" ht="15.75" customHeight="1">
      <c r="A69" s="829" t="s">
        <v>29</v>
      </c>
      <c r="B69" s="830"/>
      <c r="C69" s="830"/>
      <c r="D69" s="830"/>
      <c r="E69" s="830"/>
      <c r="F69" s="830"/>
      <c r="G69" s="830"/>
      <c r="H69" s="830"/>
      <c r="I69" s="830"/>
      <c r="J69" s="830"/>
      <c r="K69" s="830"/>
      <c r="L69" s="831"/>
      <c r="M69" s="824" t="s">
        <v>366</v>
      </c>
      <c r="N69" s="825"/>
      <c r="O69" s="825"/>
      <c r="P69" s="82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row>
    <row r="70" spans="1:54" ht="15.75" customHeight="1">
      <c r="A70" s="657" t="s">
        <v>31</v>
      </c>
      <c r="B70" s="658" t="s">
        <v>28</v>
      </c>
      <c r="C70" s="658" t="s">
        <v>32</v>
      </c>
      <c r="D70" s="658" t="s">
        <v>33</v>
      </c>
      <c r="E70" s="658" t="s">
        <v>34</v>
      </c>
      <c r="F70" s="658" t="s">
        <v>35</v>
      </c>
      <c r="G70" s="658" t="s">
        <v>36</v>
      </c>
      <c r="H70" s="658" t="s">
        <v>37</v>
      </c>
      <c r="I70" s="658" t="s">
        <v>38</v>
      </c>
      <c r="J70" s="658" t="s">
        <v>6</v>
      </c>
      <c r="K70" s="658" t="s">
        <v>39</v>
      </c>
      <c r="L70" s="658" t="s">
        <v>40</v>
      </c>
      <c r="M70" s="67" t="s">
        <v>32</v>
      </c>
      <c r="N70" s="67" t="s">
        <v>42</v>
      </c>
      <c r="O70" s="67" t="s">
        <v>33</v>
      </c>
      <c r="P70" s="67" t="s">
        <v>6</v>
      </c>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row>
    <row r="71" spans="1:54" ht="56.25" customHeight="1">
      <c r="A71" s="659">
        <v>1</v>
      </c>
      <c r="B71" s="660" t="s">
        <v>1043</v>
      </c>
      <c r="C71" s="660" t="s">
        <v>1043</v>
      </c>
      <c r="D71" s="660" t="s">
        <v>1045</v>
      </c>
      <c r="E71" s="660" t="s">
        <v>45</v>
      </c>
      <c r="F71" s="661">
        <v>4</v>
      </c>
      <c r="G71" s="660"/>
      <c r="H71" s="661" t="s">
        <v>47</v>
      </c>
      <c r="I71" s="660"/>
      <c r="J71" s="660" t="s">
        <v>1045</v>
      </c>
      <c r="K71" s="660" t="s">
        <v>189</v>
      </c>
      <c r="L71" s="660"/>
      <c r="M71" s="145"/>
      <c r="N71" s="63" t="s">
        <v>1045</v>
      </c>
      <c r="O71" s="63"/>
      <c r="P71" s="145"/>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row>
    <row r="72" spans="1:54" ht="15.75" customHeight="1">
      <c r="A72" s="659">
        <v>4</v>
      </c>
      <c r="B72" s="660" t="s">
        <v>93</v>
      </c>
      <c r="C72" s="660" t="s">
        <v>93</v>
      </c>
      <c r="D72" s="660" t="s">
        <v>97</v>
      </c>
      <c r="E72" s="660" t="s">
        <v>74</v>
      </c>
      <c r="F72" s="661">
        <v>19.600000000000001</v>
      </c>
      <c r="G72" s="660"/>
      <c r="H72" s="661" t="s">
        <v>47</v>
      </c>
      <c r="I72" s="660"/>
      <c r="J72" s="660" t="s">
        <v>1047</v>
      </c>
      <c r="K72" s="660"/>
      <c r="L72" s="660"/>
      <c r="M72" s="145"/>
      <c r="N72" s="63" t="s">
        <v>97</v>
      </c>
      <c r="O72" s="63"/>
      <c r="P72" s="145"/>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row>
    <row r="73" spans="1:54" ht="15.75" customHeight="1">
      <c r="A73" s="653">
        <v>5</v>
      </c>
      <c r="B73" s="653" t="s">
        <v>1044</v>
      </c>
      <c r="C73" s="653" t="s">
        <v>1044</v>
      </c>
      <c r="D73" s="653" t="s">
        <v>1046</v>
      </c>
      <c r="E73" s="660" t="s">
        <v>74</v>
      </c>
      <c r="F73" s="661">
        <v>19.600000000000001</v>
      </c>
      <c r="G73" s="662"/>
      <c r="H73" s="662" t="s">
        <v>47</v>
      </c>
      <c r="I73" s="653"/>
      <c r="J73" s="653" t="s">
        <v>1046</v>
      </c>
      <c r="K73" s="653"/>
      <c r="L73" s="653"/>
      <c r="M73" s="139"/>
      <c r="N73" s="139" t="s">
        <v>1046</v>
      </c>
      <c r="O73" s="139"/>
      <c r="P73" s="139"/>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row>
    <row r="74" spans="1:54" ht="15.75" customHeight="1">
      <c r="A74" s="16"/>
      <c r="B74" s="16"/>
      <c r="C74" s="16"/>
      <c r="D74" s="16"/>
      <c r="E74" s="16"/>
      <c r="F74" s="19"/>
      <c r="G74" s="19"/>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row>
    <row r="75" spans="1:54" ht="15.75" customHeight="1">
      <c r="A75" s="16"/>
      <c r="B75" s="16"/>
      <c r="C75" s="16"/>
      <c r="D75" s="16"/>
      <c r="E75" s="16"/>
      <c r="F75" s="19"/>
      <c r="G75" s="19"/>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row>
  </sheetData>
  <mergeCells count="21">
    <mergeCell ref="J36:J38"/>
    <mergeCell ref="A13:C13"/>
    <mergeCell ref="A14:B14"/>
    <mergeCell ref="A15:B15"/>
    <mergeCell ref="A16:L16"/>
    <mergeCell ref="M16:P16"/>
    <mergeCell ref="A67:B67"/>
    <mergeCell ref="A68:B68"/>
    <mergeCell ref="A69:L69"/>
    <mergeCell ref="M69:P69"/>
    <mergeCell ref="A30:C30"/>
    <mergeCell ref="A59:B59"/>
    <mergeCell ref="A60:L60"/>
    <mergeCell ref="M60:P60"/>
    <mergeCell ref="A31:B31"/>
    <mergeCell ref="A32:B32"/>
    <mergeCell ref="A33:L33"/>
    <mergeCell ref="M33:P33"/>
    <mergeCell ref="A57:C57"/>
    <mergeCell ref="A58:B58"/>
    <mergeCell ref="D67:E67"/>
  </mergeCells>
  <phoneticPr fontId="47" type="noConversion"/>
  <pageMargins left="0.7" right="0.7" top="0.75" bottom="0.7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9C9EC-31F2-469E-BEFF-A2AF0B26A8D3}">
  <sheetPr>
    <tabColor theme="9" tint="-0.249977111117893"/>
  </sheetPr>
  <dimension ref="A1:BB71"/>
  <sheetViews>
    <sheetView showGridLines="0" topLeftCell="A49" zoomScale="115" zoomScaleNormal="115" workbookViewId="0">
      <selection activeCell="A24" sqref="A24:XFD24"/>
    </sheetView>
  </sheetViews>
  <sheetFormatPr defaultColWidth="14.42578125" defaultRowHeight="15" customHeight="1"/>
  <cols>
    <col min="1" max="1" width="4.42578125" style="521" customWidth="1"/>
    <col min="2" max="2" width="21.7109375" customWidth="1"/>
    <col min="3" max="3" width="16" customWidth="1"/>
    <col min="4" max="4" width="17.7109375" customWidth="1"/>
    <col min="5" max="5" width="16" customWidth="1"/>
    <col min="6" max="6" width="7" customWidth="1"/>
    <col min="7" max="7" width="10.42578125" customWidth="1"/>
    <col min="8" max="8" width="10.7109375" style="521" customWidth="1"/>
    <col min="9" max="9" width="13.28515625" hidden="1" customWidth="1"/>
    <col min="10" max="10" width="22.28515625" customWidth="1"/>
    <col min="11" max="11" width="12.140625" hidden="1" customWidth="1"/>
    <col min="12" max="12" width="3" hidden="1" customWidth="1"/>
    <col min="13" max="13" width="11.28515625" customWidth="1"/>
    <col min="14" max="14" width="29.140625" customWidth="1"/>
    <col min="15" max="15" width="14.28515625" customWidth="1"/>
    <col min="16" max="16" width="36.28515625" customWidth="1"/>
    <col min="17" max="54" width="8.7109375" customWidth="1"/>
  </cols>
  <sheetData>
    <row r="1" spans="1:54">
      <c r="A1" s="519" t="s">
        <v>12</v>
      </c>
      <c r="B1" s="16"/>
      <c r="C1" s="16" t="s">
        <v>361</v>
      </c>
      <c r="D1" s="16"/>
      <c r="E1" s="16"/>
      <c r="F1" s="19"/>
      <c r="G1" s="19"/>
      <c r="H1" s="19"/>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4">
      <c r="A2" s="519" t="s">
        <v>13</v>
      </c>
      <c r="B2" s="16"/>
      <c r="C2" s="16" t="s">
        <v>359</v>
      </c>
      <c r="D2" s="16"/>
      <c r="E2" s="16"/>
      <c r="F2" s="19"/>
      <c r="G2" s="19"/>
      <c r="H2" s="19"/>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519" t="s">
        <v>14</v>
      </c>
      <c r="B3" s="16"/>
      <c r="C3" s="16" t="s">
        <v>1002</v>
      </c>
      <c r="D3" s="16"/>
      <c r="E3" s="16"/>
      <c r="F3" s="19"/>
      <c r="G3" s="19"/>
      <c r="H3" s="19"/>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520" t="s">
        <v>875</v>
      </c>
      <c r="B4" s="111"/>
      <c r="C4" s="425" t="s">
        <v>1001</v>
      </c>
      <c r="D4" s="16"/>
      <c r="E4" s="16"/>
      <c r="F4" s="19"/>
      <c r="G4" s="19"/>
      <c r="H4" s="19"/>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519" t="s">
        <v>15</v>
      </c>
      <c r="B5" s="16"/>
      <c r="C5" s="21">
        <v>14</v>
      </c>
      <c r="D5" s="16"/>
      <c r="E5" s="16"/>
      <c r="F5" s="19"/>
      <c r="G5" s="19"/>
      <c r="H5" s="19"/>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519" t="s">
        <v>16</v>
      </c>
      <c r="B6" s="16"/>
      <c r="C6" s="16" t="s">
        <v>8</v>
      </c>
      <c r="D6" s="16"/>
      <c r="E6" s="16"/>
      <c r="F6" s="19"/>
      <c r="G6" s="19"/>
      <c r="H6" s="19"/>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519" t="s">
        <v>17</v>
      </c>
      <c r="B7" s="16"/>
      <c r="C7" s="16" t="s">
        <v>18</v>
      </c>
      <c r="D7" s="16"/>
      <c r="E7" s="16"/>
      <c r="F7" s="19"/>
      <c r="G7" s="19"/>
      <c r="H7" s="19"/>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519" t="s">
        <v>19</v>
      </c>
      <c r="B8" s="16"/>
      <c r="C8" s="16" t="s">
        <v>11</v>
      </c>
      <c r="D8" s="16"/>
      <c r="E8" s="16"/>
      <c r="F8" s="19"/>
      <c r="G8" s="19"/>
      <c r="H8" s="19"/>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519" t="s">
        <v>20</v>
      </c>
      <c r="B9" s="16"/>
      <c r="C9" s="16" t="s">
        <v>21</v>
      </c>
      <c r="D9" s="16"/>
      <c r="E9" s="16"/>
      <c r="F9" s="19"/>
      <c r="G9" s="19"/>
      <c r="H9" s="19"/>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519" t="s">
        <v>22</v>
      </c>
      <c r="B10" s="16"/>
      <c r="C10" s="16" t="s">
        <v>23</v>
      </c>
      <c r="D10" s="16"/>
      <c r="E10" s="16"/>
      <c r="F10" s="19"/>
      <c r="G10" s="19"/>
      <c r="H10" s="19"/>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519" t="s">
        <v>24</v>
      </c>
      <c r="B11" s="16"/>
      <c r="C11" s="16" t="s">
        <v>21</v>
      </c>
      <c r="D11" s="16"/>
      <c r="E11" s="16"/>
      <c r="F11" s="19"/>
      <c r="G11" s="19"/>
      <c r="H11" s="19"/>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19"/>
      <c r="B12" s="16"/>
      <c r="C12" s="16"/>
      <c r="D12" s="16"/>
      <c r="E12" s="16"/>
      <c r="F12" s="19"/>
      <c r="G12" s="19"/>
      <c r="H12" s="19"/>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832" t="s">
        <v>25</v>
      </c>
      <c r="B13" s="825"/>
      <c r="C13" s="826"/>
      <c r="D13" s="16"/>
      <c r="E13" s="16"/>
      <c r="F13" s="19"/>
      <c r="G13" s="19"/>
      <c r="H13" s="19"/>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832" t="s">
        <v>26</v>
      </c>
      <c r="B14" s="826"/>
      <c r="C14" s="22" t="s">
        <v>197</v>
      </c>
      <c r="D14" s="16"/>
      <c r="E14" s="16"/>
      <c r="F14" s="19"/>
      <c r="G14" s="19"/>
      <c r="H14" s="19"/>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841" t="s">
        <v>28</v>
      </c>
      <c r="B15" s="842"/>
      <c r="C15" s="22" t="s">
        <v>197</v>
      </c>
      <c r="D15" s="16"/>
      <c r="E15" s="16"/>
      <c r="F15" s="19"/>
      <c r="G15" s="19"/>
      <c r="H15" s="19"/>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836" t="s">
        <v>29</v>
      </c>
      <c r="B16" s="825"/>
      <c r="C16" s="825"/>
      <c r="D16" s="825"/>
      <c r="E16" s="825"/>
      <c r="F16" s="825"/>
      <c r="G16" s="825"/>
      <c r="H16" s="825"/>
      <c r="I16" s="825"/>
      <c r="J16" s="825"/>
      <c r="K16" s="825"/>
      <c r="L16" s="826"/>
      <c r="M16" s="824" t="s">
        <v>366</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3" t="s">
        <v>35</v>
      </c>
      <c r="G17" s="23" t="s">
        <v>36</v>
      </c>
      <c r="H17" s="560" t="s">
        <v>37</v>
      </c>
      <c r="I17" s="24" t="s">
        <v>38</v>
      </c>
      <c r="J17" s="24" t="s">
        <v>6</v>
      </c>
      <c r="K17" s="24" t="s">
        <v>39</v>
      </c>
      <c r="L17" s="24" t="s">
        <v>40</v>
      </c>
      <c r="M17" s="25" t="s">
        <v>1185</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ht="43.5">
      <c r="A18" s="26">
        <v>1</v>
      </c>
      <c r="B18" s="22" t="s">
        <v>872</v>
      </c>
      <c r="C18" s="22" t="s">
        <v>43</v>
      </c>
      <c r="D18" s="22" t="s">
        <v>44</v>
      </c>
      <c r="E18" s="22" t="s">
        <v>45</v>
      </c>
      <c r="F18" s="26">
        <v>1</v>
      </c>
      <c r="G18" s="26" t="s">
        <v>46</v>
      </c>
      <c r="H18" s="113" t="s">
        <v>373</v>
      </c>
      <c r="I18" s="22"/>
      <c r="J18" s="22" t="s">
        <v>999</v>
      </c>
      <c r="K18" s="22"/>
      <c r="L18" s="22"/>
      <c r="M18" s="143" t="str">
        <f>VLOOKUP(B18,'OINV_AR Invoice_Item'!$B$18:$B$28,1,FALSE)</f>
        <v>DocType</v>
      </c>
      <c r="N18" s="143" t="s">
        <v>1163</v>
      </c>
      <c r="O18" s="22"/>
      <c r="P18" s="109" t="s">
        <v>360</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ht="30.75" customHeight="1">
      <c r="A19" s="26">
        <v>2</v>
      </c>
      <c r="B19" s="28" t="s">
        <v>49</v>
      </c>
      <c r="C19" s="28" t="s">
        <v>49</v>
      </c>
      <c r="D19" s="28" t="s">
        <v>50</v>
      </c>
      <c r="E19" s="28" t="s">
        <v>1</v>
      </c>
      <c r="F19" s="27">
        <v>10</v>
      </c>
      <c r="G19" s="27" t="s">
        <v>51</v>
      </c>
      <c r="H19" s="116" t="s">
        <v>373</v>
      </c>
      <c r="I19" s="28"/>
      <c r="J19" s="114" t="s">
        <v>365</v>
      </c>
      <c r="K19" s="28"/>
      <c r="L19" s="28"/>
      <c r="M19" s="143" t="str">
        <f>VLOOKUP(B19,'OINV_AR Invoice_Item'!$B$18:$B$28,1,FALSE)</f>
        <v>DocDate</v>
      </c>
      <c r="N19" s="597" t="s">
        <v>1186</v>
      </c>
      <c r="O19" s="114"/>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31.5" customHeight="1">
      <c r="A20" s="26">
        <v>3</v>
      </c>
      <c r="B20" s="31" t="s">
        <v>56</v>
      </c>
      <c r="C20" s="31" t="s">
        <v>56</v>
      </c>
      <c r="D20" s="31" t="s">
        <v>57</v>
      </c>
      <c r="E20" s="31" t="s">
        <v>1</v>
      </c>
      <c r="F20" s="30">
        <v>10</v>
      </c>
      <c r="G20" s="30" t="s">
        <v>51</v>
      </c>
      <c r="H20" s="116" t="s">
        <v>373</v>
      </c>
      <c r="I20" s="31"/>
      <c r="J20" s="114" t="s">
        <v>57</v>
      </c>
      <c r="K20" s="31"/>
      <c r="L20" s="31"/>
      <c r="M20" s="143" t="str">
        <f>VLOOKUP(B20,'OINV_AR Invoice_Item'!$B$18:$B$28,1,FALSE)</f>
        <v>DocDueDate</v>
      </c>
      <c r="N20" s="597" t="s">
        <v>1187</v>
      </c>
      <c r="O20" s="114"/>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32.25" customHeight="1">
      <c r="A21" s="26">
        <v>4</v>
      </c>
      <c r="B21" s="31" t="s">
        <v>59</v>
      </c>
      <c r="C21" s="31" t="s">
        <v>59</v>
      </c>
      <c r="D21" s="31" t="s">
        <v>60</v>
      </c>
      <c r="E21" s="31" t="s">
        <v>1</v>
      </c>
      <c r="F21" s="30">
        <v>10</v>
      </c>
      <c r="G21" s="30" t="s">
        <v>51</v>
      </c>
      <c r="H21" s="116" t="s">
        <v>373</v>
      </c>
      <c r="I21" s="31"/>
      <c r="J21" s="114" t="s">
        <v>365</v>
      </c>
      <c r="K21" s="31"/>
      <c r="L21" s="31"/>
      <c r="M21" s="143" t="str">
        <f>VLOOKUP(B21,'OINV_AR Invoice_Item'!$B$18:$B$28,1,FALSE)</f>
        <v>TaxDate</v>
      </c>
      <c r="N21" s="597" t="s">
        <v>1186</v>
      </c>
      <c r="O21" s="114"/>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c r="A22" s="26">
        <v>5</v>
      </c>
      <c r="B22" s="22" t="s">
        <v>64</v>
      </c>
      <c r="C22" s="22" t="s">
        <v>64</v>
      </c>
      <c r="D22" s="22" t="s">
        <v>65</v>
      </c>
      <c r="E22" s="22" t="s">
        <v>45</v>
      </c>
      <c r="F22" s="26">
        <v>15</v>
      </c>
      <c r="G22" s="26"/>
      <c r="H22" s="116" t="s">
        <v>373</v>
      </c>
      <c r="I22" s="22"/>
      <c r="J22" s="22" t="s">
        <v>882</v>
      </c>
      <c r="K22" s="22" t="s">
        <v>67</v>
      </c>
      <c r="L22" s="22" t="s">
        <v>64</v>
      </c>
      <c r="M22" s="143" t="str">
        <f>VLOOKUP(B22,'OINV_AR Invoice_Item'!$B$18:$B$28,1,FALSE)</f>
        <v>CardCode</v>
      </c>
      <c r="N22" s="14" t="s">
        <v>1188</v>
      </c>
      <c r="O22" s="22"/>
      <c r="P22" s="22"/>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c r="A23" s="26">
        <v>6</v>
      </c>
      <c r="B23" s="22" t="s">
        <v>69</v>
      </c>
      <c r="C23" s="22" t="s">
        <v>69</v>
      </c>
      <c r="D23" s="22" t="s">
        <v>70</v>
      </c>
      <c r="E23" s="22" t="s">
        <v>45</v>
      </c>
      <c r="F23" s="26">
        <v>100</v>
      </c>
      <c r="G23" s="26"/>
      <c r="H23" s="116" t="s">
        <v>373</v>
      </c>
      <c r="I23" s="22"/>
      <c r="J23" s="112" t="s">
        <v>367</v>
      </c>
      <c r="K23" s="22"/>
      <c r="L23" s="22"/>
      <c r="M23" s="143" t="str">
        <f>VLOOKUP(B23,'OINV_AR Invoice_Item'!$B$18:$B$28,1,FALSE)</f>
        <v>CardName</v>
      </c>
      <c r="N23" s="14" t="s">
        <v>1189</v>
      </c>
      <c r="O23" s="11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s="758" customFormat="1" ht="34.9" customHeight="1">
      <c r="A24" s="752">
        <v>7</v>
      </c>
      <c r="B24" s="753" t="s">
        <v>1500</v>
      </c>
      <c r="C24" s="753" t="s">
        <v>1500</v>
      </c>
      <c r="D24" s="753" t="s">
        <v>1501</v>
      </c>
      <c r="E24" s="753" t="s">
        <v>884</v>
      </c>
      <c r="F24" s="753"/>
      <c r="G24" s="753"/>
      <c r="H24" s="753" t="s">
        <v>512</v>
      </c>
      <c r="I24" s="753"/>
      <c r="J24" s="754" t="s">
        <v>1502</v>
      </c>
      <c r="K24" s="755"/>
      <c r="L24" s="756"/>
      <c r="M24" s="756"/>
      <c r="N24" s="756" t="s">
        <v>1503</v>
      </c>
      <c r="O24" s="143"/>
      <c r="P24" s="143"/>
      <c r="Q24" s="757"/>
      <c r="R24" s="757"/>
      <c r="S24" s="757"/>
      <c r="T24" s="757"/>
      <c r="U24" s="757"/>
      <c r="V24" s="757"/>
      <c r="W24" s="757"/>
      <c r="X24" s="757"/>
      <c r="Y24" s="757"/>
      <c r="Z24" s="757"/>
      <c r="AA24" s="757"/>
      <c r="AB24" s="757"/>
      <c r="AC24" s="757"/>
      <c r="AD24" s="757"/>
      <c r="AE24" s="757"/>
      <c r="AF24" s="757"/>
      <c r="AG24" s="757"/>
      <c r="AH24" s="757"/>
      <c r="AI24" s="757"/>
      <c r="AJ24" s="757"/>
      <c r="AK24" s="757"/>
      <c r="AL24" s="757"/>
      <c r="AM24" s="757"/>
      <c r="AN24" s="757"/>
      <c r="AO24" s="757"/>
      <c r="AP24" s="757"/>
      <c r="AQ24" s="757"/>
      <c r="AR24" s="757"/>
      <c r="AS24" s="757"/>
      <c r="AT24" s="757"/>
      <c r="AU24" s="757"/>
      <c r="AV24" s="757"/>
      <c r="AW24" s="757"/>
      <c r="AX24" s="757"/>
      <c r="AY24" s="757"/>
      <c r="AZ24" s="757"/>
      <c r="BA24" s="757"/>
      <c r="BB24" s="757"/>
    </row>
    <row r="25" spans="1:54" ht="30.75" customHeight="1">
      <c r="A25" s="26">
        <v>8</v>
      </c>
      <c r="B25" s="22" t="s">
        <v>370</v>
      </c>
      <c r="C25" s="22" t="s">
        <v>371</v>
      </c>
      <c r="D25" s="22" t="s">
        <v>372</v>
      </c>
      <c r="E25" s="22" t="s">
        <v>45</v>
      </c>
      <c r="F25" s="26">
        <v>100</v>
      </c>
      <c r="G25" s="26"/>
      <c r="H25" s="116" t="s">
        <v>374</v>
      </c>
      <c r="I25" s="22"/>
      <c r="J25" s="112" t="s">
        <v>368</v>
      </c>
      <c r="K25" s="22"/>
      <c r="L25" s="22"/>
      <c r="M25" s="143" t="str">
        <f>VLOOKUP(B25,'OINV_AR Invoice_Item'!$B$18:$B$28,1,FALSE)</f>
        <v>Numatcard</v>
      </c>
      <c r="N25" s="597" t="s">
        <v>1190</v>
      </c>
      <c r="O25" s="11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26">
        <v>9</v>
      </c>
      <c r="B26" s="22" t="s">
        <v>375</v>
      </c>
      <c r="C26" s="22" t="s">
        <v>375</v>
      </c>
      <c r="D26" s="22" t="s">
        <v>376</v>
      </c>
      <c r="E26" s="22" t="s">
        <v>45</v>
      </c>
      <c r="F26" s="26">
        <v>254</v>
      </c>
      <c r="G26" s="26"/>
      <c r="H26" s="116" t="s">
        <v>374</v>
      </c>
      <c r="I26" s="22"/>
      <c r="J26" s="112" t="s">
        <v>369</v>
      </c>
      <c r="K26" s="22"/>
      <c r="L26" s="22"/>
      <c r="M26" s="143" t="str">
        <f>VLOOKUP(B26,'OINV_AR Invoice_Item'!$B$18:$B$28,1,FALSE)</f>
        <v>JrnlMemo</v>
      </c>
      <c r="N26" s="143" t="s">
        <v>1191</v>
      </c>
      <c r="O26" s="11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27" customHeight="1">
      <c r="A27" s="26">
        <v>10</v>
      </c>
      <c r="B27" s="22" t="s">
        <v>357</v>
      </c>
      <c r="C27" s="22" t="s">
        <v>357</v>
      </c>
      <c r="D27" s="22" t="s">
        <v>6</v>
      </c>
      <c r="E27" s="22" t="s">
        <v>45</v>
      </c>
      <c r="F27" s="26">
        <v>254</v>
      </c>
      <c r="G27" s="26"/>
      <c r="H27" s="116" t="s">
        <v>374</v>
      </c>
      <c r="I27" s="22"/>
      <c r="J27" s="112" t="s">
        <v>6</v>
      </c>
      <c r="K27" s="22"/>
      <c r="L27" s="22"/>
      <c r="M27" s="143" t="str">
        <f>VLOOKUP(B27,'OINV_AR Invoice_Item'!$B$18:$B$28,1,FALSE)</f>
        <v>Comments</v>
      </c>
      <c r="N27" s="121" t="s">
        <v>1192</v>
      </c>
      <c r="O27" s="112"/>
      <c r="P27" s="22"/>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ht="52.5">
      <c r="A28" s="26">
        <v>11</v>
      </c>
      <c r="B28" s="139" t="s">
        <v>87</v>
      </c>
      <c r="C28" s="139" t="s">
        <v>87</v>
      </c>
      <c r="D28" s="139" t="s">
        <v>372</v>
      </c>
      <c r="E28" s="483" t="s">
        <v>45</v>
      </c>
      <c r="F28" s="140">
        <v>10</v>
      </c>
      <c r="G28" s="140"/>
      <c r="H28" s="484"/>
      <c r="I28" s="139"/>
      <c r="J28" s="554" t="s">
        <v>1086</v>
      </c>
      <c r="K28" s="139"/>
      <c r="L28" s="139"/>
      <c r="M28" s="143" t="str">
        <f>VLOOKUP(B28,'OINV_AR Invoice_Item'!$B$18:$B$28,1,FALSE)</f>
        <v>U_RefNum</v>
      </c>
      <c r="N28" s="597" t="s">
        <v>1190</v>
      </c>
      <c r="O28" s="133"/>
      <c r="P28" s="139"/>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c r="A29" s="26">
        <v>12</v>
      </c>
      <c r="B29" s="139" t="s">
        <v>1048</v>
      </c>
      <c r="C29" s="139" t="s">
        <v>1048</v>
      </c>
      <c r="D29" s="139" t="s">
        <v>1049</v>
      </c>
      <c r="E29" s="139" t="s">
        <v>45</v>
      </c>
      <c r="F29" s="140">
        <v>100</v>
      </c>
      <c r="G29" s="140"/>
      <c r="H29" s="484"/>
      <c r="I29" s="139"/>
      <c r="J29" s="139" t="s">
        <v>1049</v>
      </c>
      <c r="K29" s="139"/>
      <c r="L29" s="139"/>
      <c r="M29" s="143" t="str">
        <f>VLOOKUP(B29,'OINV_AR Invoice_Item'!$B$18:$B$28,1,FALSE)</f>
        <v>U_FileName</v>
      </c>
      <c r="N29" s="139" t="s">
        <v>11</v>
      </c>
      <c r="O29" s="133"/>
      <c r="P29" s="139"/>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ht="15.75" customHeight="1">
      <c r="A30" s="19"/>
      <c r="B30" s="16"/>
      <c r="C30" s="16"/>
      <c r="D30" s="16"/>
      <c r="E30" s="16"/>
      <c r="F30" s="19"/>
      <c r="G30" s="19"/>
      <c r="H30" s="19"/>
      <c r="I30" s="16"/>
      <c r="J30" s="16"/>
      <c r="K30" s="16"/>
      <c r="L30" s="16"/>
      <c r="M30" s="16"/>
      <c r="N30" s="592" t="s">
        <v>1193</v>
      </c>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19"/>
      <c r="B31" s="16"/>
      <c r="C31" s="16"/>
      <c r="D31" s="16"/>
      <c r="E31" s="16"/>
      <c r="F31" s="19"/>
      <c r="G31" s="19"/>
      <c r="H31" s="19"/>
      <c r="I31" s="16"/>
      <c r="J31" s="16"/>
      <c r="K31" s="16"/>
      <c r="L31" s="16"/>
      <c r="M31" s="16"/>
      <c r="N31" s="115"/>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2" t="s">
        <v>91</v>
      </c>
      <c r="B32" s="843"/>
      <c r="C32" s="844"/>
      <c r="D32" s="16"/>
      <c r="E32" s="16"/>
      <c r="F32" s="19"/>
      <c r="G32" s="19"/>
      <c r="H32" s="19"/>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832" t="s">
        <v>26</v>
      </c>
      <c r="B33" s="826"/>
      <c r="C33" s="41" t="s">
        <v>201</v>
      </c>
      <c r="D33" s="16"/>
      <c r="E33" s="16"/>
      <c r="F33" s="19"/>
      <c r="G33" s="19"/>
      <c r="H33" s="19"/>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c r="A34" s="832" t="s">
        <v>28</v>
      </c>
      <c r="B34" s="826"/>
      <c r="C34" s="41" t="s">
        <v>201</v>
      </c>
      <c r="D34" s="16"/>
      <c r="E34" s="16"/>
      <c r="F34" s="19"/>
      <c r="G34" s="19"/>
      <c r="H34" s="19"/>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ht="15.75" customHeight="1">
      <c r="A35" s="836" t="s">
        <v>29</v>
      </c>
      <c r="B35" s="825"/>
      <c r="C35" s="825"/>
      <c r="D35" s="825"/>
      <c r="E35" s="825"/>
      <c r="F35" s="825"/>
      <c r="G35" s="825"/>
      <c r="H35" s="825"/>
      <c r="I35" s="825"/>
      <c r="J35" s="825"/>
      <c r="K35" s="825"/>
      <c r="L35" s="826"/>
      <c r="M35" s="824" t="s">
        <v>366</v>
      </c>
      <c r="N35" s="825"/>
      <c r="O35" s="825"/>
      <c r="P35" s="82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row>
    <row r="36" spans="1:54" ht="15.75" customHeight="1">
      <c r="A36" s="23" t="s">
        <v>31</v>
      </c>
      <c r="B36" s="24" t="s">
        <v>28</v>
      </c>
      <c r="C36" s="24" t="s">
        <v>32</v>
      </c>
      <c r="D36" s="24" t="s">
        <v>33</v>
      </c>
      <c r="E36" s="24" t="s">
        <v>34</v>
      </c>
      <c r="F36" s="23" t="s">
        <v>35</v>
      </c>
      <c r="G36" s="23" t="s">
        <v>36</v>
      </c>
      <c r="H36" s="23" t="s">
        <v>37</v>
      </c>
      <c r="I36" s="24" t="s">
        <v>38</v>
      </c>
      <c r="J36" s="24" t="s">
        <v>6</v>
      </c>
      <c r="K36" s="24" t="s">
        <v>39</v>
      </c>
      <c r="L36" s="24" t="s">
        <v>40</v>
      </c>
      <c r="M36" s="25" t="s">
        <v>32</v>
      </c>
      <c r="N36" s="25" t="s">
        <v>42</v>
      </c>
      <c r="O36" s="25" t="s">
        <v>33</v>
      </c>
      <c r="P36" s="25" t="s">
        <v>6</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row>
    <row r="37" spans="1:54" s="124" customFormat="1" ht="36.6" customHeight="1">
      <c r="A37" s="494">
        <v>1</v>
      </c>
      <c r="B37" s="514" t="s">
        <v>87</v>
      </c>
      <c r="C37" s="514" t="s">
        <v>87</v>
      </c>
      <c r="D37" s="513" t="s">
        <v>1055</v>
      </c>
      <c r="E37" s="509" t="s">
        <v>45</v>
      </c>
      <c r="F37" s="499"/>
      <c r="G37" s="499"/>
      <c r="H37" s="499"/>
      <c r="I37" s="498"/>
      <c r="J37" s="554" t="s">
        <v>1082</v>
      </c>
      <c r="K37" s="498"/>
      <c r="L37" s="498"/>
      <c r="M37" s="498" t="str">
        <f>VLOOKUP(B37,'OINV_AR Invoice_Item'!$B$35:$B$54,1,FALSE)</f>
        <v>U_RefNum</v>
      </c>
      <c r="N37" s="597" t="s">
        <v>1190</v>
      </c>
      <c r="O37" s="498"/>
      <c r="P37" s="498"/>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row>
    <row r="38" spans="1:54" s="124" customFormat="1" ht="36.6" customHeight="1">
      <c r="A38" s="494">
        <v>2</v>
      </c>
      <c r="B38" s="514" t="s">
        <v>1052</v>
      </c>
      <c r="C38" s="514" t="s">
        <v>1052</v>
      </c>
      <c r="D38" s="513" t="s">
        <v>1055</v>
      </c>
      <c r="E38" s="509" t="s">
        <v>45</v>
      </c>
      <c r="F38" s="499"/>
      <c r="G38" s="499"/>
      <c r="H38" s="499"/>
      <c r="I38" s="498"/>
      <c r="J38" s="536" t="s">
        <v>1338</v>
      </c>
      <c r="K38" s="498"/>
      <c r="L38" s="498"/>
      <c r="M38" s="498" t="str">
        <f>VLOOKUP(B38,'OINV_AR Invoice_Item'!$B$35:$B$54,1,FALSE)</f>
        <v>U_BaseRef</v>
      </c>
      <c r="N38" s="663" t="s">
        <v>1194</v>
      </c>
      <c r="O38" s="498"/>
      <c r="P38" s="498"/>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row>
    <row r="39" spans="1:54" s="124" customFormat="1" ht="98.25" customHeight="1">
      <c r="A39" s="494">
        <v>3</v>
      </c>
      <c r="B39" s="514" t="s">
        <v>1053</v>
      </c>
      <c r="C39" s="514" t="s">
        <v>1053</v>
      </c>
      <c r="D39" s="139" t="s">
        <v>94</v>
      </c>
      <c r="E39" s="139" t="s">
        <v>95</v>
      </c>
      <c r="F39" s="499"/>
      <c r="G39" s="499"/>
      <c r="H39" s="499"/>
      <c r="I39" s="498"/>
      <c r="J39" s="533" t="s">
        <v>1198</v>
      </c>
      <c r="K39" s="498"/>
      <c r="L39" s="498"/>
      <c r="M39" s="498" t="str">
        <f>VLOOKUP(B39,'OINV_AR Invoice_Item'!$B$35:$B$54,1,FALSE)</f>
        <v>U_BaseLine</v>
      </c>
      <c r="N39" s="664" t="s">
        <v>1339</v>
      </c>
      <c r="O39" s="498"/>
      <c r="P39" s="498"/>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row>
    <row r="40" spans="1:54" s="124" customFormat="1" ht="51.75" customHeight="1">
      <c r="A40" s="494">
        <v>4</v>
      </c>
      <c r="B40" s="514" t="s">
        <v>1054</v>
      </c>
      <c r="C40" s="514" t="s">
        <v>1054</v>
      </c>
      <c r="D40" s="513" t="s">
        <v>1056</v>
      </c>
      <c r="E40" s="498"/>
      <c r="F40" s="499"/>
      <c r="G40" s="499"/>
      <c r="H40" s="499"/>
      <c r="I40" s="498"/>
      <c r="J40" s="533" t="s">
        <v>1076</v>
      </c>
      <c r="K40" s="498"/>
      <c r="L40" s="498"/>
      <c r="M40" s="498" t="str">
        <f>VLOOKUP(B40,'OINV_AR Invoice_Item'!$B$35:$B$54,1,FALSE)</f>
        <v>U_BaseType</v>
      </c>
      <c r="N40" s="664" t="s">
        <v>1366</v>
      </c>
      <c r="O40" s="498"/>
      <c r="P40" s="498"/>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row>
    <row r="41" spans="1:54" ht="15.75" customHeight="1">
      <c r="A41" s="494">
        <v>5</v>
      </c>
      <c r="B41" s="22" t="s">
        <v>93</v>
      </c>
      <c r="C41" s="22" t="s">
        <v>93</v>
      </c>
      <c r="D41" s="22" t="s">
        <v>94</v>
      </c>
      <c r="E41" s="22" t="s">
        <v>95</v>
      </c>
      <c r="F41" s="26">
        <v>10</v>
      </c>
      <c r="G41" s="26"/>
      <c r="H41" s="116" t="s">
        <v>373</v>
      </c>
      <c r="I41" s="22">
        <v>0</v>
      </c>
      <c r="J41" s="22" t="s">
        <v>96</v>
      </c>
      <c r="K41" s="22"/>
      <c r="L41" s="22"/>
      <c r="M41" s="498" t="str">
        <f>VLOOKUP(B41,'OINV_AR Invoice_Item'!$B$35:$B$54,1,FALSE)</f>
        <v>LineNum</v>
      </c>
      <c r="N41" s="587">
        <v>0</v>
      </c>
      <c r="O41" s="42"/>
      <c r="P41" s="42"/>
      <c r="Q41" s="111"/>
      <c r="R41" s="111"/>
      <c r="S41" s="111"/>
      <c r="T41" s="111"/>
      <c r="U41" s="111"/>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94">
        <v>6</v>
      </c>
      <c r="B42" s="14" t="s">
        <v>99</v>
      </c>
      <c r="C42" s="14" t="s">
        <v>99</v>
      </c>
      <c r="D42" s="14" t="s">
        <v>100</v>
      </c>
      <c r="E42" s="14" t="s">
        <v>45</v>
      </c>
      <c r="F42" s="79">
        <v>50</v>
      </c>
      <c r="G42" s="79"/>
      <c r="H42" s="79" t="s">
        <v>373</v>
      </c>
      <c r="I42" s="14"/>
      <c r="J42" s="14" t="s">
        <v>100</v>
      </c>
      <c r="K42" s="14" t="s">
        <v>888</v>
      </c>
      <c r="L42" s="14"/>
      <c r="M42" s="498" t="str">
        <f>VLOOKUP(B42,'OINV_AR Invoice_Item'!$B$35:$B$54,1,FALSE)</f>
        <v>ItemCode</v>
      </c>
      <c r="N42" s="14" t="s">
        <v>1164</v>
      </c>
      <c r="O42" s="14"/>
      <c r="P42" s="14" t="s">
        <v>100</v>
      </c>
      <c r="Q42" s="111"/>
      <c r="R42" s="111"/>
      <c r="S42" s="111"/>
      <c r="T42" s="111"/>
      <c r="U42" s="111"/>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494">
        <v>7</v>
      </c>
      <c r="B43" s="22" t="s">
        <v>127</v>
      </c>
      <c r="C43" s="22" t="s">
        <v>127</v>
      </c>
      <c r="D43" s="22" t="s">
        <v>33</v>
      </c>
      <c r="E43" s="22" t="s">
        <v>45</v>
      </c>
      <c r="F43" s="26">
        <v>200</v>
      </c>
      <c r="G43" s="26"/>
      <c r="H43" s="116" t="s">
        <v>374</v>
      </c>
      <c r="I43" s="22"/>
      <c r="J43" s="112" t="s">
        <v>381</v>
      </c>
      <c r="K43" s="22"/>
      <c r="L43" s="22"/>
      <c r="M43" s="498" t="str">
        <f>VLOOKUP(B43,'OINV_AR Invoice_Item'!$B$35:$B$54,1,FALSE)</f>
        <v>Dscription</v>
      </c>
      <c r="N43" s="22" t="s">
        <v>1195</v>
      </c>
      <c r="O43" s="22"/>
      <c r="P43" s="144"/>
      <c r="Q43" s="111"/>
      <c r="R43" s="111"/>
      <c r="S43" s="111"/>
      <c r="T43" s="111"/>
      <c r="U43" s="111"/>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75" customHeight="1">
      <c r="A44" s="494">
        <v>8</v>
      </c>
      <c r="B44" s="22" t="s">
        <v>1340</v>
      </c>
      <c r="C44" s="112" t="s">
        <v>1034</v>
      </c>
      <c r="D44" s="112" t="s">
        <v>379</v>
      </c>
      <c r="E44" s="112" t="s">
        <v>380</v>
      </c>
      <c r="F44" s="118">
        <v>256000</v>
      </c>
      <c r="G44" s="26"/>
      <c r="H44" s="26"/>
      <c r="I44" s="22"/>
      <c r="J44" s="112" t="s">
        <v>382</v>
      </c>
      <c r="K44" s="22"/>
      <c r="L44" s="22"/>
      <c r="M44" s="498" t="str">
        <f>VLOOKUP(B44,'OINV_AR Invoice_Item'!$B$35:$B$54,1,FALSE)</f>
        <v>U_LngDscrptn</v>
      </c>
      <c r="N44" s="22" t="s">
        <v>1341</v>
      </c>
      <c r="O44" s="22"/>
      <c r="P44" s="22"/>
      <c r="Q44" s="111"/>
      <c r="R44" s="111"/>
      <c r="S44" s="111"/>
      <c r="T44" s="111"/>
      <c r="U44" s="111"/>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ht="15.75" customHeight="1">
      <c r="A45" s="494">
        <v>9</v>
      </c>
      <c r="B45" s="112" t="s">
        <v>383</v>
      </c>
      <c r="C45" s="112" t="s">
        <v>384</v>
      </c>
      <c r="D45" s="112" t="s">
        <v>384</v>
      </c>
      <c r="E45" s="112" t="s">
        <v>45</v>
      </c>
      <c r="F45" s="118">
        <v>10</v>
      </c>
      <c r="G45" s="26"/>
      <c r="H45" s="26"/>
      <c r="I45" s="22"/>
      <c r="J45" s="112" t="s">
        <v>384</v>
      </c>
      <c r="K45" s="22"/>
      <c r="L45" s="22"/>
      <c r="M45" s="498" t="str">
        <f>VLOOKUP(B45,'OINV_AR Invoice_Item'!$B$35:$B$54,1,FALSE)</f>
        <v>U_Period</v>
      </c>
      <c r="N45" s="22" t="s">
        <v>1196</v>
      </c>
      <c r="O45" s="22"/>
      <c r="P45" s="22"/>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row>
    <row r="46" spans="1:54" ht="15.75" customHeight="1">
      <c r="A46" s="494">
        <v>10</v>
      </c>
      <c r="B46" s="22" t="s">
        <v>104</v>
      </c>
      <c r="C46" s="22" t="s">
        <v>104</v>
      </c>
      <c r="D46" s="22" t="s">
        <v>1036</v>
      </c>
      <c r="E46" s="112"/>
      <c r="F46" s="118"/>
      <c r="G46" s="26"/>
      <c r="H46" s="26"/>
      <c r="I46" s="22"/>
      <c r="J46" s="112"/>
      <c r="K46" s="22"/>
      <c r="L46" s="22"/>
      <c r="M46" s="141"/>
      <c r="N46" s="143" t="s">
        <v>1171</v>
      </c>
      <c r="O46" s="22"/>
      <c r="P46" s="119" t="s">
        <v>1168</v>
      </c>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ht="15.75" customHeight="1">
      <c r="A47" s="494">
        <v>11</v>
      </c>
      <c r="B47" s="22" t="s">
        <v>142</v>
      </c>
      <c r="C47" s="22" t="s">
        <v>142</v>
      </c>
      <c r="D47" s="22" t="s">
        <v>143</v>
      </c>
      <c r="E47" s="22" t="s">
        <v>45</v>
      </c>
      <c r="F47" s="26">
        <v>40</v>
      </c>
      <c r="G47" s="26"/>
      <c r="H47" s="113" t="s">
        <v>373</v>
      </c>
      <c r="I47" s="22"/>
      <c r="J47" s="112" t="s">
        <v>439</v>
      </c>
      <c r="K47" s="22"/>
      <c r="L47" s="22"/>
      <c r="M47" s="498" t="str">
        <f>VLOOKUP(B47,'OINV_AR Invoice_Item'!$B$35:$B$54,1,FALSE)</f>
        <v>PriceAfVAT</v>
      </c>
      <c r="N47" s="587" t="s">
        <v>1197</v>
      </c>
      <c r="O47" s="22"/>
      <c r="P47" s="48"/>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row>
    <row r="48" spans="1:54" ht="15.75" customHeight="1">
      <c r="A48" s="494">
        <v>12</v>
      </c>
      <c r="B48" s="22" t="s">
        <v>131</v>
      </c>
      <c r="C48" s="22" t="s">
        <v>131</v>
      </c>
      <c r="D48" s="22" t="s">
        <v>132</v>
      </c>
      <c r="E48" s="22" t="s">
        <v>45</v>
      </c>
      <c r="F48" s="26">
        <v>4</v>
      </c>
      <c r="G48" s="47"/>
      <c r="H48" s="113" t="s">
        <v>373</v>
      </c>
      <c r="I48" s="22"/>
      <c r="J48" s="112" t="s">
        <v>440</v>
      </c>
      <c r="K48" s="22"/>
      <c r="L48" s="22"/>
      <c r="M48" s="498" t="str">
        <f>VLOOKUP(B48,'OINV_AR Invoice_Item'!$B$35:$B$54,1,FALSE)</f>
        <v>VatGroup</v>
      </c>
      <c r="N48" s="22" t="s">
        <v>1199</v>
      </c>
      <c r="O48" s="22"/>
      <c r="P48" s="48"/>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row>
    <row r="49" spans="1:54" s="518" customFormat="1" ht="46.9" customHeight="1">
      <c r="A49" s="494">
        <v>13</v>
      </c>
      <c r="B49" s="82" t="s">
        <v>108</v>
      </c>
      <c r="C49" s="82" t="s">
        <v>1040</v>
      </c>
      <c r="D49" s="82" t="s">
        <v>1040</v>
      </c>
      <c r="E49" s="14" t="s">
        <v>74</v>
      </c>
      <c r="F49" s="79">
        <v>19</v>
      </c>
      <c r="G49" s="79"/>
      <c r="H49" s="516" t="s">
        <v>374</v>
      </c>
      <c r="I49" s="14"/>
      <c r="J49" s="82" t="s">
        <v>1277</v>
      </c>
      <c r="K49" s="14"/>
      <c r="L49" s="14"/>
      <c r="M49" s="14"/>
      <c r="N49" s="22" t="s">
        <v>1178</v>
      </c>
      <c r="O49" s="517"/>
      <c r="P49" s="14" t="s">
        <v>1167</v>
      </c>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row>
    <row r="50" spans="1:54">
      <c r="A50" s="494">
        <v>14</v>
      </c>
      <c r="B50" s="109" t="s">
        <v>111</v>
      </c>
      <c r="C50" s="109" t="s">
        <v>111</v>
      </c>
      <c r="D50" s="109" t="s">
        <v>111</v>
      </c>
      <c r="E50" s="22" t="s">
        <v>74</v>
      </c>
      <c r="F50" s="26">
        <v>19</v>
      </c>
      <c r="G50" s="26"/>
      <c r="H50" s="27"/>
      <c r="I50" s="22"/>
      <c r="J50" s="109"/>
      <c r="K50" s="22"/>
      <c r="L50" s="22"/>
      <c r="M50" s="14"/>
      <c r="N50" s="587" t="s">
        <v>1204</v>
      </c>
      <c r="O50" s="112"/>
      <c r="P50" s="22"/>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row>
    <row r="51" spans="1:54" s="123" customFormat="1" ht="15.75" customHeight="1">
      <c r="A51" s="494">
        <v>15</v>
      </c>
      <c r="B51" s="119" t="s">
        <v>1041</v>
      </c>
      <c r="C51" s="119" t="s">
        <v>138</v>
      </c>
      <c r="D51" s="119" t="s">
        <v>139</v>
      </c>
      <c r="E51" s="119" t="s">
        <v>45</v>
      </c>
      <c r="F51" s="120">
        <v>3</v>
      </c>
      <c r="G51" s="120" t="s">
        <v>884</v>
      </c>
      <c r="H51" s="125" t="s">
        <v>373</v>
      </c>
      <c r="I51" s="119"/>
      <c r="J51" s="119" t="s">
        <v>139</v>
      </c>
      <c r="K51" s="119"/>
      <c r="L51" s="119"/>
      <c r="M51" s="498" t="str">
        <f>VLOOKUP(B51,'OINV_AR Invoice_Item'!$B$35:$B$54,1,FALSE)</f>
        <v>WtLiable</v>
      </c>
      <c r="N51" s="22" t="s">
        <v>1342</v>
      </c>
      <c r="O51" s="121"/>
      <c r="P51" s="11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494">
        <v>16</v>
      </c>
      <c r="B52" s="119" t="s">
        <v>148</v>
      </c>
      <c r="C52" s="119" t="s">
        <v>148</v>
      </c>
      <c r="D52" s="119" t="s">
        <v>434</v>
      </c>
      <c r="E52" s="119" t="s">
        <v>45</v>
      </c>
      <c r="F52" s="120">
        <v>8</v>
      </c>
      <c r="G52" s="120"/>
      <c r="H52" s="120" t="s">
        <v>373</v>
      </c>
      <c r="I52" s="119"/>
      <c r="J52" s="119" t="s">
        <v>434</v>
      </c>
      <c r="K52" s="119"/>
      <c r="L52" s="119"/>
      <c r="M52" s="498" t="str">
        <f>VLOOKUP(B52,'OINV_AR Invoice_Item'!$B$35:$B$54,1,FALSE)</f>
        <v>OcrCode</v>
      </c>
      <c r="N52" s="22" t="s">
        <v>1199</v>
      </c>
      <c r="O52" s="119"/>
      <c r="P52" s="11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494">
        <v>17</v>
      </c>
      <c r="B53" s="119" t="s">
        <v>150</v>
      </c>
      <c r="C53" s="119" t="s">
        <v>150</v>
      </c>
      <c r="D53" s="119" t="s">
        <v>435</v>
      </c>
      <c r="E53" s="119" t="s">
        <v>45</v>
      </c>
      <c r="F53" s="120">
        <v>8</v>
      </c>
      <c r="G53" s="120"/>
      <c r="H53" s="120" t="s">
        <v>373</v>
      </c>
      <c r="I53" s="119"/>
      <c r="J53" s="119" t="s">
        <v>435</v>
      </c>
      <c r="K53" s="119"/>
      <c r="L53" s="119"/>
      <c r="M53" s="498" t="str">
        <f>VLOOKUP(B53,'OINV_AR Invoice_Item'!$B$35:$B$54,1,FALSE)</f>
        <v>OcrCode2</v>
      </c>
      <c r="N53" s="22" t="s">
        <v>1199</v>
      </c>
      <c r="O53" s="119"/>
      <c r="P53" s="11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s="123" customFormat="1">
      <c r="A54" s="494">
        <v>18</v>
      </c>
      <c r="B54" s="119" t="s">
        <v>432</v>
      </c>
      <c r="C54" s="119" t="s">
        <v>432</v>
      </c>
      <c r="D54" s="119" t="s">
        <v>436</v>
      </c>
      <c r="E54" s="119" t="s">
        <v>45</v>
      </c>
      <c r="F54" s="120">
        <v>8</v>
      </c>
      <c r="G54" s="120"/>
      <c r="H54" s="120" t="s">
        <v>373</v>
      </c>
      <c r="I54" s="119"/>
      <c r="J54" s="119" t="s">
        <v>436</v>
      </c>
      <c r="K54" s="119"/>
      <c r="L54" s="119"/>
      <c r="M54" s="498" t="str">
        <f>VLOOKUP(B54,'OINV_AR Invoice_Item'!$B$35:$B$54,1,FALSE)</f>
        <v>OcrCode3</v>
      </c>
      <c r="N54" s="22" t="s">
        <v>1199</v>
      </c>
      <c r="O54" s="119"/>
      <c r="P54" s="119"/>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row>
    <row r="55" spans="1:54" s="123" customFormat="1">
      <c r="A55" s="494">
        <v>19</v>
      </c>
      <c r="B55" s="119" t="s">
        <v>153</v>
      </c>
      <c r="C55" s="119" t="s">
        <v>153</v>
      </c>
      <c r="D55" s="119" t="s">
        <v>437</v>
      </c>
      <c r="E55" s="119" t="s">
        <v>45</v>
      </c>
      <c r="F55" s="120">
        <v>8</v>
      </c>
      <c r="G55" s="120"/>
      <c r="H55" s="120" t="s">
        <v>373</v>
      </c>
      <c r="I55" s="119"/>
      <c r="J55" s="119" t="s">
        <v>437</v>
      </c>
      <c r="K55" s="119"/>
      <c r="L55" s="119"/>
      <c r="M55" s="498" t="str">
        <f>VLOOKUP(B55,'OINV_AR Invoice_Item'!$B$35:$B$54,1,FALSE)</f>
        <v>OcrCode4</v>
      </c>
      <c r="N55" s="22" t="s">
        <v>1199</v>
      </c>
      <c r="O55" s="119"/>
      <c r="P55" s="119"/>
      <c r="Q55" s="122"/>
      <c r="R55" s="122"/>
      <c r="S55" s="122"/>
      <c r="T55" s="122"/>
      <c r="U55" s="122"/>
      <c r="V55" s="122"/>
      <c r="W55" s="122"/>
      <c r="X55" s="122"/>
      <c r="Y55" s="122"/>
      <c r="Z55" s="122"/>
      <c r="AA55" s="122"/>
      <c r="AB55" s="122"/>
      <c r="AC55" s="122"/>
      <c r="AD55" s="122"/>
      <c r="AE55" s="122"/>
      <c r="AF55" s="122"/>
      <c r="AG55" s="122"/>
      <c r="AH55" s="122"/>
      <c r="AI55" s="122"/>
      <c r="AJ55" s="122"/>
      <c r="AK55" s="122"/>
      <c r="AL55" s="122"/>
      <c r="AM55" s="122"/>
      <c r="AN55" s="122"/>
      <c r="AO55" s="122"/>
      <c r="AP55" s="122"/>
      <c r="AQ55" s="122"/>
      <c r="AR55" s="122"/>
      <c r="AS55" s="122"/>
      <c r="AT55" s="122"/>
      <c r="AU55" s="122"/>
      <c r="AV55" s="122"/>
      <c r="AW55" s="122"/>
      <c r="AX55" s="122"/>
      <c r="AY55" s="122"/>
      <c r="AZ55" s="122"/>
      <c r="BA55" s="122"/>
      <c r="BB55" s="122"/>
    </row>
    <row r="56" spans="1:54" s="123" customFormat="1">
      <c r="A56" s="494">
        <v>20</v>
      </c>
      <c r="B56" s="119" t="s">
        <v>433</v>
      </c>
      <c r="C56" s="119" t="s">
        <v>433</v>
      </c>
      <c r="D56" s="119" t="s">
        <v>438</v>
      </c>
      <c r="E56" s="119" t="s">
        <v>45</v>
      </c>
      <c r="F56" s="120">
        <v>8</v>
      </c>
      <c r="G56" s="120"/>
      <c r="H56" s="120" t="s">
        <v>373</v>
      </c>
      <c r="I56" s="119"/>
      <c r="J56" s="119" t="s">
        <v>438</v>
      </c>
      <c r="K56" s="119"/>
      <c r="L56" s="119"/>
      <c r="M56" s="498" t="str">
        <f>VLOOKUP(B56,'OINV_AR Invoice_Item'!$B$35:$B$54,1,FALSE)</f>
        <v>OcrCode5</v>
      </c>
      <c r="N56" s="22" t="s">
        <v>1199</v>
      </c>
      <c r="O56" s="119"/>
      <c r="P56" s="119"/>
      <c r="Q56" s="122"/>
      <c r="R56" s="122"/>
      <c r="S56" s="122"/>
      <c r="T56" s="122"/>
      <c r="U56" s="122"/>
      <c r="V56" s="122"/>
      <c r="W56" s="122"/>
      <c r="X56" s="122"/>
      <c r="Y56" s="122"/>
      <c r="Z56" s="122"/>
      <c r="AA56" s="122"/>
      <c r="AB56" s="122"/>
      <c r="AC56" s="122"/>
      <c r="AD56" s="122"/>
      <c r="AE56" s="122"/>
      <c r="AF56" s="122"/>
      <c r="AG56" s="122"/>
      <c r="AH56" s="122"/>
      <c r="AI56" s="122"/>
      <c r="AJ56" s="122"/>
      <c r="AK56" s="122"/>
      <c r="AL56" s="122"/>
      <c r="AM56" s="122"/>
      <c r="AN56" s="122"/>
      <c r="AO56" s="122"/>
      <c r="AP56" s="122"/>
      <c r="AQ56" s="122"/>
      <c r="AR56" s="122"/>
      <c r="AS56" s="122"/>
      <c r="AT56" s="122"/>
      <c r="AU56" s="122"/>
      <c r="AV56" s="122"/>
      <c r="AW56" s="122"/>
      <c r="AX56" s="122"/>
      <c r="AY56" s="122"/>
      <c r="AZ56" s="122"/>
      <c r="BA56" s="122"/>
      <c r="BB56" s="122"/>
    </row>
    <row r="57" spans="1:54" s="124" customFormat="1">
      <c r="A57" s="126"/>
      <c r="B57" s="111"/>
      <c r="C57" s="111"/>
      <c r="D57" s="111"/>
      <c r="E57" s="111"/>
      <c r="F57" s="126"/>
      <c r="G57" s="126"/>
      <c r="H57" s="126"/>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row>
    <row r="58" spans="1:54" ht="15.75" customHeight="1">
      <c r="B58" s="16"/>
      <c r="C58" s="16"/>
      <c r="D58" s="16"/>
      <c r="E58" s="16"/>
      <c r="F58" s="19"/>
      <c r="G58" s="19"/>
      <c r="H58" s="19"/>
      <c r="I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ht="15.75" customHeight="1">
      <c r="A59" s="837" t="s">
        <v>183</v>
      </c>
      <c r="B59" s="825"/>
      <c r="C59" s="826"/>
      <c r="D59" s="16"/>
      <c r="E59" s="16"/>
      <c r="F59" s="16"/>
      <c r="G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0" spans="1:54" ht="15.75" customHeight="1">
      <c r="A60" s="833" t="s">
        <v>26</v>
      </c>
      <c r="B60" s="814"/>
      <c r="C60" s="63" t="s">
        <v>213</v>
      </c>
      <c r="D60" s="16"/>
      <c r="E60" s="16"/>
      <c r="F60" s="16"/>
      <c r="G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row>
    <row r="61" spans="1:54" ht="15.75" customHeight="1">
      <c r="A61" s="833" t="s">
        <v>28</v>
      </c>
      <c r="B61" s="814"/>
      <c r="C61" s="63" t="s">
        <v>213</v>
      </c>
      <c r="D61" s="64"/>
      <c r="E61" s="64"/>
      <c r="F61" s="64"/>
      <c r="G61" s="64"/>
      <c r="H61" s="522"/>
      <c r="I61" s="64"/>
      <c r="J61" s="64"/>
      <c r="K61" s="64"/>
      <c r="L61" s="64"/>
      <c r="M61" s="64"/>
      <c r="N61" s="64"/>
      <c r="O61" s="64"/>
      <c r="P61" s="64"/>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ht="15.75" customHeight="1">
      <c r="A62" s="834" t="s">
        <v>29</v>
      </c>
      <c r="B62" s="835"/>
      <c r="C62" s="835"/>
      <c r="D62" s="835"/>
      <c r="E62" s="835"/>
      <c r="F62" s="835"/>
      <c r="G62" s="835"/>
      <c r="H62" s="835"/>
      <c r="I62" s="835"/>
      <c r="J62" s="835"/>
      <c r="K62" s="835"/>
      <c r="L62" s="814"/>
      <c r="M62" s="824" t="s">
        <v>366</v>
      </c>
      <c r="N62" s="825"/>
      <c r="O62" s="825"/>
      <c r="P62" s="82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row>
    <row r="63" spans="1:54" ht="15.75" customHeight="1">
      <c r="A63" s="65" t="s">
        <v>31</v>
      </c>
      <c r="B63" s="66" t="s">
        <v>28</v>
      </c>
      <c r="C63" s="66" t="s">
        <v>32</v>
      </c>
      <c r="D63" s="66" t="s">
        <v>33</v>
      </c>
      <c r="E63" s="66" t="s">
        <v>34</v>
      </c>
      <c r="F63" s="66" t="s">
        <v>35</v>
      </c>
      <c r="G63" s="66" t="s">
        <v>36</v>
      </c>
      <c r="H63" s="523" t="s">
        <v>37</v>
      </c>
      <c r="I63" s="66" t="s">
        <v>38</v>
      </c>
      <c r="J63" s="66" t="s">
        <v>6</v>
      </c>
      <c r="K63" s="66" t="s">
        <v>39</v>
      </c>
      <c r="L63" s="66" t="s">
        <v>40</v>
      </c>
      <c r="M63" s="67" t="s">
        <v>32</v>
      </c>
      <c r="N63" s="67" t="s">
        <v>42</v>
      </c>
      <c r="O63" s="67" t="s">
        <v>33</v>
      </c>
      <c r="P63" s="67" t="s">
        <v>6</v>
      </c>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row>
    <row r="64" spans="1:54" s="531" customFormat="1" ht="32.450000000000003" customHeight="1">
      <c r="A64" s="525">
        <v>1</v>
      </c>
      <c r="B64" s="526" t="s">
        <v>87</v>
      </c>
      <c r="C64" s="526" t="s">
        <v>87</v>
      </c>
      <c r="D64" s="527" t="s">
        <v>1055</v>
      </c>
      <c r="E64" s="528" t="s">
        <v>45</v>
      </c>
      <c r="F64" s="529"/>
      <c r="G64" s="529"/>
      <c r="H64" s="529"/>
      <c r="I64" s="529"/>
      <c r="J64" s="554" t="s">
        <v>1082</v>
      </c>
      <c r="K64" s="529"/>
      <c r="L64" s="529"/>
      <c r="M64" s="529"/>
      <c r="N64" s="597" t="s">
        <v>1190</v>
      </c>
      <c r="O64" s="529"/>
      <c r="P64" s="529"/>
      <c r="Q64" s="530"/>
      <c r="R64" s="530"/>
      <c r="S64" s="530"/>
      <c r="T64" s="530"/>
      <c r="U64" s="530"/>
      <c r="V64" s="530"/>
      <c r="W64" s="530"/>
      <c r="X64" s="530"/>
      <c r="Y64" s="530"/>
      <c r="Z64" s="530"/>
      <c r="AA64" s="530"/>
      <c r="AB64" s="530"/>
      <c r="AC64" s="530"/>
      <c r="AD64" s="530"/>
      <c r="AE64" s="530"/>
      <c r="AF64" s="530"/>
      <c r="AG64" s="530"/>
      <c r="AH64" s="530"/>
      <c r="AI64" s="530"/>
      <c r="AJ64" s="530"/>
      <c r="AK64" s="530"/>
      <c r="AL64" s="530"/>
      <c r="AM64" s="530"/>
      <c r="AN64" s="530"/>
      <c r="AO64" s="530"/>
      <c r="AP64" s="530"/>
      <c r="AQ64" s="530"/>
      <c r="AR64" s="530"/>
      <c r="AS64" s="530"/>
      <c r="AT64" s="530"/>
      <c r="AU64" s="530"/>
      <c r="AV64" s="530"/>
      <c r="AW64" s="530"/>
      <c r="AX64" s="530"/>
      <c r="AY64" s="530"/>
      <c r="AZ64" s="530"/>
      <c r="BA64" s="530"/>
      <c r="BB64" s="530"/>
    </row>
    <row r="65" spans="1:54" ht="15.75" customHeight="1">
      <c r="A65" s="464">
        <v>2</v>
      </c>
      <c r="B65" s="139" t="s">
        <v>186</v>
      </c>
      <c r="C65" s="139" t="s">
        <v>186</v>
      </c>
      <c r="D65" s="139" t="s">
        <v>187</v>
      </c>
      <c r="E65" s="139" t="s">
        <v>45</v>
      </c>
      <c r="F65" s="464">
        <v>4</v>
      </c>
      <c r="G65" s="139"/>
      <c r="H65" s="140" t="s">
        <v>47</v>
      </c>
      <c r="I65" s="139"/>
      <c r="J65" s="139" t="s">
        <v>188</v>
      </c>
      <c r="K65" s="139" t="s">
        <v>189</v>
      </c>
      <c r="L65" s="139"/>
      <c r="M65" s="493"/>
      <c r="N65" s="22" t="s">
        <v>1199</v>
      </c>
      <c r="O65" s="139"/>
      <c r="P65" s="493"/>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464">
        <v>3</v>
      </c>
      <c r="B66" s="139" t="s">
        <v>191</v>
      </c>
      <c r="C66" s="139" t="s">
        <v>191</v>
      </c>
      <c r="D66" s="139" t="s">
        <v>192</v>
      </c>
      <c r="E66" s="139" t="s">
        <v>74</v>
      </c>
      <c r="F66" s="464">
        <v>19.600000000000001</v>
      </c>
      <c r="G66" s="139"/>
      <c r="H66" s="140" t="s">
        <v>47</v>
      </c>
      <c r="I66" s="139"/>
      <c r="J66" s="139"/>
      <c r="K66" s="139"/>
      <c r="L66" s="139"/>
      <c r="M66" s="493"/>
      <c r="N66" s="143" t="s">
        <v>1200</v>
      </c>
      <c r="O66" s="139"/>
      <c r="P66" s="493"/>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464">
        <v>4</v>
      </c>
      <c r="B67" s="139" t="s">
        <v>193</v>
      </c>
      <c r="C67" s="139" t="s">
        <v>193</v>
      </c>
      <c r="D67" s="139" t="s">
        <v>194</v>
      </c>
      <c r="E67" s="139" t="s">
        <v>74</v>
      </c>
      <c r="F67" s="464">
        <v>19.600000000000001</v>
      </c>
      <c r="G67" s="139"/>
      <c r="H67" s="140" t="s">
        <v>47</v>
      </c>
      <c r="I67" s="139"/>
      <c r="J67" s="139"/>
      <c r="K67" s="139"/>
      <c r="L67" s="139"/>
      <c r="M67" s="493"/>
      <c r="N67" s="143" t="s">
        <v>1201</v>
      </c>
      <c r="O67" s="139"/>
      <c r="P67" s="493"/>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row r="68" spans="1:54" ht="15.75" customHeight="1">
      <c r="A68" s="561"/>
      <c r="B68" s="16"/>
      <c r="C68" s="16"/>
      <c r="D68" s="16"/>
      <c r="E68" s="16"/>
      <c r="F68" s="19"/>
      <c r="G68" s="19"/>
      <c r="H68" s="19"/>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row>
    <row r="69" spans="1:54" ht="15.75" customHeight="1">
      <c r="A69" s="19"/>
      <c r="B69" s="16"/>
      <c r="C69" s="16"/>
      <c r="D69" s="16"/>
      <c r="E69" s="16"/>
      <c r="F69" s="19"/>
      <c r="G69" s="19"/>
      <c r="H69" s="19"/>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row>
    <row r="70" spans="1:54" ht="15.75" customHeight="1">
      <c r="A70" s="562" t="s">
        <v>877</v>
      </c>
      <c r="B70" s="448" t="s">
        <v>877</v>
      </c>
      <c r="C70" s="16"/>
      <c r="D70" s="16"/>
      <c r="E70" s="16"/>
      <c r="F70" s="19"/>
      <c r="G70" s="19"/>
      <c r="H70" s="19"/>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row>
    <row r="71" spans="1:54" ht="15.75" customHeight="1">
      <c r="A71" s="562" t="s">
        <v>878</v>
      </c>
      <c r="B71" s="448"/>
      <c r="C71" s="16"/>
      <c r="D71" s="16"/>
      <c r="E71" s="16"/>
      <c r="F71" s="19"/>
      <c r="G71" s="19"/>
      <c r="H71" s="19"/>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row>
  </sheetData>
  <mergeCells count="15">
    <mergeCell ref="A13:C13"/>
    <mergeCell ref="A14:B14"/>
    <mergeCell ref="A15:B15"/>
    <mergeCell ref="A16:L16"/>
    <mergeCell ref="M16:P16"/>
    <mergeCell ref="A32:C32"/>
    <mergeCell ref="A61:B61"/>
    <mergeCell ref="A62:L62"/>
    <mergeCell ref="M62:P62"/>
    <mergeCell ref="A33:B33"/>
    <mergeCell ref="A34:B34"/>
    <mergeCell ref="A35:L35"/>
    <mergeCell ref="M35:P35"/>
    <mergeCell ref="A59:C59"/>
    <mergeCell ref="A60:B60"/>
  </mergeCells>
  <phoneticPr fontId="47" type="noConversion"/>
  <pageMargins left="0.7" right="0.7" top="0.75" bottom="0.7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BB79"/>
  <sheetViews>
    <sheetView showGridLines="0" tabSelected="1" zoomScaleNormal="100" workbookViewId="0">
      <selection activeCell="H11" sqref="H11"/>
    </sheetView>
  </sheetViews>
  <sheetFormatPr defaultColWidth="14.42578125" defaultRowHeight="15" customHeight="1"/>
  <cols>
    <col min="1" max="1" width="4.42578125" customWidth="1"/>
    <col min="2" max="2" width="21.7109375" customWidth="1"/>
    <col min="3" max="3" width="16.28515625" customWidth="1"/>
    <col min="4" max="4" width="20.28515625" customWidth="1"/>
    <col min="5" max="5" width="12.7109375" customWidth="1"/>
    <col min="6" max="6" width="7" customWidth="1"/>
    <col min="7" max="7" width="10.42578125" customWidth="1"/>
    <col min="8" max="8" width="10.7109375" customWidth="1"/>
    <col min="9" max="9" width="13.28515625" hidden="1" customWidth="1"/>
    <col min="10" max="10" width="34.42578125" customWidth="1"/>
    <col min="11" max="11" width="12.140625" hidden="1" customWidth="1"/>
    <col min="12" max="12" width="3" hidden="1" customWidth="1"/>
    <col min="13" max="13" width="11.28515625" customWidth="1"/>
    <col min="14" max="14" width="37.5703125" customWidth="1"/>
    <col min="15" max="15" width="14.140625" customWidth="1"/>
    <col min="16" max="16" width="40.7109375" customWidth="1"/>
    <col min="17" max="54" width="8.7109375" customWidth="1"/>
  </cols>
  <sheetData>
    <row r="1" spans="1:54">
      <c r="A1" s="18" t="s">
        <v>12</v>
      </c>
      <c r="B1" s="16"/>
      <c r="C1" s="16" t="s">
        <v>361</v>
      </c>
      <c r="D1" s="16"/>
      <c r="E1" s="16"/>
      <c r="F1" s="19"/>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4">
      <c r="A2" s="18" t="s">
        <v>13</v>
      </c>
      <c r="B2" s="16"/>
      <c r="C2" s="16" t="s">
        <v>359</v>
      </c>
      <c r="D2" s="16"/>
      <c r="E2" s="16"/>
      <c r="F2" s="19"/>
      <c r="G2" s="19"/>
      <c r="H2" s="16"/>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18" t="s">
        <v>14</v>
      </c>
      <c r="B3" s="16"/>
      <c r="C3" s="16" t="s">
        <v>362</v>
      </c>
      <c r="D3" s="16"/>
      <c r="E3" s="16"/>
      <c r="F3" s="19"/>
      <c r="G3" s="19"/>
      <c r="H3" s="16"/>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110" t="s">
        <v>875</v>
      </c>
      <c r="B4" s="111"/>
      <c r="C4" s="425" t="s">
        <v>874</v>
      </c>
      <c r="D4" s="16"/>
      <c r="E4" s="16"/>
      <c r="F4" s="19"/>
      <c r="G4" s="19"/>
      <c r="H4" s="16"/>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18" t="s">
        <v>15</v>
      </c>
      <c r="B5" s="16"/>
      <c r="C5" s="21">
        <v>13</v>
      </c>
      <c r="D5" s="16"/>
      <c r="E5" s="16"/>
      <c r="F5" s="19"/>
      <c r="G5" s="19"/>
      <c r="H5" s="16"/>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18" t="s">
        <v>16</v>
      </c>
      <c r="B6" s="16"/>
      <c r="C6" s="16" t="s">
        <v>8</v>
      </c>
      <c r="D6" s="16"/>
      <c r="E6" s="16"/>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18" t="s">
        <v>17</v>
      </c>
      <c r="B7" s="16"/>
      <c r="C7" s="16" t="s">
        <v>1662</v>
      </c>
      <c r="D7" s="16"/>
      <c r="E7" s="16"/>
      <c r="F7" s="19"/>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18" t="s">
        <v>19</v>
      </c>
      <c r="B8" s="16"/>
      <c r="C8" s="16" t="s">
        <v>21</v>
      </c>
      <c r="D8" s="16"/>
      <c r="E8" s="16"/>
      <c r="F8" s="19"/>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18" t="s">
        <v>20</v>
      </c>
      <c r="B9" s="16"/>
      <c r="C9" s="1016" t="s">
        <v>1663</v>
      </c>
      <c r="D9" s="16"/>
      <c r="E9" s="16"/>
      <c r="F9" s="19"/>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18" t="s">
        <v>22</v>
      </c>
      <c r="B10" s="16"/>
      <c r="C10" s="16" t="s">
        <v>23</v>
      </c>
      <c r="D10" s="16"/>
      <c r="E10" s="16"/>
      <c r="F10" s="19"/>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18" t="s">
        <v>24</v>
      </c>
      <c r="B11" s="16"/>
      <c r="C11" s="16" t="s">
        <v>21</v>
      </c>
      <c r="D11" s="16"/>
      <c r="E11" s="16"/>
      <c r="F11" s="19"/>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16"/>
      <c r="B12" s="16"/>
      <c r="C12" s="16"/>
      <c r="D12" s="16"/>
      <c r="E12" s="16"/>
      <c r="F12" s="19"/>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832" t="s">
        <v>25</v>
      </c>
      <c r="B13" s="825"/>
      <c r="C13" s="826"/>
      <c r="D13" s="16"/>
      <c r="E13" s="16"/>
      <c r="F13" s="19"/>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832" t="s">
        <v>26</v>
      </c>
      <c r="B14" s="826"/>
      <c r="C14" s="22" t="s">
        <v>27</v>
      </c>
      <c r="D14" s="16"/>
      <c r="E14" s="16"/>
      <c r="F14" s="19"/>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841" t="s">
        <v>28</v>
      </c>
      <c r="B15" s="842"/>
      <c r="C15" s="22" t="s">
        <v>27</v>
      </c>
      <c r="D15" s="16"/>
      <c r="E15" s="16"/>
      <c r="F15" s="19"/>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836" t="s">
        <v>29</v>
      </c>
      <c r="B16" s="825"/>
      <c r="C16" s="825"/>
      <c r="D16" s="825"/>
      <c r="E16" s="825"/>
      <c r="F16" s="825"/>
      <c r="G16" s="825"/>
      <c r="H16" s="825"/>
      <c r="I16" s="825"/>
      <c r="J16" s="825"/>
      <c r="K16" s="825"/>
      <c r="L16" s="826"/>
      <c r="M16" s="824" t="s">
        <v>366</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3" t="s">
        <v>35</v>
      </c>
      <c r="G17" s="23" t="s">
        <v>36</v>
      </c>
      <c r="H17" s="117"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ht="64.5">
      <c r="A18" s="26">
        <v>1</v>
      </c>
      <c r="B18" s="22" t="s">
        <v>872</v>
      </c>
      <c r="C18" s="22" t="s">
        <v>43</v>
      </c>
      <c r="D18" s="22" t="s">
        <v>44</v>
      </c>
      <c r="E18" s="22" t="s">
        <v>45</v>
      </c>
      <c r="F18" s="26">
        <v>1</v>
      </c>
      <c r="G18" s="113" t="s">
        <v>364</v>
      </c>
      <c r="H18" s="113" t="s">
        <v>373</v>
      </c>
      <c r="I18" s="22"/>
      <c r="J18" s="22" t="s">
        <v>873</v>
      </c>
      <c r="K18" s="22"/>
      <c r="L18" s="22"/>
      <c r="M18" s="143"/>
      <c r="N18" s="143" t="s">
        <v>1151</v>
      </c>
      <c r="O18" s="22"/>
      <c r="P18" s="109" t="s">
        <v>1175</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c r="A19" s="27">
        <v>2</v>
      </c>
      <c r="B19" s="28" t="s">
        <v>49</v>
      </c>
      <c r="C19" s="28" t="s">
        <v>49</v>
      </c>
      <c r="D19" s="28" t="s">
        <v>50</v>
      </c>
      <c r="E19" s="28" t="s">
        <v>1</v>
      </c>
      <c r="F19" s="27">
        <v>10</v>
      </c>
      <c r="G19" s="27" t="s">
        <v>51</v>
      </c>
      <c r="H19" s="116" t="s">
        <v>373</v>
      </c>
      <c r="I19" s="28"/>
      <c r="J19" s="114" t="s">
        <v>365</v>
      </c>
      <c r="K19" s="28"/>
      <c r="L19" s="28"/>
      <c r="M19" s="142"/>
      <c r="N19" s="567" t="s">
        <v>1152</v>
      </c>
      <c r="O19" s="114"/>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19.5" customHeight="1">
      <c r="A20" s="30">
        <v>3</v>
      </c>
      <c r="B20" s="31" t="s">
        <v>56</v>
      </c>
      <c r="C20" s="31" t="s">
        <v>56</v>
      </c>
      <c r="D20" s="31" t="s">
        <v>57</v>
      </c>
      <c r="E20" s="31" t="s">
        <v>1</v>
      </c>
      <c r="F20" s="30">
        <v>10</v>
      </c>
      <c r="G20" s="30" t="s">
        <v>51</v>
      </c>
      <c r="H20" s="116" t="s">
        <v>373</v>
      </c>
      <c r="I20" s="31"/>
      <c r="J20" s="114" t="s">
        <v>57</v>
      </c>
      <c r="K20" s="31"/>
      <c r="L20" s="31"/>
      <c r="M20" s="142"/>
      <c r="N20" s="142" t="s">
        <v>1153</v>
      </c>
      <c r="O20" s="114"/>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15.75" customHeight="1">
      <c r="A21" s="26">
        <v>4</v>
      </c>
      <c r="B21" s="31" t="s">
        <v>59</v>
      </c>
      <c r="C21" s="31" t="s">
        <v>59</v>
      </c>
      <c r="D21" s="31" t="s">
        <v>60</v>
      </c>
      <c r="E21" s="31" t="s">
        <v>1</v>
      </c>
      <c r="F21" s="30">
        <v>10</v>
      </c>
      <c r="G21" s="30" t="s">
        <v>51</v>
      </c>
      <c r="H21" s="116" t="s">
        <v>373</v>
      </c>
      <c r="I21" s="31"/>
      <c r="J21" s="114" t="s">
        <v>365</v>
      </c>
      <c r="K21" s="31"/>
      <c r="L21" s="31"/>
      <c r="M21" s="142"/>
      <c r="N21" s="567" t="s">
        <v>1152</v>
      </c>
      <c r="O21" s="114"/>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c r="A22" s="27">
        <v>5</v>
      </c>
      <c r="B22" s="22" t="s">
        <v>64</v>
      </c>
      <c r="C22" s="22" t="s">
        <v>64</v>
      </c>
      <c r="D22" s="22" t="s">
        <v>65</v>
      </c>
      <c r="E22" s="22" t="s">
        <v>45</v>
      </c>
      <c r="F22" s="26">
        <v>15</v>
      </c>
      <c r="G22" s="26"/>
      <c r="H22" s="116" t="s">
        <v>373</v>
      </c>
      <c r="I22" s="22"/>
      <c r="J22" s="22" t="s">
        <v>882</v>
      </c>
      <c r="K22" s="22" t="s">
        <v>67</v>
      </c>
      <c r="L22" s="22" t="s">
        <v>64</v>
      </c>
      <c r="M22" s="14"/>
      <c r="N22" s="14" t="s">
        <v>1154</v>
      </c>
      <c r="O22" s="22"/>
      <c r="P22" s="22"/>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c r="A23" s="30">
        <v>6</v>
      </c>
      <c r="B23" s="22" t="s">
        <v>69</v>
      </c>
      <c r="C23" s="22" t="s">
        <v>69</v>
      </c>
      <c r="D23" s="22" t="s">
        <v>70</v>
      </c>
      <c r="E23" s="22" t="s">
        <v>45</v>
      </c>
      <c r="F23" s="26">
        <v>100</v>
      </c>
      <c r="G23" s="26"/>
      <c r="H23" s="116" t="s">
        <v>373</v>
      </c>
      <c r="I23" s="22"/>
      <c r="J23" s="112" t="s">
        <v>367</v>
      </c>
      <c r="K23" s="22"/>
      <c r="L23" s="22"/>
      <c r="M23" s="14"/>
      <c r="N23" s="14" t="s">
        <v>1155</v>
      </c>
      <c r="O23" s="11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c r="A24" s="26">
        <v>7</v>
      </c>
      <c r="B24" s="22" t="s">
        <v>370</v>
      </c>
      <c r="C24" s="22" t="s">
        <v>371</v>
      </c>
      <c r="D24" s="22" t="s">
        <v>372</v>
      </c>
      <c r="E24" s="22" t="s">
        <v>45</v>
      </c>
      <c r="F24" s="26">
        <v>100</v>
      </c>
      <c r="G24" s="26"/>
      <c r="H24" s="116" t="s">
        <v>374</v>
      </c>
      <c r="I24" s="22"/>
      <c r="J24" s="112" t="s">
        <v>368</v>
      </c>
      <c r="K24" s="22"/>
      <c r="L24" s="22"/>
      <c r="M24" s="14"/>
      <c r="N24" s="14" t="s">
        <v>1156</v>
      </c>
      <c r="O24" s="112"/>
      <c r="P24" s="22"/>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c r="A25" s="27">
        <v>8</v>
      </c>
      <c r="B25" s="22" t="s">
        <v>375</v>
      </c>
      <c r="C25" s="22" t="s">
        <v>375</v>
      </c>
      <c r="D25" s="22" t="s">
        <v>376</v>
      </c>
      <c r="E25" s="22" t="s">
        <v>45</v>
      </c>
      <c r="F25" s="26">
        <v>254</v>
      </c>
      <c r="G25" s="26"/>
      <c r="H25" s="116" t="s">
        <v>374</v>
      </c>
      <c r="I25" s="22"/>
      <c r="J25" s="112" t="s">
        <v>369</v>
      </c>
      <c r="K25" s="22"/>
      <c r="L25" s="22"/>
      <c r="M25" s="143"/>
      <c r="N25" s="143" t="s">
        <v>1157</v>
      </c>
      <c r="O25" s="11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30">
        <v>9</v>
      </c>
      <c r="B26" s="22" t="s">
        <v>357</v>
      </c>
      <c r="C26" s="22" t="s">
        <v>357</v>
      </c>
      <c r="D26" s="22" t="s">
        <v>6</v>
      </c>
      <c r="E26" s="22" t="s">
        <v>45</v>
      </c>
      <c r="F26" s="26">
        <v>254</v>
      </c>
      <c r="G26" s="26"/>
      <c r="H26" s="116" t="s">
        <v>374</v>
      </c>
      <c r="I26" s="22"/>
      <c r="J26" s="112" t="s">
        <v>6</v>
      </c>
      <c r="K26" s="22"/>
      <c r="L26" s="22"/>
      <c r="M26" s="141"/>
      <c r="N26" s="22" t="s">
        <v>1158</v>
      </c>
      <c r="O26" s="11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31.5">
      <c r="A27" s="135">
        <v>11</v>
      </c>
      <c r="B27" s="139" t="s">
        <v>87</v>
      </c>
      <c r="C27" s="139" t="s">
        <v>87</v>
      </c>
      <c r="D27" s="139" t="s">
        <v>372</v>
      </c>
      <c r="E27" s="483" t="s">
        <v>45</v>
      </c>
      <c r="F27" s="140">
        <v>10</v>
      </c>
      <c r="G27" s="140"/>
      <c r="H27" s="484"/>
      <c r="I27" s="139"/>
      <c r="J27" s="554" t="s">
        <v>1086</v>
      </c>
      <c r="K27" s="139"/>
      <c r="L27" s="139"/>
      <c r="M27" s="485"/>
      <c r="N27" s="14" t="s">
        <v>1156</v>
      </c>
      <c r="O27" s="133"/>
      <c r="P27" s="139"/>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ht="88.5" customHeight="1">
      <c r="A28" s="135">
        <v>12</v>
      </c>
      <c r="B28" s="139" t="s">
        <v>1048</v>
      </c>
      <c r="C28" s="139" t="s">
        <v>1048</v>
      </c>
      <c r="D28" s="139" t="s">
        <v>1049</v>
      </c>
      <c r="E28" s="139" t="s">
        <v>45</v>
      </c>
      <c r="F28" s="140">
        <v>100</v>
      </c>
      <c r="G28" s="140"/>
      <c r="H28" s="484"/>
      <c r="I28" s="139"/>
      <c r="J28" s="139" t="s">
        <v>1049</v>
      </c>
      <c r="K28" s="139"/>
      <c r="L28" s="139"/>
      <c r="M28" s="485"/>
      <c r="N28" s="564" t="s">
        <v>1160</v>
      </c>
      <c r="O28" s="133"/>
      <c r="P28" s="564" t="s">
        <v>1161</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c r="A29" s="127"/>
      <c r="B29" s="16"/>
      <c r="C29" s="16"/>
      <c r="D29" s="16"/>
      <c r="E29" s="16"/>
      <c r="F29" s="19"/>
      <c r="G29" s="19"/>
      <c r="H29" s="128"/>
      <c r="I29" s="16"/>
      <c r="J29" s="115"/>
      <c r="K29" s="16"/>
      <c r="L29" s="16"/>
      <c r="M29" s="482"/>
      <c r="N29" s="16"/>
      <c r="O29" s="115"/>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c r="A30" s="127"/>
      <c r="B30" s="115" t="s">
        <v>441</v>
      </c>
      <c r="C30" s="16"/>
      <c r="D30" s="16"/>
      <c r="E30" s="16"/>
      <c r="F30" s="19"/>
      <c r="G30" s="19"/>
      <c r="H30" s="128"/>
      <c r="I30" s="16"/>
      <c r="J30" s="115"/>
      <c r="K30" s="16"/>
      <c r="L30" s="16"/>
      <c r="M30" s="16"/>
      <c r="N30" s="115"/>
      <c r="O30" s="115"/>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16"/>
      <c r="B31" s="16"/>
      <c r="C31" s="16"/>
      <c r="D31" s="16"/>
      <c r="E31" s="16"/>
      <c r="F31" s="19"/>
      <c r="G31" s="19"/>
      <c r="H31" s="16"/>
      <c r="I31" s="16"/>
      <c r="J31" s="16"/>
      <c r="K31" s="16"/>
      <c r="L31" s="16"/>
      <c r="M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2" t="s">
        <v>91</v>
      </c>
      <c r="B32" s="825"/>
      <c r="C32" s="826"/>
      <c r="D32" s="16"/>
      <c r="E32" s="16"/>
      <c r="F32" s="19"/>
      <c r="G32" s="19"/>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832" t="s">
        <v>26</v>
      </c>
      <c r="B33" s="826"/>
      <c r="C33" s="41" t="s">
        <v>92</v>
      </c>
      <c r="D33" s="16"/>
      <c r="E33" s="16"/>
      <c r="F33" s="19"/>
      <c r="G33" s="19"/>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c r="A34" s="832" t="s">
        <v>28</v>
      </c>
      <c r="B34" s="826"/>
      <c r="C34" s="41" t="s">
        <v>92</v>
      </c>
      <c r="D34" s="16"/>
      <c r="E34" s="16"/>
      <c r="F34" s="19"/>
      <c r="G34" s="19"/>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ht="15.75" customHeight="1">
      <c r="A35" s="836" t="s">
        <v>29</v>
      </c>
      <c r="B35" s="825"/>
      <c r="C35" s="825"/>
      <c r="D35" s="825"/>
      <c r="E35" s="825"/>
      <c r="F35" s="825"/>
      <c r="G35" s="825"/>
      <c r="H35" s="825"/>
      <c r="I35" s="825"/>
      <c r="J35" s="825"/>
      <c r="K35" s="825"/>
      <c r="L35" s="826"/>
      <c r="M35" s="824" t="s">
        <v>366</v>
      </c>
      <c r="N35" s="825"/>
      <c r="O35" s="825"/>
      <c r="P35" s="82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row>
    <row r="36" spans="1:54" ht="15.75" customHeight="1">
      <c r="A36" s="23" t="s">
        <v>31</v>
      </c>
      <c r="B36" s="496" t="s">
        <v>28</v>
      </c>
      <c r="C36" s="496" t="s">
        <v>32</v>
      </c>
      <c r="D36" s="496" t="s">
        <v>33</v>
      </c>
      <c r="E36" s="496" t="s">
        <v>34</v>
      </c>
      <c r="F36" s="497" t="s">
        <v>35</v>
      </c>
      <c r="G36" s="497" t="s">
        <v>36</v>
      </c>
      <c r="H36" s="496" t="s">
        <v>37</v>
      </c>
      <c r="I36" s="496" t="s">
        <v>38</v>
      </c>
      <c r="J36" s="496" t="s">
        <v>6</v>
      </c>
      <c r="K36" s="496" t="s">
        <v>39</v>
      </c>
      <c r="L36" s="496" t="s">
        <v>40</v>
      </c>
      <c r="M36" s="465" t="s">
        <v>32</v>
      </c>
      <c r="N36" s="465" t="s">
        <v>42</v>
      </c>
      <c r="O36" s="465" t="s">
        <v>33</v>
      </c>
      <c r="P36" s="465" t="s">
        <v>6</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row>
    <row r="37" spans="1:54" s="553" customFormat="1" ht="48" customHeight="1">
      <c r="A37" s="515">
        <v>1</v>
      </c>
      <c r="B37" s="535" t="s">
        <v>87</v>
      </c>
      <c r="C37" s="535" t="s">
        <v>87</v>
      </c>
      <c r="D37" s="551" t="s">
        <v>1055</v>
      </c>
      <c r="E37" s="501" t="s">
        <v>45</v>
      </c>
      <c r="F37" s="524"/>
      <c r="G37" s="524"/>
      <c r="H37" s="524"/>
      <c r="I37" s="534"/>
      <c r="J37" s="554" t="s">
        <v>1086</v>
      </c>
      <c r="K37" s="534"/>
      <c r="L37" s="534"/>
      <c r="M37" s="534"/>
      <c r="N37" s="14" t="s">
        <v>1156</v>
      </c>
      <c r="O37" s="534"/>
      <c r="P37" s="534"/>
      <c r="Q37" s="552"/>
      <c r="R37" s="552"/>
      <c r="S37" s="552"/>
      <c r="T37" s="552"/>
      <c r="U37" s="552"/>
      <c r="V37" s="552"/>
      <c r="W37" s="552"/>
      <c r="X37" s="552"/>
      <c r="Y37" s="552"/>
      <c r="Z37" s="552"/>
      <c r="AA37" s="552"/>
      <c r="AB37" s="552"/>
      <c r="AC37" s="552"/>
      <c r="AD37" s="552"/>
      <c r="AE37" s="552"/>
      <c r="AF37" s="552"/>
      <c r="AG37" s="552"/>
      <c r="AH37" s="552"/>
      <c r="AI37" s="552"/>
      <c r="AJ37" s="552"/>
      <c r="AK37" s="552"/>
      <c r="AL37" s="552"/>
      <c r="AM37" s="552"/>
      <c r="AN37" s="552"/>
      <c r="AO37" s="552"/>
      <c r="AP37" s="552"/>
      <c r="AQ37" s="552"/>
      <c r="AR37" s="552"/>
      <c r="AS37" s="552"/>
      <c r="AT37" s="552"/>
      <c r="AU37" s="552"/>
      <c r="AV37" s="552"/>
      <c r="AW37" s="552"/>
      <c r="AX37" s="552"/>
      <c r="AY37" s="552"/>
      <c r="AZ37" s="552"/>
      <c r="BA37" s="552"/>
      <c r="BB37" s="552"/>
    </row>
    <row r="38" spans="1:54" s="124" customFormat="1" ht="20.45" customHeight="1">
      <c r="A38" s="494">
        <v>2</v>
      </c>
      <c r="B38" s="514" t="s">
        <v>1052</v>
      </c>
      <c r="C38" s="514" t="s">
        <v>1052</v>
      </c>
      <c r="D38" s="513" t="s">
        <v>1055</v>
      </c>
      <c r="E38" s="509" t="s">
        <v>45</v>
      </c>
      <c r="F38" s="499"/>
      <c r="G38" s="499"/>
      <c r="H38" s="499"/>
      <c r="I38" s="498"/>
      <c r="J38" s="839" t="s">
        <v>1088</v>
      </c>
      <c r="K38" s="498"/>
      <c r="L38" s="498"/>
      <c r="M38" s="498"/>
      <c r="N38" s="514" t="s">
        <v>1162</v>
      </c>
      <c r="O38" s="498"/>
      <c r="P38" s="498"/>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row>
    <row r="39" spans="1:54" s="124" customFormat="1" ht="20.45" customHeight="1">
      <c r="A39" s="494">
        <v>3</v>
      </c>
      <c r="B39" s="514" t="s">
        <v>1053</v>
      </c>
      <c r="C39" s="514" t="s">
        <v>1053</v>
      </c>
      <c r="D39" s="139" t="s">
        <v>94</v>
      </c>
      <c r="E39" s="139" t="s">
        <v>95</v>
      </c>
      <c r="F39" s="499"/>
      <c r="G39" s="499"/>
      <c r="H39" s="499"/>
      <c r="I39" s="498"/>
      <c r="J39" s="840"/>
      <c r="K39" s="498"/>
      <c r="L39" s="498"/>
      <c r="M39" s="498"/>
      <c r="N39" s="514" t="s">
        <v>1162</v>
      </c>
      <c r="O39" s="498"/>
      <c r="P39" s="498"/>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row>
    <row r="40" spans="1:54" s="124" customFormat="1" ht="20.45" customHeight="1">
      <c r="A40" s="494">
        <v>4</v>
      </c>
      <c r="B40" s="514" t="s">
        <v>1054</v>
      </c>
      <c r="C40" s="514" t="s">
        <v>1054</v>
      </c>
      <c r="D40" s="513" t="s">
        <v>1056</v>
      </c>
      <c r="E40" s="498"/>
      <c r="F40" s="499"/>
      <c r="G40" s="499"/>
      <c r="H40" s="499"/>
      <c r="I40" s="498"/>
      <c r="J40" s="840"/>
      <c r="K40" s="498"/>
      <c r="L40" s="498"/>
      <c r="M40" s="498"/>
      <c r="N40" s="514" t="s">
        <v>1162</v>
      </c>
      <c r="O40" s="498"/>
      <c r="P40" s="498"/>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row>
    <row r="41" spans="1:54" ht="15.75" customHeight="1">
      <c r="A41" s="494">
        <v>5</v>
      </c>
      <c r="B41" s="139" t="s">
        <v>93</v>
      </c>
      <c r="C41" s="139" t="s">
        <v>93</v>
      </c>
      <c r="D41" s="139" t="s">
        <v>94</v>
      </c>
      <c r="E41" s="139" t="s">
        <v>95</v>
      </c>
      <c r="F41" s="140">
        <v>10</v>
      </c>
      <c r="G41" s="140"/>
      <c r="H41" s="484" t="s">
        <v>373</v>
      </c>
      <c r="I41" s="139">
        <v>0</v>
      </c>
      <c r="J41" s="139" t="s">
        <v>96</v>
      </c>
      <c r="K41" s="139"/>
      <c r="L41" s="139"/>
      <c r="M41" s="139"/>
      <c r="N41" s="41">
        <v>0</v>
      </c>
      <c r="O41" s="487"/>
      <c r="P41" s="487"/>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94">
        <v>6</v>
      </c>
      <c r="B42" s="139" t="s">
        <v>127</v>
      </c>
      <c r="C42" s="139" t="s">
        <v>127</v>
      </c>
      <c r="D42" s="139" t="s">
        <v>33</v>
      </c>
      <c r="E42" s="139" t="s">
        <v>45</v>
      </c>
      <c r="F42" s="140">
        <v>200</v>
      </c>
      <c r="G42" s="140"/>
      <c r="H42" s="484" t="s">
        <v>374</v>
      </c>
      <c r="I42" s="139"/>
      <c r="J42" s="133" t="s">
        <v>381</v>
      </c>
      <c r="K42" s="139"/>
      <c r="L42" s="139"/>
      <c r="M42" s="139"/>
      <c r="N42" s="22" t="s">
        <v>1165</v>
      </c>
      <c r="O42" s="139"/>
      <c r="P42" s="493"/>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494">
        <v>7</v>
      </c>
      <c r="B43" s="139" t="s">
        <v>1034</v>
      </c>
      <c r="C43" s="139" t="s">
        <v>1034</v>
      </c>
      <c r="D43" s="133" t="s">
        <v>379</v>
      </c>
      <c r="E43" s="133" t="s">
        <v>380</v>
      </c>
      <c r="F43" s="500">
        <v>256000</v>
      </c>
      <c r="G43" s="140"/>
      <c r="H43" s="140"/>
      <c r="I43" s="139"/>
      <c r="J43" s="133" t="s">
        <v>382</v>
      </c>
      <c r="K43" s="139"/>
      <c r="L43" s="139"/>
      <c r="M43" s="139"/>
      <c r="N43" s="22" t="s">
        <v>1166</v>
      </c>
      <c r="O43" s="139"/>
      <c r="P43" s="139"/>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75" customHeight="1">
      <c r="A44" s="495">
        <v>8</v>
      </c>
      <c r="B44" s="133" t="s">
        <v>383</v>
      </c>
      <c r="C44" s="133" t="s">
        <v>383</v>
      </c>
      <c r="D44" s="133" t="s">
        <v>384</v>
      </c>
      <c r="E44" s="139" t="s">
        <v>74</v>
      </c>
      <c r="F44" s="500">
        <v>10</v>
      </c>
      <c r="G44" s="140"/>
      <c r="H44" s="140"/>
      <c r="I44" s="139"/>
      <c r="J44" s="133" t="s">
        <v>384</v>
      </c>
      <c r="K44" s="139"/>
      <c r="L44" s="139"/>
      <c r="M44" s="485"/>
      <c r="N44" s="22" t="s">
        <v>1159</v>
      </c>
      <c r="O44" s="139"/>
      <c r="P44" s="139"/>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ht="15.75" customHeight="1">
      <c r="A45" s="495">
        <v>9</v>
      </c>
      <c r="B45" s="502" t="s">
        <v>104</v>
      </c>
      <c r="C45" s="502" t="s">
        <v>104</v>
      </c>
      <c r="D45" s="502" t="s">
        <v>1036</v>
      </c>
      <c r="E45" s="502" t="s">
        <v>104</v>
      </c>
      <c r="F45" s="503"/>
      <c r="G45" s="504"/>
      <c r="H45" s="504"/>
      <c r="I45" s="502"/>
      <c r="J45" s="502" t="s">
        <v>1035</v>
      </c>
      <c r="K45" s="502"/>
      <c r="L45" s="502"/>
      <c r="M45" s="505"/>
      <c r="N45" s="143" t="s">
        <v>1171</v>
      </c>
      <c r="O45" s="502"/>
      <c r="P45" s="502"/>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row>
    <row r="46" spans="1:54" ht="15.6" customHeight="1">
      <c r="A46" s="495">
        <v>10</v>
      </c>
      <c r="B46" s="139" t="s">
        <v>142</v>
      </c>
      <c r="C46" s="139" t="s">
        <v>142</v>
      </c>
      <c r="D46" s="139" t="s">
        <v>143</v>
      </c>
      <c r="E46" s="139" t="s">
        <v>45</v>
      </c>
      <c r="F46" s="140">
        <v>40</v>
      </c>
      <c r="G46" s="140"/>
      <c r="H46" s="506" t="s">
        <v>373</v>
      </c>
      <c r="I46" s="139"/>
      <c r="J46" s="133" t="s">
        <v>439</v>
      </c>
      <c r="K46" s="139"/>
      <c r="L46" s="139"/>
      <c r="M46" s="493"/>
      <c r="N46" s="143" t="s">
        <v>1170</v>
      </c>
      <c r="O46" s="139"/>
      <c r="P46" s="507"/>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s="518" customFormat="1" ht="46.9" customHeight="1">
      <c r="A47" s="515">
        <v>10</v>
      </c>
      <c r="B47" s="82" t="s">
        <v>108</v>
      </c>
      <c r="C47" s="82" t="s">
        <v>1040</v>
      </c>
      <c r="D47" s="82" t="s">
        <v>1040</v>
      </c>
      <c r="E47" s="14" t="s">
        <v>74</v>
      </c>
      <c r="F47" s="79">
        <v>19</v>
      </c>
      <c r="G47" s="79"/>
      <c r="H47" s="516" t="s">
        <v>374</v>
      </c>
      <c r="I47" s="14"/>
      <c r="J47" s="82" t="s">
        <v>1057</v>
      </c>
      <c r="K47" s="14"/>
      <c r="L47" s="14"/>
      <c r="M47" s="14"/>
      <c r="N47" s="666" t="s">
        <v>1178</v>
      </c>
      <c r="O47" s="517"/>
      <c r="P47" s="14"/>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row>
    <row r="48" spans="1:54" ht="92.25" customHeight="1">
      <c r="A48" s="495">
        <v>12</v>
      </c>
      <c r="B48" s="139" t="s">
        <v>131</v>
      </c>
      <c r="C48" s="139" t="s">
        <v>131</v>
      </c>
      <c r="D48" s="139" t="s">
        <v>132</v>
      </c>
      <c r="E48" s="139" t="s">
        <v>45</v>
      </c>
      <c r="F48" s="140">
        <v>4</v>
      </c>
      <c r="G48" s="508"/>
      <c r="H48" s="506" t="s">
        <v>373</v>
      </c>
      <c r="I48" s="139"/>
      <c r="J48" s="133" t="s">
        <v>440</v>
      </c>
      <c r="K48" s="139"/>
      <c r="L48" s="139"/>
      <c r="M48" s="493"/>
      <c r="N48" s="597" t="s">
        <v>1334</v>
      </c>
      <c r="O48" s="139"/>
      <c r="P48" s="507"/>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row>
    <row r="49" spans="1:54" s="123" customFormat="1" ht="15.75" customHeight="1">
      <c r="A49" s="495">
        <v>13</v>
      </c>
      <c r="B49" s="509" t="s">
        <v>1087</v>
      </c>
      <c r="C49" s="509" t="s">
        <v>1087</v>
      </c>
      <c r="D49" s="509" t="s">
        <v>139</v>
      </c>
      <c r="E49" s="509" t="s">
        <v>45</v>
      </c>
      <c r="F49" s="510">
        <v>3</v>
      </c>
      <c r="G49" s="510" t="s">
        <v>884</v>
      </c>
      <c r="H49" s="511" t="s">
        <v>373</v>
      </c>
      <c r="I49" s="509"/>
      <c r="J49" s="509" t="s">
        <v>139</v>
      </c>
      <c r="K49" s="509"/>
      <c r="L49" s="509"/>
      <c r="M49" s="485"/>
      <c r="N49" s="119" t="s">
        <v>1172</v>
      </c>
      <c r="O49" s="512"/>
      <c r="P49" s="509"/>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row>
    <row r="50" spans="1:54" s="123" customFormat="1" ht="22.5">
      <c r="A50" s="486">
        <v>14</v>
      </c>
      <c r="B50" s="509" t="s">
        <v>1051</v>
      </c>
      <c r="C50" s="509" t="s">
        <v>1051</v>
      </c>
      <c r="D50" s="509" t="s">
        <v>358</v>
      </c>
      <c r="E50" s="509" t="s">
        <v>45</v>
      </c>
      <c r="F50" s="510">
        <v>100</v>
      </c>
      <c r="G50" s="510"/>
      <c r="H50" s="510" t="s">
        <v>373</v>
      </c>
      <c r="I50" s="509"/>
      <c r="J50" s="509" t="s">
        <v>387</v>
      </c>
      <c r="K50" s="509"/>
      <c r="L50" s="509"/>
      <c r="M50" s="509"/>
      <c r="N50" s="600" t="s">
        <v>1203</v>
      </c>
      <c r="O50" s="509"/>
      <c r="P50" s="509"/>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row>
    <row r="51" spans="1:54" s="123" customFormat="1">
      <c r="A51" s="486">
        <v>15</v>
      </c>
      <c r="B51" s="509" t="s">
        <v>148</v>
      </c>
      <c r="C51" s="509" t="s">
        <v>148</v>
      </c>
      <c r="D51" s="509" t="s">
        <v>434</v>
      </c>
      <c r="E51" s="509" t="s">
        <v>45</v>
      </c>
      <c r="F51" s="510">
        <v>8</v>
      </c>
      <c r="G51" s="510"/>
      <c r="H51" s="510" t="s">
        <v>373</v>
      </c>
      <c r="I51" s="509"/>
      <c r="J51" s="509" t="s">
        <v>434</v>
      </c>
      <c r="K51" s="509"/>
      <c r="L51" s="509"/>
      <c r="M51" s="509"/>
      <c r="N51" s="590" t="s">
        <v>1173</v>
      </c>
      <c r="O51" s="509"/>
      <c r="P51" s="50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494">
        <v>16</v>
      </c>
      <c r="B52" s="509" t="s">
        <v>150</v>
      </c>
      <c r="C52" s="509" t="s">
        <v>150</v>
      </c>
      <c r="D52" s="509" t="s">
        <v>435</v>
      </c>
      <c r="E52" s="509" t="s">
        <v>45</v>
      </c>
      <c r="F52" s="510">
        <v>8</v>
      </c>
      <c r="G52" s="510"/>
      <c r="H52" s="510" t="s">
        <v>373</v>
      </c>
      <c r="I52" s="509"/>
      <c r="J52" s="509" t="s">
        <v>435</v>
      </c>
      <c r="K52" s="509"/>
      <c r="L52" s="509"/>
      <c r="M52" s="509"/>
      <c r="N52" s="590" t="s">
        <v>1173</v>
      </c>
      <c r="O52" s="509"/>
      <c r="P52" s="50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494">
        <v>17</v>
      </c>
      <c r="B53" s="509" t="s">
        <v>432</v>
      </c>
      <c r="C53" s="509" t="s">
        <v>432</v>
      </c>
      <c r="D53" s="509" t="s">
        <v>436</v>
      </c>
      <c r="E53" s="509" t="s">
        <v>45</v>
      </c>
      <c r="F53" s="510">
        <v>8</v>
      </c>
      <c r="G53" s="510"/>
      <c r="H53" s="510" t="s">
        <v>373</v>
      </c>
      <c r="I53" s="509"/>
      <c r="J53" s="509" t="s">
        <v>436</v>
      </c>
      <c r="K53" s="509"/>
      <c r="L53" s="509"/>
      <c r="M53" s="509"/>
      <c r="N53" s="590" t="s">
        <v>1173</v>
      </c>
      <c r="O53" s="509"/>
      <c r="P53" s="50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s="123" customFormat="1">
      <c r="A54" s="494">
        <v>18</v>
      </c>
      <c r="B54" s="509" t="s">
        <v>153</v>
      </c>
      <c r="C54" s="509" t="s">
        <v>153</v>
      </c>
      <c r="D54" s="509" t="s">
        <v>437</v>
      </c>
      <c r="E54" s="509" t="s">
        <v>45</v>
      </c>
      <c r="F54" s="510">
        <v>8</v>
      </c>
      <c r="G54" s="510"/>
      <c r="H54" s="510" t="s">
        <v>373</v>
      </c>
      <c r="I54" s="509"/>
      <c r="J54" s="509" t="s">
        <v>437</v>
      </c>
      <c r="K54" s="509"/>
      <c r="L54" s="509"/>
      <c r="M54" s="509"/>
      <c r="N54" s="590" t="s">
        <v>1173</v>
      </c>
      <c r="O54" s="509"/>
      <c r="P54" s="509"/>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row>
    <row r="55" spans="1:54" s="123" customFormat="1">
      <c r="A55" s="494">
        <v>19</v>
      </c>
      <c r="B55" s="509" t="s">
        <v>433</v>
      </c>
      <c r="C55" s="509" t="s">
        <v>433</v>
      </c>
      <c r="D55" s="509" t="s">
        <v>438</v>
      </c>
      <c r="E55" s="509" t="s">
        <v>45</v>
      </c>
      <c r="F55" s="510">
        <v>8</v>
      </c>
      <c r="G55" s="510"/>
      <c r="H55" s="510" t="s">
        <v>373</v>
      </c>
      <c r="I55" s="509"/>
      <c r="J55" s="509" t="s">
        <v>438</v>
      </c>
      <c r="K55" s="509"/>
      <c r="L55" s="509"/>
      <c r="M55" s="509"/>
      <c r="N55" s="590" t="s">
        <v>1173</v>
      </c>
      <c r="O55" s="509"/>
      <c r="P55" s="509"/>
      <c r="Q55" s="122"/>
      <c r="R55" s="122"/>
      <c r="S55" s="122"/>
      <c r="T55" s="122"/>
      <c r="U55" s="122"/>
      <c r="V55" s="122"/>
      <c r="W55" s="122"/>
      <c r="X55" s="122"/>
      <c r="Y55" s="122"/>
      <c r="Z55" s="122"/>
      <c r="AA55" s="122"/>
      <c r="AB55" s="122"/>
      <c r="AC55" s="122"/>
      <c r="AD55" s="122"/>
      <c r="AE55" s="122"/>
      <c r="AF55" s="122"/>
      <c r="AG55" s="122"/>
      <c r="AH55" s="122"/>
      <c r="AI55" s="122"/>
      <c r="AJ55" s="122"/>
      <c r="AK55" s="122"/>
      <c r="AL55" s="122"/>
      <c r="AM55" s="122"/>
      <c r="AN55" s="122"/>
      <c r="AO55" s="122"/>
      <c r="AP55" s="122"/>
      <c r="AQ55" s="122"/>
      <c r="AR55" s="122"/>
      <c r="AS55" s="122"/>
      <c r="AT55" s="122"/>
      <c r="AU55" s="122"/>
      <c r="AV55" s="122"/>
      <c r="AW55" s="122"/>
      <c r="AX55" s="122"/>
      <c r="AY55" s="122"/>
      <c r="AZ55" s="122"/>
      <c r="BA55" s="122"/>
      <c r="BB55" s="122"/>
    </row>
    <row r="56" spans="1:54" s="124" customFormat="1">
      <c r="A56" s="111"/>
      <c r="B56" s="111"/>
      <c r="C56" s="111"/>
      <c r="D56" s="111"/>
      <c r="E56" s="111"/>
      <c r="F56" s="126"/>
      <c r="G56" s="126"/>
      <c r="H56" s="126"/>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row>
    <row r="57" spans="1:54" ht="15.75" customHeight="1">
      <c r="B57" s="16"/>
      <c r="C57" s="16"/>
      <c r="D57" s="16"/>
      <c r="E57" s="16"/>
      <c r="F57" s="19"/>
      <c r="G57" s="19"/>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row>
    <row r="58" spans="1:54" ht="15.75" customHeight="1">
      <c r="A58" s="837" t="s">
        <v>183</v>
      </c>
      <c r="B58" s="825"/>
      <c r="C58" s="826"/>
      <c r="D58" s="16"/>
      <c r="E58" s="16"/>
      <c r="F58" s="16"/>
      <c r="G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ht="15.75" customHeight="1">
      <c r="A59" s="833" t="s">
        <v>26</v>
      </c>
      <c r="B59" s="814"/>
      <c r="C59" s="63" t="s">
        <v>184</v>
      </c>
      <c r="D59" s="16"/>
      <c r="E59" s="16"/>
      <c r="F59" s="16"/>
      <c r="G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0" spans="1:54" ht="15.75" customHeight="1">
      <c r="A60" s="833" t="s">
        <v>28</v>
      </c>
      <c r="B60" s="814"/>
      <c r="C60" s="63" t="s">
        <v>184</v>
      </c>
      <c r="D60" s="64"/>
      <c r="E60" s="64"/>
      <c r="F60" s="64"/>
      <c r="G60" s="64"/>
      <c r="H60" s="64"/>
      <c r="I60" s="64"/>
      <c r="J60" s="64"/>
      <c r="K60" s="64"/>
      <c r="L60" s="64"/>
      <c r="M60" s="64"/>
      <c r="N60" s="64"/>
      <c r="O60" s="64"/>
      <c r="P60" s="64"/>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row>
    <row r="61" spans="1:54" ht="15.75" customHeight="1">
      <c r="A61" s="834" t="s">
        <v>29</v>
      </c>
      <c r="B61" s="835"/>
      <c r="C61" s="835"/>
      <c r="D61" s="835"/>
      <c r="E61" s="835"/>
      <c r="F61" s="835"/>
      <c r="G61" s="835"/>
      <c r="H61" s="835"/>
      <c r="I61" s="835"/>
      <c r="J61" s="835"/>
      <c r="K61" s="835"/>
      <c r="L61" s="814"/>
      <c r="M61" s="824" t="s">
        <v>366</v>
      </c>
      <c r="N61" s="825"/>
      <c r="O61" s="825"/>
      <c r="P61" s="82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ht="15.75" customHeight="1">
      <c r="A62" s="490" t="s">
        <v>31</v>
      </c>
      <c r="B62" s="491" t="s">
        <v>28</v>
      </c>
      <c r="C62" s="491" t="s">
        <v>32</v>
      </c>
      <c r="D62" s="491" t="s">
        <v>33</v>
      </c>
      <c r="E62" s="491" t="s">
        <v>34</v>
      </c>
      <c r="F62" s="491" t="s">
        <v>35</v>
      </c>
      <c r="G62" s="491" t="s">
        <v>36</v>
      </c>
      <c r="H62" s="491" t="s">
        <v>37</v>
      </c>
      <c r="I62" s="491" t="s">
        <v>38</v>
      </c>
      <c r="J62" s="491" t="s">
        <v>6</v>
      </c>
      <c r="K62" s="491" t="s">
        <v>39</v>
      </c>
      <c r="L62" s="491" t="s">
        <v>40</v>
      </c>
      <c r="M62" s="492" t="s">
        <v>32</v>
      </c>
      <c r="N62" s="492" t="s">
        <v>42</v>
      </c>
      <c r="O62" s="492" t="s">
        <v>33</v>
      </c>
      <c r="P62" s="492" t="s">
        <v>6</v>
      </c>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row>
    <row r="63" spans="1:54" s="531" customFormat="1" ht="32.450000000000003" customHeight="1">
      <c r="A63" s="525">
        <v>1</v>
      </c>
      <c r="B63" s="526" t="s">
        <v>87</v>
      </c>
      <c r="C63" s="526" t="s">
        <v>87</v>
      </c>
      <c r="D63" s="527" t="s">
        <v>1055</v>
      </c>
      <c r="E63" s="528" t="s">
        <v>45</v>
      </c>
      <c r="F63" s="529"/>
      <c r="G63" s="529"/>
      <c r="H63" s="529"/>
      <c r="I63" s="529"/>
      <c r="J63" s="554" t="s">
        <v>1082</v>
      </c>
      <c r="K63" s="529"/>
      <c r="L63" s="529"/>
      <c r="M63" s="529"/>
      <c r="N63" s="14" t="s">
        <v>1156</v>
      </c>
      <c r="O63" s="529"/>
      <c r="P63" s="529"/>
      <c r="Q63" s="530"/>
      <c r="R63" s="530"/>
      <c r="S63" s="530"/>
      <c r="T63" s="530"/>
      <c r="U63" s="530"/>
      <c r="V63" s="530"/>
      <c r="W63" s="530"/>
      <c r="X63" s="530"/>
      <c r="Y63" s="530"/>
      <c r="Z63" s="530"/>
      <c r="AA63" s="530"/>
      <c r="AB63" s="530"/>
      <c r="AC63" s="530"/>
      <c r="AD63" s="530"/>
      <c r="AE63" s="530"/>
      <c r="AF63" s="530"/>
      <c r="AG63" s="530"/>
      <c r="AH63" s="530"/>
      <c r="AI63" s="530"/>
      <c r="AJ63" s="530"/>
      <c r="AK63" s="530"/>
      <c r="AL63" s="530"/>
      <c r="AM63" s="530"/>
      <c r="AN63" s="530"/>
      <c r="AO63" s="530"/>
      <c r="AP63" s="530"/>
      <c r="AQ63" s="530"/>
      <c r="AR63" s="530"/>
      <c r="AS63" s="530"/>
      <c r="AT63" s="530"/>
      <c r="AU63" s="530"/>
      <c r="AV63" s="530"/>
      <c r="AW63" s="530"/>
      <c r="AX63" s="530"/>
      <c r="AY63" s="530"/>
      <c r="AZ63" s="530"/>
      <c r="BA63" s="530"/>
      <c r="BB63" s="530"/>
    </row>
    <row r="64" spans="1:54" ht="47.25" customHeight="1">
      <c r="A64" s="464">
        <v>2</v>
      </c>
      <c r="B64" s="139" t="s">
        <v>186</v>
      </c>
      <c r="C64" s="139" t="s">
        <v>186</v>
      </c>
      <c r="D64" s="139" t="s">
        <v>187</v>
      </c>
      <c r="E64" s="139" t="s">
        <v>45</v>
      </c>
      <c r="F64" s="464">
        <v>4</v>
      </c>
      <c r="G64" s="139"/>
      <c r="H64" s="140" t="s">
        <v>47</v>
      </c>
      <c r="I64" s="139"/>
      <c r="J64" s="139" t="s">
        <v>188</v>
      </c>
      <c r="K64" s="139" t="s">
        <v>189</v>
      </c>
      <c r="L64" s="139"/>
      <c r="M64" s="493"/>
      <c r="N64" s="652" t="s">
        <v>1343</v>
      </c>
      <c r="O64" s="139"/>
      <c r="P64" s="535" t="s">
        <v>1344</v>
      </c>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464">
        <v>3</v>
      </c>
      <c r="B65" s="139" t="s">
        <v>191</v>
      </c>
      <c r="C65" s="139" t="s">
        <v>191</v>
      </c>
      <c r="D65" s="139" t="s">
        <v>192</v>
      </c>
      <c r="E65" s="139" t="s">
        <v>74</v>
      </c>
      <c r="F65" s="464">
        <v>19.600000000000001</v>
      </c>
      <c r="G65" s="139"/>
      <c r="H65" s="140" t="s">
        <v>47</v>
      </c>
      <c r="I65" s="139"/>
      <c r="J65" s="139"/>
      <c r="K65" s="139"/>
      <c r="L65" s="139"/>
      <c r="M65" s="493"/>
      <c r="N65" s="143" t="s">
        <v>1171</v>
      </c>
      <c r="O65" s="139"/>
      <c r="P65" s="493"/>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464">
        <v>4</v>
      </c>
      <c r="B66" s="139" t="s">
        <v>193</v>
      </c>
      <c r="C66" s="139" t="s">
        <v>193</v>
      </c>
      <c r="D66" s="139" t="s">
        <v>194</v>
      </c>
      <c r="E66" s="139" t="s">
        <v>74</v>
      </c>
      <c r="F66" s="464">
        <v>19.600000000000001</v>
      </c>
      <c r="G66" s="139"/>
      <c r="H66" s="140" t="s">
        <v>47</v>
      </c>
      <c r="I66" s="139"/>
      <c r="J66" s="139"/>
      <c r="K66" s="139"/>
      <c r="L66" s="139"/>
      <c r="M66" s="493"/>
      <c r="N66" s="143" t="s">
        <v>1176</v>
      </c>
      <c r="O66" s="139"/>
      <c r="P66" s="493"/>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488"/>
      <c r="B67" s="16"/>
      <c r="C67" s="16"/>
      <c r="D67" s="16"/>
      <c r="E67" s="16"/>
      <c r="F67" s="488"/>
      <c r="G67" s="16"/>
      <c r="H67" s="19"/>
      <c r="I67" s="16"/>
      <c r="J67" s="16"/>
      <c r="K67" s="16"/>
      <c r="L67" s="16"/>
      <c r="M67" s="489"/>
      <c r="N67" s="16"/>
      <c r="O67" s="16"/>
      <c r="P67" s="489"/>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row r="68" spans="1:54" ht="15.75" customHeight="1">
      <c r="A68" s="16"/>
      <c r="B68" s="16"/>
      <c r="C68" s="16"/>
      <c r="D68" s="16"/>
      <c r="E68" s="16"/>
      <c r="F68" s="19"/>
      <c r="G68" s="19"/>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row>
    <row r="69" spans="1:54" ht="15.75" hidden="1" customHeight="1">
      <c r="A69" s="827" t="s">
        <v>26</v>
      </c>
      <c r="B69" s="828"/>
      <c r="C69" s="653" t="s">
        <v>1042</v>
      </c>
      <c r="D69" s="845" t="s">
        <v>1083</v>
      </c>
      <c r="E69" s="846"/>
      <c r="F69" s="654"/>
      <c r="G69" s="654"/>
      <c r="H69" s="655"/>
      <c r="I69" s="654"/>
      <c r="J69" s="654"/>
      <c r="K69" s="654"/>
      <c r="L69" s="654"/>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row>
    <row r="70" spans="1:54" ht="15.75" hidden="1" customHeight="1">
      <c r="A70" s="827" t="s">
        <v>28</v>
      </c>
      <c r="B70" s="828"/>
      <c r="C70" s="653" t="s">
        <v>1042</v>
      </c>
      <c r="D70" s="678" t="s">
        <v>1365</v>
      </c>
      <c r="E70" s="656"/>
      <c r="F70" s="656"/>
      <c r="G70" s="656"/>
      <c r="H70" s="656"/>
      <c r="I70" s="656"/>
      <c r="J70" s="656"/>
      <c r="K70" s="656"/>
      <c r="L70" s="656"/>
      <c r="M70" s="64"/>
      <c r="N70" s="64"/>
      <c r="O70" s="64"/>
      <c r="P70" s="64"/>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row>
    <row r="71" spans="1:54" ht="15.75" hidden="1" customHeight="1">
      <c r="A71" s="829" t="s">
        <v>29</v>
      </c>
      <c r="B71" s="830"/>
      <c r="C71" s="830"/>
      <c r="D71" s="830"/>
      <c r="E71" s="830"/>
      <c r="F71" s="830"/>
      <c r="G71" s="830"/>
      <c r="H71" s="830"/>
      <c r="I71" s="830"/>
      <c r="J71" s="830"/>
      <c r="K71" s="830"/>
      <c r="L71" s="831"/>
      <c r="M71" s="824" t="s">
        <v>366</v>
      </c>
      <c r="N71" s="825"/>
      <c r="O71" s="825"/>
      <c r="P71" s="82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row>
    <row r="72" spans="1:54" ht="15.75" hidden="1" customHeight="1">
      <c r="A72" s="657" t="s">
        <v>31</v>
      </c>
      <c r="B72" s="658" t="s">
        <v>28</v>
      </c>
      <c r="C72" s="658" t="s">
        <v>32</v>
      </c>
      <c r="D72" s="658" t="s">
        <v>33</v>
      </c>
      <c r="E72" s="658" t="s">
        <v>34</v>
      </c>
      <c r="F72" s="658" t="s">
        <v>35</v>
      </c>
      <c r="G72" s="658" t="s">
        <v>36</v>
      </c>
      <c r="H72" s="658" t="s">
        <v>37</v>
      </c>
      <c r="I72" s="658" t="s">
        <v>38</v>
      </c>
      <c r="J72" s="658" t="s">
        <v>6</v>
      </c>
      <c r="K72" s="658" t="s">
        <v>39</v>
      </c>
      <c r="L72" s="658" t="s">
        <v>40</v>
      </c>
      <c r="M72" s="67" t="s">
        <v>32</v>
      </c>
      <c r="N72" s="67" t="s">
        <v>42</v>
      </c>
      <c r="O72" s="67" t="s">
        <v>33</v>
      </c>
      <c r="P72" s="67" t="s">
        <v>6</v>
      </c>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row>
    <row r="73" spans="1:54" ht="67.5" hidden="1" customHeight="1">
      <c r="A73" s="659">
        <v>1</v>
      </c>
      <c r="B73" s="660" t="s">
        <v>1043</v>
      </c>
      <c r="C73" s="660" t="s">
        <v>1043</v>
      </c>
      <c r="D73" s="660" t="s">
        <v>1045</v>
      </c>
      <c r="E73" s="660" t="s">
        <v>45</v>
      </c>
      <c r="F73" s="661">
        <v>4</v>
      </c>
      <c r="G73" s="660"/>
      <c r="H73" s="661" t="s">
        <v>47</v>
      </c>
      <c r="I73" s="660"/>
      <c r="J73" s="660" t="s">
        <v>1045</v>
      </c>
      <c r="K73" s="660" t="s">
        <v>189</v>
      </c>
      <c r="L73" s="660"/>
      <c r="M73" s="145"/>
      <c r="N73" s="81" t="s">
        <v>1205</v>
      </c>
      <c r="O73" s="63"/>
      <c r="P73" s="593" t="s">
        <v>1207</v>
      </c>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row>
    <row r="74" spans="1:54" ht="15.75" hidden="1" customHeight="1">
      <c r="A74" s="659">
        <v>2</v>
      </c>
      <c r="B74" s="660" t="s">
        <v>93</v>
      </c>
      <c r="C74" s="660" t="s">
        <v>93</v>
      </c>
      <c r="D74" s="660" t="s">
        <v>97</v>
      </c>
      <c r="E74" s="660" t="s">
        <v>74</v>
      </c>
      <c r="F74" s="661">
        <v>19.600000000000001</v>
      </c>
      <c r="G74" s="660"/>
      <c r="H74" s="661" t="s">
        <v>47</v>
      </c>
      <c r="I74" s="660"/>
      <c r="J74" s="660" t="s">
        <v>1047</v>
      </c>
      <c r="K74" s="660"/>
      <c r="L74" s="660"/>
      <c r="M74" s="145"/>
      <c r="N74" s="63" t="s">
        <v>97</v>
      </c>
      <c r="O74" s="63"/>
      <c r="P74" s="145"/>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row>
    <row r="75" spans="1:54" ht="15.75" hidden="1" customHeight="1">
      <c r="A75" s="653">
        <v>3</v>
      </c>
      <c r="B75" s="653" t="s">
        <v>1044</v>
      </c>
      <c r="C75" s="653" t="s">
        <v>1044</v>
      </c>
      <c r="D75" s="653" t="s">
        <v>1046</v>
      </c>
      <c r="E75" s="660" t="s">
        <v>74</v>
      </c>
      <c r="F75" s="661">
        <v>19.600000000000001</v>
      </c>
      <c r="G75" s="662"/>
      <c r="H75" s="662" t="s">
        <v>47</v>
      </c>
      <c r="I75" s="653"/>
      <c r="J75" s="653" t="s">
        <v>1046</v>
      </c>
      <c r="K75" s="653"/>
      <c r="L75" s="653"/>
      <c r="M75" s="139"/>
      <c r="N75" s="139" t="s">
        <v>1206</v>
      </c>
      <c r="O75" s="139"/>
      <c r="P75" s="139"/>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row>
    <row r="76" spans="1:54" ht="15.75" hidden="1" customHeight="1">
      <c r="A76" s="16"/>
      <c r="B76" s="16"/>
      <c r="C76" s="16"/>
      <c r="D76" s="16"/>
      <c r="E76" s="16"/>
      <c r="F76" s="19"/>
      <c r="G76" s="19"/>
      <c r="H76" s="19"/>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row>
    <row r="77" spans="1:54" ht="15.75" hidden="1" customHeight="1">
      <c r="A77" s="71" t="s">
        <v>195</v>
      </c>
      <c r="B77" s="16"/>
      <c r="C77" s="16"/>
      <c r="D77" s="16"/>
      <c r="E77" s="16"/>
      <c r="F77" s="19"/>
      <c r="G77" s="19"/>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row>
    <row r="78" spans="1:54" ht="15.75" customHeight="1">
      <c r="A78" s="16"/>
      <c r="B78" s="16"/>
      <c r="C78" s="16"/>
      <c r="D78" s="16"/>
      <c r="E78" s="16"/>
      <c r="F78" s="19"/>
      <c r="G78" s="19"/>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row>
    <row r="79" spans="1:54" ht="15.75" customHeight="1">
      <c r="A79" s="448" t="s">
        <v>877</v>
      </c>
      <c r="B79" s="448" t="s">
        <v>877</v>
      </c>
      <c r="C79" s="16"/>
      <c r="D79" s="16"/>
      <c r="E79" s="16"/>
      <c r="F79" s="19"/>
      <c r="G79" s="19"/>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row>
  </sheetData>
  <mergeCells count="21">
    <mergeCell ref="A58:C58"/>
    <mergeCell ref="A59:B59"/>
    <mergeCell ref="D69:E69"/>
    <mergeCell ref="J38:J40"/>
    <mergeCell ref="A32:C32"/>
    <mergeCell ref="A33:B33"/>
    <mergeCell ref="A34:B34"/>
    <mergeCell ref="A35:L35"/>
    <mergeCell ref="A69:B69"/>
    <mergeCell ref="M35:P35"/>
    <mergeCell ref="A13:C13"/>
    <mergeCell ref="A14:B14"/>
    <mergeCell ref="A15:B15"/>
    <mergeCell ref="A16:L16"/>
    <mergeCell ref="M16:P16"/>
    <mergeCell ref="A70:B70"/>
    <mergeCell ref="A71:L71"/>
    <mergeCell ref="M71:P71"/>
    <mergeCell ref="A60:B60"/>
    <mergeCell ref="A61:L61"/>
    <mergeCell ref="M61:P61"/>
  </mergeCells>
  <phoneticPr fontId="47" type="noConversion"/>
  <pageMargins left="0.7" right="0.7"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3B3D0-829C-40D7-9243-0F40097465C0}">
  <sheetPr>
    <tabColor theme="9" tint="-0.249977111117893"/>
  </sheetPr>
  <dimension ref="A1:BB68"/>
  <sheetViews>
    <sheetView showGridLines="0" zoomScale="110" zoomScaleNormal="110" workbookViewId="0">
      <selection activeCell="C9" sqref="C9"/>
    </sheetView>
  </sheetViews>
  <sheetFormatPr defaultColWidth="14.42578125" defaultRowHeight="15" customHeight="1"/>
  <cols>
    <col min="1" max="1" width="4.42578125" customWidth="1"/>
    <col min="2" max="2" width="21.7109375" customWidth="1"/>
    <col min="3" max="3" width="25.5703125" customWidth="1"/>
    <col min="4" max="4" width="18.7109375" customWidth="1"/>
    <col min="5" max="5" width="12.42578125" customWidth="1"/>
    <col min="6" max="6" width="7" customWidth="1"/>
    <col min="7" max="7" width="10.42578125" customWidth="1"/>
    <col min="8" max="8" width="10.7109375" customWidth="1"/>
    <col min="9" max="9" width="13.28515625" hidden="1" customWidth="1"/>
    <col min="10" max="10" width="34.42578125" customWidth="1"/>
    <col min="11" max="11" width="12.140625" hidden="1" customWidth="1"/>
    <col min="12" max="12" width="14" hidden="1" customWidth="1"/>
    <col min="13" max="13" width="11.28515625" customWidth="1"/>
    <col min="14" max="14" width="53.140625" bestFit="1" customWidth="1"/>
    <col min="15" max="16" width="24.7109375" customWidth="1"/>
    <col min="17" max="54" width="8.7109375" customWidth="1"/>
  </cols>
  <sheetData>
    <row r="1" spans="1:54">
      <c r="A1" s="18" t="s">
        <v>12</v>
      </c>
      <c r="B1" s="16"/>
      <c r="C1" s="16" t="s">
        <v>361</v>
      </c>
      <c r="D1" s="16"/>
      <c r="E1" s="16"/>
      <c r="F1" s="19"/>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4">
      <c r="A2" s="18" t="s">
        <v>13</v>
      </c>
      <c r="B2" s="16"/>
      <c r="C2" s="16" t="s">
        <v>359</v>
      </c>
      <c r="D2" s="16"/>
      <c r="E2" s="16"/>
      <c r="F2" s="19"/>
      <c r="G2" s="19"/>
      <c r="H2" s="16"/>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18" t="s">
        <v>14</v>
      </c>
      <c r="B3" s="16"/>
      <c r="C3" s="16" t="s">
        <v>1002</v>
      </c>
      <c r="D3" s="16"/>
      <c r="E3" s="16"/>
      <c r="F3" s="19"/>
      <c r="G3" s="19"/>
      <c r="H3" s="16"/>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110" t="s">
        <v>875</v>
      </c>
      <c r="B4" s="111"/>
      <c r="C4" s="425" t="s">
        <v>1001</v>
      </c>
      <c r="D4" s="16"/>
      <c r="E4" s="16"/>
      <c r="F4" s="19"/>
      <c r="G4" s="19"/>
      <c r="H4" s="16"/>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18" t="s">
        <v>15</v>
      </c>
      <c r="B5" s="16"/>
      <c r="C5" s="21">
        <v>14</v>
      </c>
      <c r="D5" s="16"/>
      <c r="E5" s="16"/>
      <c r="F5" s="19"/>
      <c r="G5" s="19"/>
      <c r="H5" s="16"/>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18" t="s">
        <v>16</v>
      </c>
      <c r="B6" s="16"/>
      <c r="C6" s="16" t="s">
        <v>8</v>
      </c>
      <c r="D6" s="16"/>
      <c r="E6" s="16"/>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18" t="s">
        <v>17</v>
      </c>
      <c r="B7" s="16"/>
      <c r="C7" s="16" t="s">
        <v>1667</v>
      </c>
      <c r="D7" s="16"/>
      <c r="E7" s="16"/>
      <c r="F7" s="19"/>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18" t="s">
        <v>19</v>
      </c>
      <c r="B8" s="16"/>
      <c r="C8" s="16" t="s">
        <v>21</v>
      </c>
      <c r="D8" s="16"/>
      <c r="E8" s="16"/>
      <c r="F8" s="19"/>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18" t="s">
        <v>20</v>
      </c>
      <c r="B9" s="16"/>
      <c r="C9" s="1016" t="s">
        <v>1664</v>
      </c>
      <c r="D9" s="16"/>
      <c r="E9" s="16"/>
      <c r="F9" s="19"/>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18" t="s">
        <v>22</v>
      </c>
      <c r="B10" s="16"/>
      <c r="C10" s="16" t="s">
        <v>23</v>
      </c>
      <c r="D10" s="16"/>
      <c r="E10" s="16"/>
      <c r="F10" s="19"/>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18" t="s">
        <v>24</v>
      </c>
      <c r="B11" s="16"/>
      <c r="C11" s="16" t="s">
        <v>21</v>
      </c>
      <c r="D11" s="16"/>
      <c r="E11" s="16"/>
      <c r="F11" s="19"/>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16"/>
      <c r="B12" s="16"/>
      <c r="C12" s="16"/>
      <c r="D12" s="16"/>
      <c r="E12" s="16"/>
      <c r="F12" s="19"/>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832" t="s">
        <v>25</v>
      </c>
      <c r="B13" s="825"/>
      <c r="C13" s="826"/>
      <c r="D13" s="16"/>
      <c r="E13" s="16"/>
      <c r="F13" s="19"/>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832" t="s">
        <v>26</v>
      </c>
      <c r="B14" s="826"/>
      <c r="C14" s="22" t="s">
        <v>197</v>
      </c>
      <c r="D14" s="16"/>
      <c r="E14" s="16"/>
      <c r="F14" s="19"/>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841" t="s">
        <v>28</v>
      </c>
      <c r="B15" s="842"/>
      <c r="C15" s="22" t="s">
        <v>197</v>
      </c>
      <c r="D15" s="16"/>
      <c r="E15" s="16"/>
      <c r="F15" s="19"/>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836" t="s">
        <v>29</v>
      </c>
      <c r="B16" s="825"/>
      <c r="C16" s="825"/>
      <c r="D16" s="825"/>
      <c r="E16" s="825"/>
      <c r="F16" s="825"/>
      <c r="G16" s="825"/>
      <c r="H16" s="825"/>
      <c r="I16" s="825"/>
      <c r="J16" s="825"/>
      <c r="K16" s="825"/>
      <c r="L16" s="826"/>
      <c r="M16" s="824" t="s">
        <v>366</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3" t="s">
        <v>35</v>
      </c>
      <c r="G17" s="23" t="s">
        <v>36</v>
      </c>
      <c r="H17" s="117"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c r="A18" s="26">
        <v>1</v>
      </c>
      <c r="B18" s="22" t="s">
        <v>872</v>
      </c>
      <c r="C18" s="22" t="s">
        <v>43</v>
      </c>
      <c r="D18" s="22" t="s">
        <v>44</v>
      </c>
      <c r="E18" s="22" t="s">
        <v>45</v>
      </c>
      <c r="F18" s="26">
        <v>1</v>
      </c>
      <c r="G18" s="113" t="s">
        <v>364</v>
      </c>
      <c r="H18" s="113" t="s">
        <v>373</v>
      </c>
      <c r="I18" s="22"/>
      <c r="J18" s="22" t="s">
        <v>873</v>
      </c>
      <c r="K18" s="22"/>
      <c r="L18" s="22"/>
      <c r="M18" s="143"/>
      <c r="N18" s="143" t="s">
        <v>1151</v>
      </c>
      <c r="O18" s="22"/>
      <c r="P18" s="109"/>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ht="30" customHeight="1">
      <c r="A19" s="27">
        <v>2</v>
      </c>
      <c r="B19" s="28" t="s">
        <v>49</v>
      </c>
      <c r="C19" s="28" t="s">
        <v>49</v>
      </c>
      <c r="D19" s="28" t="s">
        <v>50</v>
      </c>
      <c r="E19" s="28" t="s">
        <v>1</v>
      </c>
      <c r="F19" s="27">
        <v>10</v>
      </c>
      <c r="G19" s="27" t="s">
        <v>51</v>
      </c>
      <c r="H19" s="116" t="s">
        <v>373</v>
      </c>
      <c r="I19" s="28"/>
      <c r="J19" s="114" t="s">
        <v>365</v>
      </c>
      <c r="K19" s="28"/>
      <c r="L19" s="28"/>
      <c r="M19" s="142"/>
      <c r="N19" s="597" t="s">
        <v>1186</v>
      </c>
      <c r="O19" s="114"/>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35.25" customHeight="1">
      <c r="A20" s="30">
        <v>3</v>
      </c>
      <c r="B20" s="31" t="s">
        <v>56</v>
      </c>
      <c r="C20" s="31" t="s">
        <v>56</v>
      </c>
      <c r="D20" s="31" t="s">
        <v>57</v>
      </c>
      <c r="E20" s="31" t="s">
        <v>1</v>
      </c>
      <c r="F20" s="30">
        <v>10</v>
      </c>
      <c r="G20" s="30" t="s">
        <v>51</v>
      </c>
      <c r="H20" s="116" t="s">
        <v>373</v>
      </c>
      <c r="I20" s="31"/>
      <c r="J20" s="114" t="s">
        <v>57</v>
      </c>
      <c r="K20" s="31"/>
      <c r="L20" s="31"/>
      <c r="M20" s="142"/>
      <c r="N20" s="597" t="s">
        <v>1187</v>
      </c>
      <c r="O20" s="114"/>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30.75" customHeight="1">
      <c r="A21" s="26">
        <v>4</v>
      </c>
      <c r="B21" s="31" t="s">
        <v>59</v>
      </c>
      <c r="C21" s="31" t="s">
        <v>59</v>
      </c>
      <c r="D21" s="31" t="s">
        <v>60</v>
      </c>
      <c r="E21" s="31" t="s">
        <v>1</v>
      </c>
      <c r="F21" s="30">
        <v>10</v>
      </c>
      <c r="G21" s="30" t="s">
        <v>51</v>
      </c>
      <c r="H21" s="116" t="s">
        <v>373</v>
      </c>
      <c r="I21" s="31"/>
      <c r="J21" s="114" t="s">
        <v>365</v>
      </c>
      <c r="K21" s="31"/>
      <c r="L21" s="31"/>
      <c r="M21" s="142"/>
      <c r="N21" s="597" t="s">
        <v>1186</v>
      </c>
      <c r="O21" s="114"/>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s="758" customFormat="1" ht="34.9" customHeight="1">
      <c r="A22" s="752">
        <v>7</v>
      </c>
      <c r="B22" s="753" t="s">
        <v>1500</v>
      </c>
      <c r="C22" s="753" t="s">
        <v>1500</v>
      </c>
      <c r="D22" s="753" t="s">
        <v>1501</v>
      </c>
      <c r="E22" s="753" t="s">
        <v>884</v>
      </c>
      <c r="F22" s="753"/>
      <c r="G22" s="753"/>
      <c r="H22" s="753" t="s">
        <v>512</v>
      </c>
      <c r="I22" s="753"/>
      <c r="J22" s="754" t="s">
        <v>1502</v>
      </c>
      <c r="K22" s="755"/>
      <c r="L22" s="756"/>
      <c r="M22" s="756"/>
      <c r="N22" s="756" t="s">
        <v>1503</v>
      </c>
      <c r="O22" s="143"/>
      <c r="P22" s="143"/>
      <c r="Q22" s="757"/>
      <c r="R22" s="757"/>
      <c r="S22" s="757"/>
      <c r="T22" s="757"/>
      <c r="U22" s="757"/>
      <c r="V22" s="757"/>
      <c r="W22" s="757"/>
      <c r="X22" s="757"/>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spans="1:54">
      <c r="A23" s="27">
        <v>5</v>
      </c>
      <c r="B23" s="22" t="s">
        <v>64</v>
      </c>
      <c r="C23" s="22" t="s">
        <v>64</v>
      </c>
      <c r="D23" s="22" t="s">
        <v>65</v>
      </c>
      <c r="E23" s="22" t="s">
        <v>45</v>
      </c>
      <c r="F23" s="26">
        <v>15</v>
      </c>
      <c r="G23" s="26"/>
      <c r="H23" s="116" t="s">
        <v>373</v>
      </c>
      <c r="I23" s="22"/>
      <c r="J23" s="22" t="s">
        <v>882</v>
      </c>
      <c r="K23" s="22" t="s">
        <v>67</v>
      </c>
      <c r="L23" s="22" t="s">
        <v>64</v>
      </c>
      <c r="M23" s="14"/>
      <c r="N23" s="14" t="s">
        <v>1188</v>
      </c>
      <c r="O23" s="2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c r="A24" s="30">
        <v>6</v>
      </c>
      <c r="B24" s="22" t="s">
        <v>69</v>
      </c>
      <c r="C24" s="22" t="s">
        <v>69</v>
      </c>
      <c r="D24" s="22" t="s">
        <v>70</v>
      </c>
      <c r="E24" s="22" t="s">
        <v>45</v>
      </c>
      <c r="F24" s="26">
        <v>100</v>
      </c>
      <c r="G24" s="26"/>
      <c r="H24" s="116" t="s">
        <v>373</v>
      </c>
      <c r="I24" s="22"/>
      <c r="J24" s="112" t="s">
        <v>367</v>
      </c>
      <c r="K24" s="22"/>
      <c r="L24" s="22"/>
      <c r="M24" s="14"/>
      <c r="N24" s="14" t="s">
        <v>1189</v>
      </c>
      <c r="O24" s="112"/>
      <c r="P24" s="22"/>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ht="21">
      <c r="A25" s="26">
        <v>7</v>
      </c>
      <c r="B25" s="22" t="s">
        <v>370</v>
      </c>
      <c r="C25" s="22" t="s">
        <v>371</v>
      </c>
      <c r="D25" s="22" t="s">
        <v>372</v>
      </c>
      <c r="E25" s="22" t="s">
        <v>45</v>
      </c>
      <c r="F25" s="26">
        <v>100</v>
      </c>
      <c r="G25" s="26"/>
      <c r="H25" s="116" t="s">
        <v>374</v>
      </c>
      <c r="I25" s="22"/>
      <c r="J25" s="112" t="s">
        <v>368</v>
      </c>
      <c r="K25" s="22"/>
      <c r="L25" s="22"/>
      <c r="M25" s="14"/>
      <c r="N25" s="597" t="s">
        <v>1190</v>
      </c>
      <c r="O25" s="11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27">
        <v>8</v>
      </c>
      <c r="B26" s="22" t="s">
        <v>375</v>
      </c>
      <c r="C26" s="22" t="s">
        <v>375</v>
      </c>
      <c r="D26" s="22" t="s">
        <v>376</v>
      </c>
      <c r="E26" s="22" t="s">
        <v>45</v>
      </c>
      <c r="F26" s="26">
        <v>254</v>
      </c>
      <c r="G26" s="26"/>
      <c r="H26" s="116" t="s">
        <v>374</v>
      </c>
      <c r="I26" s="22"/>
      <c r="J26" s="112" t="s">
        <v>369</v>
      </c>
      <c r="K26" s="22"/>
      <c r="L26" s="22"/>
      <c r="M26" s="143"/>
      <c r="N26" s="143" t="s">
        <v>1191</v>
      </c>
      <c r="O26" s="11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22.5">
      <c r="A27" s="30">
        <v>9</v>
      </c>
      <c r="B27" s="22" t="s">
        <v>357</v>
      </c>
      <c r="C27" s="22" t="s">
        <v>357</v>
      </c>
      <c r="D27" s="22" t="s">
        <v>6</v>
      </c>
      <c r="E27" s="22" t="s">
        <v>45</v>
      </c>
      <c r="F27" s="26">
        <v>254</v>
      </c>
      <c r="G27" s="26"/>
      <c r="H27" s="116" t="s">
        <v>374</v>
      </c>
      <c r="I27" s="22"/>
      <c r="J27" s="112" t="s">
        <v>6</v>
      </c>
      <c r="K27" s="22"/>
      <c r="L27" s="22"/>
      <c r="M27" s="141"/>
      <c r="N27" s="121" t="s">
        <v>1192</v>
      </c>
      <c r="O27" s="112"/>
      <c r="P27" s="22"/>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ht="31.5">
      <c r="A28" s="135">
        <v>11</v>
      </c>
      <c r="B28" s="139" t="s">
        <v>87</v>
      </c>
      <c r="C28" s="139" t="s">
        <v>87</v>
      </c>
      <c r="D28" s="139" t="s">
        <v>372</v>
      </c>
      <c r="E28" s="483" t="s">
        <v>45</v>
      </c>
      <c r="F28" s="140">
        <v>10</v>
      </c>
      <c r="G28" s="140"/>
      <c r="H28" s="484"/>
      <c r="I28" s="139"/>
      <c r="J28" s="554" t="s">
        <v>1086</v>
      </c>
      <c r="K28" s="139"/>
      <c r="L28" s="139"/>
      <c r="M28" s="485"/>
      <c r="N28" s="597" t="s">
        <v>1190</v>
      </c>
      <c r="O28" s="133"/>
      <c r="P28" s="139"/>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c r="A29" s="135">
        <v>12</v>
      </c>
      <c r="B29" s="139" t="s">
        <v>1048</v>
      </c>
      <c r="C29" s="139" t="s">
        <v>1048</v>
      </c>
      <c r="D29" s="139" t="s">
        <v>1049</v>
      </c>
      <c r="E29" s="139" t="s">
        <v>45</v>
      </c>
      <c r="F29" s="140">
        <v>100</v>
      </c>
      <c r="G29" s="140"/>
      <c r="H29" s="484"/>
      <c r="I29" s="139"/>
      <c r="J29" s="139" t="s">
        <v>1049</v>
      </c>
      <c r="K29" s="139"/>
      <c r="L29" s="139"/>
      <c r="M29" s="485"/>
      <c r="N29" s="139" t="s">
        <v>11</v>
      </c>
      <c r="O29" s="133"/>
      <c r="P29" s="139"/>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c r="A30" s="127"/>
      <c r="B30" s="115" t="s">
        <v>441</v>
      </c>
      <c r="C30" s="16"/>
      <c r="D30" s="16"/>
      <c r="E30" s="16"/>
      <c r="F30" s="19"/>
      <c r="G30" s="19"/>
      <c r="H30" s="128"/>
      <c r="I30" s="16"/>
      <c r="J30" s="115"/>
      <c r="K30" s="16"/>
      <c r="L30" s="16"/>
      <c r="M30" s="16"/>
      <c r="N30" s="115"/>
      <c r="O30" s="115"/>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16"/>
      <c r="B31" s="16"/>
      <c r="C31" s="16"/>
      <c r="D31" s="16"/>
      <c r="E31" s="16"/>
      <c r="F31" s="19"/>
      <c r="G31" s="19"/>
      <c r="H31" s="16"/>
      <c r="I31" s="16"/>
      <c r="J31" s="16"/>
      <c r="K31" s="16"/>
      <c r="L31" s="16"/>
      <c r="M31" s="16"/>
      <c r="N31" s="115"/>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2" t="s">
        <v>91</v>
      </c>
      <c r="B32" s="825"/>
      <c r="C32" s="826"/>
      <c r="D32" s="16"/>
      <c r="E32" s="16"/>
      <c r="F32" s="19"/>
      <c r="G32" s="19"/>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832" t="s">
        <v>26</v>
      </c>
      <c r="B33" s="826"/>
      <c r="C33" s="41" t="s">
        <v>201</v>
      </c>
      <c r="D33" s="16"/>
      <c r="E33" s="16"/>
      <c r="F33" s="19"/>
      <c r="G33" s="19"/>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c r="A34" s="832" t="s">
        <v>28</v>
      </c>
      <c r="B34" s="826"/>
      <c r="C34" s="41" t="s">
        <v>201</v>
      </c>
      <c r="D34" s="16"/>
      <c r="E34" s="16"/>
      <c r="F34" s="19"/>
      <c r="G34" s="19"/>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ht="15.75" customHeight="1">
      <c r="A35" s="836" t="s">
        <v>29</v>
      </c>
      <c r="B35" s="825"/>
      <c r="C35" s="825"/>
      <c r="D35" s="825"/>
      <c r="E35" s="825"/>
      <c r="F35" s="825"/>
      <c r="G35" s="825"/>
      <c r="H35" s="825"/>
      <c r="I35" s="825"/>
      <c r="J35" s="825"/>
      <c r="K35" s="825"/>
      <c r="L35" s="826"/>
      <c r="M35" s="824" t="s">
        <v>366</v>
      </c>
      <c r="N35" s="825"/>
      <c r="O35" s="825"/>
      <c r="P35" s="82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row>
    <row r="36" spans="1:54" ht="15.75" customHeight="1">
      <c r="A36" s="23" t="s">
        <v>31</v>
      </c>
      <c r="B36" s="24" t="s">
        <v>28</v>
      </c>
      <c r="C36" s="24" t="s">
        <v>32</v>
      </c>
      <c r="D36" s="24" t="s">
        <v>33</v>
      </c>
      <c r="E36" s="24" t="s">
        <v>34</v>
      </c>
      <c r="F36" s="23" t="s">
        <v>35</v>
      </c>
      <c r="G36" s="23" t="s">
        <v>36</v>
      </c>
      <c r="H36" s="24" t="s">
        <v>37</v>
      </c>
      <c r="I36" s="24" t="s">
        <v>38</v>
      </c>
      <c r="J36" s="24" t="s">
        <v>6</v>
      </c>
      <c r="K36" s="24" t="s">
        <v>39</v>
      </c>
      <c r="L36" s="24" t="s">
        <v>40</v>
      </c>
      <c r="M36" s="25" t="s">
        <v>32</v>
      </c>
      <c r="N36" s="25" t="s">
        <v>42</v>
      </c>
      <c r="O36" s="25" t="s">
        <v>33</v>
      </c>
      <c r="P36" s="25" t="s">
        <v>6</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row>
    <row r="37" spans="1:54" s="124" customFormat="1" ht="36.6" customHeight="1">
      <c r="A37" s="494">
        <v>1</v>
      </c>
      <c r="B37" s="514" t="s">
        <v>87</v>
      </c>
      <c r="C37" s="514" t="s">
        <v>87</v>
      </c>
      <c r="D37" s="513" t="s">
        <v>1055</v>
      </c>
      <c r="E37" s="509" t="s">
        <v>45</v>
      </c>
      <c r="F37" s="499"/>
      <c r="G37" s="499"/>
      <c r="H37" s="499"/>
      <c r="I37" s="498"/>
      <c r="J37" s="554" t="s">
        <v>1082</v>
      </c>
      <c r="K37" s="498"/>
      <c r="L37" s="498"/>
      <c r="M37" s="498"/>
      <c r="N37" s="597" t="s">
        <v>1190</v>
      </c>
      <c r="O37" s="498"/>
      <c r="P37" s="498"/>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row>
    <row r="38" spans="1:54" s="124" customFormat="1" ht="40.5" customHeight="1">
      <c r="A38" s="494">
        <v>2</v>
      </c>
      <c r="B38" s="514" t="s">
        <v>1052</v>
      </c>
      <c r="C38" s="514" t="s">
        <v>1052</v>
      </c>
      <c r="D38" s="513" t="s">
        <v>1055</v>
      </c>
      <c r="E38" s="509" t="s">
        <v>45</v>
      </c>
      <c r="F38" s="499"/>
      <c r="G38" s="499"/>
      <c r="H38" s="499"/>
      <c r="I38" s="498"/>
      <c r="J38" s="536" t="s">
        <v>1078</v>
      </c>
      <c r="K38" s="498"/>
      <c r="L38" s="498"/>
      <c r="M38" s="498"/>
      <c r="N38" s="663" t="s">
        <v>1194</v>
      </c>
      <c r="O38" s="498"/>
      <c r="P38" s="498"/>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row>
    <row r="39" spans="1:54" s="124" customFormat="1" ht="96.75" customHeight="1">
      <c r="A39" s="494">
        <v>3</v>
      </c>
      <c r="B39" s="514" t="s">
        <v>1053</v>
      </c>
      <c r="C39" s="514" t="s">
        <v>1053</v>
      </c>
      <c r="D39" s="139" t="s">
        <v>94</v>
      </c>
      <c r="E39" s="139" t="s">
        <v>95</v>
      </c>
      <c r="F39" s="499"/>
      <c r="G39" s="499"/>
      <c r="H39" s="499"/>
      <c r="I39" s="498"/>
      <c r="J39" s="533" t="s">
        <v>1077</v>
      </c>
      <c r="K39" s="498"/>
      <c r="L39" s="498"/>
      <c r="M39" s="498"/>
      <c r="N39" s="664" t="s">
        <v>1339</v>
      </c>
      <c r="O39" s="498"/>
      <c r="P39" s="498"/>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row>
    <row r="40" spans="1:54" s="124" customFormat="1" ht="55.5" customHeight="1">
      <c r="A40" s="494">
        <v>4</v>
      </c>
      <c r="B40" s="514" t="s">
        <v>1054</v>
      </c>
      <c r="C40" s="514" t="s">
        <v>1054</v>
      </c>
      <c r="D40" s="513" t="s">
        <v>1056</v>
      </c>
      <c r="E40" s="498"/>
      <c r="F40" s="499"/>
      <c r="G40" s="499"/>
      <c r="H40" s="499"/>
      <c r="I40" s="498"/>
      <c r="J40" s="533" t="s">
        <v>1076</v>
      </c>
      <c r="K40" s="498"/>
      <c r="L40" s="498"/>
      <c r="M40" s="498"/>
      <c r="N40" s="664" t="s">
        <v>1366</v>
      </c>
      <c r="O40" s="498"/>
      <c r="P40" s="498"/>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row>
    <row r="41" spans="1:54" ht="15.75" customHeight="1">
      <c r="A41" s="494">
        <v>5</v>
      </c>
      <c r="B41" s="22" t="s">
        <v>93</v>
      </c>
      <c r="C41" s="22" t="s">
        <v>93</v>
      </c>
      <c r="D41" s="22" t="s">
        <v>94</v>
      </c>
      <c r="E41" s="22" t="s">
        <v>95</v>
      </c>
      <c r="F41" s="26">
        <v>10</v>
      </c>
      <c r="G41" s="26"/>
      <c r="H41" s="116" t="s">
        <v>373</v>
      </c>
      <c r="I41" s="22">
        <v>0</v>
      </c>
      <c r="J41" s="22" t="s">
        <v>96</v>
      </c>
      <c r="K41" s="22"/>
      <c r="L41" s="22"/>
      <c r="M41" s="22"/>
      <c r="N41" s="587">
        <v>0</v>
      </c>
      <c r="O41" s="42"/>
      <c r="P41" s="42"/>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94">
        <v>6</v>
      </c>
      <c r="B42" s="22" t="s">
        <v>127</v>
      </c>
      <c r="C42" s="22" t="s">
        <v>127</v>
      </c>
      <c r="D42" s="22" t="s">
        <v>33</v>
      </c>
      <c r="E42" s="22" t="s">
        <v>45</v>
      </c>
      <c r="F42" s="26">
        <v>200</v>
      </c>
      <c r="G42" s="26"/>
      <c r="H42" s="116" t="s">
        <v>374</v>
      </c>
      <c r="I42" s="22"/>
      <c r="J42" s="112" t="s">
        <v>381</v>
      </c>
      <c r="K42" s="22"/>
      <c r="L42" s="22"/>
      <c r="M42" s="22"/>
      <c r="N42" s="22" t="s">
        <v>1195</v>
      </c>
      <c r="O42" s="22"/>
      <c r="P42" s="144"/>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494">
        <v>7</v>
      </c>
      <c r="B43" s="139" t="s">
        <v>1034</v>
      </c>
      <c r="C43" s="139" t="s">
        <v>1034</v>
      </c>
      <c r="D43" s="112" t="s">
        <v>379</v>
      </c>
      <c r="E43" s="112" t="s">
        <v>380</v>
      </c>
      <c r="F43" s="118">
        <v>256000</v>
      </c>
      <c r="G43" s="26"/>
      <c r="H43" s="26"/>
      <c r="I43" s="22"/>
      <c r="J43" s="112" t="s">
        <v>382</v>
      </c>
      <c r="K43" s="22"/>
      <c r="L43" s="22"/>
      <c r="M43" s="22"/>
      <c r="N43" s="22" t="s">
        <v>1368</v>
      </c>
      <c r="O43" s="22"/>
      <c r="P43" s="22"/>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75" customHeight="1">
      <c r="A44" s="494">
        <v>8</v>
      </c>
      <c r="B44" s="112" t="s">
        <v>383</v>
      </c>
      <c r="C44" s="112" t="s">
        <v>384</v>
      </c>
      <c r="D44" s="112" t="s">
        <v>384</v>
      </c>
      <c r="E44" s="112" t="s">
        <v>45</v>
      </c>
      <c r="F44" s="118">
        <v>10</v>
      </c>
      <c r="G44" s="26"/>
      <c r="H44" s="26"/>
      <c r="I44" s="22"/>
      <c r="J44" s="112" t="s">
        <v>384</v>
      </c>
      <c r="K44" s="22"/>
      <c r="L44" s="22"/>
      <c r="M44" s="141"/>
      <c r="N44" s="22" t="s">
        <v>1196</v>
      </c>
      <c r="O44" s="22"/>
      <c r="P44" s="22"/>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ht="15.75" customHeight="1">
      <c r="A45" s="494">
        <v>9</v>
      </c>
      <c r="B45" s="502" t="s">
        <v>104</v>
      </c>
      <c r="C45" s="502" t="s">
        <v>104</v>
      </c>
      <c r="D45" s="502" t="s">
        <v>1036</v>
      </c>
      <c r="E45" s="502" t="s">
        <v>104</v>
      </c>
      <c r="F45" s="503"/>
      <c r="G45" s="504"/>
      <c r="H45" s="504"/>
      <c r="I45" s="502"/>
      <c r="J45" s="502" t="s">
        <v>1035</v>
      </c>
      <c r="K45" s="502"/>
      <c r="L45" s="502"/>
      <c r="M45" s="505"/>
      <c r="N45" s="143" t="s">
        <v>1171</v>
      </c>
      <c r="O45" s="502"/>
      <c r="P45" s="502"/>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row>
    <row r="46" spans="1:54" ht="15.75" customHeight="1">
      <c r="A46" s="494">
        <v>10</v>
      </c>
      <c r="B46" s="22" t="s">
        <v>142</v>
      </c>
      <c r="C46" s="22" t="s">
        <v>142</v>
      </c>
      <c r="D46" s="22" t="s">
        <v>143</v>
      </c>
      <c r="E46" s="22" t="s">
        <v>45</v>
      </c>
      <c r="F46" s="26">
        <v>40</v>
      </c>
      <c r="G46" s="26"/>
      <c r="H46" s="113" t="s">
        <v>373</v>
      </c>
      <c r="I46" s="22"/>
      <c r="J46" s="112" t="s">
        <v>439</v>
      </c>
      <c r="K46" s="22"/>
      <c r="L46" s="22"/>
      <c r="M46" s="144"/>
      <c r="N46" s="587" t="s">
        <v>1197</v>
      </c>
      <c r="O46" s="22"/>
      <c r="P46" s="48"/>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s="518" customFormat="1" ht="46.9" customHeight="1">
      <c r="A47" s="494">
        <v>11</v>
      </c>
      <c r="B47" s="82" t="s">
        <v>108</v>
      </c>
      <c r="C47" s="82" t="s">
        <v>1040</v>
      </c>
      <c r="D47" s="82" t="s">
        <v>1040</v>
      </c>
      <c r="E47" s="14" t="s">
        <v>74</v>
      </c>
      <c r="F47" s="79">
        <v>19</v>
      </c>
      <c r="G47" s="79"/>
      <c r="H47" s="516" t="s">
        <v>374</v>
      </c>
      <c r="I47" s="14"/>
      <c r="J47" s="82" t="s">
        <v>1057</v>
      </c>
      <c r="K47" s="14"/>
      <c r="L47" s="14"/>
      <c r="M47" s="14"/>
      <c r="N47" s="666" t="s">
        <v>1178</v>
      </c>
      <c r="O47" s="517"/>
      <c r="P47" s="14"/>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row>
    <row r="48" spans="1:54" ht="15.75" customHeight="1">
      <c r="A48" s="494">
        <v>12</v>
      </c>
      <c r="B48" s="22" t="s">
        <v>131</v>
      </c>
      <c r="C48" s="22" t="s">
        <v>131</v>
      </c>
      <c r="D48" s="22" t="s">
        <v>132</v>
      </c>
      <c r="E48" s="22" t="s">
        <v>45</v>
      </c>
      <c r="F48" s="26">
        <v>4</v>
      </c>
      <c r="G48" s="47"/>
      <c r="H48" s="113" t="s">
        <v>373</v>
      </c>
      <c r="I48" s="22"/>
      <c r="J48" s="112" t="s">
        <v>440</v>
      </c>
      <c r="K48" s="22"/>
      <c r="L48" s="22"/>
      <c r="M48" s="144"/>
      <c r="N48" s="22" t="s">
        <v>1202</v>
      </c>
      <c r="O48" s="22"/>
      <c r="P48" s="48"/>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row>
    <row r="49" spans="1:54" s="123" customFormat="1" ht="15.75" customHeight="1">
      <c r="A49" s="494">
        <v>13</v>
      </c>
      <c r="B49" s="509" t="s">
        <v>1087</v>
      </c>
      <c r="C49" s="509" t="s">
        <v>1087</v>
      </c>
      <c r="D49" s="119" t="s">
        <v>139</v>
      </c>
      <c r="E49" s="119" t="s">
        <v>45</v>
      </c>
      <c r="F49" s="120">
        <v>3</v>
      </c>
      <c r="G49" s="120" t="s">
        <v>884</v>
      </c>
      <c r="H49" s="125" t="s">
        <v>373</v>
      </c>
      <c r="I49" s="119"/>
      <c r="J49" s="119" t="s">
        <v>139</v>
      </c>
      <c r="K49" s="119"/>
      <c r="L49" s="119"/>
      <c r="M49" s="141"/>
      <c r="N49" s="22" t="s">
        <v>1367</v>
      </c>
      <c r="O49" s="121"/>
      <c r="P49" s="119"/>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row>
    <row r="50" spans="1:54" s="123" customFormat="1" ht="22.5">
      <c r="A50" s="494">
        <v>14</v>
      </c>
      <c r="B50" s="119" t="s">
        <v>388</v>
      </c>
      <c r="C50" s="119" t="s">
        <v>388</v>
      </c>
      <c r="D50" s="119" t="s">
        <v>358</v>
      </c>
      <c r="E50" s="119" t="s">
        <v>45</v>
      </c>
      <c r="F50" s="120">
        <v>100</v>
      </c>
      <c r="G50" s="120"/>
      <c r="H50" s="120" t="s">
        <v>373</v>
      </c>
      <c r="I50" s="119"/>
      <c r="J50" s="119" t="s">
        <v>387</v>
      </c>
      <c r="K50" s="119"/>
      <c r="L50" s="119"/>
      <c r="M50" s="119"/>
      <c r="N50" s="600" t="s">
        <v>1203</v>
      </c>
      <c r="O50" s="119"/>
      <c r="P50" s="119"/>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row>
    <row r="51" spans="1:54" s="123" customFormat="1">
      <c r="A51" s="494">
        <v>15</v>
      </c>
      <c r="B51" s="119" t="s">
        <v>148</v>
      </c>
      <c r="C51" s="119" t="s">
        <v>148</v>
      </c>
      <c r="D51" s="119" t="s">
        <v>434</v>
      </c>
      <c r="E51" s="119" t="s">
        <v>45</v>
      </c>
      <c r="F51" s="120">
        <v>8</v>
      </c>
      <c r="G51" s="120"/>
      <c r="H51" s="120" t="s">
        <v>373</v>
      </c>
      <c r="I51" s="119"/>
      <c r="J51" s="119" t="s">
        <v>434</v>
      </c>
      <c r="K51" s="119"/>
      <c r="L51" s="119"/>
      <c r="M51" s="119"/>
      <c r="N51" s="590" t="s">
        <v>1173</v>
      </c>
      <c r="O51" s="119"/>
      <c r="P51" s="11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494">
        <v>16</v>
      </c>
      <c r="B52" s="119" t="s">
        <v>150</v>
      </c>
      <c r="C52" s="119" t="s">
        <v>150</v>
      </c>
      <c r="D52" s="119" t="s">
        <v>435</v>
      </c>
      <c r="E52" s="119" t="s">
        <v>45</v>
      </c>
      <c r="F52" s="120">
        <v>8</v>
      </c>
      <c r="G52" s="120"/>
      <c r="H52" s="120" t="s">
        <v>373</v>
      </c>
      <c r="I52" s="119"/>
      <c r="J52" s="119" t="s">
        <v>435</v>
      </c>
      <c r="K52" s="119"/>
      <c r="L52" s="119"/>
      <c r="M52" s="119"/>
      <c r="N52" s="590" t="s">
        <v>1173</v>
      </c>
      <c r="O52" s="119"/>
      <c r="P52" s="11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494">
        <v>17</v>
      </c>
      <c r="B53" s="119" t="s">
        <v>432</v>
      </c>
      <c r="C53" s="119" t="s">
        <v>432</v>
      </c>
      <c r="D53" s="119" t="s">
        <v>436</v>
      </c>
      <c r="E53" s="119" t="s">
        <v>45</v>
      </c>
      <c r="F53" s="120">
        <v>8</v>
      </c>
      <c r="G53" s="120"/>
      <c r="H53" s="120" t="s">
        <v>373</v>
      </c>
      <c r="I53" s="119"/>
      <c r="J53" s="119" t="s">
        <v>436</v>
      </c>
      <c r="K53" s="119"/>
      <c r="L53" s="119"/>
      <c r="M53" s="119"/>
      <c r="N53" s="590" t="s">
        <v>1173</v>
      </c>
      <c r="O53" s="119"/>
      <c r="P53" s="11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s="123" customFormat="1">
      <c r="A54" s="494">
        <v>18</v>
      </c>
      <c r="B54" s="119" t="s">
        <v>153</v>
      </c>
      <c r="C54" s="119" t="s">
        <v>153</v>
      </c>
      <c r="D54" s="119" t="s">
        <v>437</v>
      </c>
      <c r="E54" s="119" t="s">
        <v>45</v>
      </c>
      <c r="F54" s="120">
        <v>8</v>
      </c>
      <c r="G54" s="120"/>
      <c r="H54" s="120" t="s">
        <v>373</v>
      </c>
      <c r="I54" s="119"/>
      <c r="J54" s="119" t="s">
        <v>437</v>
      </c>
      <c r="K54" s="119"/>
      <c r="L54" s="119"/>
      <c r="M54" s="119"/>
      <c r="N54" s="590" t="s">
        <v>1173</v>
      </c>
      <c r="O54" s="119"/>
      <c r="P54" s="119"/>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row>
    <row r="55" spans="1:54" s="123" customFormat="1">
      <c r="A55" s="494">
        <v>19</v>
      </c>
      <c r="B55" s="119" t="s">
        <v>433</v>
      </c>
      <c r="C55" s="119" t="s">
        <v>433</v>
      </c>
      <c r="D55" s="119" t="s">
        <v>438</v>
      </c>
      <c r="E55" s="119" t="s">
        <v>45</v>
      </c>
      <c r="F55" s="120">
        <v>8</v>
      </c>
      <c r="G55" s="120"/>
      <c r="H55" s="120" t="s">
        <v>373</v>
      </c>
      <c r="I55" s="119"/>
      <c r="J55" s="119" t="s">
        <v>438</v>
      </c>
      <c r="K55" s="119"/>
      <c r="L55" s="119"/>
      <c r="M55" s="119"/>
      <c r="N55" s="590" t="s">
        <v>1173</v>
      </c>
      <c r="O55" s="119"/>
      <c r="P55" s="119"/>
      <c r="Q55" s="122"/>
      <c r="R55" s="122"/>
      <c r="S55" s="122"/>
      <c r="T55" s="122"/>
      <c r="U55" s="122"/>
      <c r="V55" s="122"/>
      <c r="W55" s="122"/>
      <c r="X55" s="122"/>
      <c r="Y55" s="122"/>
      <c r="Z55" s="122"/>
      <c r="AA55" s="122"/>
      <c r="AB55" s="122"/>
      <c r="AC55" s="122"/>
      <c r="AD55" s="122"/>
      <c r="AE55" s="122"/>
      <c r="AF55" s="122"/>
      <c r="AG55" s="122"/>
      <c r="AH55" s="122"/>
      <c r="AI55" s="122"/>
      <c r="AJ55" s="122"/>
      <c r="AK55" s="122"/>
      <c r="AL55" s="122"/>
      <c r="AM55" s="122"/>
      <c r="AN55" s="122"/>
      <c r="AO55" s="122"/>
      <c r="AP55" s="122"/>
      <c r="AQ55" s="122"/>
      <c r="AR55" s="122"/>
      <c r="AS55" s="122"/>
      <c r="AT55" s="122"/>
      <c r="AU55" s="122"/>
      <c r="AV55" s="122"/>
      <c r="AW55" s="122"/>
      <c r="AX55" s="122"/>
      <c r="AY55" s="122"/>
      <c r="AZ55" s="122"/>
      <c r="BA55" s="122"/>
      <c r="BB55" s="122"/>
    </row>
    <row r="56" spans="1:54" s="124" customFormat="1">
      <c r="A56" s="111"/>
      <c r="B56" s="111"/>
      <c r="C56" s="111"/>
      <c r="D56" s="111"/>
      <c r="E56" s="111"/>
      <c r="F56" s="126"/>
      <c r="G56" s="126"/>
      <c r="H56" s="126"/>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row>
    <row r="57" spans="1:54" ht="15.75" customHeight="1">
      <c r="B57" s="16"/>
      <c r="C57" s="16"/>
      <c r="D57" s="16"/>
      <c r="E57" s="16"/>
      <c r="F57" s="19"/>
      <c r="G57" s="19"/>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row>
    <row r="58" spans="1:54" ht="15.75" customHeight="1">
      <c r="A58" s="837" t="s">
        <v>183</v>
      </c>
      <c r="B58" s="825"/>
      <c r="C58" s="826"/>
      <c r="D58" s="16"/>
      <c r="E58" s="16"/>
      <c r="F58" s="16"/>
      <c r="G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ht="15.75" customHeight="1">
      <c r="A59" s="833" t="s">
        <v>26</v>
      </c>
      <c r="B59" s="814"/>
      <c r="C59" s="63" t="s">
        <v>213</v>
      </c>
      <c r="D59" s="16"/>
      <c r="E59" s="16"/>
      <c r="F59" s="16"/>
      <c r="G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0" spans="1:54" ht="15.75" customHeight="1">
      <c r="A60" s="833" t="s">
        <v>28</v>
      </c>
      <c r="B60" s="814"/>
      <c r="C60" s="63" t="s">
        <v>213</v>
      </c>
      <c r="D60" s="64"/>
      <c r="E60" s="64"/>
      <c r="F60" s="64"/>
      <c r="G60" s="64"/>
      <c r="H60" s="64"/>
      <c r="I60" s="64"/>
      <c r="J60" s="64"/>
      <c r="K60" s="64"/>
      <c r="L60" s="64"/>
      <c r="M60" s="64"/>
      <c r="N60" s="64"/>
      <c r="O60" s="64"/>
      <c r="P60" s="64"/>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row>
    <row r="61" spans="1:54" ht="15.75" customHeight="1">
      <c r="A61" s="834" t="s">
        <v>29</v>
      </c>
      <c r="B61" s="835"/>
      <c r="C61" s="835"/>
      <c r="D61" s="835"/>
      <c r="E61" s="835"/>
      <c r="F61" s="835"/>
      <c r="G61" s="835"/>
      <c r="H61" s="835"/>
      <c r="I61" s="835"/>
      <c r="J61" s="835"/>
      <c r="K61" s="835"/>
      <c r="L61" s="814"/>
      <c r="M61" s="824" t="s">
        <v>366</v>
      </c>
      <c r="N61" s="825"/>
      <c r="O61" s="825"/>
      <c r="P61" s="82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ht="15.75" customHeight="1">
      <c r="A62" s="65" t="s">
        <v>31</v>
      </c>
      <c r="B62" s="66" t="s">
        <v>28</v>
      </c>
      <c r="C62" s="66" t="s">
        <v>32</v>
      </c>
      <c r="D62" s="66" t="s">
        <v>33</v>
      </c>
      <c r="E62" s="66" t="s">
        <v>34</v>
      </c>
      <c r="F62" s="66" t="s">
        <v>35</v>
      </c>
      <c r="G62" s="66" t="s">
        <v>36</v>
      </c>
      <c r="H62" s="66" t="s">
        <v>37</v>
      </c>
      <c r="I62" s="66" t="s">
        <v>38</v>
      </c>
      <c r="J62" s="66" t="s">
        <v>6</v>
      </c>
      <c r="K62" s="66" t="s">
        <v>39</v>
      </c>
      <c r="L62" s="66" t="s">
        <v>40</v>
      </c>
      <c r="M62" s="67" t="s">
        <v>32</v>
      </c>
      <c r="N62" s="67" t="s">
        <v>42</v>
      </c>
      <c r="O62" s="67" t="s">
        <v>33</v>
      </c>
      <c r="P62" s="67" t="s">
        <v>6</v>
      </c>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row>
    <row r="63" spans="1:54" s="531" customFormat="1" ht="32.450000000000003" customHeight="1">
      <c r="A63" s="525">
        <v>1</v>
      </c>
      <c r="B63" s="526" t="s">
        <v>87</v>
      </c>
      <c r="C63" s="526" t="s">
        <v>87</v>
      </c>
      <c r="D63" s="527" t="s">
        <v>1055</v>
      </c>
      <c r="E63" s="528" t="s">
        <v>45</v>
      </c>
      <c r="F63" s="529"/>
      <c r="G63" s="529"/>
      <c r="H63" s="529"/>
      <c r="I63" s="529"/>
      <c r="J63" s="554" t="s">
        <v>1082</v>
      </c>
      <c r="K63" s="529"/>
      <c r="L63" s="529"/>
      <c r="M63" s="529"/>
      <c r="N63" s="597" t="s">
        <v>1190</v>
      </c>
      <c r="O63" s="529"/>
      <c r="P63" s="529"/>
      <c r="Q63" s="530"/>
      <c r="R63" s="530"/>
      <c r="S63" s="530"/>
      <c r="T63" s="530"/>
      <c r="U63" s="530"/>
      <c r="V63" s="530"/>
      <c r="W63" s="530"/>
      <c r="X63" s="530"/>
      <c r="Y63" s="530"/>
      <c r="Z63" s="530"/>
      <c r="AA63" s="530"/>
      <c r="AB63" s="530"/>
      <c r="AC63" s="530"/>
      <c r="AD63" s="530"/>
      <c r="AE63" s="530"/>
      <c r="AF63" s="530"/>
      <c r="AG63" s="530"/>
      <c r="AH63" s="530"/>
      <c r="AI63" s="530"/>
      <c r="AJ63" s="530"/>
      <c r="AK63" s="530"/>
      <c r="AL63" s="530"/>
      <c r="AM63" s="530"/>
      <c r="AN63" s="530"/>
      <c r="AO63" s="530"/>
      <c r="AP63" s="530"/>
      <c r="AQ63" s="530"/>
      <c r="AR63" s="530"/>
      <c r="AS63" s="530"/>
      <c r="AT63" s="530"/>
      <c r="AU63" s="530"/>
      <c r="AV63" s="530"/>
      <c r="AW63" s="530"/>
      <c r="AX63" s="530"/>
      <c r="AY63" s="530"/>
      <c r="AZ63" s="530"/>
      <c r="BA63" s="530"/>
      <c r="BB63" s="530"/>
    </row>
    <row r="64" spans="1:54" ht="15.75" customHeight="1">
      <c r="A64" s="464">
        <v>2</v>
      </c>
      <c r="B64" s="139" t="s">
        <v>186</v>
      </c>
      <c r="C64" s="139" t="s">
        <v>186</v>
      </c>
      <c r="D64" s="139" t="s">
        <v>187</v>
      </c>
      <c r="E64" s="139" t="s">
        <v>45</v>
      </c>
      <c r="F64" s="464">
        <v>4</v>
      </c>
      <c r="G64" s="139"/>
      <c r="H64" s="140" t="s">
        <v>47</v>
      </c>
      <c r="I64" s="139"/>
      <c r="J64" s="139" t="s">
        <v>188</v>
      </c>
      <c r="K64" s="139" t="s">
        <v>189</v>
      </c>
      <c r="L64" s="139"/>
      <c r="M64" s="493"/>
      <c r="N64" s="22" t="s">
        <v>1202</v>
      </c>
      <c r="O64" s="139"/>
      <c r="P64" s="493"/>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464">
        <v>3</v>
      </c>
      <c r="B65" s="139" t="s">
        <v>191</v>
      </c>
      <c r="C65" s="139" t="s">
        <v>191</v>
      </c>
      <c r="D65" s="139" t="s">
        <v>192</v>
      </c>
      <c r="E65" s="139" t="s">
        <v>74</v>
      </c>
      <c r="F65" s="464">
        <v>19.600000000000001</v>
      </c>
      <c r="G65" s="139"/>
      <c r="H65" s="140" t="s">
        <v>47</v>
      </c>
      <c r="I65" s="139"/>
      <c r="J65" s="139"/>
      <c r="K65" s="139"/>
      <c r="L65" s="139"/>
      <c r="M65" s="493"/>
      <c r="N65" s="143" t="s">
        <v>1200</v>
      </c>
      <c r="O65" s="139"/>
      <c r="P65" s="493"/>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464">
        <v>4</v>
      </c>
      <c r="B66" s="139" t="s">
        <v>193</v>
      </c>
      <c r="C66" s="139" t="s">
        <v>193</v>
      </c>
      <c r="D66" s="139" t="s">
        <v>194</v>
      </c>
      <c r="E66" s="139" t="s">
        <v>74</v>
      </c>
      <c r="F66" s="464">
        <v>19.600000000000001</v>
      </c>
      <c r="G66" s="139"/>
      <c r="H66" s="140" t="s">
        <v>47</v>
      </c>
      <c r="I66" s="139"/>
      <c r="J66" s="139"/>
      <c r="K66" s="139"/>
      <c r="L66" s="139"/>
      <c r="M66" s="493"/>
      <c r="N66" s="143" t="s">
        <v>1201</v>
      </c>
      <c r="O66" s="139"/>
      <c r="P66" s="493"/>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16"/>
      <c r="B67" s="16"/>
      <c r="C67" s="16"/>
      <c r="D67" s="16"/>
      <c r="E67" s="16"/>
      <c r="F67" s="19"/>
      <c r="G67" s="19"/>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row r="68" spans="1:54" ht="15.75" customHeight="1">
      <c r="A68" s="16"/>
      <c r="B68" s="16"/>
      <c r="C68" s="16"/>
      <c r="D68" s="16"/>
      <c r="E68" s="16"/>
      <c r="F68" s="19"/>
      <c r="G68" s="19"/>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row>
  </sheetData>
  <mergeCells count="15">
    <mergeCell ref="A13:C13"/>
    <mergeCell ref="A14:B14"/>
    <mergeCell ref="A15:B15"/>
    <mergeCell ref="A16:L16"/>
    <mergeCell ref="M16:P16"/>
    <mergeCell ref="A32:C32"/>
    <mergeCell ref="A60:B60"/>
    <mergeCell ref="A61:L61"/>
    <mergeCell ref="M61:P61"/>
    <mergeCell ref="A33:B33"/>
    <mergeCell ref="A34:B34"/>
    <mergeCell ref="A35:L35"/>
    <mergeCell ref="M35:P35"/>
    <mergeCell ref="A58:C58"/>
    <mergeCell ref="A59:B59"/>
  </mergeCells>
  <phoneticPr fontId="47" type="noConversion"/>
  <pageMargins left="0.7" right="0.7" top="0.75" bottom="0.75" header="0" footer="0"/>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58A80-59DC-4633-BCFA-E973A93C8A68}">
  <dimension ref="M26:AB49"/>
  <sheetViews>
    <sheetView topLeftCell="B24" zoomScaleNormal="100" workbookViewId="0">
      <selection activeCell="Y43" sqref="Y43:AA49"/>
    </sheetView>
  </sheetViews>
  <sheetFormatPr defaultColWidth="9.140625" defaultRowHeight="15"/>
  <cols>
    <col min="1" max="16384" width="9.140625" style="668"/>
  </cols>
  <sheetData>
    <row r="26" spans="13:27" ht="15.75">
      <c r="M26" s="667" t="s">
        <v>1345</v>
      </c>
      <c r="N26" s="667"/>
      <c r="O26" s="667"/>
      <c r="P26" s="667"/>
      <c r="Q26" s="667"/>
      <c r="R26" s="667"/>
      <c r="S26" s="667"/>
    </row>
    <row r="27" spans="13:27" ht="15.75">
      <c r="M27" s="667"/>
      <c r="N27" s="667"/>
      <c r="O27" s="667"/>
      <c r="P27" s="667"/>
      <c r="Q27" s="667"/>
      <c r="R27" s="667"/>
      <c r="S27" s="667"/>
    </row>
    <row r="28" spans="13:27" ht="15.75">
      <c r="M28" s="667"/>
      <c r="N28" s="674" t="s">
        <v>1346</v>
      </c>
      <c r="O28" s="674"/>
      <c r="P28" s="674"/>
      <c r="Q28" s="674"/>
      <c r="R28" s="674"/>
      <c r="S28" s="674"/>
      <c r="T28" s="675"/>
      <c r="U28" s="675"/>
      <c r="V28" s="675"/>
      <c r="W28" s="675"/>
    </row>
    <row r="29" spans="13:27" ht="18.75">
      <c r="M29" s="667"/>
      <c r="N29" s="674"/>
      <c r="O29" s="674"/>
      <c r="P29" s="674"/>
      <c r="Q29" s="674"/>
      <c r="R29" s="674"/>
      <c r="S29" s="674"/>
      <c r="T29" s="675"/>
      <c r="U29" s="675"/>
      <c r="V29" s="675"/>
      <c r="W29" s="675"/>
      <c r="Y29" s="673" t="s">
        <v>1362</v>
      </c>
      <c r="Z29" s="671"/>
      <c r="AA29" s="671"/>
    </row>
    <row r="30" spans="13:27" ht="15.75">
      <c r="M30" s="667"/>
      <c r="N30" s="674"/>
      <c r="O30" s="674" t="s">
        <v>1359</v>
      </c>
      <c r="P30" s="674"/>
      <c r="Q30" s="674"/>
      <c r="R30" s="674"/>
      <c r="S30" s="674"/>
      <c r="T30" s="675"/>
      <c r="U30" s="675"/>
      <c r="V30" s="675"/>
      <c r="W30" s="675"/>
    </row>
    <row r="31" spans="13:27" ht="15.75">
      <c r="M31" s="667"/>
      <c r="N31" s="674"/>
      <c r="O31" s="674"/>
      <c r="P31" s="676" t="s">
        <v>1348</v>
      </c>
      <c r="Q31" s="674"/>
      <c r="R31" s="674"/>
      <c r="S31" s="675"/>
      <c r="T31" s="675"/>
      <c r="U31" s="675"/>
      <c r="V31" s="675"/>
      <c r="W31" s="675"/>
      <c r="Y31" s="670" t="s">
        <v>1361</v>
      </c>
      <c r="Z31" s="671"/>
    </row>
    <row r="32" spans="13:27" ht="15.75">
      <c r="M32" s="667"/>
      <c r="N32" s="674"/>
      <c r="O32" s="674"/>
      <c r="P32" s="675"/>
      <c r="Q32" s="674"/>
      <c r="R32" s="674"/>
      <c r="S32" s="675"/>
      <c r="T32" s="675"/>
      <c r="U32" s="675"/>
      <c r="V32" s="675"/>
      <c r="W32" s="675"/>
      <c r="Y32" s="667"/>
    </row>
    <row r="33" spans="13:28" ht="15.75">
      <c r="M33" s="667"/>
      <c r="N33" s="674"/>
      <c r="O33" s="674"/>
      <c r="P33" s="674"/>
      <c r="Q33" s="674"/>
      <c r="R33" s="674"/>
      <c r="S33" s="675"/>
      <c r="T33" s="675"/>
      <c r="U33" s="675"/>
      <c r="V33" s="675"/>
      <c r="W33" s="675"/>
      <c r="Y33" s="667"/>
    </row>
    <row r="34" spans="13:28" ht="15.75">
      <c r="M34" s="667"/>
      <c r="N34" s="674"/>
      <c r="O34" s="674"/>
      <c r="P34" s="674"/>
      <c r="Q34" s="674"/>
      <c r="R34" s="674"/>
      <c r="S34" s="675"/>
      <c r="T34" s="675"/>
      <c r="U34" s="675"/>
      <c r="V34" s="675"/>
      <c r="W34" s="675"/>
      <c r="Y34" s="667"/>
    </row>
    <row r="35" spans="13:28" ht="15.75">
      <c r="M35" s="667"/>
      <c r="N35" s="674"/>
      <c r="O35" s="674" t="s">
        <v>1349</v>
      </c>
      <c r="P35" s="674"/>
      <c r="Q35" s="674"/>
      <c r="R35" s="674"/>
      <c r="S35" s="675"/>
      <c r="T35" s="675"/>
      <c r="U35" s="675"/>
      <c r="V35" s="675"/>
      <c r="W35" s="675"/>
      <c r="Y35" s="667"/>
    </row>
    <row r="36" spans="13:28" ht="15.75">
      <c r="M36" s="667"/>
      <c r="N36" s="674"/>
      <c r="O36" s="674"/>
      <c r="P36" s="676" t="s">
        <v>1350</v>
      </c>
      <c r="Q36" s="674"/>
      <c r="R36" s="674"/>
      <c r="S36" s="675"/>
      <c r="T36" s="675"/>
      <c r="U36" s="675"/>
      <c r="V36" s="675"/>
      <c r="W36" s="675"/>
      <c r="Y36" s="672" t="s">
        <v>1350</v>
      </c>
      <c r="Z36" s="671"/>
      <c r="AA36" s="671"/>
    </row>
    <row r="37" spans="13:28" ht="15.75">
      <c r="M37" s="667"/>
      <c r="N37" s="674"/>
      <c r="O37" s="674"/>
      <c r="P37" s="676" t="s">
        <v>1351</v>
      </c>
      <c r="Q37" s="674"/>
      <c r="R37" s="676" t="s">
        <v>1352</v>
      </c>
      <c r="S37" s="674"/>
      <c r="T37" s="675"/>
      <c r="U37" s="675"/>
      <c r="V37" s="675"/>
      <c r="W37" s="675"/>
      <c r="Y37" s="668" t="s">
        <v>1364</v>
      </c>
    </row>
    <row r="38" spans="13:28" ht="15.75">
      <c r="M38" s="667"/>
      <c r="N38" s="667"/>
      <c r="O38" s="667"/>
      <c r="P38" s="667"/>
      <c r="Q38" s="667"/>
      <c r="R38" s="667"/>
      <c r="S38" s="667"/>
    </row>
    <row r="39" spans="13:28" ht="15.75">
      <c r="M39" s="667" t="s">
        <v>1353</v>
      </c>
      <c r="N39" s="667"/>
      <c r="O39" s="667"/>
      <c r="P39" s="667"/>
      <c r="Q39" s="667"/>
      <c r="R39" s="667"/>
      <c r="S39" s="667"/>
    </row>
    <row r="40" spans="13:28" ht="15.75">
      <c r="M40" s="667"/>
      <c r="N40" s="667"/>
      <c r="O40" s="667"/>
      <c r="P40" s="667"/>
      <c r="Q40" s="667"/>
      <c r="R40" s="667"/>
      <c r="S40" s="667"/>
    </row>
    <row r="41" spans="13:28" ht="15.75">
      <c r="M41" s="667"/>
      <c r="N41" s="674" t="s">
        <v>1354</v>
      </c>
      <c r="O41" s="674"/>
      <c r="P41" s="674"/>
      <c r="Q41" s="674"/>
      <c r="R41" s="674"/>
      <c r="S41" s="674"/>
      <c r="T41" s="675"/>
      <c r="U41" s="675"/>
      <c r="V41" s="675"/>
      <c r="W41" s="675"/>
    </row>
    <row r="42" spans="13:28" ht="15.75">
      <c r="M42" s="667"/>
      <c r="N42" s="674"/>
      <c r="O42" s="674" t="s">
        <v>1347</v>
      </c>
      <c r="P42" s="674"/>
      <c r="Q42" s="674"/>
      <c r="R42" s="674"/>
      <c r="S42" s="674"/>
      <c r="T42" s="675"/>
      <c r="U42" s="675"/>
      <c r="V42" s="675"/>
      <c r="W42" s="675"/>
    </row>
    <row r="43" spans="13:28" ht="15.75">
      <c r="M43" s="667"/>
      <c r="N43" s="674"/>
      <c r="O43" s="674"/>
      <c r="P43" s="674" t="s">
        <v>1355</v>
      </c>
      <c r="Q43" s="674"/>
      <c r="R43" s="674"/>
      <c r="S43" s="674"/>
      <c r="T43" s="675"/>
      <c r="U43" s="675"/>
      <c r="V43" s="675"/>
      <c r="W43" s="675"/>
      <c r="Y43" s="671" t="s">
        <v>1360</v>
      </c>
      <c r="Z43" s="671"/>
      <c r="AA43" s="671"/>
      <c r="AB43" s="671"/>
    </row>
    <row r="44" spans="13:28" ht="15.75">
      <c r="M44" s="667"/>
      <c r="N44" s="674"/>
      <c r="O44" s="674"/>
      <c r="P44" s="674"/>
      <c r="Q44" s="674"/>
      <c r="R44" s="674"/>
      <c r="S44" s="674"/>
      <c r="T44" s="675"/>
      <c r="U44" s="675"/>
      <c r="V44" s="675"/>
      <c r="W44" s="675"/>
    </row>
    <row r="45" spans="13:28" ht="15.75">
      <c r="M45" s="667"/>
      <c r="N45" s="674"/>
      <c r="O45" s="674"/>
      <c r="P45" s="674"/>
      <c r="Q45" s="674"/>
      <c r="R45" s="674"/>
      <c r="S45" s="674"/>
      <c r="T45" s="675"/>
      <c r="U45" s="675"/>
      <c r="V45" s="675"/>
      <c r="W45" s="675"/>
    </row>
    <row r="46" spans="13:28" ht="15.75">
      <c r="M46" s="667"/>
      <c r="N46" s="674"/>
      <c r="O46" s="674" t="s">
        <v>1349</v>
      </c>
      <c r="P46" s="674"/>
      <c r="Q46" s="674"/>
      <c r="R46" s="674"/>
      <c r="S46" s="674"/>
      <c r="T46" s="675"/>
      <c r="U46" s="675"/>
      <c r="V46" s="675"/>
      <c r="W46" s="675"/>
    </row>
    <row r="47" spans="13:28" ht="15.75">
      <c r="M47" s="667"/>
      <c r="N47" s="674"/>
      <c r="O47" s="674"/>
      <c r="P47" s="674" t="s">
        <v>1356</v>
      </c>
      <c r="Q47" s="674"/>
      <c r="R47" s="674"/>
      <c r="S47" s="674"/>
      <c r="T47" s="675"/>
      <c r="U47" s="675"/>
      <c r="V47" s="675"/>
      <c r="W47" s="675"/>
    </row>
    <row r="48" spans="13:28" ht="15.75">
      <c r="M48" s="669"/>
      <c r="N48" s="677"/>
      <c r="O48" s="677"/>
      <c r="P48" s="674" t="s">
        <v>1357</v>
      </c>
      <c r="Q48" s="677"/>
      <c r="R48" s="677"/>
      <c r="S48" s="677"/>
      <c r="T48" s="675"/>
      <c r="U48" s="675"/>
      <c r="V48" s="675"/>
      <c r="W48" s="675"/>
    </row>
    <row r="49" spans="14:28" ht="15.75">
      <c r="N49" s="675"/>
      <c r="O49" s="675"/>
      <c r="P49" s="676" t="s">
        <v>1358</v>
      </c>
      <c r="Q49" s="675"/>
      <c r="R49" s="675"/>
      <c r="S49" s="675"/>
      <c r="T49" s="675"/>
      <c r="U49" s="675"/>
      <c r="V49" s="675"/>
      <c r="W49" s="675"/>
      <c r="Y49" s="671" t="s">
        <v>1363</v>
      </c>
      <c r="Z49" s="671"/>
      <c r="AA49" s="671"/>
      <c r="AB49" s="671"/>
    </row>
  </sheetData>
  <phoneticPr fontId="47"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7F327-7700-4DB9-AEA5-5DCD8D5B3BD1}">
  <sheetPr>
    <tabColor theme="0" tint="-0.249977111117893"/>
  </sheetPr>
  <dimension ref="A1:BB69"/>
  <sheetViews>
    <sheetView showGridLines="0" zoomScale="85" zoomScaleNormal="85" workbookViewId="0">
      <selection activeCell="D19" sqref="D19"/>
    </sheetView>
  </sheetViews>
  <sheetFormatPr defaultColWidth="14.42578125" defaultRowHeight="15" customHeight="1"/>
  <cols>
    <col min="1" max="1" width="4.42578125" style="521" customWidth="1"/>
    <col min="2" max="2" width="21.7109375" customWidth="1"/>
    <col min="3" max="3" width="25.5703125" customWidth="1"/>
    <col min="4" max="4" width="30" customWidth="1"/>
    <col min="5" max="5" width="25.28515625" customWidth="1"/>
    <col min="6" max="6" width="7" style="521" customWidth="1"/>
    <col min="7" max="7" width="10.42578125" customWidth="1"/>
    <col min="8" max="8" width="10.7109375" customWidth="1"/>
    <col min="9" max="9" width="13.28515625" hidden="1" customWidth="1"/>
    <col min="10" max="10" width="34.42578125" customWidth="1"/>
    <col min="11" max="11" width="12.140625" hidden="1" customWidth="1"/>
    <col min="12" max="12" width="3" hidden="1" customWidth="1"/>
    <col min="13" max="13" width="11.28515625" customWidth="1"/>
    <col min="14" max="14" width="53.140625" bestFit="1" customWidth="1"/>
    <col min="15" max="15" width="26.7109375" customWidth="1"/>
    <col min="16" max="16" width="51.42578125" customWidth="1"/>
    <col min="17" max="54" width="8.7109375" customWidth="1"/>
  </cols>
  <sheetData>
    <row r="1" spans="1:54">
      <c r="A1" s="519" t="s">
        <v>12</v>
      </c>
      <c r="B1" s="16"/>
      <c r="C1" s="16" t="s">
        <v>361</v>
      </c>
      <c r="D1" s="16"/>
      <c r="E1" s="16"/>
      <c r="F1" s="19"/>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4">
      <c r="A2" s="519" t="s">
        <v>13</v>
      </c>
      <c r="B2" s="16"/>
      <c r="C2" s="16" t="s">
        <v>359</v>
      </c>
      <c r="D2" s="16"/>
      <c r="E2" s="16"/>
      <c r="F2" s="19"/>
      <c r="G2" s="19"/>
      <c r="H2" s="16"/>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519" t="s">
        <v>14</v>
      </c>
      <c r="B3" s="16"/>
      <c r="C3" s="16" t="s">
        <v>886</v>
      </c>
      <c r="D3" s="16"/>
      <c r="E3" s="16"/>
      <c r="F3" s="19"/>
      <c r="G3" s="19"/>
      <c r="H3" s="16"/>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520" t="s">
        <v>875</v>
      </c>
      <c r="B4" s="111"/>
      <c r="C4" s="425" t="s">
        <v>1004</v>
      </c>
      <c r="D4" s="16"/>
      <c r="E4" s="16"/>
      <c r="F4" s="19"/>
      <c r="G4" s="19"/>
      <c r="H4" s="16"/>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519" t="s">
        <v>15</v>
      </c>
      <c r="B5" s="16"/>
      <c r="C5" s="21">
        <v>203</v>
      </c>
      <c r="D5" s="16"/>
      <c r="E5" s="16"/>
      <c r="F5" s="19"/>
      <c r="G5" s="19"/>
      <c r="H5" s="16"/>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519" t="s">
        <v>16</v>
      </c>
      <c r="B6" s="16"/>
      <c r="C6" s="16" t="s">
        <v>8</v>
      </c>
      <c r="D6" s="16"/>
      <c r="E6" s="16"/>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519" t="s">
        <v>17</v>
      </c>
      <c r="B7" s="16"/>
      <c r="C7" s="16" t="s">
        <v>18</v>
      </c>
      <c r="D7" s="16"/>
      <c r="E7" s="16"/>
      <c r="F7" s="19"/>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519" t="s">
        <v>19</v>
      </c>
      <c r="B8" s="16"/>
      <c r="C8" s="16" t="s">
        <v>11</v>
      </c>
      <c r="D8" s="16"/>
      <c r="E8" s="16"/>
      <c r="F8" s="19"/>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519" t="s">
        <v>20</v>
      </c>
      <c r="B9" s="16"/>
      <c r="C9" s="16" t="s">
        <v>21</v>
      </c>
      <c r="D9" s="16"/>
      <c r="E9" s="16"/>
      <c r="F9" s="19"/>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519" t="s">
        <v>22</v>
      </c>
      <c r="B10" s="16"/>
      <c r="C10" s="16" t="s">
        <v>23</v>
      </c>
      <c r="D10" s="16"/>
      <c r="E10" s="16"/>
      <c r="F10" s="19"/>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519" t="s">
        <v>24</v>
      </c>
      <c r="B11" s="16"/>
      <c r="C11" s="16" t="s">
        <v>21</v>
      </c>
      <c r="D11" s="16"/>
      <c r="E11" s="16"/>
      <c r="F11" s="19"/>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19"/>
      <c r="B12" s="16"/>
      <c r="C12" s="16"/>
      <c r="D12" s="16"/>
      <c r="E12" s="16"/>
      <c r="F12" s="19"/>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832" t="s">
        <v>25</v>
      </c>
      <c r="B13" s="825"/>
      <c r="C13" s="826"/>
      <c r="D13" s="16"/>
      <c r="E13" s="16"/>
      <c r="F13" s="19"/>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832" t="s">
        <v>26</v>
      </c>
      <c r="B14" s="826"/>
      <c r="C14" s="22" t="s">
        <v>1005</v>
      </c>
      <c r="D14" s="16"/>
      <c r="E14" s="16"/>
      <c r="F14" s="19"/>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841" t="s">
        <v>28</v>
      </c>
      <c r="B15" s="842"/>
      <c r="C15" s="22" t="s">
        <v>1005</v>
      </c>
      <c r="D15" s="16"/>
      <c r="E15" s="16"/>
      <c r="F15" s="19"/>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836" t="s">
        <v>29</v>
      </c>
      <c r="B16" s="825"/>
      <c r="C16" s="825"/>
      <c r="D16" s="825"/>
      <c r="E16" s="825"/>
      <c r="F16" s="825"/>
      <c r="G16" s="825"/>
      <c r="H16" s="825"/>
      <c r="I16" s="825"/>
      <c r="J16" s="825"/>
      <c r="K16" s="825"/>
      <c r="L16" s="826"/>
      <c r="M16" s="824" t="s">
        <v>366</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3" t="s">
        <v>35</v>
      </c>
      <c r="G17" s="23" t="s">
        <v>36</v>
      </c>
      <c r="H17" s="117"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ht="43.5">
      <c r="A18" s="26">
        <v>1</v>
      </c>
      <c r="B18" s="22" t="s">
        <v>872</v>
      </c>
      <c r="C18" s="22" t="s">
        <v>43</v>
      </c>
      <c r="D18" s="22" t="s">
        <v>44</v>
      </c>
      <c r="E18" s="22" t="s">
        <v>45</v>
      </c>
      <c r="F18" s="26">
        <v>1</v>
      </c>
      <c r="G18" s="26" t="s">
        <v>46</v>
      </c>
      <c r="H18" s="113" t="s">
        <v>373</v>
      </c>
      <c r="I18" s="22"/>
      <c r="J18" s="22" t="s">
        <v>999</v>
      </c>
      <c r="K18" s="22"/>
      <c r="L18" s="22"/>
      <c r="M18" s="143"/>
      <c r="N18" s="143" t="s">
        <v>883</v>
      </c>
      <c r="O18" s="22"/>
      <c r="P18" s="109" t="s">
        <v>360</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c r="A19" s="27">
        <v>2</v>
      </c>
      <c r="B19" s="28" t="s">
        <v>49</v>
      </c>
      <c r="C19" s="28" t="s">
        <v>49</v>
      </c>
      <c r="D19" s="28" t="s">
        <v>50</v>
      </c>
      <c r="E19" s="28" t="s">
        <v>1</v>
      </c>
      <c r="F19" s="27">
        <v>10</v>
      </c>
      <c r="G19" s="27" t="s">
        <v>51</v>
      </c>
      <c r="H19" s="116" t="s">
        <v>373</v>
      </c>
      <c r="I19" s="28"/>
      <c r="J19" s="114" t="s">
        <v>365</v>
      </c>
      <c r="K19" s="28"/>
      <c r="L19" s="28"/>
      <c r="M19" s="142"/>
      <c r="N19" s="142" t="s">
        <v>513</v>
      </c>
      <c r="O19" s="114"/>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19.5" customHeight="1">
      <c r="A20" s="30">
        <v>3</v>
      </c>
      <c r="B20" s="31" t="s">
        <v>56</v>
      </c>
      <c r="C20" s="31" t="s">
        <v>56</v>
      </c>
      <c r="D20" s="31" t="s">
        <v>57</v>
      </c>
      <c r="E20" s="31" t="s">
        <v>1</v>
      </c>
      <c r="F20" s="30">
        <v>10</v>
      </c>
      <c r="G20" s="30" t="s">
        <v>51</v>
      </c>
      <c r="H20" s="116" t="s">
        <v>373</v>
      </c>
      <c r="I20" s="31"/>
      <c r="J20" s="114" t="s">
        <v>57</v>
      </c>
      <c r="K20" s="31"/>
      <c r="L20" s="31"/>
      <c r="M20" s="142"/>
      <c r="N20" s="142" t="s">
        <v>514</v>
      </c>
      <c r="O20" s="114"/>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15.75" customHeight="1">
      <c r="A21" s="26">
        <v>4</v>
      </c>
      <c r="B21" s="31" t="s">
        <v>59</v>
      </c>
      <c r="C21" s="31" t="s">
        <v>59</v>
      </c>
      <c r="D21" s="31" t="s">
        <v>60</v>
      </c>
      <c r="E21" s="31" t="s">
        <v>1</v>
      </c>
      <c r="F21" s="30">
        <v>10</v>
      </c>
      <c r="G21" s="30" t="s">
        <v>51</v>
      </c>
      <c r="H21" s="116" t="s">
        <v>373</v>
      </c>
      <c r="I21" s="31"/>
      <c r="J21" s="114" t="s">
        <v>365</v>
      </c>
      <c r="K21" s="31"/>
      <c r="L21" s="31"/>
      <c r="M21" s="142"/>
      <c r="N21" s="142" t="s">
        <v>513</v>
      </c>
      <c r="O21" s="114"/>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c r="A22" s="27">
        <v>5</v>
      </c>
      <c r="B22" s="22" t="s">
        <v>64</v>
      </c>
      <c r="C22" s="22" t="s">
        <v>64</v>
      </c>
      <c r="D22" s="22" t="s">
        <v>65</v>
      </c>
      <c r="E22" s="22" t="s">
        <v>45</v>
      </c>
      <c r="F22" s="26">
        <v>15</v>
      </c>
      <c r="G22" s="26"/>
      <c r="H22" s="116" t="s">
        <v>373</v>
      </c>
      <c r="I22" s="22"/>
      <c r="J22" s="22" t="s">
        <v>882</v>
      </c>
      <c r="K22" s="22" t="s">
        <v>67</v>
      </c>
      <c r="L22" s="22" t="s">
        <v>64</v>
      </c>
      <c r="M22" s="14"/>
      <c r="N22" s="14" t="s">
        <v>515</v>
      </c>
      <c r="O22" s="22"/>
      <c r="P22" s="22"/>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c r="A23" s="30">
        <v>6</v>
      </c>
      <c r="B23" s="22" t="s">
        <v>69</v>
      </c>
      <c r="C23" s="22" t="s">
        <v>69</v>
      </c>
      <c r="D23" s="22" t="s">
        <v>70</v>
      </c>
      <c r="E23" s="22" t="s">
        <v>45</v>
      </c>
      <c r="F23" s="26">
        <v>100</v>
      </c>
      <c r="G23" s="26"/>
      <c r="H23" s="116" t="s">
        <v>373</v>
      </c>
      <c r="I23" s="22"/>
      <c r="J23" s="112" t="s">
        <v>367</v>
      </c>
      <c r="K23" s="22"/>
      <c r="L23" s="22"/>
      <c r="M23" s="14"/>
      <c r="N23" s="14" t="s">
        <v>516</v>
      </c>
      <c r="O23" s="11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c r="A24" s="27">
        <v>8</v>
      </c>
      <c r="B24" s="22" t="s">
        <v>370</v>
      </c>
      <c r="C24" s="22" t="s">
        <v>371</v>
      </c>
      <c r="D24" s="22" t="s">
        <v>372</v>
      </c>
      <c r="E24" s="22" t="s">
        <v>45</v>
      </c>
      <c r="F24" s="26">
        <v>100</v>
      </c>
      <c r="G24" s="26"/>
      <c r="H24" s="113" t="s">
        <v>373</v>
      </c>
      <c r="I24" s="22"/>
      <c r="J24" s="112" t="s">
        <v>368</v>
      </c>
      <c r="K24" s="22"/>
      <c r="L24" s="22"/>
      <c r="M24" s="14"/>
      <c r="N24" s="14" t="s">
        <v>517</v>
      </c>
      <c r="O24" s="112"/>
      <c r="P24" s="22"/>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c r="A25" s="30">
        <v>9</v>
      </c>
      <c r="B25" s="22" t="s">
        <v>375</v>
      </c>
      <c r="C25" s="22" t="s">
        <v>375</v>
      </c>
      <c r="D25" s="22" t="s">
        <v>376</v>
      </c>
      <c r="E25" s="22" t="s">
        <v>45</v>
      </c>
      <c r="F25" s="26">
        <v>254</v>
      </c>
      <c r="G25" s="26"/>
      <c r="H25" s="113" t="s">
        <v>373</v>
      </c>
      <c r="I25" s="22"/>
      <c r="J25" s="112" t="s">
        <v>369</v>
      </c>
      <c r="K25" s="22"/>
      <c r="L25" s="22"/>
      <c r="M25" s="143"/>
      <c r="N25" s="143" t="s">
        <v>518</v>
      </c>
      <c r="O25" s="11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30">
        <v>10</v>
      </c>
      <c r="B26" s="22" t="s">
        <v>357</v>
      </c>
      <c r="C26" s="22" t="s">
        <v>357</v>
      </c>
      <c r="D26" s="22" t="s">
        <v>6</v>
      </c>
      <c r="E26" s="22" t="s">
        <v>45</v>
      </c>
      <c r="F26" s="26">
        <v>254</v>
      </c>
      <c r="G26" s="26"/>
      <c r="H26" s="113" t="s">
        <v>373</v>
      </c>
      <c r="I26" s="22"/>
      <c r="J26" s="112" t="s">
        <v>6</v>
      </c>
      <c r="K26" s="22"/>
      <c r="L26" s="22"/>
      <c r="M26" s="141"/>
      <c r="N26" s="112" t="s">
        <v>6</v>
      </c>
      <c r="O26" s="11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31.5">
      <c r="A27" s="135">
        <v>11</v>
      </c>
      <c r="B27" s="139" t="s">
        <v>87</v>
      </c>
      <c r="C27" s="139" t="s">
        <v>87</v>
      </c>
      <c r="D27" s="139" t="s">
        <v>372</v>
      </c>
      <c r="E27" s="483" t="s">
        <v>45</v>
      </c>
      <c r="F27" s="140">
        <v>10</v>
      </c>
      <c r="G27" s="140"/>
      <c r="H27" s="113" t="s">
        <v>373</v>
      </c>
      <c r="I27" s="139"/>
      <c r="J27" s="554" t="s">
        <v>1086</v>
      </c>
      <c r="K27" s="139"/>
      <c r="L27" s="139"/>
      <c r="M27" s="485"/>
      <c r="N27" s="133"/>
      <c r="O27" s="133"/>
      <c r="P27" s="139"/>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c r="A28" s="135">
        <v>12</v>
      </c>
      <c r="B28" s="139" t="s">
        <v>1048</v>
      </c>
      <c r="C28" s="139" t="s">
        <v>1048</v>
      </c>
      <c r="D28" s="139" t="s">
        <v>1049</v>
      </c>
      <c r="E28" s="139" t="s">
        <v>45</v>
      </c>
      <c r="F28" s="140">
        <v>100</v>
      </c>
      <c r="G28" s="140"/>
      <c r="H28" s="113" t="s">
        <v>373</v>
      </c>
      <c r="I28" s="139"/>
      <c r="J28" s="139" t="s">
        <v>1049</v>
      </c>
      <c r="K28" s="139"/>
      <c r="L28" s="139"/>
      <c r="M28" s="485"/>
      <c r="N28" s="139" t="s">
        <v>11</v>
      </c>
      <c r="O28" s="133"/>
      <c r="P28" s="139"/>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c r="A29" s="127"/>
      <c r="B29" s="115" t="s">
        <v>441</v>
      </c>
      <c r="C29" s="16"/>
      <c r="D29" s="16"/>
      <c r="E29" s="16"/>
      <c r="F29" s="19"/>
      <c r="G29" s="19"/>
      <c r="H29" s="128"/>
      <c r="I29" s="16"/>
      <c r="J29" s="115"/>
      <c r="K29" s="16"/>
      <c r="L29" s="16"/>
      <c r="M29" s="16"/>
      <c r="N29" s="115"/>
      <c r="O29" s="115"/>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ht="15.75" customHeight="1">
      <c r="A30" s="19"/>
      <c r="B30" s="16"/>
      <c r="C30" s="16"/>
      <c r="D30" s="16"/>
      <c r="E30" s="16"/>
      <c r="F30" s="19"/>
      <c r="G30" s="19"/>
      <c r="H30" s="16"/>
      <c r="I30" s="16"/>
      <c r="J30" s="16"/>
      <c r="K30" s="16"/>
      <c r="L30" s="16"/>
      <c r="M30" s="16"/>
      <c r="N30" s="115"/>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832" t="s">
        <v>91</v>
      </c>
      <c r="B31" s="825"/>
      <c r="C31" s="826"/>
      <c r="D31" s="16"/>
      <c r="E31" s="16"/>
      <c r="F31" s="19"/>
      <c r="G31" s="19"/>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2" t="s">
        <v>26</v>
      </c>
      <c r="B32" s="826"/>
      <c r="C32" s="41" t="s">
        <v>1006</v>
      </c>
      <c r="D32" s="16"/>
      <c r="E32" s="16"/>
      <c r="F32" s="19"/>
      <c r="G32" s="19"/>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832" t="s">
        <v>28</v>
      </c>
      <c r="B33" s="826"/>
      <c r="C33" s="41" t="s">
        <v>1006</v>
      </c>
      <c r="D33" s="16"/>
      <c r="E33" s="16"/>
      <c r="F33" s="19"/>
      <c r="G33" s="19"/>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c r="A34" s="836" t="s">
        <v>29</v>
      </c>
      <c r="B34" s="825"/>
      <c r="C34" s="825"/>
      <c r="D34" s="825"/>
      <c r="E34" s="825"/>
      <c r="F34" s="825"/>
      <c r="G34" s="825"/>
      <c r="H34" s="825"/>
      <c r="I34" s="825"/>
      <c r="J34" s="825"/>
      <c r="K34" s="825"/>
      <c r="L34" s="826"/>
      <c r="M34" s="824" t="s">
        <v>366</v>
      </c>
      <c r="N34" s="825"/>
      <c r="O34" s="825"/>
      <c r="P34" s="82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ht="15.75" customHeight="1">
      <c r="A35" s="23" t="s">
        <v>31</v>
      </c>
      <c r="B35" s="24" t="s">
        <v>28</v>
      </c>
      <c r="C35" s="24" t="s">
        <v>32</v>
      </c>
      <c r="D35" s="24" t="s">
        <v>33</v>
      </c>
      <c r="E35" s="24" t="s">
        <v>34</v>
      </c>
      <c r="F35" s="23" t="s">
        <v>35</v>
      </c>
      <c r="G35" s="23" t="s">
        <v>36</v>
      </c>
      <c r="H35" s="24" t="s">
        <v>37</v>
      </c>
      <c r="I35" s="24" t="s">
        <v>38</v>
      </c>
      <c r="J35" s="496" t="s">
        <v>6</v>
      </c>
      <c r="K35" s="24" t="s">
        <v>39</v>
      </c>
      <c r="L35" s="24" t="s">
        <v>40</v>
      </c>
      <c r="M35" s="25" t="s">
        <v>32</v>
      </c>
      <c r="N35" s="25" t="s">
        <v>42</v>
      </c>
      <c r="O35" s="25" t="s">
        <v>33</v>
      </c>
      <c r="P35" s="25" t="s">
        <v>6</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row>
    <row r="36" spans="1:54" s="124" customFormat="1" ht="42.6" customHeight="1">
      <c r="A36" s="494">
        <v>1</v>
      </c>
      <c r="B36" s="514" t="s">
        <v>87</v>
      </c>
      <c r="C36" s="514" t="s">
        <v>87</v>
      </c>
      <c r="D36" s="513" t="s">
        <v>1055</v>
      </c>
      <c r="E36" s="509" t="s">
        <v>45</v>
      </c>
      <c r="F36" s="499"/>
      <c r="G36" s="499"/>
      <c r="H36" s="499"/>
      <c r="I36" s="498"/>
      <c r="J36" s="554" t="s">
        <v>1086</v>
      </c>
      <c r="K36" s="498"/>
      <c r="L36" s="498"/>
      <c r="M36" s="498"/>
      <c r="N36" s="498"/>
      <c r="O36" s="498"/>
      <c r="P36" s="498"/>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row>
    <row r="37" spans="1:54" s="124" customFormat="1" ht="20.45" customHeight="1">
      <c r="A37" s="494">
        <v>2</v>
      </c>
      <c r="B37" s="514" t="s">
        <v>1052</v>
      </c>
      <c r="C37" s="514" t="s">
        <v>1052</v>
      </c>
      <c r="D37" s="513" t="s">
        <v>1055</v>
      </c>
      <c r="E37" s="509" t="s">
        <v>45</v>
      </c>
      <c r="F37" s="499"/>
      <c r="G37" s="499"/>
      <c r="H37" s="499"/>
      <c r="I37" s="498"/>
      <c r="J37" s="839" t="s">
        <v>1088</v>
      </c>
      <c r="K37" s="498"/>
      <c r="L37" s="498"/>
      <c r="M37" s="498"/>
      <c r="N37" s="498"/>
      <c r="O37" s="498"/>
      <c r="P37" s="498"/>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row>
    <row r="38" spans="1:54" s="124" customFormat="1" ht="20.45" customHeight="1">
      <c r="A38" s="494">
        <v>3</v>
      </c>
      <c r="B38" s="514" t="s">
        <v>1053</v>
      </c>
      <c r="C38" s="514" t="s">
        <v>1053</v>
      </c>
      <c r="D38" s="139" t="s">
        <v>94</v>
      </c>
      <c r="E38" s="139" t="s">
        <v>95</v>
      </c>
      <c r="F38" s="499"/>
      <c r="G38" s="499"/>
      <c r="H38" s="499"/>
      <c r="I38" s="498"/>
      <c r="J38" s="840"/>
      <c r="K38" s="498"/>
      <c r="L38" s="498"/>
      <c r="M38" s="498"/>
      <c r="N38" s="498"/>
      <c r="O38" s="498"/>
      <c r="P38" s="498"/>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row>
    <row r="39" spans="1:54" s="124" customFormat="1" ht="20.45" customHeight="1">
      <c r="A39" s="494">
        <v>4</v>
      </c>
      <c r="B39" s="514" t="s">
        <v>1054</v>
      </c>
      <c r="C39" s="514" t="s">
        <v>1054</v>
      </c>
      <c r="D39" s="513" t="s">
        <v>1056</v>
      </c>
      <c r="E39" s="498"/>
      <c r="F39" s="499"/>
      <c r="G39" s="499"/>
      <c r="H39" s="499"/>
      <c r="I39" s="498"/>
      <c r="J39" s="840"/>
      <c r="K39" s="498"/>
      <c r="L39" s="498"/>
      <c r="M39" s="498"/>
      <c r="N39" s="498"/>
      <c r="O39" s="498"/>
      <c r="P39" s="498"/>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row>
    <row r="40" spans="1:54" ht="15.75" customHeight="1">
      <c r="A40" s="494">
        <v>5</v>
      </c>
      <c r="B40" s="22" t="s">
        <v>93</v>
      </c>
      <c r="C40" s="22" t="s">
        <v>93</v>
      </c>
      <c r="D40" s="22" t="s">
        <v>94</v>
      </c>
      <c r="E40" s="22" t="s">
        <v>95</v>
      </c>
      <c r="F40" s="26">
        <v>10</v>
      </c>
      <c r="G40" s="26"/>
      <c r="H40" s="116" t="s">
        <v>373</v>
      </c>
      <c r="I40" s="22">
        <v>0</v>
      </c>
      <c r="J40" s="532" t="s">
        <v>96</v>
      </c>
      <c r="K40" s="22"/>
      <c r="L40" s="22"/>
      <c r="M40" s="22"/>
      <c r="N40" s="42"/>
      <c r="O40" s="42"/>
      <c r="P40" s="42"/>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row>
    <row r="41" spans="1:54" ht="15.75" customHeight="1">
      <c r="A41" s="494">
        <v>6</v>
      </c>
      <c r="B41" s="14" t="s">
        <v>99</v>
      </c>
      <c r="C41" s="14" t="s">
        <v>99</v>
      </c>
      <c r="D41" s="14" t="s">
        <v>100</v>
      </c>
      <c r="E41" s="14" t="s">
        <v>45</v>
      </c>
      <c r="F41" s="79">
        <v>50</v>
      </c>
      <c r="G41" s="79"/>
      <c r="H41" s="79" t="s">
        <v>373</v>
      </c>
      <c r="I41" s="14"/>
      <c r="J41" s="14" t="s">
        <v>100</v>
      </c>
      <c r="K41" s="14" t="s">
        <v>888</v>
      </c>
      <c r="L41" s="14"/>
      <c r="M41" s="14"/>
      <c r="N41" s="14"/>
      <c r="O41" s="14"/>
      <c r="P41" s="14" t="s">
        <v>100</v>
      </c>
      <c r="Q41" s="14" t="s">
        <v>102</v>
      </c>
      <c r="R41" s="14"/>
      <c r="S41" s="14"/>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494">
        <v>7</v>
      </c>
      <c r="B42" s="22" t="s">
        <v>127</v>
      </c>
      <c r="C42" s="22" t="s">
        <v>127</v>
      </c>
      <c r="D42" s="22" t="s">
        <v>33</v>
      </c>
      <c r="E42" s="22" t="s">
        <v>45</v>
      </c>
      <c r="F42" s="26">
        <v>200</v>
      </c>
      <c r="G42" s="26"/>
      <c r="H42" s="116" t="s">
        <v>374</v>
      </c>
      <c r="I42" s="22"/>
      <c r="J42" s="112" t="s">
        <v>381</v>
      </c>
      <c r="K42" s="22"/>
      <c r="L42" s="22"/>
      <c r="M42" s="22"/>
      <c r="N42" s="22" t="s">
        <v>519</v>
      </c>
      <c r="O42" s="22"/>
      <c r="P42" s="144"/>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494">
        <v>8</v>
      </c>
      <c r="B43" s="22" t="s">
        <v>1034</v>
      </c>
      <c r="C43" s="112" t="s">
        <v>1034</v>
      </c>
      <c r="D43" s="112" t="s">
        <v>379</v>
      </c>
      <c r="E43" s="112" t="s">
        <v>380</v>
      </c>
      <c r="F43" s="118">
        <v>256000</v>
      </c>
      <c r="G43" s="26"/>
      <c r="H43" s="26"/>
      <c r="I43" s="22"/>
      <c r="J43" s="112" t="s">
        <v>382</v>
      </c>
      <c r="K43" s="22"/>
      <c r="L43" s="22"/>
      <c r="M43" s="22"/>
      <c r="N43" s="22" t="s">
        <v>520</v>
      </c>
      <c r="O43" s="22"/>
      <c r="P43" s="22"/>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75" customHeight="1">
      <c r="A44" s="494">
        <v>9</v>
      </c>
      <c r="B44" s="112" t="s">
        <v>383</v>
      </c>
      <c r="C44" s="112" t="s">
        <v>383</v>
      </c>
      <c r="D44" s="112" t="s">
        <v>384</v>
      </c>
      <c r="E44" s="112" t="s">
        <v>45</v>
      </c>
      <c r="F44" s="118">
        <v>10</v>
      </c>
      <c r="G44" s="26"/>
      <c r="H44" s="26"/>
      <c r="I44" s="22"/>
      <c r="J44" s="112" t="s">
        <v>384</v>
      </c>
      <c r="K44" s="22"/>
      <c r="L44" s="22"/>
      <c r="M44" s="141"/>
      <c r="N44" s="143" t="s">
        <v>885</v>
      </c>
      <c r="O44" s="22"/>
      <c r="P44" s="22"/>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s="518" customFormat="1" ht="46.9" customHeight="1">
      <c r="A45" s="515">
        <v>10</v>
      </c>
      <c r="B45" s="82" t="s">
        <v>108</v>
      </c>
      <c r="C45" s="82" t="s">
        <v>1040</v>
      </c>
      <c r="D45" s="82" t="s">
        <v>1040</v>
      </c>
      <c r="E45" s="14" t="s">
        <v>74</v>
      </c>
      <c r="F45" s="79">
        <v>19</v>
      </c>
      <c r="G45" s="79"/>
      <c r="H45" s="516" t="s">
        <v>374</v>
      </c>
      <c r="I45" s="14"/>
      <c r="J45" s="82" t="s">
        <v>1057</v>
      </c>
      <c r="K45" s="14"/>
      <c r="L45" s="14"/>
      <c r="M45" s="14"/>
      <c r="N45" s="14"/>
      <c r="O45" s="517"/>
      <c r="P45" s="14"/>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row>
    <row r="46" spans="1:54">
      <c r="A46" s="494">
        <v>11</v>
      </c>
      <c r="B46" s="109" t="s">
        <v>111</v>
      </c>
      <c r="C46" s="109" t="s">
        <v>111</v>
      </c>
      <c r="D46" s="109" t="s">
        <v>111</v>
      </c>
      <c r="E46" s="22" t="s">
        <v>74</v>
      </c>
      <c r="F46" s="26">
        <v>19</v>
      </c>
      <c r="G46" s="26"/>
      <c r="H46" s="27"/>
      <c r="I46" s="22"/>
      <c r="J46" s="109"/>
      <c r="K46" s="22"/>
      <c r="L46" s="22"/>
      <c r="M46" s="14"/>
      <c r="N46" s="14"/>
      <c r="O46" s="112"/>
      <c r="P46" s="22"/>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ht="15.75" customHeight="1">
      <c r="A47" s="494">
        <v>12</v>
      </c>
      <c r="B47" s="22" t="s">
        <v>104</v>
      </c>
      <c r="C47" s="22" t="s">
        <v>104</v>
      </c>
      <c r="D47" s="22" t="s">
        <v>1036</v>
      </c>
      <c r="E47" s="112"/>
      <c r="F47" s="118"/>
      <c r="G47" s="26"/>
      <c r="H47" s="26"/>
      <c r="I47" s="22"/>
      <c r="J47" s="112"/>
      <c r="K47" s="22"/>
      <c r="L47" s="22"/>
      <c r="M47" s="141"/>
      <c r="N47" s="143"/>
      <c r="O47" s="22"/>
      <c r="P47" s="22"/>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row>
    <row r="48" spans="1:54" ht="15.75" customHeight="1">
      <c r="A48" s="494">
        <v>13</v>
      </c>
      <c r="B48" s="22" t="s">
        <v>142</v>
      </c>
      <c r="C48" s="22" t="s">
        <v>142</v>
      </c>
      <c r="D48" s="22" t="s">
        <v>143</v>
      </c>
      <c r="E48" s="22" t="s">
        <v>45</v>
      </c>
      <c r="F48" s="26">
        <v>40</v>
      </c>
      <c r="G48" s="26"/>
      <c r="H48" s="113" t="s">
        <v>373</v>
      </c>
      <c r="I48" s="22"/>
      <c r="J48" s="112" t="s">
        <v>439</v>
      </c>
      <c r="K48" s="22"/>
      <c r="L48" s="22"/>
      <c r="M48" s="144"/>
      <c r="N48" s="144"/>
      <c r="O48" s="22"/>
      <c r="P48" s="48"/>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row>
    <row r="49" spans="1:54" ht="15.75" customHeight="1">
      <c r="A49" s="494">
        <v>14</v>
      </c>
      <c r="B49" s="22" t="s">
        <v>421</v>
      </c>
      <c r="C49" s="22" t="s">
        <v>131</v>
      </c>
      <c r="D49" s="22" t="s">
        <v>132</v>
      </c>
      <c r="E49" s="22" t="s">
        <v>45</v>
      </c>
      <c r="F49" s="26">
        <v>4</v>
      </c>
      <c r="G49" s="47"/>
      <c r="H49" s="113" t="s">
        <v>373</v>
      </c>
      <c r="I49" s="22"/>
      <c r="J49" s="112" t="s">
        <v>440</v>
      </c>
      <c r="K49" s="22"/>
      <c r="L49" s="22"/>
      <c r="M49" s="144"/>
      <c r="N49" s="22" t="s">
        <v>132</v>
      </c>
      <c r="O49" s="22"/>
      <c r="P49" s="48"/>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row>
    <row r="50" spans="1:54" s="123" customFormat="1" ht="15.75" customHeight="1">
      <c r="A50" s="494">
        <v>15</v>
      </c>
      <c r="B50" s="119" t="s">
        <v>1041</v>
      </c>
      <c r="C50" s="119" t="s">
        <v>138</v>
      </c>
      <c r="D50" s="119" t="s">
        <v>139</v>
      </c>
      <c r="E50" s="119" t="s">
        <v>45</v>
      </c>
      <c r="F50" s="120">
        <v>3</v>
      </c>
      <c r="G50" s="120" t="s">
        <v>884</v>
      </c>
      <c r="H50" s="125" t="s">
        <v>373</v>
      </c>
      <c r="I50" s="119"/>
      <c r="J50" s="119" t="s">
        <v>139</v>
      </c>
      <c r="K50" s="119"/>
      <c r="L50" s="119"/>
      <c r="M50" s="141"/>
      <c r="N50" s="119" t="s">
        <v>139</v>
      </c>
      <c r="O50" s="121"/>
      <c r="P50" s="119"/>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row>
    <row r="51" spans="1:54" s="123" customFormat="1" hidden="1">
      <c r="A51" s="494">
        <v>16</v>
      </c>
      <c r="B51" s="119" t="s">
        <v>388</v>
      </c>
      <c r="C51" s="119" t="s">
        <v>388</v>
      </c>
      <c r="D51" s="119" t="s">
        <v>358</v>
      </c>
      <c r="E51" s="119" t="s">
        <v>45</v>
      </c>
      <c r="F51" s="120">
        <v>100</v>
      </c>
      <c r="G51" s="120"/>
      <c r="H51" s="120" t="s">
        <v>373</v>
      </c>
      <c r="I51" s="119"/>
      <c r="J51" s="119" t="s">
        <v>387</v>
      </c>
      <c r="K51" s="119"/>
      <c r="L51" s="119"/>
      <c r="M51" s="119"/>
      <c r="N51" s="119" t="s">
        <v>387</v>
      </c>
      <c r="O51" s="119"/>
      <c r="P51" s="11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494">
        <v>17</v>
      </c>
      <c r="B52" s="119" t="s">
        <v>148</v>
      </c>
      <c r="C52" s="119" t="s">
        <v>148</v>
      </c>
      <c r="D52" s="119" t="s">
        <v>434</v>
      </c>
      <c r="E52" s="119" t="s">
        <v>45</v>
      </c>
      <c r="F52" s="120">
        <v>8</v>
      </c>
      <c r="G52" s="120"/>
      <c r="H52" s="120" t="s">
        <v>373</v>
      </c>
      <c r="I52" s="119"/>
      <c r="J52" s="119" t="s">
        <v>434</v>
      </c>
      <c r="K52" s="119"/>
      <c r="L52" s="119"/>
      <c r="M52" s="119"/>
      <c r="N52" s="119" t="s">
        <v>434</v>
      </c>
      <c r="O52" s="119"/>
      <c r="P52" s="11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494">
        <v>18</v>
      </c>
      <c r="B53" s="119" t="s">
        <v>150</v>
      </c>
      <c r="C53" s="119" t="s">
        <v>150</v>
      </c>
      <c r="D53" s="119" t="s">
        <v>435</v>
      </c>
      <c r="E53" s="119" t="s">
        <v>45</v>
      </c>
      <c r="F53" s="120">
        <v>8</v>
      </c>
      <c r="G53" s="120"/>
      <c r="H53" s="120" t="s">
        <v>373</v>
      </c>
      <c r="I53" s="119"/>
      <c r="J53" s="119" t="s">
        <v>435</v>
      </c>
      <c r="K53" s="119"/>
      <c r="L53" s="119"/>
      <c r="M53" s="119"/>
      <c r="N53" s="119" t="s">
        <v>435</v>
      </c>
      <c r="O53" s="119"/>
      <c r="P53" s="11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s="123" customFormat="1">
      <c r="A54" s="494">
        <v>19</v>
      </c>
      <c r="B54" s="119" t="s">
        <v>432</v>
      </c>
      <c r="C54" s="119" t="s">
        <v>432</v>
      </c>
      <c r="D54" s="119" t="s">
        <v>436</v>
      </c>
      <c r="E54" s="119" t="s">
        <v>45</v>
      </c>
      <c r="F54" s="120">
        <v>8</v>
      </c>
      <c r="G54" s="120"/>
      <c r="H54" s="120" t="s">
        <v>373</v>
      </c>
      <c r="I54" s="119"/>
      <c r="J54" s="119" t="s">
        <v>436</v>
      </c>
      <c r="K54" s="119"/>
      <c r="L54" s="119"/>
      <c r="M54" s="119"/>
      <c r="N54" s="119" t="s">
        <v>436</v>
      </c>
      <c r="O54" s="119"/>
      <c r="P54" s="119"/>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row>
    <row r="55" spans="1:54" s="123" customFormat="1">
      <c r="A55" s="494">
        <v>20</v>
      </c>
      <c r="B55" s="119" t="s">
        <v>153</v>
      </c>
      <c r="C55" s="119" t="s">
        <v>153</v>
      </c>
      <c r="D55" s="119" t="s">
        <v>437</v>
      </c>
      <c r="E55" s="119" t="s">
        <v>45</v>
      </c>
      <c r="F55" s="120">
        <v>8</v>
      </c>
      <c r="G55" s="120"/>
      <c r="H55" s="120" t="s">
        <v>373</v>
      </c>
      <c r="I55" s="119"/>
      <c r="J55" s="119" t="s">
        <v>437</v>
      </c>
      <c r="K55" s="119"/>
      <c r="L55" s="119"/>
      <c r="M55" s="119"/>
      <c r="N55" s="119" t="s">
        <v>437</v>
      </c>
      <c r="O55" s="119"/>
      <c r="P55" s="119"/>
      <c r="Q55" s="122"/>
      <c r="R55" s="122"/>
      <c r="S55" s="122"/>
      <c r="T55" s="122"/>
      <c r="U55" s="122"/>
      <c r="V55" s="122"/>
      <c r="W55" s="122"/>
      <c r="X55" s="122"/>
      <c r="Y55" s="122"/>
      <c r="Z55" s="122"/>
      <c r="AA55" s="122"/>
      <c r="AB55" s="122"/>
      <c r="AC55" s="122"/>
      <c r="AD55" s="122"/>
      <c r="AE55" s="122"/>
      <c r="AF55" s="122"/>
      <c r="AG55" s="122"/>
      <c r="AH55" s="122"/>
      <c r="AI55" s="122"/>
      <c r="AJ55" s="122"/>
      <c r="AK55" s="122"/>
      <c r="AL55" s="122"/>
      <c r="AM55" s="122"/>
      <c r="AN55" s="122"/>
      <c r="AO55" s="122"/>
      <c r="AP55" s="122"/>
      <c r="AQ55" s="122"/>
      <c r="AR55" s="122"/>
      <c r="AS55" s="122"/>
      <c r="AT55" s="122"/>
      <c r="AU55" s="122"/>
      <c r="AV55" s="122"/>
      <c r="AW55" s="122"/>
      <c r="AX55" s="122"/>
      <c r="AY55" s="122"/>
      <c r="AZ55" s="122"/>
      <c r="BA55" s="122"/>
      <c r="BB55" s="122"/>
    </row>
    <row r="56" spans="1:54" s="123" customFormat="1">
      <c r="A56" s="494">
        <v>21</v>
      </c>
      <c r="B56" s="119" t="s">
        <v>433</v>
      </c>
      <c r="C56" s="119" t="s">
        <v>433</v>
      </c>
      <c r="D56" s="119" t="s">
        <v>438</v>
      </c>
      <c r="E56" s="119" t="s">
        <v>45</v>
      </c>
      <c r="F56" s="120">
        <v>8</v>
      </c>
      <c r="G56" s="120"/>
      <c r="H56" s="120" t="s">
        <v>373</v>
      </c>
      <c r="I56" s="119"/>
      <c r="J56" s="119" t="s">
        <v>438</v>
      </c>
      <c r="K56" s="119"/>
      <c r="L56" s="119"/>
      <c r="M56" s="119"/>
      <c r="N56" s="119" t="s">
        <v>438</v>
      </c>
      <c r="O56" s="119"/>
      <c r="P56" s="119"/>
      <c r="Q56" s="122"/>
      <c r="R56" s="122"/>
      <c r="S56" s="122"/>
      <c r="T56" s="122"/>
      <c r="U56" s="122"/>
      <c r="V56" s="122"/>
      <c r="W56" s="122"/>
      <c r="X56" s="122"/>
      <c r="Y56" s="122"/>
      <c r="Z56" s="122"/>
      <c r="AA56" s="122"/>
      <c r="AB56" s="122"/>
      <c r="AC56" s="122"/>
      <c r="AD56" s="122"/>
      <c r="AE56" s="122"/>
      <c r="AF56" s="122"/>
      <c r="AG56" s="122"/>
      <c r="AH56" s="122"/>
      <c r="AI56" s="122"/>
      <c r="AJ56" s="122"/>
      <c r="AK56" s="122"/>
      <c r="AL56" s="122"/>
      <c r="AM56" s="122"/>
      <c r="AN56" s="122"/>
      <c r="AO56" s="122"/>
      <c r="AP56" s="122"/>
      <c r="AQ56" s="122"/>
      <c r="AR56" s="122"/>
      <c r="AS56" s="122"/>
      <c r="AT56" s="122"/>
      <c r="AU56" s="122"/>
      <c r="AV56" s="122"/>
      <c r="AW56" s="122"/>
      <c r="AX56" s="122"/>
      <c r="AY56" s="122"/>
      <c r="AZ56" s="122"/>
      <c r="BA56" s="122"/>
      <c r="BB56" s="122"/>
    </row>
    <row r="57" spans="1:54" ht="15.75" customHeight="1">
      <c r="B57" s="16"/>
      <c r="C57" s="16"/>
      <c r="D57" s="16"/>
      <c r="E57" s="16"/>
      <c r="F57" s="19"/>
      <c r="G57" s="19"/>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row>
    <row r="58" spans="1:54" ht="15.75" customHeight="1">
      <c r="A58" s="837" t="s">
        <v>183</v>
      </c>
      <c r="B58" s="847"/>
      <c r="C58" s="848"/>
      <c r="D58" s="16"/>
      <c r="E58" s="16"/>
      <c r="F58" s="19"/>
      <c r="G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ht="15.75" customHeight="1">
      <c r="A59" s="833" t="s">
        <v>26</v>
      </c>
      <c r="B59" s="814"/>
      <c r="C59" s="63" t="s">
        <v>1007</v>
      </c>
      <c r="D59" s="16"/>
      <c r="E59" s="16"/>
      <c r="F59" s="19"/>
      <c r="G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0" spans="1:54" ht="15.75" customHeight="1">
      <c r="A60" s="833" t="s">
        <v>28</v>
      </c>
      <c r="B60" s="814"/>
      <c r="C60" s="63" t="s">
        <v>1007</v>
      </c>
      <c r="D60" s="64"/>
      <c r="E60" s="64"/>
      <c r="F60" s="522"/>
      <c r="G60" s="64"/>
      <c r="H60" s="64"/>
      <c r="I60" s="64"/>
      <c r="J60" s="64"/>
      <c r="K60" s="64"/>
      <c r="L60" s="64"/>
      <c r="M60" s="64"/>
      <c r="N60" s="64"/>
      <c r="O60" s="64"/>
      <c r="P60" s="64"/>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row>
    <row r="61" spans="1:54" ht="15.75" customHeight="1">
      <c r="A61" s="834" t="s">
        <v>29</v>
      </c>
      <c r="B61" s="835"/>
      <c r="C61" s="835"/>
      <c r="D61" s="835"/>
      <c r="E61" s="835"/>
      <c r="F61" s="835"/>
      <c r="G61" s="835"/>
      <c r="H61" s="835"/>
      <c r="I61" s="835"/>
      <c r="J61" s="835"/>
      <c r="K61" s="835"/>
      <c r="L61" s="814"/>
      <c r="M61" s="824" t="s">
        <v>366</v>
      </c>
      <c r="N61" s="825"/>
      <c r="O61" s="825"/>
      <c r="P61" s="82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ht="15.75" customHeight="1">
      <c r="A62" s="65" t="s">
        <v>31</v>
      </c>
      <c r="B62" s="66" t="s">
        <v>28</v>
      </c>
      <c r="C62" s="66" t="s">
        <v>32</v>
      </c>
      <c r="D62" s="66" t="s">
        <v>33</v>
      </c>
      <c r="E62" s="66" t="s">
        <v>34</v>
      </c>
      <c r="F62" s="523" t="s">
        <v>35</v>
      </c>
      <c r="G62" s="66" t="s">
        <v>36</v>
      </c>
      <c r="H62" s="66" t="s">
        <v>37</v>
      </c>
      <c r="I62" s="66" t="s">
        <v>38</v>
      </c>
      <c r="J62" s="66" t="s">
        <v>6</v>
      </c>
      <c r="K62" s="66" t="s">
        <v>39</v>
      </c>
      <c r="L62" s="66" t="s">
        <v>40</v>
      </c>
      <c r="M62" s="67" t="s">
        <v>32</v>
      </c>
      <c r="N62" s="67" t="s">
        <v>42</v>
      </c>
      <c r="O62" s="67" t="s">
        <v>33</v>
      </c>
      <c r="P62" s="67" t="s">
        <v>6</v>
      </c>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row>
    <row r="63" spans="1:54" s="531" customFormat="1" ht="32.450000000000003" customHeight="1">
      <c r="A63" s="525">
        <v>1</v>
      </c>
      <c r="B63" s="526" t="s">
        <v>87</v>
      </c>
      <c r="C63" s="526" t="s">
        <v>87</v>
      </c>
      <c r="D63" s="527" t="s">
        <v>1055</v>
      </c>
      <c r="E63" s="528" t="s">
        <v>45</v>
      </c>
      <c r="F63" s="529"/>
      <c r="G63" s="529"/>
      <c r="H63" s="529"/>
      <c r="I63" s="529"/>
      <c r="J63" s="554" t="s">
        <v>1082</v>
      </c>
      <c r="K63" s="529"/>
      <c r="L63" s="529"/>
      <c r="M63" s="529"/>
      <c r="N63" s="529"/>
      <c r="O63" s="529"/>
      <c r="P63" s="529"/>
      <c r="Q63" s="530"/>
      <c r="R63" s="530"/>
      <c r="S63" s="530"/>
      <c r="T63" s="530"/>
      <c r="U63" s="530"/>
      <c r="V63" s="530"/>
      <c r="W63" s="530"/>
      <c r="X63" s="530"/>
      <c r="Y63" s="530"/>
      <c r="Z63" s="530"/>
      <c r="AA63" s="530"/>
      <c r="AB63" s="530"/>
      <c r="AC63" s="530"/>
      <c r="AD63" s="530"/>
      <c r="AE63" s="530"/>
      <c r="AF63" s="530"/>
      <c r="AG63" s="530"/>
      <c r="AH63" s="530"/>
      <c r="AI63" s="530"/>
      <c r="AJ63" s="530"/>
      <c r="AK63" s="530"/>
      <c r="AL63" s="530"/>
      <c r="AM63" s="530"/>
      <c r="AN63" s="530"/>
      <c r="AO63" s="530"/>
      <c r="AP63" s="530"/>
      <c r="AQ63" s="530"/>
      <c r="AR63" s="530"/>
      <c r="AS63" s="530"/>
      <c r="AT63" s="530"/>
      <c r="AU63" s="530"/>
      <c r="AV63" s="530"/>
      <c r="AW63" s="530"/>
      <c r="AX63" s="530"/>
      <c r="AY63" s="530"/>
      <c r="AZ63" s="530"/>
      <c r="BA63" s="530"/>
      <c r="BB63" s="530"/>
    </row>
    <row r="64" spans="1:54" ht="15.75" customHeight="1">
      <c r="A64" s="464">
        <v>2</v>
      </c>
      <c r="B64" s="139" t="s">
        <v>186</v>
      </c>
      <c r="C64" s="139" t="s">
        <v>186</v>
      </c>
      <c r="D64" s="139" t="s">
        <v>187</v>
      </c>
      <c r="E64" s="139" t="s">
        <v>45</v>
      </c>
      <c r="F64" s="464">
        <v>4</v>
      </c>
      <c r="G64" s="139"/>
      <c r="H64" s="140" t="s">
        <v>47</v>
      </c>
      <c r="I64" s="139"/>
      <c r="J64" s="139" t="s">
        <v>188</v>
      </c>
      <c r="K64" s="139" t="s">
        <v>189</v>
      </c>
      <c r="L64" s="139"/>
      <c r="M64" s="493"/>
      <c r="N64" s="139" t="s">
        <v>187</v>
      </c>
      <c r="O64" s="139"/>
      <c r="P64" s="493"/>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464">
        <v>3</v>
      </c>
      <c r="B65" s="139" t="s">
        <v>191</v>
      </c>
      <c r="C65" s="139" t="s">
        <v>191</v>
      </c>
      <c r="D65" s="139" t="s">
        <v>192</v>
      </c>
      <c r="E65" s="139" t="s">
        <v>74</v>
      </c>
      <c r="F65" s="464">
        <v>19.600000000000001</v>
      </c>
      <c r="G65" s="139"/>
      <c r="H65" s="140" t="s">
        <v>47</v>
      </c>
      <c r="I65" s="139"/>
      <c r="J65" s="139"/>
      <c r="K65" s="139"/>
      <c r="L65" s="139"/>
      <c r="M65" s="493"/>
      <c r="N65" s="139" t="s">
        <v>192</v>
      </c>
      <c r="O65" s="139"/>
      <c r="P65" s="493"/>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464">
        <v>4</v>
      </c>
      <c r="B66" s="139" t="s">
        <v>193</v>
      </c>
      <c r="C66" s="139" t="s">
        <v>193</v>
      </c>
      <c r="D66" s="139" t="s">
        <v>194</v>
      </c>
      <c r="E66" s="139" t="s">
        <v>74</v>
      </c>
      <c r="F66" s="464">
        <v>19.600000000000001</v>
      </c>
      <c r="G66" s="139"/>
      <c r="H66" s="140" t="s">
        <v>47</v>
      </c>
      <c r="I66" s="139"/>
      <c r="J66" s="139"/>
      <c r="K66" s="139"/>
      <c r="L66" s="139"/>
      <c r="M66" s="493"/>
      <c r="N66" s="139" t="s">
        <v>1000</v>
      </c>
      <c r="O66" s="139"/>
      <c r="P66" s="493"/>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19"/>
      <c r="B67" s="16"/>
      <c r="C67" s="16"/>
      <c r="D67" s="16"/>
      <c r="E67" s="16"/>
      <c r="F67" s="19"/>
      <c r="G67" s="19"/>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row r="68" spans="1:54" ht="15.75" customHeight="1">
      <c r="A68" s="19"/>
      <c r="B68" s="16"/>
      <c r="C68" s="16"/>
      <c r="D68" s="16"/>
      <c r="E68" s="16"/>
      <c r="F68" s="19"/>
      <c r="G68" s="19"/>
      <c r="H68" s="16"/>
      <c r="I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row>
    <row r="69" spans="1:54" ht="15.75" customHeight="1">
      <c r="A69" s="19"/>
      <c r="B69" s="16"/>
      <c r="C69" s="16"/>
      <c r="D69" s="16"/>
      <c r="E69" s="16"/>
      <c r="F69" s="19"/>
      <c r="G69" s="19"/>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row>
  </sheetData>
  <mergeCells count="16">
    <mergeCell ref="A31:C31"/>
    <mergeCell ref="A59:B59"/>
    <mergeCell ref="A60:B60"/>
    <mergeCell ref="A61:L61"/>
    <mergeCell ref="M61:P61"/>
    <mergeCell ref="A32:B32"/>
    <mergeCell ref="A33:B33"/>
    <mergeCell ref="A34:L34"/>
    <mergeCell ref="M34:P34"/>
    <mergeCell ref="J37:J39"/>
    <mergeCell ref="A58:C58"/>
    <mergeCell ref="A13:C13"/>
    <mergeCell ref="A14:B14"/>
    <mergeCell ref="A15:B15"/>
    <mergeCell ref="A16:L16"/>
    <mergeCell ref="M16:P16"/>
  </mergeCells>
  <phoneticPr fontId="47" type="noConversion"/>
  <pageMargins left="0.7" right="0.7" top="0.75" bottom="0.75"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D73AF-057B-416F-8EBB-0CB29F6A2EBA}">
  <sheetPr>
    <tabColor theme="0" tint="-0.14999847407452621"/>
  </sheetPr>
  <dimension ref="A1:BB67"/>
  <sheetViews>
    <sheetView showGridLines="0" topLeftCell="A38" zoomScaleNormal="100" workbookViewId="0">
      <selection activeCell="E25" sqref="E25"/>
    </sheetView>
  </sheetViews>
  <sheetFormatPr defaultColWidth="14.42578125" defaultRowHeight="15" customHeight="1"/>
  <cols>
    <col min="1" max="1" width="4.42578125" style="521" customWidth="1"/>
    <col min="2" max="2" width="21.7109375" customWidth="1"/>
    <col min="3" max="3" width="25.5703125" customWidth="1"/>
    <col min="4" max="4" width="30" customWidth="1"/>
    <col min="5" max="5" width="25.28515625" customWidth="1"/>
    <col min="6" max="6" width="7" style="521" customWidth="1"/>
    <col min="7" max="7" width="10.42578125" customWidth="1"/>
    <col min="8" max="8" width="10.7109375" customWidth="1"/>
    <col min="9" max="9" width="13.28515625" hidden="1" customWidth="1"/>
    <col min="10" max="10" width="34.42578125" customWidth="1"/>
    <col min="11" max="11" width="12.140625" hidden="1" customWidth="1"/>
    <col min="12" max="12" width="3" hidden="1" customWidth="1"/>
    <col min="13" max="13" width="11.28515625" customWidth="1"/>
    <col min="14" max="14" width="53.140625" bestFit="1" customWidth="1"/>
    <col min="15" max="15" width="26.7109375" customWidth="1"/>
    <col min="16" max="16" width="51.42578125" customWidth="1"/>
    <col min="17" max="54" width="8.7109375" customWidth="1"/>
  </cols>
  <sheetData>
    <row r="1" spans="1:54">
      <c r="A1" s="519" t="s">
        <v>12</v>
      </c>
      <c r="B1" s="16"/>
      <c r="C1" s="16" t="s">
        <v>361</v>
      </c>
      <c r="D1" s="16"/>
      <c r="E1" s="16"/>
      <c r="F1" s="19"/>
      <c r="G1" s="19"/>
      <c r="H1" s="16"/>
      <c r="I1" s="16"/>
      <c r="J1" s="16"/>
      <c r="K1" s="18"/>
      <c r="L1" s="16"/>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4">
      <c r="A2" s="519" t="s">
        <v>13</v>
      </c>
      <c r="B2" s="16"/>
      <c r="C2" s="16" t="s">
        <v>359</v>
      </c>
      <c r="D2" s="16"/>
      <c r="E2" s="16"/>
      <c r="F2" s="19"/>
      <c r="G2" s="19"/>
      <c r="H2" s="16"/>
      <c r="I2" s="16"/>
      <c r="J2" s="16"/>
      <c r="K2" s="18"/>
      <c r="L2" s="20"/>
      <c r="M2" s="18"/>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c r="A3" s="519" t="s">
        <v>14</v>
      </c>
      <c r="B3" s="16"/>
      <c r="C3" s="16" t="s">
        <v>886</v>
      </c>
      <c r="D3" s="16"/>
      <c r="E3" s="16"/>
      <c r="F3" s="19"/>
      <c r="G3" s="19"/>
      <c r="H3" s="16"/>
      <c r="I3" s="16"/>
      <c r="J3" s="16"/>
      <c r="K3" s="18"/>
      <c r="L3" s="20"/>
      <c r="M3" s="18"/>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c r="A4" s="520" t="s">
        <v>875</v>
      </c>
      <c r="B4" s="111"/>
      <c r="C4" s="425" t="s">
        <v>1004</v>
      </c>
      <c r="D4" s="16"/>
      <c r="E4" s="16"/>
      <c r="F4" s="19"/>
      <c r="G4" s="19"/>
      <c r="H4" s="16"/>
      <c r="I4" s="16"/>
      <c r="J4" s="16"/>
      <c r="K4" s="18"/>
      <c r="L4" s="20"/>
      <c r="M4" s="18"/>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spans="1:54">
      <c r="A5" s="519" t="s">
        <v>15</v>
      </c>
      <c r="B5" s="16"/>
      <c r="C5" s="21">
        <v>203</v>
      </c>
      <c r="D5" s="16"/>
      <c r="E5" s="16"/>
      <c r="F5" s="19"/>
      <c r="G5" s="19"/>
      <c r="H5" s="16"/>
      <c r="I5" s="16"/>
      <c r="J5" s="16"/>
      <c r="K5" s="18"/>
      <c r="L5" s="16"/>
      <c r="M5" s="18"/>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spans="1:54">
      <c r="A6" s="519" t="s">
        <v>16</v>
      </c>
      <c r="B6" s="16"/>
      <c r="C6" s="16" t="s">
        <v>8</v>
      </c>
      <c r="D6" s="16"/>
      <c r="E6" s="16"/>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row>
    <row r="7" spans="1:54">
      <c r="A7" s="519" t="s">
        <v>17</v>
      </c>
      <c r="B7" s="16"/>
      <c r="C7" s="16" t="s">
        <v>18</v>
      </c>
      <c r="D7" s="16"/>
      <c r="E7" s="16"/>
      <c r="F7" s="19"/>
      <c r="G7" s="19"/>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spans="1:54">
      <c r="A8" s="519" t="s">
        <v>19</v>
      </c>
      <c r="B8" s="16"/>
      <c r="C8" s="16" t="s">
        <v>11</v>
      </c>
      <c r="D8" s="16"/>
      <c r="E8" s="16"/>
      <c r="F8" s="19"/>
      <c r="G8" s="19"/>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row>
    <row r="9" spans="1:54">
      <c r="A9" s="519" t="s">
        <v>20</v>
      </c>
      <c r="B9" s="16"/>
      <c r="C9" s="16" t="s">
        <v>21</v>
      </c>
      <c r="D9" s="16"/>
      <c r="E9" s="16"/>
      <c r="F9" s="19"/>
      <c r="G9" s="19"/>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spans="1:54">
      <c r="A10" s="519" t="s">
        <v>22</v>
      </c>
      <c r="B10" s="16"/>
      <c r="C10" s="16" t="s">
        <v>23</v>
      </c>
      <c r="D10" s="16"/>
      <c r="E10" s="16"/>
      <c r="F10" s="19"/>
      <c r="G10" s="19"/>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4">
      <c r="A11" s="519" t="s">
        <v>24</v>
      </c>
      <c r="B11" s="16"/>
      <c r="C11" s="16" t="s">
        <v>21</v>
      </c>
      <c r="D11" s="16"/>
      <c r="E11" s="16"/>
      <c r="F11" s="19"/>
      <c r="G11" s="19"/>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4">
      <c r="A12" s="19"/>
      <c r="B12" s="16"/>
      <c r="C12" s="16"/>
      <c r="D12" s="16"/>
      <c r="E12" s="16"/>
      <c r="F12" s="19"/>
      <c r="G12" s="19"/>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4">
      <c r="A13" s="832" t="s">
        <v>25</v>
      </c>
      <c r="B13" s="825"/>
      <c r="C13" s="826"/>
      <c r="D13" s="16"/>
      <c r="E13" s="16"/>
      <c r="F13" s="19"/>
      <c r="G13" s="19"/>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4">
      <c r="A14" s="832" t="s">
        <v>26</v>
      </c>
      <c r="B14" s="826"/>
      <c r="C14" s="22" t="s">
        <v>1005</v>
      </c>
      <c r="D14" s="16"/>
      <c r="E14" s="16"/>
      <c r="F14" s="19"/>
      <c r="G14" s="19"/>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4">
      <c r="A15" s="841" t="s">
        <v>28</v>
      </c>
      <c r="B15" s="842"/>
      <c r="C15" s="22" t="s">
        <v>1005</v>
      </c>
      <c r="D15" s="16"/>
      <c r="E15" s="16"/>
      <c r="F15" s="19"/>
      <c r="G15" s="19"/>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4">
      <c r="A16" s="836" t="s">
        <v>29</v>
      </c>
      <c r="B16" s="825"/>
      <c r="C16" s="825"/>
      <c r="D16" s="825"/>
      <c r="E16" s="825"/>
      <c r="F16" s="825"/>
      <c r="G16" s="825"/>
      <c r="H16" s="825"/>
      <c r="I16" s="825"/>
      <c r="J16" s="825"/>
      <c r="K16" s="825"/>
      <c r="L16" s="826"/>
      <c r="M16" s="824" t="s">
        <v>366</v>
      </c>
      <c r="N16" s="825"/>
      <c r="O16" s="825"/>
      <c r="P16" s="82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c r="A17" s="23" t="s">
        <v>31</v>
      </c>
      <c r="B17" s="24" t="s">
        <v>28</v>
      </c>
      <c r="C17" s="24" t="s">
        <v>32</v>
      </c>
      <c r="D17" s="24" t="s">
        <v>33</v>
      </c>
      <c r="E17" s="24" t="s">
        <v>34</v>
      </c>
      <c r="F17" s="23" t="s">
        <v>35</v>
      </c>
      <c r="G17" s="23" t="s">
        <v>36</v>
      </c>
      <c r="H17" s="117" t="s">
        <v>37</v>
      </c>
      <c r="I17" s="24" t="s">
        <v>38</v>
      </c>
      <c r="J17" s="24" t="s">
        <v>6</v>
      </c>
      <c r="K17" s="24" t="s">
        <v>39</v>
      </c>
      <c r="L17" s="24" t="s">
        <v>40</v>
      </c>
      <c r="M17" s="25" t="s">
        <v>41</v>
      </c>
      <c r="N17" s="25" t="s">
        <v>42</v>
      </c>
      <c r="O17" s="25" t="s">
        <v>33</v>
      </c>
      <c r="P17" s="25" t="s">
        <v>6</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ht="43.5">
      <c r="A18" s="26">
        <v>1</v>
      </c>
      <c r="B18" s="22" t="s">
        <v>872</v>
      </c>
      <c r="C18" s="22" t="s">
        <v>43</v>
      </c>
      <c r="D18" s="22" t="s">
        <v>44</v>
      </c>
      <c r="E18" s="22" t="s">
        <v>45</v>
      </c>
      <c r="F18" s="26">
        <v>1</v>
      </c>
      <c r="G18" s="113" t="s">
        <v>364</v>
      </c>
      <c r="H18" s="113" t="s">
        <v>373</v>
      </c>
      <c r="I18" s="22"/>
      <c r="J18" s="22" t="s">
        <v>873</v>
      </c>
      <c r="K18" s="22"/>
      <c r="L18" s="22"/>
      <c r="M18" s="143"/>
      <c r="N18" s="143" t="s">
        <v>1151</v>
      </c>
      <c r="O18" s="22"/>
      <c r="P18" s="109" t="s">
        <v>360</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c r="A19" s="27">
        <v>2</v>
      </c>
      <c r="B19" s="28" t="s">
        <v>49</v>
      </c>
      <c r="C19" s="28" t="s">
        <v>49</v>
      </c>
      <c r="D19" s="28" t="s">
        <v>50</v>
      </c>
      <c r="E19" s="28" t="s">
        <v>1</v>
      </c>
      <c r="F19" s="27">
        <v>10</v>
      </c>
      <c r="G19" s="27" t="s">
        <v>51</v>
      </c>
      <c r="H19" s="116" t="s">
        <v>373</v>
      </c>
      <c r="I19" s="28"/>
      <c r="J19" s="114" t="s">
        <v>365</v>
      </c>
      <c r="K19" s="28"/>
      <c r="L19" s="28"/>
      <c r="M19" s="142"/>
      <c r="N19" s="567" t="s">
        <v>1152</v>
      </c>
      <c r="O19" s="114"/>
      <c r="P19" s="28"/>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spans="1:54" ht="19.5" customHeight="1">
      <c r="A20" s="30">
        <v>3</v>
      </c>
      <c r="B20" s="31" t="s">
        <v>56</v>
      </c>
      <c r="C20" s="31" t="s">
        <v>56</v>
      </c>
      <c r="D20" s="31" t="s">
        <v>57</v>
      </c>
      <c r="E20" s="31" t="s">
        <v>1</v>
      </c>
      <c r="F20" s="30">
        <v>10</v>
      </c>
      <c r="G20" s="30" t="s">
        <v>51</v>
      </c>
      <c r="H20" s="116" t="s">
        <v>373</v>
      </c>
      <c r="I20" s="31"/>
      <c r="J20" s="114" t="s">
        <v>57</v>
      </c>
      <c r="K20" s="31"/>
      <c r="L20" s="31"/>
      <c r="M20" s="142"/>
      <c r="N20" s="142" t="s">
        <v>1153</v>
      </c>
      <c r="O20" s="114"/>
      <c r="P20" s="28"/>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ht="15.75" customHeight="1">
      <c r="A21" s="26">
        <v>4</v>
      </c>
      <c r="B21" s="31" t="s">
        <v>59</v>
      </c>
      <c r="C21" s="31" t="s">
        <v>59</v>
      </c>
      <c r="D21" s="31" t="s">
        <v>60</v>
      </c>
      <c r="E21" s="31" t="s">
        <v>1</v>
      </c>
      <c r="F21" s="30">
        <v>10</v>
      </c>
      <c r="G21" s="30" t="s">
        <v>51</v>
      </c>
      <c r="H21" s="116" t="s">
        <v>373</v>
      </c>
      <c r="I21" s="31"/>
      <c r="J21" s="114" t="s">
        <v>365</v>
      </c>
      <c r="K21" s="31"/>
      <c r="L21" s="31"/>
      <c r="M21" s="142"/>
      <c r="N21" s="567" t="s">
        <v>1152</v>
      </c>
      <c r="O21" s="114"/>
      <c r="P21" s="31"/>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c r="A22" s="27">
        <v>5</v>
      </c>
      <c r="B22" s="22" t="s">
        <v>64</v>
      </c>
      <c r="C22" s="22" t="s">
        <v>64</v>
      </c>
      <c r="D22" s="22" t="s">
        <v>65</v>
      </c>
      <c r="E22" s="22" t="s">
        <v>45</v>
      </c>
      <c r="F22" s="26">
        <v>15</v>
      </c>
      <c r="G22" s="26"/>
      <c r="H22" s="116" t="s">
        <v>373</v>
      </c>
      <c r="I22" s="22"/>
      <c r="J22" s="22" t="s">
        <v>882</v>
      </c>
      <c r="K22" s="22" t="s">
        <v>67</v>
      </c>
      <c r="L22" s="22" t="s">
        <v>64</v>
      </c>
      <c r="M22" s="14"/>
      <c r="N22" s="14" t="s">
        <v>1154</v>
      </c>
      <c r="O22" s="22"/>
      <c r="P22" s="22"/>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c r="A23" s="30">
        <v>6</v>
      </c>
      <c r="B23" s="22" t="s">
        <v>69</v>
      </c>
      <c r="C23" s="22" t="s">
        <v>69</v>
      </c>
      <c r="D23" s="22" t="s">
        <v>70</v>
      </c>
      <c r="E23" s="22" t="s">
        <v>45</v>
      </c>
      <c r="F23" s="26">
        <v>100</v>
      </c>
      <c r="G23" s="26"/>
      <c r="H23" s="116" t="s">
        <v>373</v>
      </c>
      <c r="I23" s="22"/>
      <c r="J23" s="112" t="s">
        <v>367</v>
      </c>
      <c r="K23" s="22"/>
      <c r="L23" s="22"/>
      <c r="M23" s="14"/>
      <c r="N23" s="14" t="s">
        <v>1155</v>
      </c>
      <c r="O23" s="112"/>
      <c r="P23" s="22"/>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c r="A24" s="26">
        <v>7</v>
      </c>
      <c r="B24" s="22" t="s">
        <v>370</v>
      </c>
      <c r="C24" s="22" t="s">
        <v>371</v>
      </c>
      <c r="D24" s="22" t="s">
        <v>372</v>
      </c>
      <c r="E24" s="22" t="s">
        <v>45</v>
      </c>
      <c r="F24" s="26">
        <v>100</v>
      </c>
      <c r="G24" s="26"/>
      <c r="H24" s="116" t="s">
        <v>374</v>
      </c>
      <c r="I24" s="22"/>
      <c r="J24" s="112" t="s">
        <v>368</v>
      </c>
      <c r="K24" s="22"/>
      <c r="L24" s="22"/>
      <c r="M24" s="14"/>
      <c r="N24" s="14" t="s">
        <v>1156</v>
      </c>
      <c r="O24" s="112"/>
      <c r="P24" s="22"/>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ht="29.25" customHeight="1">
      <c r="A25" s="26">
        <v>7</v>
      </c>
      <c r="B25" s="109" t="s">
        <v>1085</v>
      </c>
      <c r="C25" s="109" t="s">
        <v>1085</v>
      </c>
      <c r="D25" s="109" t="s">
        <v>1085</v>
      </c>
      <c r="E25" s="22" t="s">
        <v>45</v>
      </c>
      <c r="F25" s="26">
        <v>19</v>
      </c>
      <c r="G25" s="26" t="s">
        <v>47</v>
      </c>
      <c r="H25" s="27" t="s">
        <v>373</v>
      </c>
      <c r="I25" s="22"/>
      <c r="J25" s="109" t="s">
        <v>1085</v>
      </c>
      <c r="K25" s="22"/>
      <c r="L25" s="22"/>
      <c r="M25" s="596"/>
      <c r="N25" s="602" t="s">
        <v>1208</v>
      </c>
      <c r="O25" s="112"/>
      <c r="P25" s="22"/>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c r="A26" s="27">
        <v>8</v>
      </c>
      <c r="B26" s="22" t="s">
        <v>375</v>
      </c>
      <c r="C26" s="22" t="s">
        <v>375</v>
      </c>
      <c r="D26" s="22" t="s">
        <v>376</v>
      </c>
      <c r="E26" s="22" t="s">
        <v>45</v>
      </c>
      <c r="F26" s="26">
        <v>254</v>
      </c>
      <c r="G26" s="26"/>
      <c r="H26" s="116" t="s">
        <v>374</v>
      </c>
      <c r="I26" s="22"/>
      <c r="J26" s="112" t="s">
        <v>369</v>
      </c>
      <c r="K26" s="22"/>
      <c r="L26" s="22"/>
      <c r="M26" s="143"/>
      <c r="N26" s="143" t="s">
        <v>1157</v>
      </c>
      <c r="O26" s="112"/>
      <c r="P26" s="22"/>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c r="A27" s="30">
        <v>9</v>
      </c>
      <c r="B27" s="22" t="s">
        <v>357</v>
      </c>
      <c r="C27" s="22" t="s">
        <v>357</v>
      </c>
      <c r="D27" s="22" t="s">
        <v>6</v>
      </c>
      <c r="E27" s="22" t="s">
        <v>45</v>
      </c>
      <c r="F27" s="26">
        <v>254</v>
      </c>
      <c r="G27" s="26"/>
      <c r="H27" s="116" t="s">
        <v>374</v>
      </c>
      <c r="I27" s="22"/>
      <c r="J27" s="112" t="s">
        <v>6</v>
      </c>
      <c r="K27" s="22"/>
      <c r="L27" s="22"/>
      <c r="M27" s="141"/>
      <c r="N27" s="22" t="s">
        <v>1158</v>
      </c>
      <c r="O27" s="112"/>
      <c r="P27" s="22"/>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ht="31.5">
      <c r="A28" s="135">
        <v>11</v>
      </c>
      <c r="B28" s="139" t="s">
        <v>87</v>
      </c>
      <c r="C28" s="139" t="s">
        <v>87</v>
      </c>
      <c r="D28" s="139" t="s">
        <v>372</v>
      </c>
      <c r="E28" s="483" t="s">
        <v>45</v>
      </c>
      <c r="F28" s="140">
        <v>10</v>
      </c>
      <c r="G28" s="140"/>
      <c r="H28" s="484"/>
      <c r="I28" s="139"/>
      <c r="J28" s="554" t="s">
        <v>1086</v>
      </c>
      <c r="K28" s="139"/>
      <c r="L28" s="139"/>
      <c r="M28" s="485"/>
      <c r="N28" s="14" t="s">
        <v>1156</v>
      </c>
      <c r="O28" s="133"/>
      <c r="P28" s="139"/>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ht="31.5">
      <c r="A29" s="135">
        <v>12</v>
      </c>
      <c r="B29" s="139" t="s">
        <v>1048</v>
      </c>
      <c r="C29" s="139" t="s">
        <v>1048</v>
      </c>
      <c r="D29" s="139" t="s">
        <v>1049</v>
      </c>
      <c r="E29" s="139" t="s">
        <v>45</v>
      </c>
      <c r="F29" s="140">
        <v>100</v>
      </c>
      <c r="G29" s="140"/>
      <c r="H29" s="484"/>
      <c r="I29" s="139"/>
      <c r="J29" s="139" t="s">
        <v>1049</v>
      </c>
      <c r="K29" s="139"/>
      <c r="L29" s="139"/>
      <c r="M29" s="485"/>
      <c r="N29" s="564" t="s">
        <v>1160</v>
      </c>
      <c r="O29" s="133"/>
      <c r="P29" s="139"/>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c r="A30" s="127"/>
      <c r="B30" s="115" t="s">
        <v>441</v>
      </c>
      <c r="C30" s="16"/>
      <c r="D30" s="16"/>
      <c r="E30" s="16"/>
      <c r="F30" s="19"/>
      <c r="G30" s="19"/>
      <c r="H30" s="128"/>
      <c r="I30" s="16"/>
      <c r="J30" s="115"/>
      <c r="K30" s="16"/>
      <c r="L30" s="16"/>
      <c r="M30" s="16"/>
      <c r="N30" s="115"/>
      <c r="O30" s="115"/>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c r="A31" s="19"/>
      <c r="B31" s="16"/>
      <c r="C31" s="16"/>
      <c r="D31" s="16"/>
      <c r="E31" s="16"/>
      <c r="F31" s="19"/>
      <c r="G31" s="19"/>
      <c r="H31" s="16"/>
      <c r="I31" s="16"/>
      <c r="J31" s="16"/>
      <c r="K31" s="16"/>
      <c r="L31" s="16"/>
      <c r="M31" s="16"/>
      <c r="N31" s="115"/>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c r="A32" s="832" t="s">
        <v>91</v>
      </c>
      <c r="B32" s="825"/>
      <c r="C32" s="826"/>
      <c r="D32" s="16"/>
      <c r="E32" s="16"/>
      <c r="F32" s="19"/>
      <c r="G32" s="19"/>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c r="A33" s="832" t="s">
        <v>26</v>
      </c>
      <c r="B33" s="826"/>
      <c r="C33" s="41" t="s">
        <v>1006</v>
      </c>
      <c r="D33" s="16"/>
      <c r="E33" s="16"/>
      <c r="F33" s="19"/>
      <c r="G33" s="19"/>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c r="A34" s="832" t="s">
        <v>28</v>
      </c>
      <c r="B34" s="826"/>
      <c r="C34" s="41" t="s">
        <v>1006</v>
      </c>
      <c r="D34" s="16"/>
      <c r="E34" s="16"/>
      <c r="F34" s="19"/>
      <c r="G34" s="19"/>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ht="15.75" customHeight="1">
      <c r="A35" s="836" t="s">
        <v>29</v>
      </c>
      <c r="B35" s="825"/>
      <c r="C35" s="825"/>
      <c r="D35" s="825"/>
      <c r="E35" s="825"/>
      <c r="F35" s="825"/>
      <c r="G35" s="825"/>
      <c r="H35" s="825"/>
      <c r="I35" s="825"/>
      <c r="J35" s="825"/>
      <c r="K35" s="825"/>
      <c r="L35" s="826"/>
      <c r="M35" s="824" t="s">
        <v>366</v>
      </c>
      <c r="N35" s="825"/>
      <c r="O35" s="825"/>
      <c r="P35" s="82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row>
    <row r="36" spans="1:54" ht="15.75" customHeight="1">
      <c r="A36" s="23" t="s">
        <v>31</v>
      </c>
      <c r="B36" s="24" t="s">
        <v>28</v>
      </c>
      <c r="C36" s="24" t="s">
        <v>32</v>
      </c>
      <c r="D36" s="24" t="s">
        <v>33</v>
      </c>
      <c r="E36" s="24" t="s">
        <v>34</v>
      </c>
      <c r="F36" s="23" t="s">
        <v>35</v>
      </c>
      <c r="G36" s="23" t="s">
        <v>36</v>
      </c>
      <c r="H36" s="24" t="s">
        <v>37</v>
      </c>
      <c r="I36" s="24" t="s">
        <v>38</v>
      </c>
      <c r="J36" s="496" t="s">
        <v>6</v>
      </c>
      <c r="K36" s="24" t="s">
        <v>39</v>
      </c>
      <c r="L36" s="24" t="s">
        <v>40</v>
      </c>
      <c r="M36" s="25" t="s">
        <v>32</v>
      </c>
      <c r="N36" s="25" t="s">
        <v>42</v>
      </c>
      <c r="O36" s="25" t="s">
        <v>33</v>
      </c>
      <c r="P36" s="25" t="s">
        <v>6</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row>
    <row r="37" spans="1:54" s="531" customFormat="1" ht="32.450000000000003" customHeight="1">
      <c r="A37" s="525">
        <v>1</v>
      </c>
      <c r="B37" s="526" t="s">
        <v>87</v>
      </c>
      <c r="C37" s="526" t="s">
        <v>87</v>
      </c>
      <c r="D37" s="527" t="s">
        <v>1055</v>
      </c>
      <c r="E37" s="528" t="s">
        <v>45</v>
      </c>
      <c r="F37" s="529"/>
      <c r="G37" s="529"/>
      <c r="H37" s="529"/>
      <c r="I37" s="529"/>
      <c r="J37" s="554" t="s">
        <v>1086</v>
      </c>
      <c r="K37" s="529"/>
      <c r="L37" s="529"/>
      <c r="M37" s="529"/>
      <c r="N37" s="14" t="s">
        <v>1156</v>
      </c>
      <c r="O37" s="529"/>
      <c r="P37" s="529"/>
      <c r="Q37" s="530"/>
      <c r="R37" s="530"/>
      <c r="S37" s="530"/>
      <c r="T37" s="530"/>
      <c r="U37" s="530"/>
      <c r="V37" s="530"/>
      <c r="W37" s="530"/>
      <c r="X37" s="530"/>
      <c r="Y37" s="530"/>
      <c r="Z37" s="530"/>
      <c r="AA37" s="530"/>
      <c r="AB37" s="530"/>
      <c r="AC37" s="530"/>
      <c r="AD37" s="530"/>
      <c r="AE37" s="530"/>
      <c r="AF37" s="530"/>
      <c r="AG37" s="530"/>
      <c r="AH37" s="530"/>
      <c r="AI37" s="530"/>
      <c r="AJ37" s="530"/>
      <c r="AK37" s="530"/>
      <c r="AL37" s="530"/>
      <c r="AM37" s="530"/>
      <c r="AN37" s="530"/>
      <c r="AO37" s="530"/>
      <c r="AP37" s="530"/>
      <c r="AQ37" s="530"/>
      <c r="AR37" s="530"/>
      <c r="AS37" s="530"/>
      <c r="AT37" s="530"/>
      <c r="AU37" s="530"/>
      <c r="AV37" s="530"/>
      <c r="AW37" s="530"/>
      <c r="AX37" s="530"/>
      <c r="AY37" s="530"/>
      <c r="AZ37" s="530"/>
      <c r="BA37" s="530"/>
      <c r="BB37" s="530"/>
    </row>
    <row r="38" spans="1:54" s="124" customFormat="1" ht="20.45" customHeight="1">
      <c r="A38" s="494">
        <v>2</v>
      </c>
      <c r="B38" s="514" t="s">
        <v>1052</v>
      </c>
      <c r="C38" s="514" t="s">
        <v>1052</v>
      </c>
      <c r="D38" s="513" t="s">
        <v>1055</v>
      </c>
      <c r="E38" s="509" t="s">
        <v>45</v>
      </c>
      <c r="F38" s="499"/>
      <c r="G38" s="499"/>
      <c r="H38" s="499"/>
      <c r="I38" s="498"/>
      <c r="J38" s="839" t="s">
        <v>1081</v>
      </c>
      <c r="K38" s="498"/>
      <c r="L38" s="498"/>
      <c r="M38" s="498"/>
      <c r="N38" s="514" t="s">
        <v>1162</v>
      </c>
      <c r="O38" s="498"/>
      <c r="P38" s="498"/>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row>
    <row r="39" spans="1:54" s="124" customFormat="1" ht="20.45" customHeight="1">
      <c r="A39" s="494">
        <v>3</v>
      </c>
      <c r="B39" s="514" t="s">
        <v>1053</v>
      </c>
      <c r="C39" s="514" t="s">
        <v>1053</v>
      </c>
      <c r="D39" s="139" t="s">
        <v>94</v>
      </c>
      <c r="E39" s="139" t="s">
        <v>95</v>
      </c>
      <c r="F39" s="499"/>
      <c r="G39" s="499"/>
      <c r="H39" s="499"/>
      <c r="I39" s="498"/>
      <c r="J39" s="840"/>
      <c r="K39" s="498"/>
      <c r="L39" s="498"/>
      <c r="M39" s="498"/>
      <c r="N39" s="514" t="s">
        <v>1162</v>
      </c>
      <c r="O39" s="498"/>
      <c r="P39" s="498"/>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row>
    <row r="40" spans="1:54" s="124" customFormat="1" ht="20.45" customHeight="1">
      <c r="A40" s="494">
        <v>4</v>
      </c>
      <c r="B40" s="514" t="s">
        <v>1054</v>
      </c>
      <c r="C40" s="514" t="s">
        <v>1054</v>
      </c>
      <c r="D40" s="513" t="s">
        <v>1056</v>
      </c>
      <c r="E40" s="498"/>
      <c r="F40" s="499"/>
      <c r="G40" s="499"/>
      <c r="H40" s="499"/>
      <c r="I40" s="498"/>
      <c r="J40" s="840"/>
      <c r="K40" s="498"/>
      <c r="L40" s="498"/>
      <c r="M40" s="498"/>
      <c r="N40" s="514" t="s">
        <v>1162</v>
      </c>
      <c r="O40" s="498"/>
      <c r="P40" s="498"/>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row>
    <row r="41" spans="1:54" ht="15.75" customHeight="1">
      <c r="A41" s="26">
        <v>1</v>
      </c>
      <c r="B41" s="22" t="s">
        <v>93</v>
      </c>
      <c r="C41" s="22" t="s">
        <v>93</v>
      </c>
      <c r="D41" s="22" t="s">
        <v>94</v>
      </c>
      <c r="E41" s="22" t="s">
        <v>95</v>
      </c>
      <c r="F41" s="26">
        <v>10</v>
      </c>
      <c r="G41" s="26"/>
      <c r="H41" s="116" t="s">
        <v>373</v>
      </c>
      <c r="I41" s="22">
        <v>0</v>
      </c>
      <c r="J41" s="532" t="s">
        <v>96</v>
      </c>
      <c r="K41" s="22"/>
      <c r="L41" s="22"/>
      <c r="M41" s="22"/>
      <c r="N41" s="41">
        <v>0</v>
      </c>
      <c r="O41" s="42"/>
      <c r="P41" s="42"/>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c r="A42" s="26">
        <v>2</v>
      </c>
      <c r="B42" s="22" t="s">
        <v>127</v>
      </c>
      <c r="C42" s="22" t="s">
        <v>127</v>
      </c>
      <c r="D42" s="22" t="s">
        <v>33</v>
      </c>
      <c r="E42" s="22" t="s">
        <v>45</v>
      </c>
      <c r="F42" s="26">
        <v>200</v>
      </c>
      <c r="G42" s="26"/>
      <c r="H42" s="116" t="s">
        <v>374</v>
      </c>
      <c r="I42" s="22"/>
      <c r="J42" s="112" t="s">
        <v>381</v>
      </c>
      <c r="K42" s="22"/>
      <c r="L42" s="22"/>
      <c r="M42" s="22"/>
      <c r="N42" s="22" t="s">
        <v>1165</v>
      </c>
      <c r="O42" s="22"/>
      <c r="P42" s="144"/>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c r="A43" s="26">
        <v>3</v>
      </c>
      <c r="B43" s="112" t="s">
        <v>1034</v>
      </c>
      <c r="C43" s="112" t="s">
        <v>1034</v>
      </c>
      <c r="D43" s="112" t="s">
        <v>379</v>
      </c>
      <c r="E43" s="112" t="s">
        <v>380</v>
      </c>
      <c r="F43" s="118">
        <v>256000</v>
      </c>
      <c r="G43" s="26"/>
      <c r="H43" s="26"/>
      <c r="I43" s="22"/>
      <c r="J43" s="112" t="s">
        <v>382</v>
      </c>
      <c r="K43" s="22"/>
      <c r="L43" s="22"/>
      <c r="M43" s="22"/>
      <c r="N43" s="22" t="s">
        <v>1166</v>
      </c>
      <c r="O43" s="22"/>
      <c r="P43" s="22"/>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75" customHeight="1">
      <c r="A44" s="26">
        <v>4</v>
      </c>
      <c r="B44" s="112" t="s">
        <v>383</v>
      </c>
      <c r="C44" s="112" t="s">
        <v>383</v>
      </c>
      <c r="D44" s="112" t="s">
        <v>384</v>
      </c>
      <c r="E44" s="112" t="s">
        <v>45</v>
      </c>
      <c r="F44" s="118">
        <v>10</v>
      </c>
      <c r="G44" s="26"/>
      <c r="H44" s="26"/>
      <c r="I44" s="22"/>
      <c r="J44" s="112" t="s">
        <v>384</v>
      </c>
      <c r="K44" s="22"/>
      <c r="L44" s="22"/>
      <c r="M44" s="141"/>
      <c r="N44" s="22" t="s">
        <v>1159</v>
      </c>
      <c r="O44" s="22"/>
      <c r="P44" s="22"/>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ht="15.75" customHeight="1">
      <c r="A45" s="26">
        <v>5</v>
      </c>
      <c r="B45" s="22" t="s">
        <v>142</v>
      </c>
      <c r="C45" s="22" t="s">
        <v>142</v>
      </c>
      <c r="D45" s="22" t="s">
        <v>143</v>
      </c>
      <c r="E45" s="22" t="s">
        <v>45</v>
      </c>
      <c r="F45" s="26">
        <v>40</v>
      </c>
      <c r="G45" s="26"/>
      <c r="H45" s="113" t="s">
        <v>373</v>
      </c>
      <c r="I45" s="22"/>
      <c r="J45" s="112" t="s">
        <v>439</v>
      </c>
      <c r="K45" s="22"/>
      <c r="L45" s="22"/>
      <c r="M45" s="144"/>
      <c r="N45" s="143" t="s">
        <v>1170</v>
      </c>
      <c r="O45" s="22"/>
      <c r="P45" s="48"/>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row>
    <row r="46" spans="1:54" s="518" customFormat="1" ht="46.9" customHeight="1">
      <c r="A46" s="515">
        <v>10</v>
      </c>
      <c r="B46" s="82" t="s">
        <v>108</v>
      </c>
      <c r="C46" s="82" t="s">
        <v>1040</v>
      </c>
      <c r="D46" s="82" t="s">
        <v>1040</v>
      </c>
      <c r="E46" s="14" t="s">
        <v>74</v>
      </c>
      <c r="F46" s="79">
        <v>19</v>
      </c>
      <c r="G46" s="79"/>
      <c r="H46" s="516" t="s">
        <v>374</v>
      </c>
      <c r="I46" s="14"/>
      <c r="J46" s="82" t="s">
        <v>1057</v>
      </c>
      <c r="K46" s="14"/>
      <c r="L46" s="14"/>
      <c r="M46" s="14"/>
      <c r="N46" s="601" t="s">
        <v>1178</v>
      </c>
      <c r="O46" s="517"/>
      <c r="P46" s="14"/>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row>
    <row r="47" spans="1:54" ht="15.75" customHeight="1">
      <c r="A47" s="26">
        <v>7</v>
      </c>
      <c r="B47" s="22" t="s">
        <v>131</v>
      </c>
      <c r="C47" s="22" t="s">
        <v>131</v>
      </c>
      <c r="D47" s="22" t="s">
        <v>132</v>
      </c>
      <c r="E47" s="22" t="s">
        <v>45</v>
      </c>
      <c r="F47" s="26">
        <v>4</v>
      </c>
      <c r="G47" s="47"/>
      <c r="H47" s="113" t="s">
        <v>373</v>
      </c>
      <c r="I47" s="22"/>
      <c r="J47" s="112" t="s">
        <v>440</v>
      </c>
      <c r="K47" s="22"/>
      <c r="L47" s="22"/>
      <c r="M47" s="144"/>
      <c r="N47" s="588" t="s">
        <v>1209</v>
      </c>
      <c r="O47" s="22"/>
      <c r="P47" s="48"/>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row>
    <row r="48" spans="1:54" s="123" customFormat="1" ht="15.75" customHeight="1">
      <c r="A48" s="26">
        <v>8</v>
      </c>
      <c r="B48" s="119" t="s">
        <v>138</v>
      </c>
      <c r="C48" s="119" t="s">
        <v>138</v>
      </c>
      <c r="D48" s="119" t="s">
        <v>139</v>
      </c>
      <c r="E48" s="119" t="s">
        <v>45</v>
      </c>
      <c r="F48" s="120">
        <v>3</v>
      </c>
      <c r="G48" s="120" t="s">
        <v>884</v>
      </c>
      <c r="H48" s="125" t="s">
        <v>373</v>
      </c>
      <c r="I48" s="119"/>
      <c r="J48" s="119" t="s">
        <v>139</v>
      </c>
      <c r="K48" s="119"/>
      <c r="L48" s="119"/>
      <c r="M48" s="141"/>
      <c r="N48" s="119" t="s">
        <v>1172</v>
      </c>
      <c r="O48" s="121"/>
      <c r="P48" s="119"/>
      <c r="Q48" s="122"/>
      <c r="R48" s="122"/>
      <c r="S48" s="122"/>
      <c r="T48" s="122"/>
      <c r="U48" s="122"/>
      <c r="V48" s="122"/>
      <c r="W48" s="122"/>
      <c r="X48" s="122"/>
      <c r="Y48" s="122"/>
      <c r="Z48" s="122"/>
      <c r="AA48" s="122"/>
      <c r="AB48" s="122"/>
      <c r="AC48" s="122"/>
      <c r="AD48" s="122"/>
      <c r="AE48" s="122"/>
      <c r="AF48" s="122"/>
      <c r="AG48" s="122"/>
      <c r="AH48" s="122"/>
      <c r="AI48" s="122"/>
      <c r="AJ48" s="122"/>
      <c r="AK48" s="122"/>
      <c r="AL48" s="122"/>
      <c r="AM48" s="122"/>
      <c r="AN48" s="122"/>
      <c r="AO48" s="122"/>
      <c r="AP48" s="122"/>
      <c r="AQ48" s="122"/>
      <c r="AR48" s="122"/>
      <c r="AS48" s="122"/>
      <c r="AT48" s="122"/>
      <c r="AU48" s="122"/>
      <c r="AV48" s="122"/>
      <c r="AW48" s="122"/>
      <c r="AX48" s="122"/>
      <c r="AY48" s="122"/>
      <c r="AZ48" s="122"/>
      <c r="BA48" s="122"/>
      <c r="BB48" s="122"/>
    </row>
    <row r="49" spans="1:54" s="123" customFormat="1" ht="22.5">
      <c r="A49" s="26">
        <v>9</v>
      </c>
      <c r="B49" s="119" t="s">
        <v>388</v>
      </c>
      <c r="C49" s="119" t="s">
        <v>388</v>
      </c>
      <c r="D49" s="119" t="s">
        <v>358</v>
      </c>
      <c r="E49" s="119" t="s">
        <v>45</v>
      </c>
      <c r="F49" s="120">
        <v>100</v>
      </c>
      <c r="G49" s="120"/>
      <c r="H49" s="120" t="s">
        <v>373</v>
      </c>
      <c r="I49" s="119"/>
      <c r="J49" s="119" t="s">
        <v>387</v>
      </c>
      <c r="K49" s="119"/>
      <c r="L49" s="119"/>
      <c r="M49" s="119"/>
      <c r="N49" s="600" t="s">
        <v>1203</v>
      </c>
      <c r="O49" s="119"/>
      <c r="P49" s="119"/>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row>
    <row r="50" spans="1:54" s="123" customFormat="1">
      <c r="A50" s="26">
        <v>10</v>
      </c>
      <c r="B50" s="119" t="s">
        <v>148</v>
      </c>
      <c r="C50" s="119" t="s">
        <v>148</v>
      </c>
      <c r="D50" s="119" t="s">
        <v>434</v>
      </c>
      <c r="E50" s="119" t="s">
        <v>45</v>
      </c>
      <c r="F50" s="120">
        <v>8</v>
      </c>
      <c r="G50" s="120"/>
      <c r="H50" s="120"/>
      <c r="I50" s="119"/>
      <c r="J50" s="119"/>
      <c r="K50" s="119"/>
      <c r="L50" s="119"/>
      <c r="M50" s="119"/>
      <c r="N50" s="590" t="s">
        <v>1173</v>
      </c>
      <c r="O50" s="119"/>
      <c r="P50" s="119"/>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row>
    <row r="51" spans="1:54" s="123" customFormat="1">
      <c r="A51" s="26">
        <v>11</v>
      </c>
      <c r="B51" s="119" t="s">
        <v>150</v>
      </c>
      <c r="C51" s="119" t="s">
        <v>150</v>
      </c>
      <c r="D51" s="119" t="s">
        <v>435</v>
      </c>
      <c r="E51" s="119" t="s">
        <v>45</v>
      </c>
      <c r="F51" s="120">
        <v>8</v>
      </c>
      <c r="G51" s="120"/>
      <c r="H51" s="120"/>
      <c r="I51" s="119"/>
      <c r="J51" s="119"/>
      <c r="K51" s="119"/>
      <c r="L51" s="119"/>
      <c r="M51" s="119"/>
      <c r="N51" s="590" t="s">
        <v>1173</v>
      </c>
      <c r="O51" s="119"/>
      <c r="P51" s="119"/>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row>
    <row r="52" spans="1:54" s="123" customFormat="1">
      <c r="A52" s="26">
        <v>12</v>
      </c>
      <c r="B52" s="119" t="s">
        <v>432</v>
      </c>
      <c r="C52" s="119" t="s">
        <v>432</v>
      </c>
      <c r="D52" s="119" t="s">
        <v>436</v>
      </c>
      <c r="E52" s="119" t="s">
        <v>45</v>
      </c>
      <c r="F52" s="120">
        <v>8</v>
      </c>
      <c r="G52" s="120"/>
      <c r="H52" s="120"/>
      <c r="I52" s="119"/>
      <c r="J52" s="119"/>
      <c r="K52" s="119"/>
      <c r="L52" s="119"/>
      <c r="M52" s="119"/>
      <c r="N52" s="590" t="s">
        <v>1173</v>
      </c>
      <c r="O52" s="119"/>
      <c r="P52" s="119"/>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row>
    <row r="53" spans="1:54" s="123" customFormat="1">
      <c r="A53" s="26">
        <v>13</v>
      </c>
      <c r="B53" s="119" t="s">
        <v>153</v>
      </c>
      <c r="C53" s="119" t="s">
        <v>153</v>
      </c>
      <c r="D53" s="119" t="s">
        <v>437</v>
      </c>
      <c r="E53" s="119" t="s">
        <v>45</v>
      </c>
      <c r="F53" s="120">
        <v>8</v>
      </c>
      <c r="G53" s="120"/>
      <c r="H53" s="120"/>
      <c r="I53" s="119"/>
      <c r="J53" s="119"/>
      <c r="K53" s="119"/>
      <c r="L53" s="119"/>
      <c r="M53" s="119"/>
      <c r="N53" s="590" t="s">
        <v>1173</v>
      </c>
      <c r="O53" s="119"/>
      <c r="P53" s="119"/>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row>
    <row r="54" spans="1:54" s="123" customFormat="1">
      <c r="A54" s="26">
        <v>14</v>
      </c>
      <c r="B54" s="119" t="s">
        <v>433</v>
      </c>
      <c r="C54" s="119" t="s">
        <v>433</v>
      </c>
      <c r="D54" s="119" t="s">
        <v>438</v>
      </c>
      <c r="E54" s="119" t="s">
        <v>45</v>
      </c>
      <c r="F54" s="120">
        <v>8</v>
      </c>
      <c r="G54" s="120"/>
      <c r="H54" s="120"/>
      <c r="I54" s="119"/>
      <c r="J54" s="119"/>
      <c r="K54" s="119"/>
      <c r="L54" s="119"/>
      <c r="M54" s="119"/>
      <c r="N54" s="590" t="s">
        <v>1173</v>
      </c>
      <c r="O54" s="119"/>
      <c r="P54" s="119"/>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row>
    <row r="55" spans="1:54" s="124" customFormat="1">
      <c r="A55" s="126"/>
      <c r="B55" s="111"/>
      <c r="C55" s="111"/>
      <c r="D55" s="111"/>
      <c r="E55" s="111"/>
      <c r="F55" s="126"/>
      <c r="G55" s="126"/>
      <c r="H55" s="126"/>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row>
    <row r="56" spans="1:54" ht="15.75" customHeight="1">
      <c r="B56" s="16"/>
      <c r="C56" s="16"/>
      <c r="D56" s="16"/>
      <c r="E56" s="16"/>
      <c r="F56" s="19"/>
      <c r="G56" s="19"/>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row>
    <row r="57" spans="1:54" ht="15.75" customHeight="1">
      <c r="A57" s="837" t="s">
        <v>183</v>
      </c>
      <c r="B57" s="825"/>
      <c r="C57" s="826"/>
      <c r="D57" s="16"/>
      <c r="E57" s="16"/>
      <c r="F57" s="19"/>
      <c r="G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row>
    <row r="58" spans="1:54" ht="15.75" customHeight="1">
      <c r="A58" s="833" t="s">
        <v>26</v>
      </c>
      <c r="B58" s="814"/>
      <c r="C58" s="63" t="s">
        <v>1007</v>
      </c>
      <c r="D58" s="16"/>
      <c r="E58" s="16"/>
      <c r="F58" s="19"/>
      <c r="G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ht="15.75" customHeight="1">
      <c r="A59" s="833" t="s">
        <v>28</v>
      </c>
      <c r="B59" s="814"/>
      <c r="C59" s="63" t="s">
        <v>1007</v>
      </c>
      <c r="D59" s="64"/>
      <c r="E59" s="64"/>
      <c r="F59" s="522"/>
      <c r="G59" s="64"/>
      <c r="H59" s="64"/>
      <c r="I59" s="64"/>
      <c r="J59" s="64"/>
      <c r="K59" s="64"/>
      <c r="L59" s="64"/>
      <c r="M59" s="64"/>
      <c r="N59" s="64"/>
      <c r="O59" s="64"/>
      <c r="P59" s="64"/>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0" spans="1:54" ht="15.75" customHeight="1">
      <c r="A60" s="834" t="s">
        <v>29</v>
      </c>
      <c r="B60" s="835"/>
      <c r="C60" s="835"/>
      <c r="D60" s="835"/>
      <c r="E60" s="835"/>
      <c r="F60" s="835"/>
      <c r="G60" s="835"/>
      <c r="H60" s="835"/>
      <c r="I60" s="835"/>
      <c r="J60" s="835"/>
      <c r="K60" s="835"/>
      <c r="L60" s="814"/>
      <c r="M60" s="824" t="s">
        <v>366</v>
      </c>
      <c r="N60" s="825"/>
      <c r="O60" s="825"/>
      <c r="P60" s="82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row>
    <row r="61" spans="1:54" ht="15.75" customHeight="1">
      <c r="A61" s="65" t="s">
        <v>31</v>
      </c>
      <c r="B61" s="66" t="s">
        <v>28</v>
      </c>
      <c r="C61" s="66" t="s">
        <v>32</v>
      </c>
      <c r="D61" s="66" t="s">
        <v>33</v>
      </c>
      <c r="E61" s="66" t="s">
        <v>34</v>
      </c>
      <c r="F61" s="523" t="s">
        <v>35</v>
      </c>
      <c r="G61" s="66" t="s">
        <v>36</v>
      </c>
      <c r="H61" s="66" t="s">
        <v>37</v>
      </c>
      <c r="I61" s="66" t="s">
        <v>38</v>
      </c>
      <c r="J61" s="66" t="s">
        <v>6</v>
      </c>
      <c r="K61" s="66" t="s">
        <v>39</v>
      </c>
      <c r="L61" s="66" t="s">
        <v>40</v>
      </c>
      <c r="M61" s="67" t="s">
        <v>32</v>
      </c>
      <c r="N61" s="67" t="s">
        <v>42</v>
      </c>
      <c r="O61" s="67" t="s">
        <v>33</v>
      </c>
      <c r="P61" s="67" t="s">
        <v>6</v>
      </c>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s="531" customFormat="1" ht="32.450000000000003" customHeight="1">
      <c r="A62" s="525">
        <v>1</v>
      </c>
      <c r="B62" s="526" t="s">
        <v>87</v>
      </c>
      <c r="C62" s="526" t="s">
        <v>87</v>
      </c>
      <c r="D62" s="527" t="s">
        <v>1055</v>
      </c>
      <c r="E62" s="528" t="s">
        <v>45</v>
      </c>
      <c r="F62" s="529"/>
      <c r="G62" s="529"/>
      <c r="H62" s="529"/>
      <c r="I62" s="529"/>
      <c r="J62" s="554" t="s">
        <v>1082</v>
      </c>
      <c r="K62" s="529"/>
      <c r="L62" s="529"/>
      <c r="M62" s="529"/>
      <c r="N62" s="14" t="s">
        <v>1156</v>
      </c>
      <c r="O62" s="529"/>
      <c r="P62" s="529"/>
      <c r="Q62" s="530"/>
      <c r="R62" s="530"/>
      <c r="S62" s="530"/>
      <c r="T62" s="530"/>
      <c r="U62" s="530"/>
      <c r="V62" s="530"/>
      <c r="W62" s="530"/>
      <c r="X62" s="530"/>
      <c r="Y62" s="530"/>
      <c r="Z62" s="530"/>
      <c r="AA62" s="530"/>
      <c r="AB62" s="530"/>
      <c r="AC62" s="530"/>
      <c r="AD62" s="530"/>
      <c r="AE62" s="530"/>
      <c r="AF62" s="530"/>
      <c r="AG62" s="530"/>
      <c r="AH62" s="530"/>
      <c r="AI62" s="530"/>
      <c r="AJ62" s="530"/>
      <c r="AK62" s="530"/>
      <c r="AL62" s="530"/>
      <c r="AM62" s="530"/>
      <c r="AN62" s="530"/>
      <c r="AO62" s="530"/>
      <c r="AP62" s="530"/>
      <c r="AQ62" s="530"/>
      <c r="AR62" s="530"/>
      <c r="AS62" s="530"/>
      <c r="AT62" s="530"/>
      <c r="AU62" s="530"/>
      <c r="AV62" s="530"/>
      <c r="AW62" s="530"/>
      <c r="AX62" s="530"/>
      <c r="AY62" s="530"/>
      <c r="AZ62" s="530"/>
      <c r="BA62" s="530"/>
      <c r="BB62" s="530"/>
    </row>
    <row r="63" spans="1:54" ht="48.75" customHeight="1">
      <c r="A63" s="464">
        <v>2</v>
      </c>
      <c r="B63" s="139" t="s">
        <v>186</v>
      </c>
      <c r="C63" s="139" t="s">
        <v>186</v>
      </c>
      <c r="D63" s="139" t="s">
        <v>187</v>
      </c>
      <c r="E63" s="139" t="s">
        <v>45</v>
      </c>
      <c r="F63" s="464">
        <v>4</v>
      </c>
      <c r="G63" s="139"/>
      <c r="H63" s="140" t="s">
        <v>47</v>
      </c>
      <c r="I63" s="139"/>
      <c r="J63" s="139" t="s">
        <v>188</v>
      </c>
      <c r="K63" s="139" t="s">
        <v>189</v>
      </c>
      <c r="L63" s="139"/>
      <c r="M63" s="493"/>
      <c r="N63" s="595" t="s">
        <v>1184</v>
      </c>
      <c r="O63" s="139"/>
      <c r="P63" s="493"/>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row>
    <row r="64" spans="1:54" ht="15.75" customHeight="1">
      <c r="A64" s="464">
        <v>3</v>
      </c>
      <c r="B64" s="139" t="s">
        <v>191</v>
      </c>
      <c r="C64" s="139" t="s">
        <v>191</v>
      </c>
      <c r="D64" s="139" t="s">
        <v>192</v>
      </c>
      <c r="E64" s="139" t="s">
        <v>74</v>
      </c>
      <c r="F64" s="464">
        <v>19.600000000000001</v>
      </c>
      <c r="G64" s="139"/>
      <c r="H64" s="140" t="s">
        <v>47</v>
      </c>
      <c r="I64" s="139"/>
      <c r="J64" s="139"/>
      <c r="K64" s="139"/>
      <c r="L64" s="139"/>
      <c r="M64" s="493"/>
      <c r="N64" s="143" t="s">
        <v>1171</v>
      </c>
      <c r="O64" s="139"/>
      <c r="P64" s="493"/>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c r="A65" s="464">
        <v>4</v>
      </c>
      <c r="B65" s="139" t="s">
        <v>193</v>
      </c>
      <c r="C65" s="139" t="s">
        <v>193</v>
      </c>
      <c r="D65" s="139" t="s">
        <v>194</v>
      </c>
      <c r="E65" s="139" t="s">
        <v>74</v>
      </c>
      <c r="F65" s="464">
        <v>19.600000000000001</v>
      </c>
      <c r="G65" s="139"/>
      <c r="H65" s="140" t="s">
        <v>47</v>
      </c>
      <c r="I65" s="139"/>
      <c r="J65" s="139"/>
      <c r="K65" s="139"/>
      <c r="L65" s="139"/>
      <c r="M65" s="493"/>
      <c r="N65" s="143" t="s">
        <v>1176</v>
      </c>
      <c r="O65" s="139"/>
      <c r="P65" s="493"/>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c r="A66" s="19"/>
      <c r="B66" s="16"/>
      <c r="C66" s="16"/>
      <c r="D66" s="16"/>
      <c r="E66" s="16"/>
      <c r="F66" s="19"/>
      <c r="G66" s="19"/>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c r="A67" s="19"/>
      <c r="B67" s="16"/>
      <c r="C67" s="16"/>
      <c r="D67" s="16"/>
      <c r="E67" s="16"/>
      <c r="F67" s="19"/>
      <c r="G67" s="19"/>
      <c r="H67" s="16"/>
      <c r="I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sheetData>
  <mergeCells count="16">
    <mergeCell ref="A32:C32"/>
    <mergeCell ref="A59:B59"/>
    <mergeCell ref="A60:L60"/>
    <mergeCell ref="M60:P60"/>
    <mergeCell ref="A33:B33"/>
    <mergeCell ref="A34:B34"/>
    <mergeCell ref="A35:L35"/>
    <mergeCell ref="M35:P35"/>
    <mergeCell ref="A57:C57"/>
    <mergeCell ref="A58:B58"/>
    <mergeCell ref="J38:J40"/>
    <mergeCell ref="A13:C13"/>
    <mergeCell ref="A14:B14"/>
    <mergeCell ref="A15:B15"/>
    <mergeCell ref="A16:L16"/>
    <mergeCell ref="M16:P16"/>
  </mergeCells>
  <phoneticPr fontId="47" type="noConversion"/>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SUMMARY OF CHANGES</vt:lpstr>
      <vt:lpstr>ToDo Tasks</vt:lpstr>
      <vt:lpstr>OINV_AR Invoice_Item</vt:lpstr>
      <vt:lpstr>ORIN_ARCM_Item</vt:lpstr>
      <vt:lpstr>OINV_AR Invoice_IN_Service</vt:lpstr>
      <vt:lpstr>ORIN_ARCM_Service</vt:lpstr>
      <vt:lpstr>Dummy Invoice operation</vt:lpstr>
      <vt:lpstr>ODPI_AR DownPayment_Item</vt:lpstr>
      <vt:lpstr>ODPI_AR DownPayment</vt:lpstr>
      <vt:lpstr>ORCT_Incoming Payment_IN</vt:lpstr>
      <vt:lpstr>INCOMING PAYMENT  - CANCELATION</vt:lpstr>
      <vt:lpstr>OPCH_AP Invoice_Item</vt:lpstr>
      <vt:lpstr>ORPC_AP Credit Memo_Item</vt:lpstr>
      <vt:lpstr>OPCH_AP Invoice_Service</vt:lpstr>
      <vt:lpstr>ORPC_AP Credit Memo_Service</vt:lpstr>
      <vt:lpstr>OCRD_Business Partners</vt:lpstr>
      <vt:lpstr>FA Template</vt:lpstr>
      <vt:lpstr>Tax Group</vt:lpstr>
      <vt:lpstr>ORTI_Asset Retirement</vt:lpstr>
      <vt:lpstr>ORIN_ARCM_IN</vt:lpstr>
      <vt:lpstr>BP</vt:lpstr>
      <vt:lpstr>GLPattern</vt:lpstr>
      <vt:lpstr>(Refer)Receipt_Type</vt:lpstr>
      <vt:lpstr>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Aly Apostol</cp:lastModifiedBy>
  <dcterms:created xsi:type="dcterms:W3CDTF">2022-12-22T14:15:19Z</dcterms:created>
  <dcterms:modified xsi:type="dcterms:W3CDTF">2024-09-26T00:31:25Z</dcterms:modified>
</cp:coreProperties>
</file>