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940" windowHeight="12405" activeTab="4"/>
  </bookViews>
  <sheets>
    <sheet name="allEvents" sheetId="1" r:id="rId1"/>
    <sheet name="naive" sheetId="6" r:id="rId2"/>
    <sheet name="new table" sheetId="4" r:id="rId3"/>
    <sheet name="new table vs. naive" sheetId="7" r:id="rId4"/>
    <sheet name="new table vs. old table" sheetId="8" r:id="rId5"/>
    <sheet name="old table vs. naive" sheetId="9" r:id="rId6"/>
  </sheets>
  <calcPr calcId="125725"/>
</workbook>
</file>

<file path=xl/calcChain.xml><?xml version="1.0" encoding="utf-8"?>
<calcChain xmlns="http://schemas.openxmlformats.org/spreadsheetml/2006/main">
  <c r="K78" i="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8" i="9"/>
  <c r="F78"/>
  <c r="K77"/>
  <c r="F77"/>
  <c r="K76"/>
  <c r="F76"/>
  <c r="K75"/>
  <c r="F75"/>
  <c r="K74"/>
  <c r="F74"/>
  <c r="K73"/>
  <c r="F73"/>
  <c r="K72"/>
  <c r="F72"/>
  <c r="K71"/>
  <c r="F71"/>
  <c r="K70"/>
  <c r="F70"/>
  <c r="K69"/>
  <c r="F69"/>
  <c r="K68"/>
  <c r="J68"/>
  <c r="H68"/>
  <c r="F68"/>
  <c r="K67"/>
  <c r="F67"/>
  <c r="K66"/>
  <c r="F66"/>
  <c r="K65"/>
  <c r="F65"/>
  <c r="K64"/>
  <c r="F64"/>
  <c r="K63"/>
  <c r="F63"/>
  <c r="K62"/>
  <c r="F62"/>
  <c r="K61"/>
  <c r="F61"/>
  <c r="K60"/>
  <c r="F60"/>
  <c r="K59"/>
  <c r="F59"/>
  <c r="K58"/>
  <c r="F58"/>
  <c r="K57"/>
  <c r="J57"/>
  <c r="H57"/>
  <c r="F57"/>
  <c r="K56"/>
  <c r="F56"/>
  <c r="K55"/>
  <c r="F55"/>
  <c r="K54"/>
  <c r="F54"/>
  <c r="K53"/>
  <c r="F53"/>
  <c r="K52"/>
  <c r="F52"/>
  <c r="K51"/>
  <c r="F51"/>
  <c r="K50"/>
  <c r="F50"/>
  <c r="K49"/>
  <c r="F49"/>
  <c r="K48"/>
  <c r="F48"/>
  <c r="K47"/>
  <c r="F47"/>
  <c r="K46"/>
  <c r="J46"/>
  <c r="H46"/>
  <c r="F46"/>
  <c r="K45"/>
  <c r="F45"/>
  <c r="K44"/>
  <c r="F44"/>
  <c r="K43"/>
  <c r="F43"/>
  <c r="K42"/>
  <c r="F42"/>
  <c r="K41"/>
  <c r="F41"/>
  <c r="K40"/>
  <c r="F40"/>
  <c r="K39"/>
  <c r="F39"/>
  <c r="K38"/>
  <c r="F38"/>
  <c r="K37"/>
  <c r="F37"/>
  <c r="K36"/>
  <c r="F36"/>
  <c r="K35"/>
  <c r="J35"/>
  <c r="H35"/>
  <c r="F35"/>
  <c r="K34"/>
  <c r="F34"/>
  <c r="K33"/>
  <c r="F33"/>
  <c r="K32"/>
  <c r="F32"/>
  <c r="K31"/>
  <c r="F31"/>
  <c r="K30"/>
  <c r="F30"/>
  <c r="K29"/>
  <c r="F29"/>
  <c r="K28"/>
  <c r="F28"/>
  <c r="K27"/>
  <c r="F27"/>
  <c r="K26"/>
  <c r="F26"/>
  <c r="K25"/>
  <c r="F25"/>
  <c r="K24"/>
  <c r="J24"/>
  <c r="H24"/>
  <c r="F24"/>
  <c r="K23"/>
  <c r="F23"/>
  <c r="K22"/>
  <c r="F22"/>
  <c r="K21"/>
  <c r="F21"/>
  <c r="K20"/>
  <c r="F20"/>
  <c r="K19"/>
  <c r="F19"/>
  <c r="K18"/>
  <c r="F18"/>
  <c r="K17"/>
  <c r="F17"/>
  <c r="K16"/>
  <c r="F16"/>
  <c r="K15"/>
  <c r="F15"/>
  <c r="K14"/>
  <c r="F14"/>
  <c r="K13"/>
  <c r="J13"/>
  <c r="H13"/>
  <c r="F13"/>
  <c r="K12"/>
  <c r="F12"/>
  <c r="K11"/>
  <c r="F11"/>
  <c r="K10"/>
  <c r="F10"/>
  <c r="K9"/>
  <c r="F9"/>
  <c r="K8"/>
  <c r="F8"/>
  <c r="K7"/>
  <c r="F7"/>
  <c r="K6"/>
  <c r="F6"/>
  <c r="K5"/>
  <c r="F5"/>
  <c r="K4"/>
  <c r="F4"/>
  <c r="K3"/>
  <c r="F3"/>
  <c r="K2"/>
  <c r="J2"/>
  <c r="H2"/>
  <c r="F2"/>
  <c r="F1"/>
  <c r="F78" i="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K78" i="7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6"/>
  <c r="F77"/>
  <c r="F76"/>
  <c r="F75"/>
  <c r="F74"/>
  <c r="F73"/>
  <c r="F72"/>
  <c r="F71"/>
  <c r="F70"/>
  <c r="F69"/>
  <c r="J68"/>
  <c r="H68"/>
  <c r="K78" s="1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K56" s="1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K26" s="1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K12" s="1"/>
  <c r="F2"/>
  <c r="F1"/>
  <c r="J68" i="4"/>
  <c r="H68"/>
  <c r="J57"/>
  <c r="H57"/>
  <c r="J46"/>
  <c r="H46"/>
  <c r="J35"/>
  <c r="H35"/>
  <c r="J24"/>
  <c r="H24"/>
  <c r="J13"/>
  <c r="H13"/>
  <c r="J2"/>
  <c r="H2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K35"/>
  <c r="K34"/>
  <c r="L12" i="1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C6"/>
  <c r="L5"/>
  <c r="K5"/>
  <c r="J5"/>
  <c r="I5"/>
  <c r="H5"/>
  <c r="G5"/>
  <c r="F5"/>
  <c r="E5"/>
  <c r="D5"/>
  <c r="C5"/>
  <c r="L4"/>
  <c r="K4"/>
  <c r="J4"/>
  <c r="I4"/>
  <c r="H4"/>
  <c r="G4"/>
  <c r="F4"/>
  <c r="E4"/>
  <c r="D4"/>
  <c r="C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L1"/>
  <c r="K1"/>
  <c r="J1"/>
  <c r="I1"/>
  <c r="H1"/>
  <c r="G1"/>
  <c r="F1"/>
  <c r="E1"/>
  <c r="D1"/>
  <c r="C1"/>
  <c r="K19" i="6" l="1"/>
  <c r="K45"/>
  <c r="K67"/>
  <c r="K3"/>
  <c r="K5"/>
  <c r="K7"/>
  <c r="K9"/>
  <c r="K14"/>
  <c r="K16"/>
  <c r="K18"/>
  <c r="K20"/>
  <c r="K21"/>
  <c r="K22"/>
  <c r="K23"/>
  <c r="K24"/>
  <c r="K25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  <c r="K2"/>
  <c r="K4"/>
  <c r="K6"/>
  <c r="K8"/>
  <c r="K10"/>
  <c r="K11"/>
  <c r="K13"/>
  <c r="K15"/>
  <c r="K17"/>
  <c r="K2" i="4"/>
  <c r="K12"/>
  <c r="K23"/>
  <c r="K45"/>
  <c r="K56"/>
  <c r="K67"/>
  <c r="K78"/>
  <c r="K3"/>
  <c r="K4"/>
  <c r="K5"/>
  <c r="K6"/>
  <c r="K7"/>
  <c r="K8"/>
  <c r="K9"/>
  <c r="K10"/>
  <c r="K11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</calcChain>
</file>

<file path=xl/sharedStrings.xml><?xml version="1.0" encoding="utf-8"?>
<sst xmlns="http://schemas.openxmlformats.org/spreadsheetml/2006/main" count="626" uniqueCount="23">
  <si>
    <t>Subscription count</t>
  </si>
  <si>
    <t>Notify_Attribute_Name_290</t>
  </si>
  <si>
    <t>Notify_Reference_Clazz_264</t>
  </si>
  <si>
    <t>Notify_Reference_InitExpression_478</t>
  </si>
  <si>
    <t>filtercreation</t>
  </si>
  <si>
    <t>Notify_Attribute_Snapshot_1</t>
  </si>
  <si>
    <t>Notify_Attribute_UpperMultiplicity_487</t>
  </si>
  <si>
    <t>Notify_Reference_ownedSignatures_41</t>
  </si>
  <si>
    <t>getRegistrationsFor</t>
  </si>
  <si>
    <t>filtersubscription</t>
  </si>
  <si>
    <t>Notify_Reference_Facts_1</t>
  </si>
  <si>
    <t>createNotificationForComposites</t>
  </si>
  <si>
    <t>Notify_Reference_OwnedSignatures_41</t>
  </si>
  <si>
    <t>Notification</t>
  </si>
  <si>
    <t>Subscriptions</t>
  </si>
  <si>
    <t>time (ns)</t>
  </si>
  <si>
    <t>Delivered</t>
  </si>
  <si>
    <t>Slope</t>
  </si>
  <si>
    <t>y-Offset</t>
  </si>
  <si>
    <t>Estimated Linear Time (ns)</t>
  </si>
  <si>
    <t>10^6*minTableSize</t>
  </si>
  <si>
    <t>Naive Time (ns)</t>
  </si>
  <si>
    <t>Old Table Time (ns)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</si>
</sst>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allEvents!$A$2</c:f>
              <c:strCache>
                <c:ptCount val="1"/>
                <c:pt idx="0">
                  <c:v>Notify_Attribute_Name_290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allEvents!$C$2:$L$2</c:f>
              <c:numCache>
                <c:formatCode>General</c:formatCode>
                <c:ptCount val="10"/>
                <c:pt idx="0">
                  <c:v>46346</c:v>
                </c:pt>
                <c:pt idx="1">
                  <c:v>48613</c:v>
                </c:pt>
                <c:pt idx="2">
                  <c:v>74515</c:v>
                </c:pt>
                <c:pt idx="3">
                  <c:v>50491</c:v>
                </c:pt>
                <c:pt idx="4">
                  <c:v>51079</c:v>
                </c:pt>
                <c:pt idx="5">
                  <c:v>59040</c:v>
                </c:pt>
                <c:pt idx="6">
                  <c:v>63895</c:v>
                </c:pt>
                <c:pt idx="7">
                  <c:v>61474</c:v>
                </c:pt>
                <c:pt idx="8">
                  <c:v>67019</c:v>
                </c:pt>
                <c:pt idx="9">
                  <c:v>69353</c:v>
                </c:pt>
              </c:numCache>
            </c:numRef>
          </c:yVal>
        </c:ser>
        <c:ser>
          <c:idx val="1"/>
          <c:order val="1"/>
          <c:tx>
            <c:strRef>
              <c:f>allEvents!$A$3</c:f>
              <c:strCache>
                <c:ptCount val="1"/>
                <c:pt idx="0">
                  <c:v>Notify_Reference_Clazz_264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allEvents!$C$3:$L$3</c:f>
              <c:numCache>
                <c:formatCode>General</c:formatCode>
                <c:ptCount val="10"/>
                <c:pt idx="0">
                  <c:v>62361</c:v>
                </c:pt>
                <c:pt idx="1">
                  <c:v>107145</c:v>
                </c:pt>
                <c:pt idx="2">
                  <c:v>134201</c:v>
                </c:pt>
                <c:pt idx="3">
                  <c:v>136393</c:v>
                </c:pt>
                <c:pt idx="4">
                  <c:v>166360</c:v>
                </c:pt>
                <c:pt idx="5">
                  <c:v>180221</c:v>
                </c:pt>
                <c:pt idx="6">
                  <c:v>237331</c:v>
                </c:pt>
                <c:pt idx="7">
                  <c:v>221058</c:v>
                </c:pt>
                <c:pt idx="8">
                  <c:v>242190</c:v>
                </c:pt>
                <c:pt idx="9">
                  <c:v>267808</c:v>
                </c:pt>
              </c:numCache>
            </c:numRef>
          </c:yVal>
        </c:ser>
        <c:ser>
          <c:idx val="2"/>
          <c:order val="2"/>
          <c:tx>
            <c:strRef>
              <c:f>allEvents!$A$4</c:f>
              <c:strCache>
                <c:ptCount val="1"/>
                <c:pt idx="0">
                  <c:v>Notify_Reference_InitExpression_478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allEvents!$C$4:$L$4</c:f>
              <c:numCache>
                <c:formatCode>General</c:formatCode>
                <c:ptCount val="10"/>
                <c:pt idx="0">
                  <c:v>44972</c:v>
                </c:pt>
                <c:pt idx="1">
                  <c:v>65305</c:v>
                </c:pt>
                <c:pt idx="2">
                  <c:v>65339</c:v>
                </c:pt>
                <c:pt idx="3">
                  <c:v>44583</c:v>
                </c:pt>
                <c:pt idx="4">
                  <c:v>45281</c:v>
                </c:pt>
                <c:pt idx="5">
                  <c:v>44917</c:v>
                </c:pt>
                <c:pt idx="6">
                  <c:v>44643</c:v>
                </c:pt>
                <c:pt idx="7">
                  <c:v>44248</c:v>
                </c:pt>
                <c:pt idx="8">
                  <c:v>44702</c:v>
                </c:pt>
                <c:pt idx="9">
                  <c:v>45354</c:v>
                </c:pt>
              </c:numCache>
            </c:numRef>
          </c:yVal>
        </c:ser>
        <c:ser>
          <c:idx val="3"/>
          <c:order val="3"/>
          <c:tx>
            <c:strRef>
              <c:f>allEvents!$A$5</c:f>
              <c:strCache>
                <c:ptCount val="1"/>
                <c:pt idx="0">
                  <c:v>filtercreation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allEvents!$C$5:$L$5</c:f>
              <c:numCache>
                <c:formatCode>General</c:formatCode>
                <c:ptCount val="10"/>
                <c:pt idx="0">
                  <c:v>240044.444444444</c:v>
                </c:pt>
                <c:pt idx="1">
                  <c:v>192755.55555555501</c:v>
                </c:pt>
                <c:pt idx="2">
                  <c:v>257466.66666666599</c:v>
                </c:pt>
                <c:pt idx="3">
                  <c:v>249622.22222222199</c:v>
                </c:pt>
                <c:pt idx="4">
                  <c:v>229111.11111111101</c:v>
                </c:pt>
                <c:pt idx="5">
                  <c:v>168111.11111111101</c:v>
                </c:pt>
                <c:pt idx="6">
                  <c:v>151577.777777777</c:v>
                </c:pt>
                <c:pt idx="7">
                  <c:v>229777.777777777</c:v>
                </c:pt>
                <c:pt idx="8">
                  <c:v>182800</c:v>
                </c:pt>
                <c:pt idx="9">
                  <c:v>279081.08108108101</c:v>
                </c:pt>
              </c:numCache>
            </c:numRef>
          </c:yVal>
        </c:ser>
        <c:ser>
          <c:idx val="4"/>
          <c:order val="4"/>
          <c:tx>
            <c:strRef>
              <c:f>allEvents!$A$6</c:f>
              <c:strCache>
                <c:ptCount val="1"/>
                <c:pt idx="0">
                  <c:v>Notify_Attribute_Snapshot_1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allEvents!$C$6:$L$6</c:f>
              <c:numCache>
                <c:formatCode>General</c:formatCode>
                <c:ptCount val="10"/>
                <c:pt idx="0">
                  <c:v>47575</c:v>
                </c:pt>
                <c:pt idx="1">
                  <c:v>47938</c:v>
                </c:pt>
                <c:pt idx="2">
                  <c:v>68453</c:v>
                </c:pt>
                <c:pt idx="3">
                  <c:v>46327</c:v>
                </c:pt>
                <c:pt idx="4">
                  <c:v>46229</c:v>
                </c:pt>
                <c:pt idx="5">
                  <c:v>46981</c:v>
                </c:pt>
                <c:pt idx="6">
                  <c:v>47335</c:v>
                </c:pt>
                <c:pt idx="7">
                  <c:v>45956</c:v>
                </c:pt>
                <c:pt idx="8">
                  <c:v>45489</c:v>
                </c:pt>
                <c:pt idx="9">
                  <c:v>45300</c:v>
                </c:pt>
              </c:numCache>
            </c:numRef>
          </c:yVal>
        </c:ser>
        <c:ser>
          <c:idx val="5"/>
          <c:order val="5"/>
          <c:tx>
            <c:strRef>
              <c:f>allEvents!$A$7</c:f>
              <c:strCache>
                <c:ptCount val="1"/>
                <c:pt idx="0">
                  <c:v>Notify_Attribute_UpperMultiplicity_487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allEvents!$C$7:$L$7</c:f>
              <c:numCache>
                <c:formatCode>General</c:formatCode>
                <c:ptCount val="10"/>
                <c:pt idx="0">
                  <c:v>44754</c:v>
                </c:pt>
                <c:pt idx="1">
                  <c:v>44857</c:v>
                </c:pt>
                <c:pt idx="2">
                  <c:v>66915</c:v>
                </c:pt>
                <c:pt idx="3">
                  <c:v>46602</c:v>
                </c:pt>
                <c:pt idx="4">
                  <c:v>48430</c:v>
                </c:pt>
                <c:pt idx="5">
                  <c:v>49226</c:v>
                </c:pt>
                <c:pt idx="6">
                  <c:v>51806</c:v>
                </c:pt>
                <c:pt idx="7">
                  <c:v>49035</c:v>
                </c:pt>
                <c:pt idx="8">
                  <c:v>49960</c:v>
                </c:pt>
                <c:pt idx="9">
                  <c:v>53301</c:v>
                </c:pt>
              </c:numCache>
            </c:numRef>
          </c:yVal>
        </c:ser>
        <c:ser>
          <c:idx val="6"/>
          <c:order val="6"/>
          <c:tx>
            <c:strRef>
              <c:f>allEvents!$A$8</c:f>
              <c:strCache>
                <c:ptCount val="1"/>
                <c:pt idx="0">
                  <c:v>Notify_Reference_ownedSignatures_41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allEvents!$C$8:$L$8</c:f>
              <c:numCache>
                <c:formatCode>General</c:formatCode>
                <c:ptCount val="10"/>
                <c:pt idx="0">
                  <c:v>95801</c:v>
                </c:pt>
                <c:pt idx="1">
                  <c:v>148168</c:v>
                </c:pt>
                <c:pt idx="2">
                  <c:v>205664</c:v>
                </c:pt>
                <c:pt idx="3">
                  <c:v>111996</c:v>
                </c:pt>
                <c:pt idx="4">
                  <c:v>119387</c:v>
                </c:pt>
                <c:pt idx="5">
                  <c:v>121050</c:v>
                </c:pt>
                <c:pt idx="6">
                  <c:v>126544</c:v>
                </c:pt>
                <c:pt idx="7">
                  <c:v>140995</c:v>
                </c:pt>
                <c:pt idx="8">
                  <c:v>147654</c:v>
                </c:pt>
                <c:pt idx="9">
                  <c:v>154350</c:v>
                </c:pt>
              </c:numCache>
            </c:numRef>
          </c:yVal>
        </c:ser>
        <c:ser>
          <c:idx val="7"/>
          <c:order val="7"/>
          <c:tx>
            <c:strRef>
              <c:f>allEvents!$A$9</c:f>
              <c:strCache>
                <c:ptCount val="1"/>
                <c:pt idx="0">
                  <c:v>getRegistrationsFor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allEvents!$C$9:$L$9</c:f>
              <c:numCache>
                <c:formatCode>General</c:formatCode>
                <c:ptCount val="10"/>
                <c:pt idx="0">
                  <c:v>43365.625</c:v>
                </c:pt>
                <c:pt idx="1">
                  <c:v>57268.5</c:v>
                </c:pt>
                <c:pt idx="2">
                  <c:v>74068.75</c:v>
                </c:pt>
                <c:pt idx="3">
                  <c:v>48108.125</c:v>
                </c:pt>
                <c:pt idx="4">
                  <c:v>49990.5</c:v>
                </c:pt>
                <c:pt idx="5">
                  <c:v>51161.375</c:v>
                </c:pt>
                <c:pt idx="6">
                  <c:v>65832</c:v>
                </c:pt>
                <c:pt idx="7">
                  <c:v>54816.5</c:v>
                </c:pt>
                <c:pt idx="8">
                  <c:v>55912.25</c:v>
                </c:pt>
                <c:pt idx="9">
                  <c:v>57214.625</c:v>
                </c:pt>
              </c:numCache>
            </c:numRef>
          </c:yVal>
        </c:ser>
        <c:ser>
          <c:idx val="8"/>
          <c:order val="8"/>
          <c:tx>
            <c:strRef>
              <c:f>allEvents!$A$10</c:f>
              <c:strCache>
                <c:ptCount val="1"/>
                <c:pt idx="0">
                  <c:v>filtersubscription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allEvents!$C$10:$L$10</c:f>
              <c:numCache>
                <c:formatCode>General</c:formatCode>
                <c:ptCount val="10"/>
                <c:pt idx="0">
                  <c:v>224955.55555555501</c:v>
                </c:pt>
                <c:pt idx="1">
                  <c:v>205600</c:v>
                </c:pt>
                <c:pt idx="2">
                  <c:v>233200</c:v>
                </c:pt>
                <c:pt idx="3">
                  <c:v>276400</c:v>
                </c:pt>
                <c:pt idx="4">
                  <c:v>255288.888888888</c:v>
                </c:pt>
                <c:pt idx="5">
                  <c:v>161866.66666666599</c:v>
                </c:pt>
                <c:pt idx="6">
                  <c:v>215622.22222222199</c:v>
                </c:pt>
                <c:pt idx="7">
                  <c:v>248244.444444444</c:v>
                </c:pt>
                <c:pt idx="8">
                  <c:v>199600</c:v>
                </c:pt>
                <c:pt idx="9">
                  <c:v>262324.32432432403</c:v>
                </c:pt>
              </c:numCache>
            </c:numRef>
          </c:yVal>
        </c:ser>
        <c:ser>
          <c:idx val="9"/>
          <c:order val="9"/>
          <c:tx>
            <c:strRef>
              <c:f>allEvents!$A$11</c:f>
              <c:strCache>
                <c:ptCount val="1"/>
                <c:pt idx="0">
                  <c:v>Notify_Reference_Facts_1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allEvents!$C$11:$L$11</c:f>
              <c:numCache>
                <c:formatCode>General</c:formatCode>
                <c:ptCount val="10"/>
                <c:pt idx="0">
                  <c:v>51178</c:v>
                </c:pt>
                <c:pt idx="1">
                  <c:v>67266</c:v>
                </c:pt>
                <c:pt idx="2">
                  <c:v>67159</c:v>
                </c:pt>
                <c:pt idx="3">
                  <c:v>45693</c:v>
                </c:pt>
                <c:pt idx="4">
                  <c:v>45583</c:v>
                </c:pt>
                <c:pt idx="5">
                  <c:v>45789</c:v>
                </c:pt>
                <c:pt idx="6">
                  <c:v>143474</c:v>
                </c:pt>
                <c:pt idx="7">
                  <c:v>45491</c:v>
                </c:pt>
                <c:pt idx="8">
                  <c:v>44989</c:v>
                </c:pt>
                <c:pt idx="9">
                  <c:v>45456</c:v>
                </c:pt>
              </c:numCache>
            </c:numRef>
          </c:yVal>
        </c:ser>
        <c:ser>
          <c:idx val="10"/>
          <c:order val="10"/>
          <c:tx>
            <c:strRef>
              <c:f>allEvents!$A$12</c:f>
              <c:strCache>
                <c:ptCount val="1"/>
                <c:pt idx="0">
                  <c:v>createNotificationForComposites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allEvents!$C$12:$L$12</c:f>
              <c:numCache>
                <c:formatCode>General</c:formatCode>
                <c:ptCount val="10"/>
                <c:pt idx="0">
                  <c:v>908.71428571428498</c:v>
                </c:pt>
                <c:pt idx="1">
                  <c:v>1060</c:v>
                </c:pt>
                <c:pt idx="2">
                  <c:v>1102.8571428571399</c:v>
                </c:pt>
                <c:pt idx="3">
                  <c:v>909.57142857142799</c:v>
                </c:pt>
                <c:pt idx="4">
                  <c:v>933.85714285714198</c:v>
                </c:pt>
                <c:pt idx="5">
                  <c:v>942.85714285714198</c:v>
                </c:pt>
                <c:pt idx="6">
                  <c:v>930.142857142857</c:v>
                </c:pt>
                <c:pt idx="7">
                  <c:v>933.85714285714198</c:v>
                </c:pt>
                <c:pt idx="8">
                  <c:v>931.85714285714198</c:v>
                </c:pt>
                <c:pt idx="9">
                  <c:v>943.28571428571399</c:v>
                </c:pt>
              </c:numCache>
            </c:numRef>
          </c:yVal>
        </c:ser>
        <c:axId val="95868032"/>
        <c:axId val="95869568"/>
      </c:scatterChart>
      <c:valAx>
        <c:axId val="95868032"/>
        <c:scaling>
          <c:orientation val="minMax"/>
        </c:scaling>
        <c:axPos val="b"/>
        <c:numFmt formatCode="General" sourceLinked="1"/>
        <c:tickLblPos val="nextTo"/>
        <c:crossAx val="95869568"/>
        <c:crosses val="autoZero"/>
        <c:crossBetween val="midCat"/>
      </c:valAx>
      <c:valAx>
        <c:axId val="95869568"/>
        <c:scaling>
          <c:orientation val="minMax"/>
        </c:scaling>
        <c:axPos val="l"/>
        <c:majorGridlines/>
        <c:numFmt formatCode="General" sourceLinked="1"/>
        <c:tickLblPos val="nextTo"/>
        <c:crossAx val="95868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table'!$K$13:$K$23</c:f>
              <c:numCache>
                <c:formatCode>0.00</c:formatCode>
                <c:ptCount val="11"/>
                <c:pt idx="0">
                  <c:v>48657.915931220443</c:v>
                </c:pt>
                <c:pt idx="1">
                  <c:v>51651.443629214278</c:v>
                </c:pt>
                <c:pt idx="2">
                  <c:v>54644.971327208121</c:v>
                </c:pt>
                <c:pt idx="3">
                  <c:v>57638.499025201956</c:v>
                </c:pt>
                <c:pt idx="4">
                  <c:v>60632.026723195799</c:v>
                </c:pt>
                <c:pt idx="5">
                  <c:v>63625.554421189634</c:v>
                </c:pt>
                <c:pt idx="6">
                  <c:v>66619.082119183469</c:v>
                </c:pt>
                <c:pt idx="7">
                  <c:v>69612.609817177319</c:v>
                </c:pt>
                <c:pt idx="8">
                  <c:v>72606.137515171155</c:v>
                </c:pt>
                <c:pt idx="9">
                  <c:v>75599.66521316499</c:v>
                </c:pt>
                <c:pt idx="10">
                  <c:v>78061.01020929325</c:v>
                </c:pt>
              </c:numCache>
            </c:numRef>
          </c:yVal>
        </c:ser>
        <c:axId val="96384512"/>
        <c:axId val="96386048"/>
      </c:scatterChart>
      <c:valAx>
        <c:axId val="96384512"/>
        <c:scaling>
          <c:orientation val="minMax"/>
        </c:scaling>
        <c:axPos val="b"/>
        <c:numFmt formatCode="General" sourceLinked="1"/>
        <c:tickLblPos val="nextTo"/>
        <c:crossAx val="96386048"/>
        <c:crosses val="autoZero"/>
        <c:crossBetween val="midCat"/>
      </c:valAx>
      <c:valAx>
        <c:axId val="96386048"/>
        <c:scaling>
          <c:orientation val="minMax"/>
        </c:scaling>
        <c:axPos val="l"/>
        <c:majorGridlines/>
        <c:numFmt formatCode="General" sourceLinked="1"/>
        <c:tickLblPos val="nextTo"/>
        <c:crossAx val="9638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table'!$K$24:$K$34</c:f>
              <c:numCache>
                <c:formatCode>0.00</c:formatCode>
                <c:ptCount val="11"/>
                <c:pt idx="0">
                  <c:v>185597.94609534647</c:v>
                </c:pt>
                <c:pt idx="1">
                  <c:v>168151.70947479279</c:v>
                </c:pt>
                <c:pt idx="2">
                  <c:v>150705.47285423911</c:v>
                </c:pt>
                <c:pt idx="3">
                  <c:v>133259.23623368546</c:v>
                </c:pt>
                <c:pt idx="4">
                  <c:v>115812.99961313176</c:v>
                </c:pt>
                <c:pt idx="5">
                  <c:v>98366.762992578078</c:v>
                </c:pt>
                <c:pt idx="6">
                  <c:v>80920.526372024411</c:v>
                </c:pt>
                <c:pt idx="7">
                  <c:v>63474.289751470729</c:v>
                </c:pt>
                <c:pt idx="8">
                  <c:v>46028.053130917047</c:v>
                </c:pt>
                <c:pt idx="9">
                  <c:v>28581.816510363366</c:v>
                </c:pt>
                <c:pt idx="10">
                  <c:v>14237.133066797018</c:v>
                </c:pt>
              </c:numCache>
            </c:numRef>
          </c:yVal>
        </c:ser>
        <c:axId val="96507392"/>
        <c:axId val="96508928"/>
      </c:scatterChart>
      <c:valAx>
        <c:axId val="96507392"/>
        <c:scaling>
          <c:orientation val="minMax"/>
        </c:scaling>
        <c:axPos val="b"/>
        <c:numFmt formatCode="General" sourceLinked="1"/>
        <c:tickLblPos val="nextTo"/>
        <c:crossAx val="96508928"/>
        <c:crosses val="autoZero"/>
        <c:crossBetween val="midCat"/>
      </c:valAx>
      <c:valAx>
        <c:axId val="96508928"/>
        <c:scaling>
          <c:orientation val="minMax"/>
        </c:scaling>
        <c:axPos val="l"/>
        <c:majorGridlines/>
        <c:numFmt formatCode="General" sourceLinked="1"/>
        <c:tickLblPos val="nextTo"/>
        <c:crossAx val="9650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table'!$K$35:$K$45</c:f>
              <c:numCache>
                <c:formatCode>0.00</c:formatCode>
                <c:ptCount val="11"/>
                <c:pt idx="0">
                  <c:v>53416.652867553777</c:v>
                </c:pt>
                <c:pt idx="1">
                  <c:v>53306.395960217254</c:v>
                </c:pt>
                <c:pt idx="2">
                  <c:v>53196.139052880731</c:v>
                </c:pt>
                <c:pt idx="3">
                  <c:v>53085.882145544208</c:v>
                </c:pt>
                <c:pt idx="4">
                  <c:v>52975.625238207685</c:v>
                </c:pt>
                <c:pt idx="5">
                  <c:v>52865.368330871162</c:v>
                </c:pt>
                <c:pt idx="6">
                  <c:v>52755.111423534647</c:v>
                </c:pt>
                <c:pt idx="7">
                  <c:v>52644.854516198124</c:v>
                </c:pt>
                <c:pt idx="8">
                  <c:v>52534.597608861601</c:v>
                </c:pt>
                <c:pt idx="9">
                  <c:v>52424.340701525078</c:v>
                </c:pt>
                <c:pt idx="10">
                  <c:v>52333.685022159494</c:v>
                </c:pt>
              </c:numCache>
            </c:numRef>
          </c:yVal>
        </c:ser>
        <c:axId val="96552448"/>
        <c:axId val="96553984"/>
      </c:scatterChart>
      <c:valAx>
        <c:axId val="96552448"/>
        <c:scaling>
          <c:orientation val="minMax"/>
        </c:scaling>
        <c:axPos val="b"/>
        <c:numFmt formatCode="General" sourceLinked="1"/>
        <c:tickLblPos val="nextTo"/>
        <c:crossAx val="96553984"/>
        <c:crosses val="autoZero"/>
        <c:crossBetween val="midCat"/>
      </c:valAx>
      <c:valAx>
        <c:axId val="96553984"/>
        <c:scaling>
          <c:orientation val="minMax"/>
        </c:scaling>
        <c:axPos val="l"/>
        <c:majorGridlines/>
        <c:numFmt formatCode="General" sourceLinked="1"/>
        <c:tickLblPos val="nextTo"/>
        <c:crossAx val="96552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table'!$K$46:$K$56</c:f>
              <c:numCache>
                <c:formatCode>0.00</c:formatCode>
                <c:ptCount val="11"/>
                <c:pt idx="0">
                  <c:v>161402.48183336476</c:v>
                </c:pt>
                <c:pt idx="1">
                  <c:v>163403.20667121877</c:v>
                </c:pt>
                <c:pt idx="2">
                  <c:v>165403.93150907278</c:v>
                </c:pt>
                <c:pt idx="3">
                  <c:v>167404.65634692681</c:v>
                </c:pt>
                <c:pt idx="4">
                  <c:v>169405.38118478082</c:v>
                </c:pt>
                <c:pt idx="5">
                  <c:v>171406.10602263483</c:v>
                </c:pt>
                <c:pt idx="6">
                  <c:v>173406.83086048884</c:v>
                </c:pt>
                <c:pt idx="7">
                  <c:v>175407.55569834285</c:v>
                </c:pt>
                <c:pt idx="8">
                  <c:v>177408.28053619689</c:v>
                </c:pt>
                <c:pt idx="9">
                  <c:v>179409.0053740509</c:v>
                </c:pt>
                <c:pt idx="10">
                  <c:v>181054.04579628643</c:v>
                </c:pt>
              </c:numCache>
            </c:numRef>
          </c:yVal>
        </c:ser>
        <c:axId val="96589312"/>
        <c:axId val="96590848"/>
      </c:scatterChart>
      <c:valAx>
        <c:axId val="96589312"/>
        <c:scaling>
          <c:orientation val="minMax"/>
        </c:scaling>
        <c:axPos val="b"/>
        <c:numFmt formatCode="General" sourceLinked="1"/>
        <c:tickLblPos val="nextTo"/>
        <c:crossAx val="96590848"/>
        <c:crosses val="autoZero"/>
        <c:crossBetween val="midCat"/>
      </c:valAx>
      <c:valAx>
        <c:axId val="96590848"/>
        <c:scaling>
          <c:orientation val="minMax"/>
        </c:scaling>
        <c:axPos val="l"/>
        <c:majorGridlines/>
        <c:numFmt formatCode="General" sourceLinked="1"/>
        <c:tickLblPos val="nextTo"/>
        <c:crossAx val="9658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table'!$K$57:$K$67</c:f>
              <c:numCache>
                <c:formatCode>0.00</c:formatCode>
                <c:ptCount val="11"/>
                <c:pt idx="0">
                  <c:v>45049.091778684582</c:v>
                </c:pt>
                <c:pt idx="1">
                  <c:v>70613.59875054998</c:v>
                </c:pt>
                <c:pt idx="2">
                  <c:v>96178.105722415377</c:v>
                </c:pt>
                <c:pt idx="3">
                  <c:v>121742.61269428079</c:v>
                </c:pt>
                <c:pt idx="4">
                  <c:v>147307.11966614617</c:v>
                </c:pt>
                <c:pt idx="5">
                  <c:v>172871.6266380116</c:v>
                </c:pt>
                <c:pt idx="6">
                  <c:v>198436.133609877</c:v>
                </c:pt>
                <c:pt idx="7">
                  <c:v>224000.64058174239</c:v>
                </c:pt>
                <c:pt idx="8">
                  <c:v>249565.14755360779</c:v>
                </c:pt>
                <c:pt idx="9">
                  <c:v>275129.65452547319</c:v>
                </c:pt>
                <c:pt idx="10">
                  <c:v>296149.36025789584</c:v>
                </c:pt>
              </c:numCache>
            </c:numRef>
          </c:yVal>
        </c:ser>
        <c:axId val="96638464"/>
        <c:axId val="96640000"/>
      </c:scatterChart>
      <c:valAx>
        <c:axId val="96638464"/>
        <c:scaling>
          <c:orientation val="minMax"/>
        </c:scaling>
        <c:axPos val="b"/>
        <c:numFmt formatCode="General" sourceLinked="1"/>
        <c:tickLblPos val="nextTo"/>
        <c:crossAx val="96640000"/>
        <c:crosses val="autoZero"/>
        <c:crossBetween val="midCat"/>
      </c:valAx>
      <c:valAx>
        <c:axId val="96640000"/>
        <c:scaling>
          <c:orientation val="minMax"/>
        </c:scaling>
        <c:axPos val="l"/>
        <c:majorGridlines/>
        <c:numFmt formatCode="General" sourceLinked="1"/>
        <c:tickLblPos val="nextTo"/>
        <c:crossAx val="96638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table'!$K$68:$K$78</c:f>
              <c:numCache>
                <c:formatCode>0.00</c:formatCode>
                <c:ptCount val="11"/>
                <c:pt idx="0">
                  <c:v>344743.53279379249</c:v>
                </c:pt>
                <c:pt idx="1">
                  <c:v>304635.83123027137</c:v>
                </c:pt>
                <c:pt idx="2">
                  <c:v>264528.1296667502</c:v>
                </c:pt>
                <c:pt idx="3">
                  <c:v>224420.42810322909</c:v>
                </c:pt>
                <c:pt idx="4">
                  <c:v>184312.72653970798</c:v>
                </c:pt>
                <c:pt idx="5">
                  <c:v>144205.02497618686</c:v>
                </c:pt>
                <c:pt idx="6">
                  <c:v>104097.32341266572</c:v>
                </c:pt>
                <c:pt idx="7">
                  <c:v>63989.621849144576</c:v>
                </c:pt>
                <c:pt idx="8">
                  <c:v>23881.920285623462</c:v>
                </c:pt>
                <c:pt idx="9">
                  <c:v>-16225.781277897651</c:v>
                </c:pt>
                <c:pt idx="10">
                  <c:v>-49203.224785681698</c:v>
                </c:pt>
              </c:numCache>
            </c:numRef>
          </c:yVal>
        </c:ser>
        <c:axId val="96688000"/>
        <c:axId val="96689536"/>
      </c:scatterChart>
      <c:valAx>
        <c:axId val="96688000"/>
        <c:scaling>
          <c:orientation val="minMax"/>
        </c:scaling>
        <c:axPos val="b"/>
        <c:numFmt formatCode="General" sourceLinked="1"/>
        <c:tickLblPos val="nextTo"/>
        <c:crossAx val="96689536"/>
        <c:crosses val="autoZero"/>
        <c:crossBetween val="midCat"/>
      </c:valAx>
      <c:valAx>
        <c:axId val="96689536"/>
        <c:scaling>
          <c:orientation val="minMax"/>
        </c:scaling>
        <c:axPos val="l"/>
        <c:majorGridlines/>
        <c:numFmt formatCode="General" sourceLinked="1"/>
        <c:tickLblPos val="nextTo"/>
        <c:crossAx val="96688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96888704"/>
        <c:axId val="96890240"/>
      </c:scatterChart>
      <c:valAx>
        <c:axId val="96888704"/>
        <c:scaling>
          <c:orientation val="minMax"/>
        </c:scaling>
        <c:axPos val="b"/>
        <c:numFmt formatCode="General" sourceLinked="1"/>
        <c:tickLblPos val="nextTo"/>
        <c:crossAx val="96890240"/>
        <c:crosses val="autoZero"/>
        <c:crossBetween val="midCat"/>
      </c:valAx>
      <c:valAx>
        <c:axId val="968902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688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96941952"/>
        <c:axId val="96943488"/>
      </c:scatterChart>
      <c:valAx>
        <c:axId val="96941952"/>
        <c:scaling>
          <c:orientation val="minMax"/>
        </c:scaling>
        <c:axPos val="b"/>
        <c:numFmt formatCode="General" sourceLinked="1"/>
        <c:tickLblPos val="nextTo"/>
        <c:crossAx val="96943488"/>
        <c:crosses val="autoZero"/>
        <c:crossBetween val="midCat"/>
      </c:valAx>
      <c:valAx>
        <c:axId val="96943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694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96987008"/>
        <c:axId val="96988544"/>
      </c:scatterChart>
      <c:valAx>
        <c:axId val="96987008"/>
        <c:scaling>
          <c:orientation val="minMax"/>
        </c:scaling>
        <c:axPos val="b"/>
        <c:numFmt formatCode="General" sourceLinked="1"/>
        <c:tickLblPos val="nextTo"/>
        <c:crossAx val="96988544"/>
        <c:crosses val="autoZero"/>
        <c:crossBetween val="midCat"/>
      </c:valAx>
      <c:valAx>
        <c:axId val="969885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698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96843648"/>
        <c:axId val="96845184"/>
      </c:scatterChart>
      <c:valAx>
        <c:axId val="96843648"/>
        <c:scaling>
          <c:orientation val="minMax"/>
        </c:scaling>
        <c:axPos val="b"/>
        <c:numFmt formatCode="General" sourceLinked="1"/>
        <c:tickLblPos val="nextTo"/>
        <c:crossAx val="96845184"/>
        <c:crosses val="autoZero"/>
        <c:crossBetween val="midCat"/>
      </c:valAx>
      <c:valAx>
        <c:axId val="968451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684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naive!$E$2:$E$12</c:f>
              <c:numCache>
                <c:formatCode>0.00E+00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2687185</c:v>
                </c:pt>
                <c:pt idx="10">
                  <c:v>535022.5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naive!$K$2:$K$12</c:f>
              <c:numCache>
                <c:formatCode>0.00</c:formatCode>
                <c:ptCount val="11"/>
                <c:pt idx="0">
                  <c:v>0</c:v>
                </c:pt>
                <c:pt idx="1">
                  <c:v>162759.01692451283</c:v>
                </c:pt>
                <c:pt idx="2">
                  <c:v>325518.03384902567</c:v>
                </c:pt>
                <c:pt idx="3">
                  <c:v>488277.05077353853</c:v>
                </c:pt>
                <c:pt idx="4">
                  <c:v>651036.06769805134</c:v>
                </c:pt>
                <c:pt idx="5">
                  <c:v>813795.08462256426</c:v>
                </c:pt>
                <c:pt idx="6">
                  <c:v>976554.10154707707</c:v>
                </c:pt>
                <c:pt idx="7">
                  <c:v>1139313.1184715899</c:v>
                </c:pt>
                <c:pt idx="8">
                  <c:v>1302072.1353961027</c:v>
                </c:pt>
                <c:pt idx="9">
                  <c:v>1464831.1523206157</c:v>
                </c:pt>
                <c:pt idx="10">
                  <c:v>1598655.2329029927</c:v>
                </c:pt>
              </c:numCache>
            </c:numRef>
          </c:yVal>
        </c:ser>
        <c:axId val="95933952"/>
        <c:axId val="95935488"/>
      </c:scatterChart>
      <c:valAx>
        <c:axId val="95933952"/>
        <c:scaling>
          <c:orientation val="minMax"/>
        </c:scaling>
        <c:axPos val="b"/>
        <c:numFmt formatCode="General" sourceLinked="1"/>
        <c:tickLblPos val="nextTo"/>
        <c:crossAx val="95935488"/>
        <c:crosses val="autoZero"/>
        <c:crossBetween val="midCat"/>
      </c:valAx>
      <c:valAx>
        <c:axId val="95935488"/>
        <c:scaling>
          <c:orientation val="minMax"/>
        </c:scaling>
        <c:axPos val="l"/>
        <c:majorGridlines/>
        <c:numFmt formatCode="General" sourceLinked="1"/>
        <c:tickLblPos val="nextTo"/>
        <c:crossAx val="9593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97019776"/>
        <c:axId val="97021312"/>
      </c:scatterChart>
      <c:valAx>
        <c:axId val="97019776"/>
        <c:scaling>
          <c:orientation val="minMax"/>
        </c:scaling>
        <c:axPos val="b"/>
        <c:numFmt formatCode="General" sourceLinked="1"/>
        <c:tickLblPos val="nextTo"/>
        <c:crossAx val="97021312"/>
        <c:crosses val="autoZero"/>
        <c:crossBetween val="midCat"/>
      </c:valAx>
      <c:valAx>
        <c:axId val="970213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01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97064832"/>
        <c:axId val="97066368"/>
      </c:scatterChart>
      <c:valAx>
        <c:axId val="97064832"/>
        <c:scaling>
          <c:orientation val="minMax"/>
        </c:scaling>
        <c:axPos val="b"/>
        <c:numFmt formatCode="General" sourceLinked="1"/>
        <c:tickLblPos val="nextTo"/>
        <c:crossAx val="97066368"/>
        <c:crosses val="autoZero"/>
        <c:crossBetween val="midCat"/>
      </c:valAx>
      <c:valAx>
        <c:axId val="970663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06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97110272"/>
        <c:axId val="97128448"/>
      </c:scatterChart>
      <c:valAx>
        <c:axId val="97110272"/>
        <c:scaling>
          <c:orientation val="minMax"/>
        </c:scaling>
        <c:axPos val="b"/>
        <c:numFmt formatCode="General" sourceLinked="1"/>
        <c:tickLblPos val="nextTo"/>
        <c:crossAx val="97128448"/>
        <c:crosses val="autoZero"/>
        <c:crossBetween val="midCat"/>
      </c:valAx>
      <c:valAx>
        <c:axId val="971284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11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table'!$K$2:$K$12</c:f>
              <c:numCache>
                <c:formatCode>0.00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axId val="97298688"/>
        <c:axId val="97304576"/>
      </c:scatterChart>
      <c:valAx>
        <c:axId val="97298688"/>
        <c:scaling>
          <c:orientation val="minMax"/>
        </c:scaling>
        <c:axPos val="b"/>
        <c:numFmt formatCode="General" sourceLinked="1"/>
        <c:tickLblPos val="nextTo"/>
        <c:crossAx val="97304576"/>
        <c:crosses val="autoZero"/>
        <c:crossBetween val="midCat"/>
      </c:valAx>
      <c:valAx>
        <c:axId val="97304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29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table'!$K$13:$K$23</c:f>
              <c:numCache>
                <c:formatCode>0.00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axId val="97405184"/>
        <c:axId val="97415168"/>
      </c:scatterChart>
      <c:valAx>
        <c:axId val="97405184"/>
        <c:scaling>
          <c:orientation val="minMax"/>
        </c:scaling>
        <c:axPos val="b"/>
        <c:numFmt formatCode="General" sourceLinked="1"/>
        <c:tickLblPos val="nextTo"/>
        <c:crossAx val="97415168"/>
        <c:crosses val="autoZero"/>
        <c:crossBetween val="midCat"/>
      </c:valAx>
      <c:valAx>
        <c:axId val="974151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4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table'!$K$24:$K$34</c:f>
              <c:numCache>
                <c:formatCode>0.00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axId val="97446144"/>
        <c:axId val="97202176"/>
      </c:scatterChart>
      <c:valAx>
        <c:axId val="97446144"/>
        <c:scaling>
          <c:orientation val="minMax"/>
        </c:scaling>
        <c:axPos val="b"/>
        <c:numFmt formatCode="General" sourceLinked="1"/>
        <c:tickLblPos val="nextTo"/>
        <c:crossAx val="97202176"/>
        <c:crosses val="autoZero"/>
        <c:crossBetween val="midCat"/>
      </c:valAx>
      <c:valAx>
        <c:axId val="972021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446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table'!$K$35:$K$45</c:f>
              <c:numCache>
                <c:formatCode>0.00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axId val="97237248"/>
        <c:axId val="97247232"/>
      </c:scatterChart>
      <c:valAx>
        <c:axId val="97237248"/>
        <c:scaling>
          <c:orientation val="minMax"/>
        </c:scaling>
        <c:axPos val="b"/>
        <c:numFmt formatCode="General" sourceLinked="1"/>
        <c:tickLblPos val="nextTo"/>
        <c:crossAx val="97247232"/>
        <c:crosses val="autoZero"/>
        <c:crossBetween val="midCat"/>
      </c:valAx>
      <c:valAx>
        <c:axId val="972472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23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table'!$K$46:$K$56</c:f>
              <c:numCache>
                <c:formatCode>0.00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axId val="97556736"/>
        <c:axId val="97566720"/>
      </c:scatterChart>
      <c:valAx>
        <c:axId val="97556736"/>
        <c:scaling>
          <c:orientation val="minMax"/>
        </c:scaling>
        <c:axPos val="b"/>
        <c:numFmt formatCode="General" sourceLinked="1"/>
        <c:tickLblPos val="nextTo"/>
        <c:crossAx val="97566720"/>
        <c:crosses val="autoZero"/>
        <c:crossBetween val="midCat"/>
      </c:valAx>
      <c:valAx>
        <c:axId val="975667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55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table'!$K$57:$K$67</c:f>
              <c:numCache>
                <c:formatCode>0.00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axId val="97458432"/>
        <c:axId val="97484800"/>
      </c:scatterChart>
      <c:valAx>
        <c:axId val="97458432"/>
        <c:scaling>
          <c:orientation val="minMax"/>
        </c:scaling>
        <c:axPos val="b"/>
        <c:numFmt formatCode="General" sourceLinked="1"/>
        <c:tickLblPos val="nextTo"/>
        <c:crossAx val="97484800"/>
        <c:crosses val="autoZero"/>
        <c:crossBetween val="midCat"/>
      </c:valAx>
      <c:valAx>
        <c:axId val="974848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45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table'!$K$68:$K$78</c:f>
              <c:numCache>
                <c:formatCode>0.00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axId val="97503872"/>
        <c:axId val="97583488"/>
      </c:scatterChart>
      <c:valAx>
        <c:axId val="97503872"/>
        <c:scaling>
          <c:orientation val="minMax"/>
        </c:scaling>
        <c:axPos val="b"/>
        <c:numFmt formatCode="General" sourceLinked="1"/>
        <c:tickLblPos val="nextTo"/>
        <c:crossAx val="97583488"/>
        <c:crosses val="autoZero"/>
        <c:crossBetween val="midCat"/>
      </c:valAx>
      <c:valAx>
        <c:axId val="97583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50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naive!$E$13:$E$23</c:f>
              <c:numCache>
                <c:formatCode>0.00E+00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naive!$F$13:$F$23</c:f>
              <c:numCache>
                <c:formatCode>0.00</c:formatCode>
                <c:ptCount val="11"/>
                <c:pt idx="0">
                  <c:v>0</c:v>
                </c:pt>
                <c:pt idx="1">
                  <c:v>20485.333333333332</c:v>
                </c:pt>
                <c:pt idx="2">
                  <c:v>14060.555555555557</c:v>
                </c:pt>
                <c:pt idx="3">
                  <c:v>12664.64705882353</c:v>
                </c:pt>
                <c:pt idx="4">
                  <c:v>12706.615384615385</c:v>
                </c:pt>
                <c:pt idx="5">
                  <c:v>12738.485714285714</c:v>
                </c:pt>
                <c:pt idx="6">
                  <c:v>12441.903846153846</c:v>
                </c:pt>
                <c:pt idx="7">
                  <c:v>13124.028169014084</c:v>
                </c:pt>
                <c:pt idx="8">
                  <c:v>13432.301075268817</c:v>
                </c:pt>
                <c:pt idx="9">
                  <c:v>8181.6016949152545</c:v>
                </c:pt>
                <c:pt idx="10">
                  <c:v>10695.482517482518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naive!$K$13:$K$23</c:f>
              <c:numCache>
                <c:formatCode>0.00</c:formatCode>
                <c:ptCount val="11"/>
                <c:pt idx="0">
                  <c:v>0</c:v>
                </c:pt>
                <c:pt idx="1">
                  <c:v>127454.42904041351</c:v>
                </c:pt>
                <c:pt idx="2">
                  <c:v>254908.85808082702</c:v>
                </c:pt>
                <c:pt idx="3">
                  <c:v>382363.28712124052</c:v>
                </c:pt>
                <c:pt idx="4">
                  <c:v>509817.71616165404</c:v>
                </c:pt>
                <c:pt idx="5">
                  <c:v>637272.14520206756</c:v>
                </c:pt>
                <c:pt idx="6">
                  <c:v>764726.57424248103</c:v>
                </c:pt>
                <c:pt idx="7">
                  <c:v>892181.0032828945</c:v>
                </c:pt>
                <c:pt idx="8">
                  <c:v>1019635.4323233081</c:v>
                </c:pt>
                <c:pt idx="9">
                  <c:v>1147089.8613637215</c:v>
                </c:pt>
                <c:pt idx="10">
                  <c:v>1251885.7252413949</c:v>
                </c:pt>
              </c:numCache>
            </c:numRef>
          </c:yVal>
        </c:ser>
        <c:axId val="95999488"/>
        <c:axId val="96001024"/>
      </c:scatterChart>
      <c:valAx>
        <c:axId val="95999488"/>
        <c:scaling>
          <c:orientation val="minMax"/>
        </c:scaling>
        <c:axPos val="b"/>
        <c:numFmt formatCode="General" sourceLinked="1"/>
        <c:tickLblPos val="nextTo"/>
        <c:crossAx val="96001024"/>
        <c:crosses val="autoZero"/>
        <c:crossBetween val="midCat"/>
      </c:valAx>
      <c:valAx>
        <c:axId val="96001024"/>
        <c:scaling>
          <c:orientation val="minMax"/>
        </c:scaling>
        <c:axPos val="l"/>
        <c:majorGridlines/>
        <c:numFmt formatCode="General" sourceLinked="1"/>
        <c:tickLblPos val="nextTo"/>
        <c:crossAx val="9599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naive'!$E$2:$E$12</c:f>
              <c:numCache>
                <c:formatCode>0.00E+00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1048394</c:v>
                </c:pt>
                <c:pt idx="10">
                  <c:v>569024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97663616"/>
        <c:axId val="97673600"/>
      </c:scatterChart>
      <c:valAx>
        <c:axId val="97663616"/>
        <c:scaling>
          <c:orientation val="minMax"/>
        </c:scaling>
        <c:axPos val="b"/>
        <c:numFmt formatCode="General" sourceLinked="1"/>
        <c:tickLblPos val="nextTo"/>
        <c:crossAx val="97673600"/>
        <c:crosses val="autoZero"/>
        <c:crossBetween val="midCat"/>
      </c:valAx>
      <c:valAx>
        <c:axId val="97673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66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naive'!$E$13:$E$23</c:f>
              <c:numCache>
                <c:formatCode>0.00E+00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82564</c:v>
                </c:pt>
                <c:pt idx="2">
                  <c:v>45985.333333333336</c:v>
                </c:pt>
                <c:pt idx="3">
                  <c:v>35920.411764705881</c:v>
                </c:pt>
                <c:pt idx="4">
                  <c:v>33025.038461538468</c:v>
                </c:pt>
                <c:pt idx="5">
                  <c:v>32491.599999999999</c:v>
                </c:pt>
                <c:pt idx="6">
                  <c:v>24371.365384615383</c:v>
                </c:pt>
                <c:pt idx="7">
                  <c:v>19692.056338028171</c:v>
                </c:pt>
                <c:pt idx="8">
                  <c:v>17322.731182795698</c:v>
                </c:pt>
                <c:pt idx="9">
                  <c:v>14820.415254237289</c:v>
                </c:pt>
                <c:pt idx="10">
                  <c:v>13473.580419580419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97692288"/>
        <c:axId val="97706368"/>
      </c:scatterChart>
      <c:valAx>
        <c:axId val="97692288"/>
        <c:scaling>
          <c:orientation val="minMax"/>
        </c:scaling>
        <c:axPos val="b"/>
        <c:numFmt formatCode="General" sourceLinked="1"/>
        <c:tickLblPos val="nextTo"/>
        <c:crossAx val="97706368"/>
        <c:crosses val="autoZero"/>
        <c:crossBetween val="midCat"/>
      </c:valAx>
      <c:valAx>
        <c:axId val="977063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69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naive'!$E$24:$E$34</c:f>
              <c:numCache>
                <c:formatCode>0.00E+00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431390</c:v>
                </c:pt>
                <c:pt idx="5">
                  <c:v>228582.39999999999</c:v>
                </c:pt>
                <c:pt idx="6">
                  <c:v>140434.11111111112</c:v>
                </c:pt>
                <c:pt idx="7">
                  <c:v>105862.61538461538</c:v>
                </c:pt>
                <c:pt idx="8">
                  <c:v>90906.823529411762</c:v>
                </c:pt>
                <c:pt idx="9">
                  <c:v>80754.772727272721</c:v>
                </c:pt>
                <c:pt idx="10">
                  <c:v>72226.740740740745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97737344"/>
        <c:axId val="97751424"/>
      </c:scatterChart>
      <c:valAx>
        <c:axId val="97737344"/>
        <c:scaling>
          <c:orientation val="minMax"/>
        </c:scaling>
        <c:axPos val="b"/>
        <c:numFmt formatCode="General" sourceLinked="1"/>
        <c:tickLblPos val="nextTo"/>
        <c:crossAx val="97751424"/>
        <c:crosses val="autoZero"/>
        <c:crossBetween val="midCat"/>
      </c:valAx>
      <c:valAx>
        <c:axId val="977514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73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naive'!$E$35:$E$45</c:f>
              <c:numCache>
                <c:formatCode>0.00E+00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1210800</c:v>
                </c:pt>
                <c:pt idx="9">
                  <c:v>694154</c:v>
                </c:pt>
                <c:pt idx="10">
                  <c:v>329144.8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97774208"/>
        <c:axId val="97919360"/>
      </c:scatterChart>
      <c:valAx>
        <c:axId val="97774208"/>
        <c:scaling>
          <c:orientation val="minMax"/>
        </c:scaling>
        <c:axPos val="b"/>
        <c:numFmt formatCode="General" sourceLinked="1"/>
        <c:tickLblPos val="nextTo"/>
        <c:crossAx val="97919360"/>
        <c:crosses val="autoZero"/>
        <c:crossBetween val="midCat"/>
      </c:valAx>
      <c:valAx>
        <c:axId val="979193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77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naive'!$E$46:$E$56</c:f>
              <c:numCache>
                <c:formatCode>0.00E+00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160418.66666666666</c:v>
                </c:pt>
                <c:pt idx="2">
                  <c:v>97131</c:v>
                </c:pt>
                <c:pt idx="3">
                  <c:v>82483.866666666669</c:v>
                </c:pt>
                <c:pt idx="4">
                  <c:v>82490.761904761908</c:v>
                </c:pt>
                <c:pt idx="5">
                  <c:v>81894.111111111109</c:v>
                </c:pt>
                <c:pt idx="6">
                  <c:v>103147.08823529413</c:v>
                </c:pt>
                <c:pt idx="7">
                  <c:v>64420.2</c:v>
                </c:pt>
                <c:pt idx="8">
                  <c:v>54724.083333333336</c:v>
                </c:pt>
                <c:pt idx="9">
                  <c:v>46605.101265822785</c:v>
                </c:pt>
                <c:pt idx="10">
                  <c:v>39710.621359223303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97962624"/>
        <c:axId val="97980800"/>
      </c:scatterChart>
      <c:valAx>
        <c:axId val="97962624"/>
        <c:scaling>
          <c:orientation val="minMax"/>
        </c:scaling>
        <c:axPos val="b"/>
        <c:numFmt formatCode="General" sourceLinked="1"/>
        <c:tickLblPos val="nextTo"/>
        <c:crossAx val="97980800"/>
        <c:crosses val="autoZero"/>
        <c:crossBetween val="midCat"/>
      </c:valAx>
      <c:valAx>
        <c:axId val="979808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96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naive'!$E$57:$E$67</c:f>
              <c:numCache>
                <c:formatCode>0.00E+00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8970.2666666666664</c:v>
                </c:pt>
                <c:pt idx="2">
                  <c:v>5390.4285714285716</c:v>
                </c:pt>
                <c:pt idx="3">
                  <c:v>3995.8154761904761</c:v>
                </c:pt>
                <c:pt idx="4">
                  <c:v>3414.1742160278745</c:v>
                </c:pt>
                <c:pt idx="5">
                  <c:v>2870.444695259594</c:v>
                </c:pt>
                <c:pt idx="6">
                  <c:v>2257.2146341463413</c:v>
                </c:pt>
                <c:pt idx="7">
                  <c:v>1898.9839506172839</c:v>
                </c:pt>
                <c:pt idx="8">
                  <c:v>1792.072886297376</c:v>
                </c:pt>
                <c:pt idx="9">
                  <c:v>1567.1291338582678</c:v>
                </c:pt>
                <c:pt idx="10">
                  <c:v>1546.0671447196871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98036352"/>
        <c:axId val="98038144"/>
      </c:scatterChart>
      <c:valAx>
        <c:axId val="98036352"/>
        <c:scaling>
          <c:orientation val="minMax"/>
        </c:scaling>
        <c:axPos val="b"/>
        <c:numFmt formatCode="General" sourceLinked="1"/>
        <c:tickLblPos val="nextTo"/>
        <c:crossAx val="98038144"/>
        <c:crosses val="autoZero"/>
        <c:crossBetween val="midCat"/>
      </c:valAx>
      <c:valAx>
        <c:axId val="98038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8036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naive'!$E$68:$E$78</c:f>
              <c:numCache>
                <c:formatCode>0.00E+00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1441279</c:v>
                </c:pt>
                <c:pt idx="9">
                  <c:v>830026.5</c:v>
                </c:pt>
                <c:pt idx="10">
                  <c:v>461459.75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98057216"/>
        <c:axId val="98079488"/>
      </c:scatterChart>
      <c:valAx>
        <c:axId val="98057216"/>
        <c:scaling>
          <c:orientation val="minMax"/>
        </c:scaling>
        <c:axPos val="b"/>
        <c:numFmt formatCode="General" sourceLinked="1"/>
        <c:tickLblPos val="nextTo"/>
        <c:crossAx val="98079488"/>
        <c:crosses val="autoZero"/>
        <c:crossBetween val="midCat"/>
      </c:valAx>
      <c:valAx>
        <c:axId val="98079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8057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naive!$E$24:$E$34</c:f>
              <c:numCache>
                <c:formatCode>0.00E+00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172611.5</c:v>
                </c:pt>
                <c:pt idx="5">
                  <c:v>95733.599999999991</c:v>
                </c:pt>
                <c:pt idx="6">
                  <c:v>59882.333333333336</c:v>
                </c:pt>
                <c:pt idx="7">
                  <c:v>43678.615384615383</c:v>
                </c:pt>
                <c:pt idx="8">
                  <c:v>46356.529411764706</c:v>
                </c:pt>
                <c:pt idx="9">
                  <c:v>52471.818181818177</c:v>
                </c:pt>
                <c:pt idx="10">
                  <c:v>66360.777777777781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naive!$K$24:$K$34</c:f>
              <c:numCache>
                <c:formatCode>0.00</c:formatCode>
                <c:ptCount val="11"/>
                <c:pt idx="0">
                  <c:v>0</c:v>
                </c:pt>
                <c:pt idx="1">
                  <c:v>121135.3015253292</c:v>
                </c:pt>
                <c:pt idx="2">
                  <c:v>242270.60305065839</c:v>
                </c:pt>
                <c:pt idx="3">
                  <c:v>363405.9045759876</c:v>
                </c:pt>
                <c:pt idx="4">
                  <c:v>484541.20610131678</c:v>
                </c:pt>
                <c:pt idx="5">
                  <c:v>605676.50762664597</c:v>
                </c:pt>
                <c:pt idx="6">
                  <c:v>726811.80915197521</c:v>
                </c:pt>
                <c:pt idx="7">
                  <c:v>847947.11067730433</c:v>
                </c:pt>
                <c:pt idx="8">
                  <c:v>969082.41220263357</c:v>
                </c:pt>
                <c:pt idx="9">
                  <c:v>1090217.7137279627</c:v>
                </c:pt>
                <c:pt idx="10">
                  <c:v>1189817.8505376778</c:v>
                </c:pt>
              </c:numCache>
            </c:numRef>
          </c:yVal>
        </c:ser>
        <c:axId val="96097792"/>
        <c:axId val="96099328"/>
      </c:scatterChart>
      <c:valAx>
        <c:axId val="96097792"/>
        <c:scaling>
          <c:orientation val="minMax"/>
        </c:scaling>
        <c:axPos val="b"/>
        <c:numFmt formatCode="General" sourceLinked="1"/>
        <c:tickLblPos val="nextTo"/>
        <c:crossAx val="96099328"/>
        <c:crosses val="autoZero"/>
        <c:crossBetween val="midCat"/>
      </c:valAx>
      <c:valAx>
        <c:axId val="96099328"/>
        <c:scaling>
          <c:orientation val="minMax"/>
        </c:scaling>
        <c:axPos val="l"/>
        <c:majorGridlines/>
        <c:numFmt formatCode="General" sourceLinked="1"/>
        <c:tickLblPos val="nextTo"/>
        <c:crossAx val="9609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naive!$E$35:$E$45</c:f>
              <c:numCache>
                <c:formatCode>0.00E+00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1711279</c:v>
                </c:pt>
                <c:pt idx="9">
                  <c:v>432898.5</c:v>
                </c:pt>
                <c:pt idx="10">
                  <c:v>284351.80000000005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naive!$K$35:$K$45</c:f>
              <c:numCache>
                <c:formatCode>0.00</c:formatCode>
                <c:ptCount val="11"/>
                <c:pt idx="0">
                  <c:v>0</c:v>
                </c:pt>
                <c:pt idx="1">
                  <c:v>130060.00225893183</c:v>
                </c:pt>
                <c:pt idx="2">
                  <c:v>260120.00451786365</c:v>
                </c:pt>
                <c:pt idx="3">
                  <c:v>390180.00677679549</c:v>
                </c:pt>
                <c:pt idx="4">
                  <c:v>520240.0090357273</c:v>
                </c:pt>
                <c:pt idx="5">
                  <c:v>650300.01129465911</c:v>
                </c:pt>
                <c:pt idx="6">
                  <c:v>780360.01355359098</c:v>
                </c:pt>
                <c:pt idx="7">
                  <c:v>910420.01581252273</c:v>
                </c:pt>
                <c:pt idx="8">
                  <c:v>1040480.0180714546</c:v>
                </c:pt>
                <c:pt idx="9">
                  <c:v>1170540.0203303865</c:v>
                </c:pt>
                <c:pt idx="10">
                  <c:v>1277478.2444099525</c:v>
                </c:pt>
              </c:numCache>
            </c:numRef>
          </c:yVal>
        </c:ser>
        <c:axId val="96224768"/>
        <c:axId val="96226304"/>
      </c:scatterChart>
      <c:valAx>
        <c:axId val="96224768"/>
        <c:scaling>
          <c:orientation val="minMax"/>
        </c:scaling>
        <c:axPos val="b"/>
        <c:numFmt formatCode="General" sourceLinked="1"/>
        <c:tickLblPos val="nextTo"/>
        <c:crossAx val="96226304"/>
        <c:crosses val="autoZero"/>
        <c:crossBetween val="midCat"/>
      </c:valAx>
      <c:valAx>
        <c:axId val="96226304"/>
        <c:scaling>
          <c:orientation val="minMax"/>
        </c:scaling>
        <c:axPos val="l"/>
        <c:majorGridlines/>
        <c:numFmt formatCode="General" sourceLinked="1"/>
        <c:tickLblPos val="nextTo"/>
        <c:crossAx val="9622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naive!$E$46:$E$56</c:f>
              <c:numCache>
                <c:formatCode>0.00E+00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naive!$F$46:$F$56</c:f>
              <c:numCache>
                <c:formatCode>0.00</c:formatCode>
                <c:ptCount val="11"/>
                <c:pt idx="0">
                  <c:v>0</c:v>
                </c:pt>
                <c:pt idx="1">
                  <c:v>42009.333333333328</c:v>
                </c:pt>
                <c:pt idx="2">
                  <c:v>27982.333333333332</c:v>
                </c:pt>
                <c:pt idx="3">
                  <c:v>28589.466666666667</c:v>
                </c:pt>
                <c:pt idx="4">
                  <c:v>30971.809523809523</c:v>
                </c:pt>
                <c:pt idx="5">
                  <c:v>29406.740740740741</c:v>
                </c:pt>
                <c:pt idx="6">
                  <c:v>28969.617647058822</c:v>
                </c:pt>
                <c:pt idx="7">
                  <c:v>25965.333333333332</c:v>
                </c:pt>
                <c:pt idx="8">
                  <c:v>25173.516666666666</c:v>
                </c:pt>
                <c:pt idx="9">
                  <c:v>24013.620253164558</c:v>
                </c:pt>
                <c:pt idx="10">
                  <c:v>23619.34951456311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naive!$K$46:$K$56</c:f>
              <c:numCache>
                <c:formatCode>0.00</c:formatCode>
                <c:ptCount val="11"/>
                <c:pt idx="0">
                  <c:v>0</c:v>
                </c:pt>
                <c:pt idx="1">
                  <c:v>198253.77134172784</c:v>
                </c:pt>
                <c:pt idx="2">
                  <c:v>396507.54268345569</c:v>
                </c:pt>
                <c:pt idx="3">
                  <c:v>594761.31402518356</c:v>
                </c:pt>
                <c:pt idx="4">
                  <c:v>793015.08536691137</c:v>
                </c:pt>
                <c:pt idx="5">
                  <c:v>991268.85670863918</c:v>
                </c:pt>
                <c:pt idx="6">
                  <c:v>1189522.6280503671</c:v>
                </c:pt>
                <c:pt idx="7">
                  <c:v>1387776.3993920949</c:v>
                </c:pt>
                <c:pt idx="8">
                  <c:v>1586030.1707338227</c:v>
                </c:pt>
                <c:pt idx="9">
                  <c:v>1784283.9420755506</c:v>
                </c:pt>
                <c:pt idx="10">
                  <c:v>1947292.5985120824</c:v>
                </c:pt>
              </c:numCache>
            </c:numRef>
          </c:yVal>
        </c:ser>
        <c:axId val="96269824"/>
        <c:axId val="96271360"/>
      </c:scatterChart>
      <c:valAx>
        <c:axId val="96269824"/>
        <c:scaling>
          <c:orientation val="minMax"/>
        </c:scaling>
        <c:axPos val="b"/>
        <c:numFmt formatCode="General" sourceLinked="1"/>
        <c:tickLblPos val="nextTo"/>
        <c:crossAx val="96271360"/>
        <c:crosses val="autoZero"/>
        <c:crossBetween val="midCat"/>
      </c:valAx>
      <c:valAx>
        <c:axId val="96271360"/>
        <c:scaling>
          <c:orientation val="minMax"/>
        </c:scaling>
        <c:axPos val="l"/>
        <c:majorGridlines/>
        <c:numFmt formatCode="General" sourceLinked="1"/>
        <c:tickLblPos val="nextTo"/>
        <c:crossAx val="9626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naive!$E$57:$E$67</c:f>
              <c:numCache>
                <c:formatCode>0.00E+00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naive!$F$57:$F$67</c:f>
              <c:numCache>
                <c:formatCode>0.00</c:formatCode>
                <c:ptCount val="11"/>
                <c:pt idx="0">
                  <c:v>0</c:v>
                </c:pt>
                <c:pt idx="1">
                  <c:v>4012.9333333333338</c:v>
                </c:pt>
                <c:pt idx="2">
                  <c:v>3200.6785714285716</c:v>
                </c:pt>
                <c:pt idx="3">
                  <c:v>2878.1190476190477</c:v>
                </c:pt>
                <c:pt idx="4">
                  <c:v>2700.9477351916375</c:v>
                </c:pt>
                <c:pt idx="5">
                  <c:v>2521.7765237020317</c:v>
                </c:pt>
                <c:pt idx="6">
                  <c:v>2079.4243902439025</c:v>
                </c:pt>
                <c:pt idx="7">
                  <c:v>1606.3827160493827</c:v>
                </c:pt>
                <c:pt idx="8">
                  <c:v>1813.8445092322643</c:v>
                </c:pt>
                <c:pt idx="9">
                  <c:v>1834.267716535433</c:v>
                </c:pt>
                <c:pt idx="10">
                  <c:v>2693.1153846153848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naive!$K$57:$K$67</c:f>
              <c:numCache>
                <c:formatCode>0.00</c:formatCode>
                <c:ptCount val="11"/>
                <c:pt idx="0">
                  <c:v>0</c:v>
                </c:pt>
                <c:pt idx="1">
                  <c:v>272760.39656875376</c:v>
                </c:pt>
                <c:pt idx="2">
                  <c:v>545520.79313750751</c:v>
                </c:pt>
                <c:pt idx="3">
                  <c:v>818281.18970626127</c:v>
                </c:pt>
                <c:pt idx="4">
                  <c:v>1091041.586275015</c:v>
                </c:pt>
                <c:pt idx="5">
                  <c:v>1363801.9828437688</c:v>
                </c:pt>
                <c:pt idx="6">
                  <c:v>1636562.3794125225</c:v>
                </c:pt>
                <c:pt idx="7">
                  <c:v>1909322.7759812763</c:v>
                </c:pt>
                <c:pt idx="8">
                  <c:v>2182083.1725500301</c:v>
                </c:pt>
                <c:pt idx="9">
                  <c:v>2454843.5691187838</c:v>
                </c:pt>
                <c:pt idx="10">
                  <c:v>2679113.2285197591</c:v>
                </c:pt>
              </c:numCache>
            </c:numRef>
          </c:yVal>
        </c:ser>
        <c:axId val="96200192"/>
        <c:axId val="96201728"/>
      </c:scatterChart>
      <c:valAx>
        <c:axId val="96200192"/>
        <c:scaling>
          <c:orientation val="minMax"/>
        </c:scaling>
        <c:axPos val="b"/>
        <c:numFmt formatCode="General" sourceLinked="1"/>
        <c:tickLblPos val="nextTo"/>
        <c:crossAx val="96201728"/>
        <c:crosses val="autoZero"/>
        <c:crossBetween val="midCat"/>
      </c:valAx>
      <c:valAx>
        <c:axId val="96201728"/>
        <c:scaling>
          <c:orientation val="minMax"/>
        </c:scaling>
        <c:axPos val="l"/>
        <c:majorGridlines/>
        <c:numFmt formatCode="General" sourceLinked="1"/>
        <c:tickLblPos val="nextTo"/>
        <c:crossAx val="96200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naive!$E$68:$E$78</c:f>
              <c:numCache>
                <c:formatCode>0.00E+00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733308</c:v>
                </c:pt>
                <c:pt idx="9">
                  <c:v>511950</c:v>
                </c:pt>
                <c:pt idx="10">
                  <c:v>449180.75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naive!$K$68:$K$78</c:f>
              <c:numCache>
                <c:formatCode>0.00</c:formatCode>
                <c:ptCount val="11"/>
                <c:pt idx="0">
                  <c:v>0</c:v>
                </c:pt>
                <c:pt idx="1">
                  <c:v>122409.3901919639</c:v>
                </c:pt>
                <c:pt idx="2">
                  <c:v>244818.78038392781</c:v>
                </c:pt>
                <c:pt idx="3">
                  <c:v>367228.17057589174</c:v>
                </c:pt>
                <c:pt idx="4">
                  <c:v>489637.56076785561</c:v>
                </c:pt>
                <c:pt idx="5">
                  <c:v>612046.95095981949</c:v>
                </c:pt>
                <c:pt idx="6">
                  <c:v>734456.34115178348</c:v>
                </c:pt>
                <c:pt idx="7">
                  <c:v>856865.73134374735</c:v>
                </c:pt>
                <c:pt idx="8">
                  <c:v>979275.12153571122</c:v>
                </c:pt>
                <c:pt idx="9">
                  <c:v>1101684.5117276751</c:v>
                </c:pt>
                <c:pt idx="10">
                  <c:v>1202332.2325521789</c:v>
                </c:pt>
              </c:numCache>
            </c:numRef>
          </c:yVal>
        </c:ser>
        <c:axId val="96294400"/>
        <c:axId val="96295936"/>
      </c:scatterChart>
      <c:valAx>
        <c:axId val="96294400"/>
        <c:scaling>
          <c:orientation val="minMax"/>
        </c:scaling>
        <c:axPos val="b"/>
        <c:numFmt formatCode="General" sourceLinked="1"/>
        <c:tickLblPos val="nextTo"/>
        <c:crossAx val="96295936"/>
        <c:crosses val="autoZero"/>
        <c:crossBetween val="midCat"/>
      </c:valAx>
      <c:valAx>
        <c:axId val="96295936"/>
        <c:scaling>
          <c:orientation val="minMax"/>
        </c:scaling>
        <c:axPos val="l"/>
        <c:majorGridlines/>
        <c:numFmt formatCode="General" sourceLinked="1"/>
        <c:tickLblPos val="nextTo"/>
        <c:crossAx val="96294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table'!$K$2:$K$12</c:f>
              <c:numCache>
                <c:formatCode>0.00</c:formatCode>
                <c:ptCount val="11"/>
                <c:pt idx="0">
                  <c:v>55479.337566306102</c:v>
                </c:pt>
                <c:pt idx="1">
                  <c:v>55211.574329647105</c:v>
                </c:pt>
                <c:pt idx="2">
                  <c:v>54943.811092988108</c:v>
                </c:pt>
                <c:pt idx="3">
                  <c:v>54676.047856329111</c:v>
                </c:pt>
                <c:pt idx="4">
                  <c:v>54408.284619670114</c:v>
                </c:pt>
                <c:pt idx="5">
                  <c:v>54140.521383011117</c:v>
                </c:pt>
                <c:pt idx="6">
                  <c:v>53872.75814635212</c:v>
                </c:pt>
                <c:pt idx="7">
                  <c:v>53604.994909693123</c:v>
                </c:pt>
                <c:pt idx="8">
                  <c:v>53337.231673034126</c:v>
                </c:pt>
                <c:pt idx="9">
                  <c:v>53069.468436375129</c:v>
                </c:pt>
                <c:pt idx="10">
                  <c:v>52849.307552899962</c:v>
                </c:pt>
              </c:numCache>
            </c:numRef>
          </c:yVal>
        </c:ser>
        <c:axId val="96462336"/>
        <c:axId val="96463872"/>
      </c:scatterChart>
      <c:valAx>
        <c:axId val="96462336"/>
        <c:scaling>
          <c:orientation val="minMax"/>
        </c:scaling>
        <c:axPos val="b"/>
        <c:numFmt formatCode="General" sourceLinked="1"/>
        <c:tickLblPos val="nextTo"/>
        <c:crossAx val="96463872"/>
        <c:crosses val="autoZero"/>
        <c:crossBetween val="midCat"/>
      </c:valAx>
      <c:valAx>
        <c:axId val="96463872"/>
        <c:scaling>
          <c:orientation val="minMax"/>
        </c:scaling>
        <c:axPos val="l"/>
        <c:majorGridlines/>
        <c:numFmt formatCode="General" sourceLinked="1"/>
        <c:tickLblPos val="nextTo"/>
        <c:crossAx val="9646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933449</xdr:colOff>
      <xdr:row>13</xdr:row>
      <xdr:rowOff>28574</xdr:rowOff>
    </xdr:from>
    <xdr:to>
      <xdr:col>19</xdr:col>
      <xdr:colOff>200024</xdr:colOff>
      <xdr:row>60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3"/>
  <sheetViews>
    <sheetView workbookViewId="0">
      <selection activeCell="D2" sqref="D2"/>
    </sheetView>
  </sheetViews>
  <sheetFormatPr defaultRowHeight="15"/>
  <cols>
    <col min="1" max="1" width="37.140625" bestFit="1" customWidth="1"/>
    <col min="2" max="2" width="13.42578125" style="2" customWidth="1"/>
    <col min="3" max="3" width="19.140625" customWidth="1"/>
  </cols>
  <sheetData>
    <row r="1" spans="1:12">
      <c r="A1" t="s">
        <v>0</v>
      </c>
      <c r="B1" s="2">
        <v>442</v>
      </c>
      <c r="C1">
        <f ca="1">OFFSET($B1, 13*(COLUMN(C2)-COLUMN($B1)), 0)</f>
        <v>45</v>
      </c>
      <c r="D1">
        <f t="shared" ref="D1:D12" ca="1" si="0">OFFSET($B1, 13*(COLUMN(D2)-COLUMN($B1)), 0)</f>
        <v>90</v>
      </c>
      <c r="E1">
        <f t="shared" ref="E1:E12" ca="1" si="1">OFFSET($B1, 13*(COLUMN(E2)-COLUMN($B1)), 0)</f>
        <v>135</v>
      </c>
      <c r="F1">
        <f t="shared" ref="F1:F12" ca="1" si="2">OFFSET($B1, 13*(COLUMN(F2)-COLUMN($B1)), 0)</f>
        <v>180</v>
      </c>
      <c r="G1">
        <f t="shared" ref="G1:G12" ca="1" si="3">OFFSET($B1, 13*(COLUMN(G2)-COLUMN($B1)), 0)</f>
        <v>225</v>
      </c>
      <c r="H1">
        <f t="shared" ref="H1:H12" ca="1" si="4">OFFSET($B1, 13*(COLUMN(H2)-COLUMN($B1)), 0)</f>
        <v>270</v>
      </c>
      <c r="I1">
        <f t="shared" ref="I1:I12" ca="1" si="5">OFFSET($B1, 13*(COLUMN(I2)-COLUMN($B1)), 0)</f>
        <v>315</v>
      </c>
      <c r="J1">
        <f t="shared" ref="J1:J12" ca="1" si="6">OFFSET($B1, 13*(COLUMN(J2)-COLUMN($B1)), 0)</f>
        <v>360</v>
      </c>
      <c r="K1">
        <f t="shared" ref="K1:K12" ca="1" si="7">OFFSET($B1, 13*(COLUMN(K2)-COLUMN($B1)), 0)</f>
        <v>405</v>
      </c>
      <c r="L1">
        <f t="shared" ref="L1:L12" ca="1" si="8">OFFSET($B1, 13*(COLUMN(L2)-COLUMN($B1)), 0)</f>
        <v>442</v>
      </c>
    </row>
    <row r="2" spans="1:12">
      <c r="A2" t="s">
        <v>1</v>
      </c>
      <c r="B2" s="2">
        <v>179706</v>
      </c>
      <c r="C2">
        <f t="shared" ref="C2:C12" ca="1" si="9">OFFSET($B2, 13*(COLUMN(C3)-COLUMN($B2)), 0)</f>
        <v>46346</v>
      </c>
      <c r="D2">
        <f t="shared" ca="1" si="0"/>
        <v>48613</v>
      </c>
      <c r="E2">
        <f t="shared" ca="1" si="1"/>
        <v>74515</v>
      </c>
      <c r="F2">
        <f t="shared" ca="1" si="2"/>
        <v>50491</v>
      </c>
      <c r="G2">
        <f t="shared" ca="1" si="3"/>
        <v>51079</v>
      </c>
      <c r="H2">
        <f t="shared" ca="1" si="4"/>
        <v>59040</v>
      </c>
      <c r="I2">
        <f t="shared" ca="1" si="5"/>
        <v>63895</v>
      </c>
      <c r="J2">
        <f t="shared" ca="1" si="6"/>
        <v>61474</v>
      </c>
      <c r="K2">
        <f t="shared" ca="1" si="7"/>
        <v>67019</v>
      </c>
      <c r="L2">
        <f t="shared" ca="1" si="8"/>
        <v>69353</v>
      </c>
    </row>
    <row r="3" spans="1:12">
      <c r="A3" t="s">
        <v>2</v>
      </c>
      <c r="B3" s="2">
        <v>260223</v>
      </c>
      <c r="C3">
        <f t="shared" ca="1" si="9"/>
        <v>62361</v>
      </c>
      <c r="D3">
        <f t="shared" ca="1" si="0"/>
        <v>107145</v>
      </c>
      <c r="E3">
        <f t="shared" ca="1" si="1"/>
        <v>134201</v>
      </c>
      <c r="F3">
        <f t="shared" ca="1" si="2"/>
        <v>136393</v>
      </c>
      <c r="G3">
        <f t="shared" ca="1" si="3"/>
        <v>166360</v>
      </c>
      <c r="H3">
        <f t="shared" ca="1" si="4"/>
        <v>180221</v>
      </c>
      <c r="I3">
        <f t="shared" ca="1" si="5"/>
        <v>237331</v>
      </c>
      <c r="J3">
        <f t="shared" ca="1" si="6"/>
        <v>221058</v>
      </c>
      <c r="K3">
        <f t="shared" ca="1" si="7"/>
        <v>242190</v>
      </c>
      <c r="L3">
        <f t="shared" ca="1" si="8"/>
        <v>267808</v>
      </c>
    </row>
    <row r="4" spans="1:12">
      <c r="A4" t="s">
        <v>3</v>
      </c>
      <c r="B4" s="2">
        <v>88888</v>
      </c>
      <c r="C4">
        <f t="shared" ca="1" si="9"/>
        <v>44972</v>
      </c>
      <c r="D4">
        <f t="shared" ca="1" si="0"/>
        <v>65305</v>
      </c>
      <c r="E4">
        <f t="shared" ca="1" si="1"/>
        <v>65339</v>
      </c>
      <c r="F4">
        <f t="shared" ca="1" si="2"/>
        <v>44583</v>
      </c>
      <c r="G4">
        <f t="shared" ca="1" si="3"/>
        <v>45281</v>
      </c>
      <c r="H4">
        <f t="shared" ca="1" si="4"/>
        <v>44917</v>
      </c>
      <c r="I4">
        <f t="shared" ca="1" si="5"/>
        <v>44643</v>
      </c>
      <c r="J4">
        <f t="shared" ca="1" si="6"/>
        <v>44248</v>
      </c>
      <c r="K4">
        <f t="shared" ca="1" si="7"/>
        <v>44702</v>
      </c>
      <c r="L4">
        <f t="shared" ca="1" si="8"/>
        <v>45354</v>
      </c>
    </row>
    <row r="5" spans="1:12">
      <c r="A5" t="s">
        <v>4</v>
      </c>
      <c r="B5" s="2">
        <v>4574556.5610859701</v>
      </c>
      <c r="C5">
        <f t="shared" ca="1" si="9"/>
        <v>240044.444444444</v>
      </c>
      <c r="D5">
        <f t="shared" ca="1" si="0"/>
        <v>192755.55555555501</v>
      </c>
      <c r="E5">
        <f t="shared" ca="1" si="1"/>
        <v>257466.66666666599</v>
      </c>
      <c r="F5">
        <f t="shared" ca="1" si="2"/>
        <v>249622.22222222199</v>
      </c>
      <c r="G5">
        <f t="shared" ca="1" si="3"/>
        <v>229111.11111111101</v>
      </c>
      <c r="H5">
        <f t="shared" ca="1" si="4"/>
        <v>168111.11111111101</v>
      </c>
      <c r="I5">
        <f t="shared" ca="1" si="5"/>
        <v>151577.777777777</v>
      </c>
      <c r="J5">
        <f t="shared" ca="1" si="6"/>
        <v>229777.777777777</v>
      </c>
      <c r="K5">
        <f t="shared" ca="1" si="7"/>
        <v>182800</v>
      </c>
      <c r="L5">
        <f t="shared" ca="1" si="8"/>
        <v>279081.08108108101</v>
      </c>
    </row>
    <row r="6" spans="1:12">
      <c r="A6" t="s">
        <v>5</v>
      </c>
      <c r="B6" s="2">
        <v>113621</v>
      </c>
      <c r="C6">
        <f t="shared" ca="1" si="9"/>
        <v>47575</v>
      </c>
      <c r="D6">
        <f t="shared" ca="1" si="0"/>
        <v>47938</v>
      </c>
      <c r="E6">
        <f t="shared" ca="1" si="1"/>
        <v>68453</v>
      </c>
      <c r="F6">
        <f t="shared" ca="1" si="2"/>
        <v>46327</v>
      </c>
      <c r="G6">
        <f t="shared" ca="1" si="3"/>
        <v>46229</v>
      </c>
      <c r="H6">
        <f t="shared" ca="1" si="4"/>
        <v>46981</v>
      </c>
      <c r="I6">
        <f t="shared" ca="1" si="5"/>
        <v>47335</v>
      </c>
      <c r="J6">
        <f t="shared" ca="1" si="6"/>
        <v>45956</v>
      </c>
      <c r="K6">
        <f t="shared" ca="1" si="7"/>
        <v>45489</v>
      </c>
      <c r="L6">
        <f t="shared" ca="1" si="8"/>
        <v>45300</v>
      </c>
    </row>
    <row r="7" spans="1:12">
      <c r="A7" t="s">
        <v>6</v>
      </c>
      <c r="B7" s="2">
        <v>81526</v>
      </c>
      <c r="C7">
        <f t="shared" ca="1" si="9"/>
        <v>44754</v>
      </c>
      <c r="D7">
        <f t="shared" ca="1" si="0"/>
        <v>44857</v>
      </c>
      <c r="E7">
        <f t="shared" ca="1" si="1"/>
        <v>66915</v>
      </c>
      <c r="F7">
        <f t="shared" ca="1" si="2"/>
        <v>46602</v>
      </c>
      <c r="G7">
        <f t="shared" ca="1" si="3"/>
        <v>48430</v>
      </c>
      <c r="H7">
        <f t="shared" ca="1" si="4"/>
        <v>49226</v>
      </c>
      <c r="I7">
        <f t="shared" ca="1" si="5"/>
        <v>51806</v>
      </c>
      <c r="J7">
        <f t="shared" ca="1" si="6"/>
        <v>49035</v>
      </c>
      <c r="K7">
        <f t="shared" ca="1" si="7"/>
        <v>49960</v>
      </c>
      <c r="L7">
        <f t="shared" ca="1" si="8"/>
        <v>53301</v>
      </c>
    </row>
    <row r="8" spans="1:12">
      <c r="A8" t="s">
        <v>7</v>
      </c>
      <c r="B8" s="2">
        <v>169163</v>
      </c>
      <c r="C8">
        <f t="shared" ca="1" si="9"/>
        <v>95801</v>
      </c>
      <c r="D8">
        <f t="shared" ca="1" si="0"/>
        <v>148168</v>
      </c>
      <c r="E8">
        <f t="shared" ca="1" si="1"/>
        <v>205664</v>
      </c>
      <c r="F8">
        <f t="shared" ca="1" si="2"/>
        <v>111996</v>
      </c>
      <c r="G8">
        <f t="shared" ca="1" si="3"/>
        <v>119387</v>
      </c>
      <c r="H8">
        <f t="shared" ca="1" si="4"/>
        <v>121050</v>
      </c>
      <c r="I8">
        <f t="shared" ca="1" si="5"/>
        <v>126544</v>
      </c>
      <c r="J8">
        <f t="shared" ca="1" si="6"/>
        <v>140995</v>
      </c>
      <c r="K8">
        <f t="shared" ca="1" si="7"/>
        <v>147654</v>
      </c>
      <c r="L8">
        <f t="shared" ca="1" si="8"/>
        <v>154350</v>
      </c>
    </row>
    <row r="9" spans="1:12">
      <c r="A9" t="s">
        <v>8</v>
      </c>
      <c r="B9" s="2">
        <v>83017.125</v>
      </c>
      <c r="C9">
        <f t="shared" ca="1" si="9"/>
        <v>43365.625</v>
      </c>
      <c r="D9">
        <f t="shared" ca="1" si="0"/>
        <v>57268.5</v>
      </c>
      <c r="E9">
        <f t="shared" ca="1" si="1"/>
        <v>74068.75</v>
      </c>
      <c r="F9">
        <f t="shared" ca="1" si="2"/>
        <v>48108.125</v>
      </c>
      <c r="G9">
        <f t="shared" ca="1" si="3"/>
        <v>49990.5</v>
      </c>
      <c r="H9">
        <f t="shared" ca="1" si="4"/>
        <v>51161.375</v>
      </c>
      <c r="I9">
        <f t="shared" ca="1" si="5"/>
        <v>65832</v>
      </c>
      <c r="J9">
        <f t="shared" ca="1" si="6"/>
        <v>54816.5</v>
      </c>
      <c r="K9">
        <f t="shared" ca="1" si="7"/>
        <v>55912.25</v>
      </c>
      <c r="L9">
        <f t="shared" ca="1" si="8"/>
        <v>57214.625</v>
      </c>
    </row>
    <row r="10" spans="1:12">
      <c r="A10" t="s">
        <v>9</v>
      </c>
      <c r="B10" s="2">
        <v>619149.32126696804</v>
      </c>
      <c r="C10">
        <f t="shared" ca="1" si="9"/>
        <v>224955.55555555501</v>
      </c>
      <c r="D10">
        <f t="shared" ca="1" si="0"/>
        <v>205600</v>
      </c>
      <c r="E10">
        <f t="shared" ca="1" si="1"/>
        <v>233200</v>
      </c>
      <c r="F10">
        <f t="shared" ca="1" si="2"/>
        <v>276400</v>
      </c>
      <c r="G10">
        <f t="shared" ca="1" si="3"/>
        <v>255288.888888888</v>
      </c>
      <c r="H10">
        <f t="shared" ca="1" si="4"/>
        <v>161866.66666666599</v>
      </c>
      <c r="I10">
        <f t="shared" ca="1" si="5"/>
        <v>215622.22222222199</v>
      </c>
      <c r="J10">
        <f t="shared" ca="1" si="6"/>
        <v>248244.444444444</v>
      </c>
      <c r="K10">
        <f t="shared" ca="1" si="7"/>
        <v>199600</v>
      </c>
      <c r="L10">
        <f t="shared" ca="1" si="8"/>
        <v>262324.32432432403</v>
      </c>
    </row>
    <row r="11" spans="1:12">
      <c r="A11" t="s">
        <v>10</v>
      </c>
      <c r="B11" s="2">
        <v>63744</v>
      </c>
      <c r="C11">
        <f t="shared" ca="1" si="9"/>
        <v>51178</v>
      </c>
      <c r="D11">
        <f t="shared" ca="1" si="0"/>
        <v>67266</v>
      </c>
      <c r="E11">
        <f t="shared" ca="1" si="1"/>
        <v>67159</v>
      </c>
      <c r="F11">
        <f t="shared" ca="1" si="2"/>
        <v>45693</v>
      </c>
      <c r="G11">
        <f t="shared" ca="1" si="3"/>
        <v>45583</v>
      </c>
      <c r="H11">
        <f t="shared" ca="1" si="4"/>
        <v>45789</v>
      </c>
      <c r="I11">
        <f t="shared" ca="1" si="5"/>
        <v>143474</v>
      </c>
      <c r="J11">
        <f t="shared" ca="1" si="6"/>
        <v>45491</v>
      </c>
      <c r="K11">
        <f t="shared" ca="1" si="7"/>
        <v>44989</v>
      </c>
      <c r="L11">
        <f t="shared" ca="1" si="8"/>
        <v>45456</v>
      </c>
    </row>
    <row r="12" spans="1:12">
      <c r="A12" t="s">
        <v>11</v>
      </c>
      <c r="B12" s="2">
        <v>3895.7142857142799</v>
      </c>
      <c r="C12">
        <f t="shared" ca="1" si="9"/>
        <v>908.71428571428498</v>
      </c>
      <c r="D12">
        <f t="shared" ca="1" si="0"/>
        <v>1060</v>
      </c>
      <c r="E12">
        <f t="shared" ca="1" si="1"/>
        <v>1102.8571428571399</v>
      </c>
      <c r="F12">
        <f t="shared" ca="1" si="2"/>
        <v>909.57142857142799</v>
      </c>
      <c r="G12">
        <f t="shared" ca="1" si="3"/>
        <v>933.85714285714198</v>
      </c>
      <c r="H12">
        <f t="shared" ca="1" si="4"/>
        <v>942.85714285714198</v>
      </c>
      <c r="I12">
        <f t="shared" ca="1" si="5"/>
        <v>930.142857142857</v>
      </c>
      <c r="J12">
        <f t="shared" ca="1" si="6"/>
        <v>933.85714285714198</v>
      </c>
      <c r="K12">
        <f t="shared" ca="1" si="7"/>
        <v>931.85714285714198</v>
      </c>
      <c r="L12">
        <f t="shared" ca="1" si="8"/>
        <v>943.28571428571399</v>
      </c>
    </row>
    <row r="14" spans="1:12">
      <c r="A14" t="s">
        <v>0</v>
      </c>
      <c r="B14" s="2">
        <v>45</v>
      </c>
    </row>
    <row r="15" spans="1:12">
      <c r="A15" t="s">
        <v>1</v>
      </c>
      <c r="B15" s="2">
        <v>46346</v>
      </c>
    </row>
    <row r="16" spans="1:12">
      <c r="A16" t="s">
        <v>2</v>
      </c>
      <c r="B16" s="2">
        <v>62361</v>
      </c>
    </row>
    <row r="17" spans="1:2">
      <c r="A17" t="s">
        <v>3</v>
      </c>
      <c r="B17" s="2">
        <v>44972</v>
      </c>
    </row>
    <row r="18" spans="1:2">
      <c r="A18" t="s">
        <v>4</v>
      </c>
      <c r="B18" s="2">
        <v>240044.444444444</v>
      </c>
    </row>
    <row r="19" spans="1:2">
      <c r="A19" t="s">
        <v>5</v>
      </c>
      <c r="B19" s="2">
        <v>47575</v>
      </c>
    </row>
    <row r="20" spans="1:2">
      <c r="A20" t="s">
        <v>6</v>
      </c>
      <c r="B20" s="2">
        <v>44754</v>
      </c>
    </row>
    <row r="21" spans="1:2">
      <c r="A21" t="s">
        <v>7</v>
      </c>
      <c r="B21" s="2">
        <v>95801</v>
      </c>
    </row>
    <row r="22" spans="1:2">
      <c r="A22" t="s">
        <v>8</v>
      </c>
      <c r="B22" s="2">
        <v>43365.625</v>
      </c>
    </row>
    <row r="23" spans="1:2">
      <c r="A23" t="s">
        <v>9</v>
      </c>
      <c r="B23" s="2">
        <v>224955.55555555501</v>
      </c>
    </row>
    <row r="24" spans="1:2">
      <c r="A24" t="s">
        <v>10</v>
      </c>
      <c r="B24" s="2">
        <v>51178</v>
      </c>
    </row>
    <row r="25" spans="1:2">
      <c r="A25" t="s">
        <v>11</v>
      </c>
      <c r="B25" s="2">
        <v>908.71428571428498</v>
      </c>
    </row>
    <row r="27" spans="1:2">
      <c r="A27" t="s">
        <v>0</v>
      </c>
      <c r="B27" s="2">
        <v>90</v>
      </c>
    </row>
    <row r="28" spans="1:2">
      <c r="A28" t="s">
        <v>1</v>
      </c>
      <c r="B28" s="2">
        <v>48613</v>
      </c>
    </row>
    <row r="29" spans="1:2">
      <c r="A29" t="s">
        <v>2</v>
      </c>
      <c r="B29" s="2">
        <v>107145</v>
      </c>
    </row>
    <row r="30" spans="1:2">
      <c r="A30" t="s">
        <v>3</v>
      </c>
      <c r="B30" s="2">
        <v>65305</v>
      </c>
    </row>
    <row r="31" spans="1:2">
      <c r="A31" t="s">
        <v>4</v>
      </c>
      <c r="B31" s="2">
        <v>192755.55555555501</v>
      </c>
    </row>
    <row r="32" spans="1:2">
      <c r="A32" t="s">
        <v>5</v>
      </c>
      <c r="B32" s="2">
        <v>47938</v>
      </c>
    </row>
    <row r="33" spans="1:2">
      <c r="A33" t="s">
        <v>6</v>
      </c>
      <c r="B33" s="2">
        <v>44857</v>
      </c>
    </row>
    <row r="34" spans="1:2">
      <c r="A34" t="s">
        <v>7</v>
      </c>
      <c r="B34" s="2">
        <v>148168</v>
      </c>
    </row>
    <row r="35" spans="1:2">
      <c r="A35" t="s">
        <v>8</v>
      </c>
      <c r="B35" s="2">
        <v>57268.5</v>
      </c>
    </row>
    <row r="36" spans="1:2">
      <c r="A36" t="s">
        <v>9</v>
      </c>
      <c r="B36" s="2">
        <v>205600</v>
      </c>
    </row>
    <row r="37" spans="1:2">
      <c r="A37" t="s">
        <v>10</v>
      </c>
      <c r="B37" s="2">
        <v>67266</v>
      </c>
    </row>
    <row r="38" spans="1:2">
      <c r="A38" t="s">
        <v>11</v>
      </c>
      <c r="B38" s="2">
        <v>1060</v>
      </c>
    </row>
    <row r="40" spans="1:2">
      <c r="A40" t="s">
        <v>0</v>
      </c>
      <c r="B40" s="2">
        <v>135</v>
      </c>
    </row>
    <row r="41" spans="1:2">
      <c r="A41" t="s">
        <v>1</v>
      </c>
      <c r="B41" s="2">
        <v>74515</v>
      </c>
    </row>
    <row r="42" spans="1:2">
      <c r="A42" t="s">
        <v>2</v>
      </c>
      <c r="B42" s="2">
        <v>134201</v>
      </c>
    </row>
    <row r="43" spans="1:2">
      <c r="A43" t="s">
        <v>3</v>
      </c>
      <c r="B43" s="2">
        <v>65339</v>
      </c>
    </row>
    <row r="44" spans="1:2">
      <c r="A44" t="s">
        <v>4</v>
      </c>
      <c r="B44" s="2">
        <v>257466.66666666599</v>
      </c>
    </row>
    <row r="45" spans="1:2">
      <c r="A45" t="s">
        <v>5</v>
      </c>
      <c r="B45" s="2">
        <v>68453</v>
      </c>
    </row>
    <row r="46" spans="1:2">
      <c r="A46" t="s">
        <v>6</v>
      </c>
      <c r="B46" s="2">
        <v>66915</v>
      </c>
    </row>
    <row r="47" spans="1:2">
      <c r="A47" t="s">
        <v>7</v>
      </c>
      <c r="B47" s="2">
        <v>205664</v>
      </c>
    </row>
    <row r="48" spans="1:2">
      <c r="A48" t="s">
        <v>8</v>
      </c>
      <c r="B48" s="2">
        <v>74068.75</v>
      </c>
    </row>
    <row r="49" spans="1:2">
      <c r="A49" t="s">
        <v>9</v>
      </c>
      <c r="B49" s="2">
        <v>233200</v>
      </c>
    </row>
    <row r="50" spans="1:2">
      <c r="A50" t="s">
        <v>10</v>
      </c>
      <c r="B50" s="2">
        <v>67159</v>
      </c>
    </row>
    <row r="51" spans="1:2">
      <c r="A51" t="s">
        <v>11</v>
      </c>
      <c r="B51" s="2">
        <v>1102.8571428571399</v>
      </c>
    </row>
    <row r="53" spans="1:2">
      <c r="A53" t="s">
        <v>0</v>
      </c>
      <c r="B53" s="2">
        <v>180</v>
      </c>
    </row>
    <row r="54" spans="1:2">
      <c r="A54" t="s">
        <v>1</v>
      </c>
      <c r="B54" s="2">
        <v>50491</v>
      </c>
    </row>
    <row r="55" spans="1:2">
      <c r="A55" t="s">
        <v>2</v>
      </c>
      <c r="B55" s="2">
        <v>136393</v>
      </c>
    </row>
    <row r="56" spans="1:2">
      <c r="A56" t="s">
        <v>3</v>
      </c>
      <c r="B56" s="2">
        <v>44583</v>
      </c>
    </row>
    <row r="57" spans="1:2">
      <c r="A57" t="s">
        <v>4</v>
      </c>
      <c r="B57" s="2">
        <v>249622.22222222199</v>
      </c>
    </row>
    <row r="58" spans="1:2">
      <c r="A58" t="s">
        <v>5</v>
      </c>
      <c r="B58" s="2">
        <v>46327</v>
      </c>
    </row>
    <row r="59" spans="1:2">
      <c r="A59" t="s">
        <v>6</v>
      </c>
      <c r="B59" s="2">
        <v>46602</v>
      </c>
    </row>
    <row r="60" spans="1:2">
      <c r="A60" t="s">
        <v>7</v>
      </c>
      <c r="B60" s="2">
        <v>111996</v>
      </c>
    </row>
    <row r="61" spans="1:2">
      <c r="A61" t="s">
        <v>8</v>
      </c>
      <c r="B61" s="2">
        <v>48108.125</v>
      </c>
    </row>
    <row r="62" spans="1:2">
      <c r="A62" t="s">
        <v>9</v>
      </c>
      <c r="B62" s="2">
        <v>276400</v>
      </c>
    </row>
    <row r="63" spans="1:2">
      <c r="A63" t="s">
        <v>10</v>
      </c>
      <c r="B63" s="2">
        <v>45693</v>
      </c>
    </row>
    <row r="64" spans="1:2">
      <c r="A64" t="s">
        <v>11</v>
      </c>
      <c r="B64" s="2">
        <v>909.57142857142799</v>
      </c>
    </row>
    <row r="66" spans="1:2">
      <c r="A66" t="s">
        <v>0</v>
      </c>
      <c r="B66" s="2">
        <v>225</v>
      </c>
    </row>
    <row r="67" spans="1:2">
      <c r="A67" t="s">
        <v>1</v>
      </c>
      <c r="B67" s="2">
        <v>51079</v>
      </c>
    </row>
    <row r="68" spans="1:2">
      <c r="A68" t="s">
        <v>2</v>
      </c>
      <c r="B68" s="2">
        <v>166360</v>
      </c>
    </row>
    <row r="69" spans="1:2">
      <c r="A69" t="s">
        <v>3</v>
      </c>
      <c r="B69" s="2">
        <v>45281</v>
      </c>
    </row>
    <row r="70" spans="1:2">
      <c r="A70" t="s">
        <v>4</v>
      </c>
      <c r="B70" s="2">
        <v>229111.11111111101</v>
      </c>
    </row>
    <row r="71" spans="1:2">
      <c r="A71" t="s">
        <v>5</v>
      </c>
      <c r="B71" s="2">
        <v>46229</v>
      </c>
    </row>
    <row r="72" spans="1:2">
      <c r="A72" t="s">
        <v>6</v>
      </c>
      <c r="B72" s="2">
        <v>48430</v>
      </c>
    </row>
    <row r="73" spans="1:2">
      <c r="A73" t="s">
        <v>7</v>
      </c>
      <c r="B73" s="2">
        <v>119387</v>
      </c>
    </row>
    <row r="74" spans="1:2">
      <c r="A74" t="s">
        <v>8</v>
      </c>
      <c r="B74" s="2">
        <v>49990.5</v>
      </c>
    </row>
    <row r="75" spans="1:2">
      <c r="A75" t="s">
        <v>9</v>
      </c>
      <c r="B75" s="2">
        <v>255288.888888888</v>
      </c>
    </row>
    <row r="76" spans="1:2">
      <c r="A76" t="s">
        <v>10</v>
      </c>
      <c r="B76" s="2">
        <v>45583</v>
      </c>
    </row>
    <row r="77" spans="1:2">
      <c r="A77" t="s">
        <v>11</v>
      </c>
      <c r="B77" s="2">
        <v>933.85714285714198</v>
      </c>
    </row>
    <row r="79" spans="1:2">
      <c r="A79" t="s">
        <v>0</v>
      </c>
      <c r="B79" s="2">
        <v>270</v>
      </c>
    </row>
    <row r="80" spans="1:2">
      <c r="A80" t="s">
        <v>1</v>
      </c>
      <c r="B80" s="2">
        <v>59040</v>
      </c>
    </row>
    <row r="81" spans="1:2">
      <c r="A81" t="s">
        <v>2</v>
      </c>
      <c r="B81" s="2">
        <v>180221</v>
      </c>
    </row>
    <row r="82" spans="1:2">
      <c r="A82" t="s">
        <v>3</v>
      </c>
      <c r="B82" s="2">
        <v>44917</v>
      </c>
    </row>
    <row r="83" spans="1:2">
      <c r="A83" t="s">
        <v>4</v>
      </c>
      <c r="B83" s="2">
        <v>168111.11111111101</v>
      </c>
    </row>
    <row r="84" spans="1:2">
      <c r="A84" t="s">
        <v>5</v>
      </c>
      <c r="B84" s="2">
        <v>46981</v>
      </c>
    </row>
    <row r="85" spans="1:2">
      <c r="A85" t="s">
        <v>6</v>
      </c>
      <c r="B85" s="2">
        <v>49226</v>
      </c>
    </row>
    <row r="86" spans="1:2">
      <c r="A86" t="s">
        <v>7</v>
      </c>
      <c r="B86" s="2">
        <v>121050</v>
      </c>
    </row>
    <row r="87" spans="1:2">
      <c r="A87" t="s">
        <v>8</v>
      </c>
      <c r="B87" s="2">
        <v>51161.375</v>
      </c>
    </row>
    <row r="88" spans="1:2">
      <c r="A88" t="s">
        <v>9</v>
      </c>
      <c r="B88" s="2">
        <v>161866.66666666599</v>
      </c>
    </row>
    <row r="89" spans="1:2">
      <c r="A89" t="s">
        <v>10</v>
      </c>
      <c r="B89" s="2">
        <v>45789</v>
      </c>
    </row>
    <row r="90" spans="1:2">
      <c r="A90" t="s">
        <v>11</v>
      </c>
      <c r="B90" s="2">
        <v>942.85714285714198</v>
      </c>
    </row>
    <row r="92" spans="1:2">
      <c r="A92" t="s">
        <v>0</v>
      </c>
      <c r="B92" s="2">
        <v>315</v>
      </c>
    </row>
    <row r="93" spans="1:2">
      <c r="A93" t="s">
        <v>1</v>
      </c>
      <c r="B93" s="2">
        <v>63895</v>
      </c>
    </row>
    <row r="94" spans="1:2">
      <c r="A94" t="s">
        <v>2</v>
      </c>
      <c r="B94" s="2">
        <v>237331</v>
      </c>
    </row>
    <row r="95" spans="1:2">
      <c r="A95" t="s">
        <v>3</v>
      </c>
      <c r="B95" s="2">
        <v>44643</v>
      </c>
    </row>
    <row r="96" spans="1:2">
      <c r="A96" t="s">
        <v>4</v>
      </c>
      <c r="B96" s="2">
        <v>151577.777777777</v>
      </c>
    </row>
    <row r="97" spans="1:2">
      <c r="A97" t="s">
        <v>5</v>
      </c>
      <c r="B97" s="2">
        <v>47335</v>
      </c>
    </row>
    <row r="98" spans="1:2">
      <c r="A98" t="s">
        <v>6</v>
      </c>
      <c r="B98" s="2">
        <v>51806</v>
      </c>
    </row>
    <row r="99" spans="1:2">
      <c r="A99" t="s">
        <v>7</v>
      </c>
      <c r="B99" s="2">
        <v>126544</v>
      </c>
    </row>
    <row r="100" spans="1:2">
      <c r="A100" t="s">
        <v>8</v>
      </c>
      <c r="B100" s="2">
        <v>65832</v>
      </c>
    </row>
    <row r="101" spans="1:2">
      <c r="A101" t="s">
        <v>9</v>
      </c>
      <c r="B101" s="2">
        <v>215622.22222222199</v>
      </c>
    </row>
    <row r="102" spans="1:2">
      <c r="A102" t="s">
        <v>10</v>
      </c>
      <c r="B102" s="2">
        <v>143474</v>
      </c>
    </row>
    <row r="103" spans="1:2">
      <c r="A103" t="s">
        <v>11</v>
      </c>
      <c r="B103" s="2">
        <v>930.142857142857</v>
      </c>
    </row>
    <row r="105" spans="1:2">
      <c r="A105" t="s">
        <v>0</v>
      </c>
      <c r="B105" s="2">
        <v>360</v>
      </c>
    </row>
    <row r="106" spans="1:2">
      <c r="A106" t="s">
        <v>1</v>
      </c>
      <c r="B106" s="2">
        <v>61474</v>
      </c>
    </row>
    <row r="107" spans="1:2">
      <c r="A107" t="s">
        <v>2</v>
      </c>
      <c r="B107" s="2">
        <v>221058</v>
      </c>
    </row>
    <row r="108" spans="1:2">
      <c r="A108" t="s">
        <v>3</v>
      </c>
      <c r="B108" s="2">
        <v>44248</v>
      </c>
    </row>
    <row r="109" spans="1:2">
      <c r="A109" t="s">
        <v>4</v>
      </c>
      <c r="B109" s="2">
        <v>229777.777777777</v>
      </c>
    </row>
    <row r="110" spans="1:2">
      <c r="A110" t="s">
        <v>5</v>
      </c>
      <c r="B110" s="2">
        <v>45956</v>
      </c>
    </row>
    <row r="111" spans="1:2">
      <c r="A111" t="s">
        <v>6</v>
      </c>
      <c r="B111" s="2">
        <v>49035</v>
      </c>
    </row>
    <row r="112" spans="1:2">
      <c r="A112" t="s">
        <v>7</v>
      </c>
      <c r="B112" s="2">
        <v>140995</v>
      </c>
    </row>
    <row r="113" spans="1:2">
      <c r="A113" t="s">
        <v>8</v>
      </c>
      <c r="B113" s="2">
        <v>54816.5</v>
      </c>
    </row>
    <row r="114" spans="1:2">
      <c r="A114" t="s">
        <v>9</v>
      </c>
      <c r="B114" s="2">
        <v>248244.444444444</v>
      </c>
    </row>
    <row r="115" spans="1:2">
      <c r="A115" t="s">
        <v>10</v>
      </c>
      <c r="B115" s="2">
        <v>45491</v>
      </c>
    </row>
    <row r="116" spans="1:2">
      <c r="A116" t="s">
        <v>11</v>
      </c>
      <c r="B116" s="2">
        <v>933.85714285714198</v>
      </c>
    </row>
    <row r="118" spans="1:2">
      <c r="A118" t="s">
        <v>0</v>
      </c>
      <c r="B118" s="2">
        <v>405</v>
      </c>
    </row>
    <row r="119" spans="1:2">
      <c r="A119" t="s">
        <v>1</v>
      </c>
      <c r="B119" s="2">
        <v>67019</v>
      </c>
    </row>
    <row r="120" spans="1:2">
      <c r="A120" t="s">
        <v>2</v>
      </c>
      <c r="B120" s="2">
        <v>242190</v>
      </c>
    </row>
    <row r="121" spans="1:2">
      <c r="A121" t="s">
        <v>3</v>
      </c>
      <c r="B121" s="2">
        <v>44702</v>
      </c>
    </row>
    <row r="122" spans="1:2">
      <c r="A122" t="s">
        <v>4</v>
      </c>
      <c r="B122" s="2">
        <v>182800</v>
      </c>
    </row>
    <row r="123" spans="1:2">
      <c r="A123" t="s">
        <v>5</v>
      </c>
      <c r="B123" s="2">
        <v>45489</v>
      </c>
    </row>
    <row r="124" spans="1:2">
      <c r="A124" t="s">
        <v>6</v>
      </c>
      <c r="B124" s="2">
        <v>49960</v>
      </c>
    </row>
    <row r="125" spans="1:2">
      <c r="A125" t="s">
        <v>7</v>
      </c>
      <c r="B125" s="2">
        <v>147654</v>
      </c>
    </row>
    <row r="126" spans="1:2">
      <c r="A126" t="s">
        <v>8</v>
      </c>
      <c r="B126" s="2">
        <v>55912.25</v>
      </c>
    </row>
    <row r="127" spans="1:2">
      <c r="A127" t="s">
        <v>9</v>
      </c>
      <c r="B127" s="2">
        <v>199600</v>
      </c>
    </row>
    <row r="128" spans="1:2">
      <c r="A128" t="s">
        <v>10</v>
      </c>
      <c r="B128" s="2">
        <v>44989</v>
      </c>
    </row>
    <row r="129" spans="1:2">
      <c r="A129" t="s">
        <v>11</v>
      </c>
      <c r="B129" s="2">
        <v>931.85714285714198</v>
      </c>
    </row>
    <row r="131" spans="1:2">
      <c r="A131" t="s">
        <v>0</v>
      </c>
      <c r="B131" s="2">
        <v>442</v>
      </c>
    </row>
    <row r="132" spans="1:2">
      <c r="A132" t="s">
        <v>1</v>
      </c>
      <c r="B132" s="2">
        <v>69353</v>
      </c>
    </row>
    <row r="133" spans="1:2">
      <c r="A133" t="s">
        <v>2</v>
      </c>
      <c r="B133" s="2">
        <v>267808</v>
      </c>
    </row>
    <row r="134" spans="1:2">
      <c r="A134" t="s">
        <v>3</v>
      </c>
      <c r="B134" s="2">
        <v>45354</v>
      </c>
    </row>
    <row r="135" spans="1:2">
      <c r="A135" t="s">
        <v>4</v>
      </c>
      <c r="B135" s="2">
        <v>279081.08108108101</v>
      </c>
    </row>
    <row r="136" spans="1:2">
      <c r="A136" t="s">
        <v>5</v>
      </c>
      <c r="B136" s="2">
        <v>45300</v>
      </c>
    </row>
    <row r="137" spans="1:2">
      <c r="A137" t="s">
        <v>6</v>
      </c>
      <c r="B137" s="2">
        <v>53301</v>
      </c>
    </row>
    <row r="138" spans="1:2">
      <c r="A138" t="s">
        <v>7</v>
      </c>
      <c r="B138" s="2">
        <v>154350</v>
      </c>
    </row>
    <row r="139" spans="1:2">
      <c r="A139" t="s">
        <v>8</v>
      </c>
      <c r="B139" s="2">
        <v>57214.625</v>
      </c>
    </row>
    <row r="140" spans="1:2">
      <c r="A140" t="s">
        <v>9</v>
      </c>
      <c r="B140" s="2">
        <v>262324.32432432403</v>
      </c>
    </row>
    <row r="141" spans="1:2">
      <c r="A141" t="s">
        <v>10</v>
      </c>
      <c r="B141" s="2">
        <v>45456</v>
      </c>
    </row>
    <row r="142" spans="1:2">
      <c r="A142" t="s">
        <v>11</v>
      </c>
      <c r="B142" s="2">
        <v>943.28571428571399</v>
      </c>
    </row>
    <row r="145" spans="1:2">
      <c r="A145" t="s">
        <v>3</v>
      </c>
      <c r="B145" s="2">
        <v>45955</v>
      </c>
    </row>
    <row r="146" spans="1:2">
      <c r="A146" t="s">
        <v>4</v>
      </c>
      <c r="B146" s="2">
        <v>286756.75675675599</v>
      </c>
    </row>
    <row r="147" spans="1:2">
      <c r="A147" t="s">
        <v>5</v>
      </c>
      <c r="B147" s="2">
        <v>45753</v>
      </c>
    </row>
    <row r="148" spans="1:2">
      <c r="A148" t="s">
        <v>6</v>
      </c>
      <c r="B148" s="2">
        <v>53301</v>
      </c>
    </row>
    <row r="149" spans="1:2">
      <c r="A149" t="s">
        <v>7</v>
      </c>
      <c r="B149" s="2">
        <v>155582</v>
      </c>
    </row>
    <row r="150" spans="1:2">
      <c r="A150" t="s">
        <v>8</v>
      </c>
      <c r="B150" s="2">
        <v>57620</v>
      </c>
    </row>
    <row r="151" spans="1:2">
      <c r="A151" t="s">
        <v>9</v>
      </c>
      <c r="B151" s="2">
        <v>265864.86486486398</v>
      </c>
    </row>
    <row r="152" spans="1:2">
      <c r="A152" t="s">
        <v>10</v>
      </c>
      <c r="B152" s="2">
        <v>45922</v>
      </c>
    </row>
    <row r="153" spans="1:2">
      <c r="A153" t="s">
        <v>11</v>
      </c>
      <c r="B153" s="2">
        <v>950.57142857142799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H1" sqref="H1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8.57031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1505</v>
      </c>
      <c r="F2" s="2">
        <f>G$1*IF(C2=0,0,E2/C2)</f>
        <v>0</v>
      </c>
      <c r="G2" s="3" t="s">
        <v>17</v>
      </c>
      <c r="H2" s="1">
        <f>INDEX(LINEST($E2:$E12, $B2:$B12, FALSE), 1)</f>
        <v>3616.8670427669522</v>
      </c>
      <c r="I2" s="3" t="s">
        <v>18</v>
      </c>
      <c r="J2" s="1">
        <f>INDEX(LINEST( $E2:$E12, $B2:$B12,FALSE), 2)</f>
        <v>0</v>
      </c>
      <c r="K2" s="2">
        <f ca="1">OFFSET($B$2, FLOOR((ROW(K2)-2)/11, 1)*11+MOD(ROW(K2)-2, 11), 0)*OFFSET($H$2, FLOOR((ROW(K2)-2)/11, 1)*11, 0)+OFFSET($J$2, FLOOR((ROW(K2)-2)/11, 1)*11, 0)</f>
        <v>0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59274</v>
      </c>
      <c r="F3" s="2">
        <f t="shared" ref="F3:F66" si="0">G$1*IF(C3=0,0,E3/C3)</f>
        <v>0</v>
      </c>
      <c r="K3" s="2">
        <f t="shared" ref="K3:K66" ca="1" si="1">OFFSET($B$2, FLOOR((ROW(K3)-2)/11, 1)*11+MOD(ROW(K3)-2, 11), 0)*OFFSET($H$2, FLOOR((ROW(K3)-2)/11, 1)*11, 0)+OFFSET($J$2, FLOOR((ROW(K3)-2)/11, 1)*11, 0)</f>
        <v>162759.01692451283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120317</v>
      </c>
      <c r="F4" s="2">
        <f t="shared" si="0"/>
        <v>0</v>
      </c>
      <c r="K4" s="2">
        <f t="shared" ca="1" si="1"/>
        <v>325518.03384902567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208838</v>
      </c>
      <c r="F5" s="2">
        <f t="shared" si="0"/>
        <v>0</v>
      </c>
      <c r="K5" s="2">
        <f t="shared" ca="1" si="1"/>
        <v>488277.05077353853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320167</v>
      </c>
      <c r="F6" s="2">
        <f t="shared" si="0"/>
        <v>0</v>
      </c>
      <c r="K6" s="2">
        <f t="shared" ca="1" si="1"/>
        <v>651036.06769805134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430741</v>
      </c>
      <c r="F7" s="2">
        <f t="shared" si="0"/>
        <v>0</v>
      </c>
      <c r="K7" s="2">
        <f t="shared" ca="1" si="1"/>
        <v>813795.08462256426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583935</v>
      </c>
      <c r="F8" s="2">
        <f t="shared" si="0"/>
        <v>0</v>
      </c>
      <c r="K8" s="2">
        <f t="shared" ca="1" si="1"/>
        <v>976554.10154707707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801815</v>
      </c>
      <c r="F9" s="2">
        <f t="shared" si="0"/>
        <v>0</v>
      </c>
      <c r="K9" s="2">
        <f t="shared" ca="1" si="1"/>
        <v>1139313.1184715899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1739584</v>
      </c>
      <c r="F10" s="2">
        <f t="shared" si="0"/>
        <v>0</v>
      </c>
      <c r="K10" s="2">
        <f t="shared" ca="1" si="1"/>
        <v>1302072.1353961027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2687185</v>
      </c>
      <c r="F11" s="2">
        <f t="shared" si="0"/>
        <v>2687185</v>
      </c>
      <c r="K11" s="2">
        <f t="shared" ca="1" si="1"/>
        <v>1464831.1523206157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1070045</v>
      </c>
      <c r="F12" s="2">
        <f t="shared" si="0"/>
        <v>535022.5</v>
      </c>
      <c r="K12" s="2">
        <f t="shared" ca="1" si="1"/>
        <v>1598655.2329029927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1505</v>
      </c>
      <c r="F13" s="2">
        <f t="shared" si="0"/>
        <v>0</v>
      </c>
      <c r="G13" s="3" t="s">
        <v>17</v>
      </c>
      <c r="H13" s="1">
        <f>INDEX(LINEST($E13:$E23, $B13:$B23, FALSE), 1)</f>
        <v>2832.3206453425223</v>
      </c>
      <c r="I13" s="3" t="s">
        <v>18</v>
      </c>
      <c r="J13" s="1">
        <f>INDEX(LINEST( $E13:$E23, $B13:$B23,FALSE), 2)</f>
        <v>0</v>
      </c>
      <c r="K13" s="2">
        <f t="shared" ca="1" si="1"/>
        <v>0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61456</v>
      </c>
      <c r="F14" s="2">
        <f t="shared" si="0"/>
        <v>20485.333333333332</v>
      </c>
      <c r="K14" s="2">
        <f t="shared" ca="1" si="1"/>
        <v>127454.42904041351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126545</v>
      </c>
      <c r="F15" s="2">
        <f t="shared" si="0"/>
        <v>14060.555555555557</v>
      </c>
      <c r="K15" s="2">
        <f t="shared" ca="1" si="1"/>
        <v>254908.85808082702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215299</v>
      </c>
      <c r="F16" s="2">
        <f t="shared" si="0"/>
        <v>12664.64705882353</v>
      </c>
      <c r="K16" s="2">
        <f t="shared" ca="1" si="1"/>
        <v>382363.28712124052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330372</v>
      </c>
      <c r="F17" s="2">
        <f t="shared" si="0"/>
        <v>12706.615384615385</v>
      </c>
      <c r="K17" s="2">
        <f t="shared" ca="1" si="1"/>
        <v>509817.71616165404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445847</v>
      </c>
      <c r="F18" s="2">
        <f t="shared" si="0"/>
        <v>12738.485714285714</v>
      </c>
      <c r="K18" s="2">
        <f t="shared" ca="1" si="1"/>
        <v>637272.14520206756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646979</v>
      </c>
      <c r="F19" s="2">
        <f t="shared" si="0"/>
        <v>12441.903846153846</v>
      </c>
      <c r="K19" s="2">
        <f t="shared" ca="1" si="1"/>
        <v>764726.57424248103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931806</v>
      </c>
      <c r="F20" s="2">
        <f t="shared" si="0"/>
        <v>13124.028169014084</v>
      </c>
      <c r="K20" s="2">
        <f t="shared" ca="1" si="1"/>
        <v>892181.0032828945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1249204</v>
      </c>
      <c r="F21" s="2">
        <f t="shared" si="0"/>
        <v>13432.301075268817</v>
      </c>
      <c r="K21" s="2">
        <f t="shared" ca="1" si="1"/>
        <v>1019635.4323233081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965429</v>
      </c>
      <c r="F22" s="2">
        <f t="shared" si="0"/>
        <v>8181.6016949152545</v>
      </c>
      <c r="K22" s="2">
        <f t="shared" ca="1" si="1"/>
        <v>1147089.8613637215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1529454</v>
      </c>
      <c r="F23" s="2">
        <f t="shared" si="0"/>
        <v>10695.482517482518</v>
      </c>
      <c r="K23" s="2">
        <f t="shared" ca="1" si="1"/>
        <v>1251885.7252413949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1515</v>
      </c>
      <c r="F24" s="2">
        <f t="shared" si="0"/>
        <v>0</v>
      </c>
      <c r="G24" s="3" t="s">
        <v>17</v>
      </c>
      <c r="H24" s="1">
        <f>INDEX(LINEST($E24:$E34, $B24:$B34, FALSE), 1)</f>
        <v>2691.8955894517599</v>
      </c>
      <c r="I24" s="3" t="s">
        <v>18</v>
      </c>
      <c r="J24" s="1">
        <f>INDEX(LINEST( $E24:$E34, $B24:$B34,FALSE), 2)</f>
        <v>0</v>
      </c>
      <c r="K24" s="2">
        <f t="shared" ca="1" si="1"/>
        <v>0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59303</v>
      </c>
      <c r="F25" s="2">
        <f t="shared" si="0"/>
        <v>0</v>
      </c>
      <c r="K25" s="2">
        <f t="shared" ca="1" si="1"/>
        <v>121135.3015253292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122404</v>
      </c>
      <c r="F26" s="2">
        <f t="shared" si="0"/>
        <v>0</v>
      </c>
      <c r="K26" s="2">
        <f t="shared" ca="1" si="1"/>
        <v>242270.60305065839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210229</v>
      </c>
      <c r="F27" s="2">
        <f t="shared" si="0"/>
        <v>0</v>
      </c>
      <c r="K27" s="2">
        <f t="shared" ca="1" si="1"/>
        <v>363405.9045759876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345223</v>
      </c>
      <c r="F28" s="2">
        <f t="shared" si="0"/>
        <v>172611.5</v>
      </c>
      <c r="K28" s="2">
        <f t="shared" ca="1" si="1"/>
        <v>484541.20610131678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478668</v>
      </c>
      <c r="F29" s="2">
        <f t="shared" si="0"/>
        <v>95733.599999999991</v>
      </c>
      <c r="K29" s="2">
        <f t="shared" ca="1" si="1"/>
        <v>605676.50762664597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538941</v>
      </c>
      <c r="F30" s="2">
        <f t="shared" si="0"/>
        <v>59882.333333333336</v>
      </c>
      <c r="K30" s="2">
        <f t="shared" ca="1" si="1"/>
        <v>726811.80915197521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567822</v>
      </c>
      <c r="F31" s="2">
        <f t="shared" si="0"/>
        <v>43678.615384615383</v>
      </c>
      <c r="K31" s="2">
        <f t="shared" ca="1" si="1"/>
        <v>847947.11067730433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788061</v>
      </c>
      <c r="F32" s="2">
        <f t="shared" si="0"/>
        <v>46356.529411764706</v>
      </c>
      <c r="K32" s="2">
        <f t="shared" ca="1" si="1"/>
        <v>969082.41220263357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1154380</v>
      </c>
      <c r="F33" s="2">
        <f t="shared" si="0"/>
        <v>52471.818181818177</v>
      </c>
      <c r="K33" s="2">
        <f t="shared" ca="1" si="1"/>
        <v>1090217.7137279627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1791741</v>
      </c>
      <c r="F34" s="2">
        <f t="shared" si="0"/>
        <v>66360.777777777781</v>
      </c>
      <c r="K34" s="2">
        <f t="shared" ca="1" si="1"/>
        <v>1189817.8505376778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2505</v>
      </c>
      <c r="F35" s="2">
        <f t="shared" si="0"/>
        <v>0</v>
      </c>
      <c r="G35" s="3" t="s">
        <v>17</v>
      </c>
      <c r="H35" s="1">
        <f>INDEX(LINEST($E35:$E45, $B35:$B45, FALSE), 1)</f>
        <v>2890.2222724207072</v>
      </c>
      <c r="I35" s="3" t="s">
        <v>18</v>
      </c>
      <c r="J35" s="1">
        <f>INDEX(LINEST( $E35:$E45, $B35:$B45,FALSE), 2)</f>
        <v>0</v>
      </c>
      <c r="K35" s="2">
        <f t="shared" ca="1" si="1"/>
        <v>0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60552</v>
      </c>
      <c r="F36" s="2">
        <f t="shared" si="0"/>
        <v>0</v>
      </c>
      <c r="K36" s="2">
        <f t="shared" ca="1" si="1"/>
        <v>130060.00225893183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131910</v>
      </c>
      <c r="F37" s="2">
        <f t="shared" si="0"/>
        <v>0</v>
      </c>
      <c r="K37" s="2">
        <f t="shared" ca="1" si="1"/>
        <v>260120.00451786365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209570</v>
      </c>
      <c r="F38" s="2">
        <f t="shared" si="0"/>
        <v>0</v>
      </c>
      <c r="K38" s="2">
        <f t="shared" ca="1" si="1"/>
        <v>390180.00677679549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321119</v>
      </c>
      <c r="F39" s="2">
        <f t="shared" si="0"/>
        <v>0</v>
      </c>
      <c r="K39" s="2">
        <f t="shared" ca="1" si="1"/>
        <v>520240.0090357273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439580</v>
      </c>
      <c r="F40" s="2">
        <f t="shared" si="0"/>
        <v>0</v>
      </c>
      <c r="K40" s="2">
        <f t="shared" ca="1" si="1"/>
        <v>650300.01129465911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613864</v>
      </c>
      <c r="F41" s="2">
        <f t="shared" si="0"/>
        <v>0</v>
      </c>
      <c r="K41" s="2">
        <f t="shared" ca="1" si="1"/>
        <v>780360.01355359098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864128</v>
      </c>
      <c r="F42" s="2">
        <f t="shared" si="0"/>
        <v>0</v>
      </c>
      <c r="K42" s="2">
        <f t="shared" ca="1" si="1"/>
        <v>910420.01581252273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1711279</v>
      </c>
      <c r="F43" s="2">
        <f t="shared" si="0"/>
        <v>1711279</v>
      </c>
      <c r="K43" s="2">
        <f t="shared" ca="1" si="1"/>
        <v>1040480.0180714546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865797</v>
      </c>
      <c r="F44" s="2">
        <f t="shared" si="0"/>
        <v>432898.5</v>
      </c>
      <c r="K44" s="2">
        <f t="shared" ca="1" si="1"/>
        <v>1170540.0203303865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1421759</v>
      </c>
      <c r="F45" s="2">
        <f t="shared" si="0"/>
        <v>284351.80000000005</v>
      </c>
      <c r="K45" s="2">
        <f t="shared" ca="1" si="1"/>
        <v>1277478.2444099525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2390</v>
      </c>
      <c r="F46" s="2">
        <f t="shared" si="0"/>
        <v>0</v>
      </c>
      <c r="G46" s="3" t="s">
        <v>17</v>
      </c>
      <c r="H46" s="1">
        <f>INDEX(LINEST($E46:$E56, $B46:$B56, FALSE), 1)</f>
        <v>4405.6393631495075</v>
      </c>
      <c r="I46" s="3" t="s">
        <v>18</v>
      </c>
      <c r="J46" s="1">
        <f>INDEX(LINEST( $E46:$E56, $B46:$B56,FALSE), 2)</f>
        <v>0</v>
      </c>
      <c r="K46" s="2">
        <f t="shared" ca="1" si="1"/>
        <v>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126028</v>
      </c>
      <c r="F47" s="2">
        <f t="shared" si="0"/>
        <v>42009.333333333328</v>
      </c>
      <c r="K47" s="2">
        <f t="shared" ca="1" si="1"/>
        <v>198253.77134172784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251841</v>
      </c>
      <c r="F48" s="2">
        <f t="shared" si="0"/>
        <v>27982.333333333332</v>
      </c>
      <c r="K48" s="2">
        <f t="shared" ca="1" si="1"/>
        <v>396507.54268345569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428842</v>
      </c>
      <c r="F49" s="2">
        <f t="shared" si="0"/>
        <v>28589.466666666667</v>
      </c>
      <c r="K49" s="2">
        <f t="shared" ca="1" si="1"/>
        <v>594761.31402518356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650408</v>
      </c>
      <c r="F50" s="2">
        <f t="shared" si="0"/>
        <v>30971.809523809523</v>
      </c>
      <c r="K50" s="2">
        <f t="shared" ca="1" si="1"/>
        <v>793015.08536691137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793982</v>
      </c>
      <c r="F51" s="2">
        <f t="shared" si="0"/>
        <v>29406.740740740741</v>
      </c>
      <c r="K51" s="2">
        <f t="shared" ca="1" si="1"/>
        <v>991268.85670863918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984967</v>
      </c>
      <c r="F52" s="2">
        <f t="shared" si="0"/>
        <v>28969.617647058822</v>
      </c>
      <c r="K52" s="2">
        <f t="shared" ca="1" si="1"/>
        <v>1189522.6280503671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1168440</v>
      </c>
      <c r="F53" s="2">
        <f t="shared" si="0"/>
        <v>25965.333333333332</v>
      </c>
      <c r="K53" s="2">
        <f t="shared" ca="1" si="1"/>
        <v>1387776.3993920949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1510411</v>
      </c>
      <c r="F54" s="2">
        <f t="shared" si="0"/>
        <v>25173.516666666666</v>
      </c>
      <c r="K54" s="2">
        <f t="shared" ca="1" si="1"/>
        <v>1586030.1707338227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1897076</v>
      </c>
      <c r="F55" s="2">
        <f t="shared" si="0"/>
        <v>24013.620253164558</v>
      </c>
      <c r="K55" s="2">
        <f t="shared" ca="1" si="1"/>
        <v>1784283.9420755506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2432793</v>
      </c>
      <c r="F56" s="2">
        <f t="shared" si="0"/>
        <v>23619.34951456311</v>
      </c>
      <c r="K56" s="2">
        <f t="shared" ca="1" si="1"/>
        <v>1947292.5985120824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1447</v>
      </c>
      <c r="F57" s="2">
        <f t="shared" si="0"/>
        <v>0</v>
      </c>
      <c r="G57" s="3" t="s">
        <v>17</v>
      </c>
      <c r="H57" s="1">
        <f>INDEX(LINEST($E57:$E67, $B57:$B67, FALSE), 1)</f>
        <v>6061.3421459723058</v>
      </c>
      <c r="I57" s="3" t="s">
        <v>18</v>
      </c>
      <c r="J57" s="1">
        <f>INDEX(LINEST( $E57:$E67, $B57:$B67,FALSE), 2)</f>
        <v>0</v>
      </c>
      <c r="K57" s="2">
        <f t="shared" ca="1" si="1"/>
        <v>0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120388</v>
      </c>
      <c r="F58" s="2">
        <f t="shared" si="0"/>
        <v>4012.9333333333338</v>
      </c>
      <c r="K58" s="2">
        <f t="shared" ca="1" si="1"/>
        <v>272760.39656875376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268857</v>
      </c>
      <c r="F59" s="2">
        <f t="shared" si="0"/>
        <v>3200.6785714285716</v>
      </c>
      <c r="K59" s="2">
        <f t="shared" ca="1" si="1"/>
        <v>545520.79313750751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483524</v>
      </c>
      <c r="F60" s="2">
        <f t="shared" si="0"/>
        <v>2878.1190476190477</v>
      </c>
      <c r="K60" s="2">
        <f t="shared" ca="1" si="1"/>
        <v>818281.18970626127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775172</v>
      </c>
      <c r="F61" s="2">
        <f t="shared" si="0"/>
        <v>2700.9477351916375</v>
      </c>
      <c r="K61" s="2">
        <f t="shared" ca="1" si="1"/>
        <v>1091041.586275015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1117147</v>
      </c>
      <c r="F62" s="2">
        <f t="shared" si="0"/>
        <v>2521.7765237020317</v>
      </c>
      <c r="K62" s="2">
        <f t="shared" ca="1" si="1"/>
        <v>1363801.9828437688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1278846</v>
      </c>
      <c r="F63" s="2">
        <f t="shared" si="0"/>
        <v>2079.4243902439025</v>
      </c>
      <c r="K63" s="2">
        <f t="shared" ca="1" si="1"/>
        <v>1636562.3794125225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1301170</v>
      </c>
      <c r="F64" s="2">
        <f t="shared" si="0"/>
        <v>1606.3827160493827</v>
      </c>
      <c r="K64" s="2">
        <f t="shared" ca="1" si="1"/>
        <v>1909322.7759812763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1866446</v>
      </c>
      <c r="F65" s="2">
        <f t="shared" si="0"/>
        <v>1813.8445092322643</v>
      </c>
      <c r="K65" s="2">
        <f t="shared" ca="1" si="1"/>
        <v>2182083.1725500301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2329520</v>
      </c>
      <c r="F66" s="2">
        <f t="shared" si="0"/>
        <v>1834.267716535433</v>
      </c>
      <c r="K66" s="2">
        <f t="shared" ca="1" si="1"/>
        <v>2454843.5691187838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4131239</v>
      </c>
      <c r="F67" s="2">
        <f t="shared" ref="F67:F78" si="2">G$1*IF(C67=0,0,E67/C67)</f>
        <v>2693.1153846153848</v>
      </c>
      <c r="K67" s="2">
        <f t="shared" ref="K67:K78" ca="1" si="3">OFFSET($B$2, FLOOR((ROW(K67)-2)/11, 1)*11+MOD(ROW(K67)-2, 11), 0)*OFFSET($H$2, FLOOR((ROW(K67)-2)/11, 1)*11, 0)+OFFSET($J$2, FLOOR((ROW(K67)-2)/11, 1)*11, 0)</f>
        <v>2679113.2285197591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2501</v>
      </c>
      <c r="F68" s="2">
        <f t="shared" si="2"/>
        <v>0</v>
      </c>
      <c r="G68" s="3" t="s">
        <v>17</v>
      </c>
      <c r="H68" s="1">
        <f>INDEX(LINEST($E68:$E78, $B68:$B78, FALSE), 1)</f>
        <v>2720.2086709325313</v>
      </c>
      <c r="I68" s="3" t="s">
        <v>18</v>
      </c>
      <c r="J68" s="1">
        <f>INDEX(LINEST( $E68:$E78, $B68:$B78,FALSE), 2)</f>
        <v>0</v>
      </c>
      <c r="K68" s="2">
        <f t="shared" ca="1" si="3"/>
        <v>0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60567</v>
      </c>
      <c r="F69" s="2">
        <f t="shared" si="2"/>
        <v>0</v>
      </c>
      <c r="K69" s="2">
        <f t="shared" ca="1" si="3"/>
        <v>122409.3901919639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123066</v>
      </c>
      <c r="F70" s="2">
        <f t="shared" si="2"/>
        <v>0</v>
      </c>
      <c r="K70" s="2">
        <f t="shared" ca="1" si="3"/>
        <v>244818.78038392781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210576</v>
      </c>
      <c r="F71" s="2">
        <f t="shared" si="2"/>
        <v>0</v>
      </c>
      <c r="K71" s="2">
        <f t="shared" ca="1" si="3"/>
        <v>367228.17057589174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322284</v>
      </c>
      <c r="F72" s="2">
        <f t="shared" si="2"/>
        <v>0</v>
      </c>
      <c r="K72" s="2">
        <f t="shared" ca="1" si="3"/>
        <v>489637.56076785561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433133</v>
      </c>
      <c r="F73" s="2">
        <f t="shared" si="2"/>
        <v>0</v>
      </c>
      <c r="K73" s="2">
        <f t="shared" ca="1" si="3"/>
        <v>612046.95095981949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581828</v>
      </c>
      <c r="F74" s="2">
        <f t="shared" si="2"/>
        <v>0</v>
      </c>
      <c r="K74" s="2">
        <f t="shared" ca="1" si="3"/>
        <v>734456.34115178348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868954</v>
      </c>
      <c r="F75" s="2">
        <f t="shared" si="2"/>
        <v>0</v>
      </c>
      <c r="K75" s="2">
        <f t="shared" ca="1" si="3"/>
        <v>856865.73134374735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733308</v>
      </c>
      <c r="F76" s="2">
        <f t="shared" si="2"/>
        <v>733308</v>
      </c>
      <c r="K76" s="2">
        <f t="shared" ca="1" si="3"/>
        <v>979275.12153571122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1023900</v>
      </c>
      <c r="F77" s="2">
        <f t="shared" si="2"/>
        <v>511950</v>
      </c>
      <c r="K77" s="2">
        <f t="shared" ca="1" si="3"/>
        <v>1101684.5117276751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1796723</v>
      </c>
      <c r="F78" s="2">
        <f t="shared" si="2"/>
        <v>449180.75</v>
      </c>
      <c r="K78" s="2">
        <f t="shared" ca="1" si="3"/>
        <v>1202332.2325521789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J12" sqref="J12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 t="shared" ref="K2:K66" ca="1" si="0">OFFSET($B$2, FLOOR((ROW(K2)-2)/11, 1)*11+MOD(ROW(K2)-2, 11), 0)*OFFSET($H$2, FLOOR((ROW(K2)-2)/11, 1)*11, 0)+OFFSET($J$2, FLOOR((ROW(K2)-2)/11, 1)*11, 0)</f>
        <v>55479.337566306102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1">G$1*IF(C3=0,0,E3/C3)</f>
        <v>0</v>
      </c>
      <c r="K3" s="2">
        <f t="shared" ca="1" si="0"/>
        <v>55211.574329647105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1"/>
        <v>0</v>
      </c>
      <c r="K4" s="2">
        <f t="shared" ca="1" si="0"/>
        <v>54943.811092988108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1"/>
        <v>0</v>
      </c>
      <c r="K5" s="2">
        <f t="shared" ca="1" si="0"/>
        <v>54676.047856329111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1"/>
        <v>0</v>
      </c>
      <c r="K6" s="2">
        <f t="shared" ca="1" si="0"/>
        <v>54408.284619670114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1"/>
        <v>0</v>
      </c>
      <c r="K7" s="2">
        <f t="shared" ca="1" si="0"/>
        <v>54140.521383011117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1"/>
        <v>0</v>
      </c>
      <c r="K8" s="2">
        <f t="shared" ca="1" si="0"/>
        <v>53872.75814635212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1"/>
        <v>0</v>
      </c>
      <c r="K9" s="2">
        <f t="shared" ca="1" si="0"/>
        <v>53604.994909693123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1"/>
        <v>0</v>
      </c>
      <c r="K10" s="2">
        <f t="shared" ca="1" si="0"/>
        <v>53337.231673034126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1"/>
        <v>53101</v>
      </c>
      <c r="K11" s="2">
        <f t="shared" ca="1" si="0"/>
        <v>53069.468436375129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1"/>
        <v>26701</v>
      </c>
      <c r="K12" s="2">
        <f t="shared" ca="1" si="0"/>
        <v>52849.307552899962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1"/>
        <v>0</v>
      </c>
      <c r="G13" s="3" t="s">
        <v>17</v>
      </c>
      <c r="H13" s="1">
        <f t="shared" ref="H13" si="2">INDEX(LINEST($E14:$E23, $B14:$B23, TRUE), 1)</f>
        <v>66.522837733196411</v>
      </c>
      <c r="I13" s="3" t="s">
        <v>18</v>
      </c>
      <c r="J13" s="1">
        <f t="shared" ref="J13" si="3">INDEX(LINEST( $E14:$E23, $B14:$B23,TRUE), 2)</f>
        <v>48657.915931220443</v>
      </c>
      <c r="K13" s="2">
        <f t="shared" ca="1" si="0"/>
        <v>48657.915931220443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1"/>
        <v>17943</v>
      </c>
      <c r="K14" s="2">
        <f t="shared" ca="1" si="0"/>
        <v>51651.443629214278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1"/>
        <v>6227.1111111111113</v>
      </c>
      <c r="K15" s="2">
        <f t="shared" ca="1" si="0"/>
        <v>54644.971327208121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1"/>
        <v>3372.5882352941176</v>
      </c>
      <c r="K16" s="2">
        <f t="shared" ca="1" si="0"/>
        <v>57638.499025201956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1"/>
        <v>2271.9615384615386</v>
      </c>
      <c r="K17" s="2">
        <f t="shared" ca="1" si="0"/>
        <v>60632.026723195799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1"/>
        <v>1672.1999999999998</v>
      </c>
      <c r="K18" s="2">
        <f t="shared" ca="1" si="0"/>
        <v>63625.554421189634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1"/>
        <v>1266.6346153846152</v>
      </c>
      <c r="K19" s="2">
        <f t="shared" ca="1" si="0"/>
        <v>66619.082119183469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1"/>
        <v>1012.5492957746478</v>
      </c>
      <c r="K20" s="2">
        <f t="shared" ca="1" si="0"/>
        <v>69612.609817177319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1"/>
        <v>779.48387096774195</v>
      </c>
      <c r="K21" s="2">
        <f t="shared" ca="1" si="0"/>
        <v>72606.137515171155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1"/>
        <v>663.94915254237287</v>
      </c>
      <c r="K22" s="2">
        <f t="shared" ca="1" si="0"/>
        <v>75599.66521316499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1"/>
        <v>540.50349650349654</v>
      </c>
      <c r="K23" s="2">
        <f t="shared" ca="1" si="0"/>
        <v>78061.01020929325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1"/>
        <v>0</v>
      </c>
      <c r="G24" s="3" t="s">
        <v>17</v>
      </c>
      <c r="H24" s="1">
        <f t="shared" ref="H24" si="4">INDEX(LINEST($E25:$E34, $B25:$B34, TRUE), 1)</f>
        <v>-387.69414712341506</v>
      </c>
      <c r="I24" s="3" t="s">
        <v>18</v>
      </c>
      <c r="J24" s="1">
        <f t="shared" ref="J24" si="5">INDEX(LINEST( $E25:$E34, $B25:$B34,TRUE), 2)</f>
        <v>185597.94609534647</v>
      </c>
      <c r="K24" s="2">
        <f t="shared" ca="1" si="0"/>
        <v>185597.94609534647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1"/>
        <v>0</v>
      </c>
      <c r="K25" s="2">
        <f t="shared" ca="1" si="0"/>
        <v>168151.70947479279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1"/>
        <v>0</v>
      </c>
      <c r="K26" s="2">
        <f t="shared" ca="1" si="0"/>
        <v>150705.47285423911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1"/>
        <v>0</v>
      </c>
      <c r="K27" s="2">
        <f t="shared" ca="1" si="0"/>
        <v>133259.23623368546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1"/>
        <v>27126</v>
      </c>
      <c r="K28" s="2">
        <f t="shared" ca="1" si="0"/>
        <v>115812.99961313176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1"/>
        <v>11166.2</v>
      </c>
      <c r="K29" s="2">
        <f t="shared" ca="1" si="0"/>
        <v>98366.762992578078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1"/>
        <v>6214.333333333333</v>
      </c>
      <c r="K30" s="2">
        <f t="shared" ca="1" si="0"/>
        <v>80920.526372024411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1"/>
        <v>5238.7692307692305</v>
      </c>
      <c r="K31" s="2">
        <f t="shared" ca="1" si="0"/>
        <v>63474.289751470729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1"/>
        <v>3376.9411764705883</v>
      </c>
      <c r="K32" s="2">
        <f t="shared" ca="1" si="0"/>
        <v>46028.053130917047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1"/>
        <v>2598.3181818181815</v>
      </c>
      <c r="K33" s="2">
        <f t="shared" ca="1" si="0"/>
        <v>28581.816510363366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1"/>
        <v>2224.7037037037035</v>
      </c>
      <c r="K34" s="2">
        <f ca="1">OFFSET($B$2, FLOOR((ROW(K34)-2)/11, 1)*11+MOD(ROW(K34)-2, 11), 0)*OFFSET($H$2, FLOOR((ROW(K34)-2)/11, 1)*11, 0)+OFFSET($J$2, FLOOR((ROW(K34)-2)/11, 1)*11, 0)</f>
        <v>14237.133066797018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1"/>
        <v>0</v>
      </c>
      <c r="G35" s="3" t="s">
        <v>17</v>
      </c>
      <c r="H35" s="1">
        <f t="shared" ref="H35" si="6">INDEX(LINEST($E36:$E45, $B36:$B45, TRUE), 1)</f>
        <v>-2.4501534963671618</v>
      </c>
      <c r="I35" s="3" t="s">
        <v>18</v>
      </c>
      <c r="J35" s="1">
        <f t="shared" ref="J35" si="7">INDEX(LINEST( $E36:$E45, $B36:$B45,TRUE), 2)</f>
        <v>53416.652867553777</v>
      </c>
      <c r="K35" s="2">
        <f ca="1">OFFSET($B$2, FLOOR((ROW(K35)-2)/11, 1)*11+MOD(ROW(K35)-2, 11), 0)*OFFSET($H$2, FLOOR((ROW(K35)-2)/11, 1)*11, 0)+OFFSET($J$2, FLOOR((ROW(K35)-2)/11, 1)*11, 0)</f>
        <v>53416.652867553777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1"/>
        <v>0</v>
      </c>
      <c r="K36" s="2">
        <f t="shared" ca="1" si="0"/>
        <v>53306.395960217254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1"/>
        <v>0</v>
      </c>
      <c r="K37" s="2">
        <f t="shared" ca="1" si="0"/>
        <v>53196.139052880731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1"/>
        <v>0</v>
      </c>
      <c r="K38" s="2">
        <f t="shared" ca="1" si="0"/>
        <v>53085.882145544208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1"/>
        <v>0</v>
      </c>
      <c r="K39" s="2">
        <f t="shared" ca="1" si="0"/>
        <v>52975.625238207685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1"/>
        <v>0</v>
      </c>
      <c r="K40" s="2">
        <f t="shared" ca="1" si="0"/>
        <v>52865.368330871162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1"/>
        <v>0</v>
      </c>
      <c r="K41" s="2">
        <f t="shared" ca="1" si="0"/>
        <v>52755.111423534647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1"/>
        <v>0</v>
      </c>
      <c r="K42" s="2">
        <f t="shared" ca="1" si="0"/>
        <v>52644.854516198124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1"/>
        <v>52451</v>
      </c>
      <c r="K43" s="2">
        <f t="shared" ca="1" si="0"/>
        <v>52534.597608861601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1"/>
        <v>26397</v>
      </c>
      <c r="K44" s="2">
        <f t="shared" ca="1" si="0"/>
        <v>52424.340701525078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1"/>
        <v>10429.6</v>
      </c>
      <c r="K45" s="2">
        <f t="shared" ca="1" si="0"/>
        <v>52333.685022159494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1"/>
        <v>0</v>
      </c>
      <c r="G46" s="3" t="s">
        <v>17</v>
      </c>
      <c r="H46" s="1">
        <f t="shared" ref="H46" si="8">INDEX(LINEST($E47:$E56, $B47:$B56, TRUE), 1)</f>
        <v>44.460551952311469</v>
      </c>
      <c r="I46" s="3" t="s">
        <v>18</v>
      </c>
      <c r="J46" s="1">
        <f t="shared" ref="J46" si="9">INDEX(LINEST( $E47:$E56, $B47:$B56,TRUE), 2)</f>
        <v>161402.48183336476</v>
      </c>
      <c r="K46" s="2">
        <f t="shared" ca="1" si="0"/>
        <v>161402.48183336476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1"/>
        <v>36215</v>
      </c>
      <c r="K47" s="2">
        <f t="shared" ca="1" si="0"/>
        <v>163403.20667121877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1"/>
        <v>13213.111111111111</v>
      </c>
      <c r="K48" s="2">
        <f t="shared" ca="1" si="0"/>
        <v>165403.93150907278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1"/>
        <v>12379.266666666666</v>
      </c>
      <c r="K49" s="2">
        <f t="shared" ca="1" si="0"/>
        <v>167404.65634692681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1"/>
        <v>9380.8571428571431</v>
      </c>
      <c r="K50" s="2">
        <f t="shared" ca="1" si="0"/>
        <v>169405.38118478082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1"/>
        <v>12934.481481481482</v>
      </c>
      <c r="K51" s="2">
        <f t="shared" ca="1" si="0"/>
        <v>171406.10602263483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1"/>
        <v>3941.6470588235293</v>
      </c>
      <c r="K52" s="2">
        <f t="shared" ca="1" si="0"/>
        <v>173406.83086048884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1"/>
        <v>3150.1333333333332</v>
      </c>
      <c r="K53" s="2">
        <f t="shared" ca="1" si="0"/>
        <v>175407.55569834285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1"/>
        <v>2629.3166666666666</v>
      </c>
      <c r="K54" s="2">
        <f t="shared" ca="1" si="0"/>
        <v>177408.28053619689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1"/>
        <v>2042.3670886075952</v>
      </c>
      <c r="K55" s="2">
        <f t="shared" ca="1" si="0"/>
        <v>179409.0053740509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1"/>
        <v>1644.1747572815534</v>
      </c>
      <c r="K56" s="2">
        <f t="shared" ca="1" si="0"/>
        <v>181054.04579628643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1"/>
        <v>0</v>
      </c>
      <c r="G57" s="3" t="s">
        <v>17</v>
      </c>
      <c r="H57" s="1">
        <f t="shared" ref="H57" si="10">INDEX(LINEST($E58:$E67, $B58:$B67, TRUE), 1)</f>
        <v>568.10015493034223</v>
      </c>
      <c r="I57" s="3" t="s">
        <v>18</v>
      </c>
      <c r="J57" s="1">
        <f t="shared" ref="J57" si="11">INDEX(LINEST( $E58:$E67, $B58:$B67,TRUE), 2)</f>
        <v>45049.091778684582</v>
      </c>
      <c r="K57" s="2">
        <f t="shared" ca="1" si="0"/>
        <v>45049.091778684582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1"/>
        <v>2360.0333333333333</v>
      </c>
      <c r="K58" s="2">
        <f t="shared" ca="1" si="0"/>
        <v>70613.59875054998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1"/>
        <v>1120.452380952381</v>
      </c>
      <c r="K59" s="2">
        <f t="shared" ca="1" si="0"/>
        <v>96178.105722415377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1"/>
        <v>654.99404761904771</v>
      </c>
      <c r="K60" s="2">
        <f t="shared" ca="1" si="0"/>
        <v>121742.61269428079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1"/>
        <v>542.18815331010455</v>
      </c>
      <c r="K61" s="2">
        <f t="shared" ca="1" si="0"/>
        <v>147307.11966614617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1"/>
        <v>395.79458239277653</v>
      </c>
      <c r="K62" s="2">
        <f t="shared" ca="1" si="0"/>
        <v>172871.6266380116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1"/>
        <v>306.61626016260163</v>
      </c>
      <c r="K63" s="2">
        <f t="shared" ca="1" si="0"/>
        <v>198436.133609877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1"/>
        <v>304.54814814814813</v>
      </c>
      <c r="K64" s="2">
        <f t="shared" ca="1" si="0"/>
        <v>224000.64058174239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1"/>
        <v>250.76967930029153</v>
      </c>
      <c r="K65" s="2">
        <f t="shared" ca="1" si="0"/>
        <v>249565.14755360779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1"/>
        <v>209.3</v>
      </c>
      <c r="K66" s="2">
        <f t="shared" ca="1" si="0"/>
        <v>275129.65452547319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2">G$1*IF(C67=0,0,E67/C67)</f>
        <v>187.08279009126466</v>
      </c>
      <c r="K67" s="2">
        <f t="shared" ref="K67:K78" ca="1" si="13">OFFSET($B$2, FLOOR((ROW(K67)-2)/11, 1)*11+MOD(ROW(K67)-2, 11), 0)*OFFSET($H$2, FLOOR((ROW(K67)-2)/11, 1)*11, 0)+OFFSET($J$2, FLOOR((ROW(K67)-2)/11, 1)*11, 0)</f>
        <v>296149.36025789584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-891.28225696713616</v>
      </c>
      <c r="I68" s="3" t="s">
        <v>18</v>
      </c>
      <c r="J68" s="1">
        <f t="shared" ref="J68" si="15">INDEX(LINEST( $E69:$E78, $B69:$B78,TRUE), 2)</f>
        <v>344743.53279379249</v>
      </c>
      <c r="K68" s="2">
        <f t="shared" ca="1" si="13"/>
        <v>344743.53279379249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2"/>
        <v>0</v>
      </c>
      <c r="K69" s="2">
        <f t="shared" ca="1" si="13"/>
        <v>304635.83123027137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2"/>
        <v>0</v>
      </c>
      <c r="K70" s="2">
        <f t="shared" ca="1" si="13"/>
        <v>264528.1296667502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2"/>
        <v>0</v>
      </c>
      <c r="K71" s="2">
        <f t="shared" ca="1" si="13"/>
        <v>224420.42810322909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2"/>
        <v>0</v>
      </c>
      <c r="K72" s="2">
        <f t="shared" ca="1" si="13"/>
        <v>184312.72653970798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2"/>
        <v>0</v>
      </c>
      <c r="K73" s="2">
        <f t="shared" ca="1" si="13"/>
        <v>144205.02497618686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2"/>
        <v>0</v>
      </c>
      <c r="K74" s="2">
        <f t="shared" ca="1" si="13"/>
        <v>104097.32341266572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2"/>
        <v>0</v>
      </c>
      <c r="K75" s="2">
        <f t="shared" ca="1" si="13"/>
        <v>63989.621849144576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2"/>
        <v>51602</v>
      </c>
      <c r="K76" s="2">
        <f t="shared" ca="1" si="13"/>
        <v>23881.920285623462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2"/>
        <v>26514.5</v>
      </c>
      <c r="K77" s="2">
        <f t="shared" ca="1" si="13"/>
        <v>-16225.781277897651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2"/>
        <v>13327</v>
      </c>
      <c r="K78" s="2">
        <f t="shared" ca="1" si="13"/>
        <v>-49203.224785681698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16" activePane="bottomLeft"/>
      <selection activeCell="F1" sqref="F1:F1048576"/>
      <selection pane="bottomLeft" activeCell="J37" sqref="J37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8"/>
  <sheetViews>
    <sheetView tabSelected="1" topLeftCell="A2" workbookViewId="0">
      <pane ySplit="615" topLeftCell="A34" activePane="bottomLeft"/>
      <selection activeCell="K2" sqref="K2"/>
      <selection pane="bottomLeft" activeCell="K2" sqref="K2:K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22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'old table vs. naive'!E2</f>
        <v>293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'old table vs. naive'!E3</f>
        <v>36331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'old table vs. naive'!E4</f>
        <v>36231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'old table vs. naive'!E5</f>
        <v>368312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'old table vs. naive'!E6</f>
        <v>491224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'old table vs. naive'!E7</f>
        <v>650518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'old table vs. naive'!E8</f>
        <v>718989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'old table vs. naive'!E9</f>
        <v>799212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'old table vs. naive'!E10</f>
        <v>884265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'old table vs. naive'!E11</f>
        <v>1048394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'old table vs. naive'!E12</f>
        <v>1138048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'old table vs. naive'!E13</f>
        <v>307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'old table vs. naive'!E14</f>
        <v>247692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'old table vs. naive'!E15</f>
        <v>413868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'old table vs. naive'!E16</f>
        <v>610647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'old table vs. naive'!E17</f>
        <v>858651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'old table vs. naive'!E18</f>
        <v>1137206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'old table vs. naive'!E19</f>
        <v>1267311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'old table vs. naive'!E20</f>
        <v>1398136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'old table vs. naive'!E21</f>
        <v>1611014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'old table vs. naive'!E22</f>
        <v>1748809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'old table vs. naive'!E23</f>
        <v>1926722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'old table vs. naive'!E24</f>
        <v>292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'old table vs. naive'!E25</f>
        <v>267942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'old table vs. naive'!E26</f>
        <v>408319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'old table vs. naive'!E27</f>
        <v>603896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'old table vs. naive'!E28</f>
        <v>862780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'old table vs. naive'!E29</f>
        <v>1142912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'old table vs. naive'!E30</f>
        <v>1263907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'old table vs. naive'!E31</f>
        <v>1376214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'old table vs. naive'!E32</f>
        <v>1545416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'old table vs. naive'!E33</f>
        <v>1776605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'old table vs. naive'!E34</f>
        <v>1950122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'old table vs. naive'!E35</f>
        <v>295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'old table vs. naive'!E36</f>
        <v>202395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'old table vs. naive'!E37</f>
        <v>335021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'old table vs. naive'!E38</f>
        <v>470035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'old table vs. naive'!E39</f>
        <v>655068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'old table vs. naive'!E40</f>
        <v>801675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'old table vs. naive'!E41</f>
        <v>961431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'old table vs. naive'!E42</f>
        <v>1073840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'old table vs. naive'!E43</f>
        <v>1210800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'old table vs. naive'!E44</f>
        <v>1388308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'old table vs. naive'!E45</f>
        <v>1645724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'old table vs. naive'!E46</f>
        <v>306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'old table vs. naive'!E47</f>
        <v>481256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'old table vs. naive'!E48</f>
        <v>874179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'old table vs. naive'!E49</f>
        <v>1237258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'old table vs. naive'!E50</f>
        <v>1732306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'old table vs. naive'!E51</f>
        <v>2211141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'old table vs. naive'!E52</f>
        <v>3507001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'old table vs. naive'!E53</f>
        <v>2898909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'old table vs. naive'!E54</f>
        <v>3283445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'old table vs. naive'!E55</f>
        <v>3681803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'old table vs. naive'!E56</f>
        <v>4090194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'old table vs. naive'!E57</f>
        <v>282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'old table vs. naive'!E58</f>
        <v>269108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'old table vs. naive'!E59</f>
        <v>452796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'old table vs. naive'!E60</f>
        <v>671297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'old table vs. naive'!E61</f>
        <v>979868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'old table vs. naive'!E62</f>
        <v>1271607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'old table vs. naive'!E63</f>
        <v>1388187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'old table vs. naive'!E64</f>
        <v>1538177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'old table vs. naive'!E65</f>
        <v>1844043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'old table vs. naive'!E66</f>
        <v>1990254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'old table vs. naive'!E67</f>
        <v>2371667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'old table vs. naive'!E68</f>
        <v>284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'old table vs. naive'!E69</f>
        <v>212008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'old table vs. naive'!E70</f>
        <v>354018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'old table vs. naive'!E71</f>
        <v>520174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'old table vs. naive'!E72</f>
        <v>711205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'old table vs. naive'!E73</f>
        <v>919474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'old table vs. naive'!E74</f>
        <v>1038473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'old table vs. naive'!E75</f>
        <v>1240743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'old table vs. naive'!E76</f>
        <v>1441279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'old table vs. naive'!E77</f>
        <v>1660053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'old table vs. naive'!E78</f>
        <v>1845839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293</v>
      </c>
      <c r="F2" s="2">
        <f>G$1*IF(C2=0,0,E2/C2)</f>
        <v>0</v>
      </c>
      <c r="G2" s="3" t="s">
        <v>17</v>
      </c>
      <c r="H2" s="1">
        <f>INDEX(LINEST($E3:$E12, $B3:$B12, TRUE), 1)</f>
        <v>2799.123872880235</v>
      </c>
      <c r="I2" s="3" t="s">
        <v>18</v>
      </c>
      <c r="J2" s="1">
        <f>INDEX(LINEST( $E3:$E12, $B3:$B12,TRUE), 2)</f>
        <v>-73391.459439553902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36331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36231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368312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491224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650518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718989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799212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884265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1048394</v>
      </c>
      <c r="F11" s="2">
        <f t="shared" si="0"/>
        <v>1048394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1138048</v>
      </c>
      <c r="F12" s="2">
        <f t="shared" si="0"/>
        <v>569024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307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4245.1947417654756</v>
      </c>
      <c r="I13" s="3" t="s">
        <v>18</v>
      </c>
      <c r="J13" s="1">
        <f t="shared" ref="J13" si="2">INDEX(LINEST( $E14:$E23, $B14:$B23,TRUE), 2)</f>
        <v>74716.057206457364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247692</v>
      </c>
      <c r="F14" s="2">
        <f t="shared" si="0"/>
        <v>82564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413868</v>
      </c>
      <c r="F15" s="2">
        <f t="shared" si="0"/>
        <v>45985.333333333336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610647</v>
      </c>
      <c r="F16" s="2">
        <f t="shared" si="0"/>
        <v>35920.411764705881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858651</v>
      </c>
      <c r="F17" s="2">
        <f t="shared" si="0"/>
        <v>33025.038461538468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1137206</v>
      </c>
      <c r="F18" s="2">
        <f t="shared" si="0"/>
        <v>32491.599999999999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1267311</v>
      </c>
      <c r="F19" s="2">
        <f t="shared" si="0"/>
        <v>24371.365384615383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1398136</v>
      </c>
      <c r="F20" s="2">
        <f t="shared" si="0"/>
        <v>19692.056338028171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1611014</v>
      </c>
      <c r="F21" s="2">
        <f t="shared" si="0"/>
        <v>17322.731182795698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1748809</v>
      </c>
      <c r="F22" s="2">
        <f t="shared" si="0"/>
        <v>14820.415254237289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1926722</v>
      </c>
      <c r="F23" s="2">
        <f t="shared" si="0"/>
        <v>13473.580419580419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292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4227.5065239769801</v>
      </c>
      <c r="I24" s="3" t="s">
        <v>18</v>
      </c>
      <c r="J24" s="1">
        <f t="shared" ref="J24" si="4">INDEX(LINEST( $E25:$E34, $B25:$B34,TRUE), 2)</f>
        <v>76885.440534879104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267942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408319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603896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862780</v>
      </c>
      <c r="F28" s="2">
        <f t="shared" si="0"/>
        <v>431390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1142912</v>
      </c>
      <c r="F29" s="2">
        <f t="shared" si="0"/>
        <v>228582.39999999999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1263907</v>
      </c>
      <c r="F30" s="2">
        <f t="shared" si="0"/>
        <v>140434.11111111112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1376214</v>
      </c>
      <c r="F31" s="2">
        <f t="shared" si="0"/>
        <v>105862.61538461538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1545416</v>
      </c>
      <c r="F32" s="2">
        <f t="shared" si="0"/>
        <v>90906.823529411762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1776605</v>
      </c>
      <c r="F33" s="2">
        <f t="shared" si="0"/>
        <v>80754.772727272721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1950122</v>
      </c>
      <c r="F34" s="2">
        <f t="shared" si="0"/>
        <v>72226.740740740745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295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3461.0312850675573</v>
      </c>
      <c r="I35" s="3" t="s">
        <v>18</v>
      </c>
      <c r="J35" s="1">
        <f t="shared" ref="J35" si="6">INDEX(LINEST( $E36:$E45, $B36:$B45,TRUE), 2)</f>
        <v>20593.281973833567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202395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335021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470035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655068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801675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961431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1073840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1210800</v>
      </c>
      <c r="F43" s="2">
        <f t="shared" si="0"/>
        <v>1210800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1388308</v>
      </c>
      <c r="F44" s="2">
        <f t="shared" si="0"/>
        <v>694154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1645724</v>
      </c>
      <c r="F45" s="2">
        <f t="shared" si="0"/>
        <v>329144.8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306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9138.3014569798306</v>
      </c>
      <c r="I46" s="3" t="s">
        <v>18</v>
      </c>
      <c r="J46" s="1">
        <f t="shared" ref="J46" si="8">INDEX(LINEST( $E47:$E56, $B47:$B56,TRUE), 2)</f>
        <v>145330.23056307621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481256</v>
      </c>
      <c r="F47" s="2">
        <f t="shared" si="0"/>
        <v>160418.66666666666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874179</v>
      </c>
      <c r="F48" s="2">
        <f t="shared" si="0"/>
        <v>97131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1237258</v>
      </c>
      <c r="F49" s="2">
        <f t="shared" si="0"/>
        <v>82483.866666666669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1732306</v>
      </c>
      <c r="F50" s="2">
        <f t="shared" si="0"/>
        <v>82490.761904761908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2211141</v>
      </c>
      <c r="F51" s="2">
        <f t="shared" si="0"/>
        <v>81894.111111111109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3507001</v>
      </c>
      <c r="F52" s="2">
        <f t="shared" si="0"/>
        <v>103147.08823529413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2898909</v>
      </c>
      <c r="F53" s="2">
        <f t="shared" si="0"/>
        <v>64420.2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3283445</v>
      </c>
      <c r="F54" s="2">
        <f t="shared" si="0"/>
        <v>54724.083333333336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3681803</v>
      </c>
      <c r="F55" s="2">
        <f t="shared" si="0"/>
        <v>46605.101265822785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4090194</v>
      </c>
      <c r="F56" s="2">
        <f t="shared" si="0"/>
        <v>39710.621359223303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282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5073.275719260605</v>
      </c>
      <c r="I57" s="3" t="s">
        <v>18</v>
      </c>
      <c r="J57" s="1">
        <f t="shared" ref="J57" si="10">INDEX(LINEST( $E58:$E67, $B58:$B67,TRUE), 2)</f>
        <v>26123.280058408622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269108</v>
      </c>
      <c r="F58" s="2">
        <f t="shared" si="0"/>
        <v>8970.2666666666664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452796</v>
      </c>
      <c r="F59" s="2">
        <f t="shared" si="0"/>
        <v>5390.4285714285716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671297</v>
      </c>
      <c r="F60" s="2">
        <f t="shared" si="0"/>
        <v>3995.8154761904761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979868</v>
      </c>
      <c r="F61" s="2">
        <f t="shared" si="0"/>
        <v>3414.1742160278745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1271607</v>
      </c>
      <c r="F62" s="2">
        <f t="shared" si="0"/>
        <v>2870.444695259594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1388187</v>
      </c>
      <c r="F63" s="2">
        <f t="shared" si="0"/>
        <v>2257.2146341463413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1538177</v>
      </c>
      <c r="F64" s="2">
        <f t="shared" si="0"/>
        <v>1898.9839506172839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1844043</v>
      </c>
      <c r="F65" s="2">
        <f t="shared" si="0"/>
        <v>1792.072886297376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1990254</v>
      </c>
      <c r="F66" s="2">
        <f t="shared" si="0"/>
        <v>1567.1291338582678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2371667</v>
      </c>
      <c r="F67" s="2">
        <f t="shared" ref="F67:F78" si="11">G$1*IF(C67=0,0,E67/C67)</f>
        <v>1546.0671447196871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284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4099.2457034136532</v>
      </c>
      <c r="I68" s="3" t="s">
        <v>18</v>
      </c>
      <c r="J68" s="1">
        <f t="shared" ref="J68" si="13">INDEX(LINEST( $E69:$E78, $B69:$B78,TRUE), 2)</f>
        <v>-16957.315032148268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212008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354018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520174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711205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919474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1038473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1240743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1441279</v>
      </c>
      <c r="F76" s="2">
        <f t="shared" si="11"/>
        <v>1441279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1660053</v>
      </c>
      <c r="F77" s="2">
        <f t="shared" si="11"/>
        <v>830026.5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1845839</v>
      </c>
      <c r="F78" s="2">
        <f t="shared" si="11"/>
        <v>461459.75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allEvents</vt:lpstr>
      <vt:lpstr>naive</vt:lpstr>
      <vt:lpstr>new table</vt:lpstr>
      <vt:lpstr>new table vs. naive</vt:lpstr>
      <vt:lpstr>new table vs. old table</vt:lpstr>
      <vt:lpstr>old table vs. naive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2010-07-14T08:45:57Z</dcterms:created>
  <dcterms:modified xsi:type="dcterms:W3CDTF">2010-07-14T16:22:47Z</dcterms:modified>
</cp:coreProperties>
</file>