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/>
  <xr:revisionPtr revIDLastSave="0" documentId="13_ncr:1_{D3A8BDE7-E6D9-4AE5-8DDE-E01E3FD43718}" xr6:coauthVersionLast="45" xr6:coauthVersionMax="45" xr10:uidLastSave="{00000000-0000-0000-0000-000000000000}"/>
  <workbookProtection workbookAlgorithmName="SHA-512" workbookHashValue="tNifSQqwF/Pd5tPpXVKD3oUxGwCor2Dpt5ZRsB83ZjFALucn5UoeNkLhAvcXD1GjknQ1B92ICYVpuF9KQbW3Iw==" workbookSaltValue="IZrXR1+fynmb6Mymk/DalQ==" workbookSpinCount="100000" lockStructure="1"/>
  <bookViews>
    <workbookView xWindow="5460" yWindow="3120" windowWidth="15375" windowHeight="7875" tabRatio="595" firstSheet="2" activeTab="2" xr2:uid="{00000000-000D-0000-FFFF-FFFF00000000}"/>
  </bookViews>
  <sheets>
    <sheet name="Horário das Aulas" sheetId="2" r:id="rId1"/>
    <sheet name="Lista de Aulas" sheetId="1" r:id="rId2"/>
    <sheet name="Matemática e Geometria" sheetId="3" r:id="rId3"/>
    <sheet name="História" sheetId="4" r:id="rId4"/>
    <sheet name="Geografia" sheetId="6" r:id="rId5"/>
    <sheet name="Química" sheetId="7" r:id="rId6"/>
    <sheet name="Física" sheetId="5" r:id="rId7"/>
    <sheet name="Biologia" sheetId="9" r:id="rId8"/>
    <sheet name="Filosofia e Sociologia" sheetId="10" r:id="rId9"/>
    <sheet name="Literatura" sheetId="11" r:id="rId10"/>
    <sheet name="Redação" sheetId="8" r:id="rId11"/>
  </sheets>
  <externalReferences>
    <externalReference r:id="rId12"/>
  </externalReferences>
  <definedNames>
    <definedName name="_xlnm._FilterDatabase" localSheetId="0" hidden="1">'Horário das Aulas'!$B$3:$I$56</definedName>
    <definedName name="Cal_Horadetérmino">0.999305555555556</definedName>
    <definedName name="EstaColuna">'Horário das Aulas'!A$4:INDEX('Horário das Aulas'!A:A,ÚltimaLinha,1)</definedName>
    <definedName name="EstaLinha">'Horário das Aulas'!$C1:$I1</definedName>
    <definedName name="EsteDiaSemana">CHOOSE(WEEKDAY(TODAY()),"DOMINGO","SEGUNDA-FEIRA","TERÇA-FEIRA","QUARTA-FEIRA","QUINTA-FEIRA","SEXTA-FEIRA","SÁBADO")</definedName>
    <definedName name="HoraAtual">TIME(HOUR(NOW()),MINUTE(NOW()),SECOND(NOW()))</definedName>
    <definedName name="Horas">HorárioDasAulas[HORA]</definedName>
    <definedName name="Incremento">TIME(0,IntervaloMinutos,0)</definedName>
    <definedName name="InícioCalendário">'Horário das Aulas'!$G$2</definedName>
    <definedName name="IntervaloMinutos">--LEFT(TextoMinuto,2)</definedName>
    <definedName name="RegiãoTítuloColuna..H2.1">'Horário das Aulas'!$G$1</definedName>
    <definedName name="TextoMinuto">'Horário das Aulas'!$H$2</definedName>
    <definedName name="Título1">HorárioDasAulas[[#Headers],[HORA]]</definedName>
    <definedName name="TítuloDaColuna2">ListaAula[[#Headers],[AULA]]</definedName>
    <definedName name="_xlnm.Print_Titles" localSheetId="0">'Horário das Aulas'!$3:$3</definedName>
    <definedName name="_xlnm.Print_Titles" localSheetId="1">'Lista de Aulas'!$2:$2</definedName>
    <definedName name="ÚltimaLinha">MAX(MATCH(9.99E+307,'Horário das Aulas'!$B:$B),MATCH(REPT("z",255),'Horário das Aulas'!$B:$B))</definedName>
  </definedNames>
  <calcPr calcId="181029"/>
</workbook>
</file>

<file path=xl/calcChain.xml><?xml version="1.0" encoding="utf-8"?>
<calcChain xmlns="http://schemas.openxmlformats.org/spreadsheetml/2006/main">
  <c r="I4" i="2" l="1"/>
  <c r="C8" i="2" l="1"/>
  <c r="D8" i="2"/>
  <c r="E8" i="2"/>
  <c r="F8" i="2"/>
  <c r="G8" i="2"/>
  <c r="H8" i="2"/>
  <c r="H9" i="2" l="1"/>
  <c r="H3" i="1" l="1"/>
  <c r="H4" i="1"/>
  <c r="H5" i="1"/>
  <c r="H6" i="1"/>
  <c r="H7" i="1"/>
  <c r="H8" i="1"/>
  <c r="H9" i="1"/>
  <c r="H10" i="1"/>
  <c r="H11" i="1"/>
  <c r="B4" i="2" l="1"/>
  <c r="B5" i="2" l="1"/>
  <c r="F5" i="2" l="1"/>
  <c r="B6" i="2"/>
  <c r="I5" i="2"/>
  <c r="C5" i="2" l="1"/>
  <c r="G5" i="2"/>
  <c r="I6" i="2"/>
  <c r="H6" i="2"/>
  <c r="G6" i="2"/>
  <c r="F6" i="2"/>
  <c r="E6" i="2"/>
  <c r="D6" i="2"/>
  <c r="C6" i="2"/>
  <c r="D5" i="2"/>
  <c r="H5" i="2"/>
  <c r="E5" i="2"/>
  <c r="G4" i="2"/>
  <c r="E4" i="2"/>
  <c r="C4" i="2"/>
  <c r="H4" i="2"/>
  <c r="F4" i="2"/>
  <c r="D4" i="2"/>
  <c r="B7" i="2"/>
  <c r="I7" i="2" l="1"/>
  <c r="G7" i="2"/>
  <c r="E7" i="2"/>
  <c r="C7" i="2"/>
  <c r="H7" i="2"/>
  <c r="F7" i="2"/>
  <c r="D7" i="2"/>
  <c r="B8" i="2"/>
  <c r="I8" i="2" l="1"/>
  <c r="B9" i="2"/>
  <c r="I9" i="2" l="1"/>
  <c r="G9" i="2"/>
  <c r="F9" i="2"/>
  <c r="E9" i="2"/>
  <c r="D9" i="2"/>
  <c r="C9" i="2"/>
  <c r="B10" i="2"/>
  <c r="I10" i="2" l="1"/>
  <c r="H10" i="2"/>
  <c r="G10" i="2"/>
  <c r="F10" i="2"/>
  <c r="E10" i="2"/>
  <c r="D10" i="2"/>
  <c r="C10" i="2"/>
  <c r="B11" i="2"/>
  <c r="H11" i="2" l="1"/>
  <c r="F11" i="2"/>
  <c r="D11" i="2"/>
  <c r="I11" i="2"/>
  <c r="G11" i="2"/>
  <c r="E11" i="2"/>
  <c r="C11" i="2"/>
  <c r="B12" i="2"/>
  <c r="G12" i="2" l="1"/>
  <c r="H12" i="2"/>
  <c r="F12" i="2"/>
  <c r="D12" i="2"/>
  <c r="E12" i="2"/>
  <c r="I12" i="2"/>
  <c r="C12" i="2"/>
  <c r="B13" i="2"/>
  <c r="I13" i="2" l="1"/>
  <c r="H13" i="2"/>
  <c r="G13" i="2"/>
  <c r="F13" i="2"/>
  <c r="E13" i="2"/>
  <c r="D13" i="2"/>
  <c r="C13" i="2"/>
  <c r="B14" i="2"/>
  <c r="I14" i="2" l="1"/>
  <c r="H14" i="2"/>
  <c r="G14" i="2"/>
  <c r="F14" i="2"/>
  <c r="E14" i="2"/>
  <c r="D14" i="2"/>
  <c r="C14" i="2"/>
  <c r="B15" i="2"/>
  <c r="I15" i="2" l="1"/>
  <c r="G15" i="2"/>
  <c r="E15" i="2"/>
  <c r="C15" i="2"/>
  <c r="H15" i="2"/>
  <c r="F15" i="2"/>
  <c r="D15" i="2"/>
  <c r="B16" i="2"/>
  <c r="H16" i="2" l="1"/>
  <c r="I16" i="2"/>
  <c r="G16" i="2"/>
  <c r="E16" i="2"/>
  <c r="C16" i="2"/>
  <c r="F16" i="2"/>
  <c r="D16" i="2"/>
  <c r="B17" i="2"/>
  <c r="I17" i="2" l="1"/>
  <c r="H17" i="2"/>
  <c r="G17" i="2"/>
  <c r="F17" i="2"/>
  <c r="E17" i="2"/>
  <c r="D17" i="2"/>
  <c r="C17" i="2"/>
  <c r="B18" i="2"/>
  <c r="I18" i="2" l="1"/>
  <c r="H18" i="2"/>
  <c r="G18" i="2"/>
  <c r="F18" i="2"/>
  <c r="E18" i="2"/>
  <c r="D18" i="2"/>
  <c r="C18" i="2"/>
  <c r="B19" i="2"/>
  <c r="H19" i="2" l="1"/>
  <c r="F19" i="2"/>
  <c r="D19" i="2"/>
  <c r="C19" i="2"/>
  <c r="I19" i="2"/>
  <c r="G19" i="2"/>
  <c r="E19" i="2"/>
  <c r="B20" i="2"/>
  <c r="C20" i="2" l="1"/>
  <c r="I20" i="2"/>
  <c r="E20" i="2"/>
  <c r="H20" i="2"/>
  <c r="F20" i="2"/>
  <c r="D20" i="2"/>
  <c r="G20" i="2"/>
  <c r="B21" i="2"/>
  <c r="I21" i="2" l="1"/>
  <c r="H21" i="2"/>
  <c r="G21" i="2"/>
  <c r="F21" i="2"/>
  <c r="E21" i="2"/>
  <c r="D21" i="2"/>
  <c r="C21" i="2"/>
  <c r="B22" i="2"/>
  <c r="I22" i="2" l="1"/>
  <c r="H22" i="2"/>
  <c r="G22" i="2"/>
  <c r="F22" i="2"/>
  <c r="E22" i="2"/>
  <c r="D22" i="2"/>
  <c r="C22" i="2"/>
  <c r="B23" i="2"/>
  <c r="I23" i="2" l="1"/>
  <c r="G23" i="2"/>
  <c r="E23" i="2"/>
  <c r="H23" i="2"/>
  <c r="F23" i="2"/>
  <c r="D23" i="2"/>
  <c r="C23" i="2"/>
  <c r="B24" i="2"/>
  <c r="F24" i="2" l="1"/>
  <c r="I24" i="2"/>
  <c r="G24" i="2"/>
  <c r="E24" i="2"/>
  <c r="D24" i="2"/>
  <c r="C24" i="2"/>
  <c r="H24" i="2"/>
  <c r="B25" i="2"/>
  <c r="I25" i="2" l="1"/>
  <c r="H25" i="2"/>
  <c r="G25" i="2"/>
  <c r="F25" i="2"/>
  <c r="E25" i="2"/>
  <c r="D25" i="2"/>
  <c r="C25" i="2"/>
  <c r="B26" i="2"/>
  <c r="I26" i="2" l="1"/>
  <c r="H26" i="2"/>
  <c r="G26" i="2"/>
  <c r="F26" i="2"/>
  <c r="E26" i="2"/>
  <c r="D26" i="2"/>
  <c r="C26" i="2"/>
  <c r="B27" i="2"/>
  <c r="H27" i="2" l="1"/>
  <c r="F27" i="2"/>
  <c r="D27" i="2"/>
  <c r="C27" i="2"/>
  <c r="I27" i="2"/>
  <c r="G27" i="2"/>
  <c r="E27" i="2"/>
  <c r="B28" i="2"/>
  <c r="H28" i="2" l="1"/>
  <c r="F28" i="2"/>
  <c r="D28" i="2"/>
  <c r="G28" i="2"/>
  <c r="C28" i="2"/>
  <c r="I28" i="2"/>
  <c r="E28" i="2"/>
  <c r="B29" i="2"/>
  <c r="I29" i="2" l="1"/>
  <c r="H29" i="2"/>
  <c r="G29" i="2"/>
  <c r="F29" i="2"/>
  <c r="E29" i="2"/>
  <c r="D29" i="2"/>
  <c r="C29" i="2"/>
  <c r="B30" i="2"/>
  <c r="I30" i="2" l="1"/>
  <c r="H30" i="2"/>
  <c r="G30" i="2"/>
  <c r="F30" i="2"/>
  <c r="E30" i="2"/>
  <c r="D30" i="2"/>
  <c r="C30" i="2"/>
  <c r="B31" i="2"/>
  <c r="I31" i="2" l="1"/>
  <c r="G31" i="2"/>
  <c r="E31" i="2"/>
  <c r="C31" i="2"/>
  <c r="H31" i="2"/>
  <c r="F31" i="2"/>
  <c r="D31" i="2"/>
  <c r="B32" i="2"/>
  <c r="H32" i="2" l="1"/>
  <c r="D32" i="2"/>
  <c r="I32" i="2"/>
  <c r="G32" i="2"/>
  <c r="E32" i="2"/>
  <c r="C32" i="2"/>
  <c r="F32" i="2"/>
  <c r="B33" i="2"/>
  <c r="I33" i="2" l="1"/>
  <c r="H33" i="2"/>
  <c r="G33" i="2"/>
  <c r="F33" i="2"/>
  <c r="E33" i="2"/>
  <c r="D33" i="2"/>
  <c r="C33" i="2"/>
  <c r="B34" i="2"/>
  <c r="I34" i="2" l="1"/>
  <c r="H34" i="2"/>
  <c r="G34" i="2"/>
  <c r="F34" i="2"/>
  <c r="E34" i="2"/>
  <c r="D34" i="2"/>
  <c r="C34" i="2"/>
  <c r="B35" i="2"/>
  <c r="H35" i="2" l="1"/>
  <c r="F35" i="2"/>
  <c r="D35" i="2"/>
  <c r="C35" i="2"/>
  <c r="I35" i="2"/>
  <c r="G35" i="2"/>
  <c r="E35" i="2"/>
  <c r="B36" i="2"/>
  <c r="C36" i="2" l="1"/>
  <c r="G36" i="2"/>
  <c r="H36" i="2"/>
  <c r="F36" i="2"/>
  <c r="D36" i="2"/>
  <c r="I36" i="2"/>
  <c r="E36" i="2"/>
  <c r="B37" i="2"/>
  <c r="I37" i="2" l="1"/>
  <c r="H37" i="2"/>
  <c r="G37" i="2"/>
  <c r="F37" i="2"/>
  <c r="E37" i="2"/>
  <c r="D37" i="2"/>
  <c r="C37" i="2"/>
  <c r="B38" i="2"/>
  <c r="I38" i="2" l="1"/>
  <c r="H38" i="2"/>
  <c r="G38" i="2"/>
  <c r="F38" i="2"/>
  <c r="E38" i="2"/>
  <c r="D38" i="2"/>
  <c r="C38" i="2"/>
  <c r="B39" i="2"/>
  <c r="I39" i="2" l="1"/>
  <c r="G39" i="2"/>
  <c r="E39" i="2"/>
  <c r="C39" i="2"/>
  <c r="H39" i="2"/>
  <c r="F39" i="2"/>
  <c r="D39" i="2"/>
  <c r="B40" i="2"/>
  <c r="I40" i="2" l="1"/>
  <c r="G40" i="2"/>
  <c r="E40" i="2"/>
  <c r="C40" i="2"/>
  <c r="F40" i="2"/>
  <c r="H40" i="2"/>
  <c r="D40" i="2"/>
  <c r="B41" i="2"/>
  <c r="I41" i="2" l="1"/>
  <c r="H41" i="2"/>
  <c r="G41" i="2"/>
  <c r="F41" i="2"/>
  <c r="E41" i="2"/>
  <c r="D41" i="2"/>
  <c r="C41" i="2"/>
  <c r="B42" i="2"/>
  <c r="I42" i="2" l="1"/>
  <c r="H42" i="2"/>
  <c r="G42" i="2"/>
  <c r="F42" i="2"/>
  <c r="E42" i="2"/>
  <c r="D42" i="2"/>
  <c r="C42" i="2"/>
  <c r="B43" i="2"/>
  <c r="H43" i="2" l="1"/>
  <c r="F43" i="2"/>
  <c r="D43" i="2"/>
  <c r="C43" i="2"/>
  <c r="I43" i="2"/>
  <c r="G43" i="2"/>
  <c r="E43" i="2"/>
  <c r="B44" i="2"/>
  <c r="C44" i="2" l="1"/>
  <c r="E44" i="2"/>
  <c r="H44" i="2"/>
  <c r="F44" i="2"/>
  <c r="D44" i="2"/>
  <c r="I44" i="2"/>
  <c r="G44" i="2"/>
  <c r="B45" i="2"/>
  <c r="I45" i="2" l="1"/>
  <c r="H45" i="2"/>
  <c r="G45" i="2"/>
  <c r="F45" i="2"/>
  <c r="E45" i="2"/>
  <c r="D45" i="2"/>
  <c r="C45" i="2"/>
  <c r="B46" i="2"/>
  <c r="I46" i="2" l="1"/>
  <c r="H46" i="2"/>
  <c r="G46" i="2"/>
  <c r="F46" i="2"/>
  <c r="E46" i="2"/>
  <c r="D46" i="2"/>
  <c r="C46" i="2"/>
  <c r="B47" i="2"/>
  <c r="I47" i="2" l="1"/>
  <c r="G47" i="2"/>
  <c r="E47" i="2"/>
  <c r="C47" i="2"/>
  <c r="H47" i="2"/>
  <c r="F47" i="2"/>
  <c r="D47" i="2"/>
  <c r="B48" i="2"/>
  <c r="D48" i="2" s="1"/>
  <c r="H48" i="2" l="1"/>
  <c r="F48" i="2"/>
  <c r="I48" i="2"/>
  <c r="G48" i="2"/>
  <c r="E48" i="2"/>
  <c r="C48" i="2"/>
  <c r="B49" i="2"/>
  <c r="D49" i="2" s="1"/>
  <c r="I49" i="2" l="1"/>
  <c r="H49" i="2"/>
  <c r="G49" i="2"/>
  <c r="F49" i="2"/>
  <c r="E49" i="2"/>
  <c r="C49" i="2"/>
  <c r="B50" i="2"/>
  <c r="D50" i="2" s="1"/>
  <c r="I50" i="2" l="1"/>
  <c r="H50" i="2"/>
  <c r="G50" i="2"/>
  <c r="F50" i="2"/>
  <c r="E50" i="2"/>
  <c r="C50" i="2"/>
  <c r="B51" i="2"/>
  <c r="D51" i="2" s="1"/>
  <c r="H51" i="2" l="1"/>
  <c r="F51" i="2"/>
  <c r="C51" i="2"/>
  <c r="I51" i="2"/>
  <c r="G51" i="2"/>
  <c r="E51" i="2"/>
  <c r="B52" i="2"/>
  <c r="D52" i="2" s="1"/>
  <c r="C52" i="2" l="1"/>
  <c r="G52" i="2"/>
  <c r="H52" i="2"/>
  <c r="F52" i="2"/>
  <c r="E52" i="2"/>
  <c r="I52" i="2"/>
  <c r="B53" i="2"/>
  <c r="D53" i="2" s="1"/>
  <c r="I53" i="2" l="1"/>
  <c r="H53" i="2"/>
  <c r="G53" i="2"/>
  <c r="F53" i="2"/>
  <c r="E53" i="2"/>
  <c r="C53" i="2"/>
  <c r="B54" i="2"/>
  <c r="D54" i="2" s="1"/>
  <c r="I54" i="2" l="1"/>
  <c r="H54" i="2"/>
  <c r="G54" i="2"/>
  <c r="F54" i="2"/>
  <c r="E54" i="2"/>
  <c r="C54" i="2"/>
  <c r="B55" i="2"/>
  <c r="D55" i="2" s="1"/>
  <c r="I55" i="2" l="1"/>
  <c r="G55" i="2"/>
  <c r="E55" i="2"/>
  <c r="C55" i="2"/>
  <c r="H55" i="2"/>
  <c r="F55" i="2"/>
  <c r="B56" i="2"/>
  <c r="C56" i="2" l="1"/>
  <c r="I56" i="2"/>
  <c r="G56" i="2"/>
  <c r="E56" i="2"/>
  <c r="D56" i="2"/>
  <c r="H56" i="2"/>
  <c r="F56" i="2"/>
</calcChain>
</file>

<file path=xl/sharedStrings.xml><?xml version="1.0" encoding="utf-8"?>
<sst xmlns="http://schemas.openxmlformats.org/spreadsheetml/2006/main" count="548" uniqueCount="402">
  <si>
    <t>HORÁRIO DAS AULAS</t>
  </si>
  <si>
    <t>HORA</t>
  </si>
  <si>
    <t>DOMINGO</t>
  </si>
  <si>
    <t>SEGUNDA-FEIRA</t>
  </si>
  <si>
    <t>TERÇA-FEIRA</t>
  </si>
  <si>
    <t>QUARTA-FEIRA</t>
  </si>
  <si>
    <t>QUINTA-FEIRA</t>
  </si>
  <si>
    <t>15 MIN</t>
  </si>
  <si>
    <t>SEXTA-FEIRA</t>
  </si>
  <si>
    <t>Lista de Aulas</t>
  </si>
  <si>
    <t>SÁBADO</t>
  </si>
  <si>
    <t>LISTA DE AULAS</t>
  </si>
  <si>
    <t>AULA</t>
  </si>
  <si>
    <t>ID</t>
  </si>
  <si>
    <t>DIA</t>
  </si>
  <si>
    <t>LOCAL</t>
  </si>
  <si>
    <t>HORA DE INÍCIO</t>
  </si>
  <si>
    <t>Horário das Aulas</t>
  </si>
  <si>
    <t>HORA DE TÉRMINO</t>
  </si>
  <si>
    <t>EXCLUSIVO</t>
  </si>
  <si>
    <t>HORA DE 
INTERVALO</t>
  </si>
  <si>
    <t>HORÁRIO 
DE INÍCIO</t>
  </si>
  <si>
    <t>Matemática</t>
  </si>
  <si>
    <t>Física</t>
  </si>
  <si>
    <t>História</t>
  </si>
  <si>
    <t>Geografia</t>
  </si>
  <si>
    <t>Química</t>
  </si>
  <si>
    <t>Redação</t>
  </si>
  <si>
    <t>Biologia</t>
  </si>
  <si>
    <t>Geometria</t>
  </si>
  <si>
    <t>Filosofia</t>
  </si>
  <si>
    <t>Sociologia</t>
  </si>
  <si>
    <t>História Geral</t>
  </si>
  <si>
    <t>História do Brasil</t>
  </si>
  <si>
    <t>Geografia Física</t>
  </si>
  <si>
    <t>Geografia Humana</t>
  </si>
  <si>
    <t>Relações e Funções</t>
  </si>
  <si>
    <t>Função de 2º Grau</t>
  </si>
  <si>
    <t>Função Exponencial</t>
  </si>
  <si>
    <t>Teoria dos Conjuntos</t>
  </si>
  <si>
    <t>Conjuntos Numéricos</t>
  </si>
  <si>
    <t>Teoria dos Números</t>
  </si>
  <si>
    <t>Fatoração</t>
  </si>
  <si>
    <t>Problemas com Funções</t>
  </si>
  <si>
    <t>Porcentagem</t>
  </si>
  <si>
    <t>Conceitos Básicos</t>
  </si>
  <si>
    <t>Ângulos</t>
  </si>
  <si>
    <t>Triângulos</t>
  </si>
  <si>
    <t>Segmentos Proporcionais</t>
  </si>
  <si>
    <t>Pontos Notáveis do Triângulo</t>
  </si>
  <si>
    <t>Ângulos no Triângulo</t>
  </si>
  <si>
    <t>Funções Log</t>
  </si>
  <si>
    <t>Função Modular</t>
  </si>
  <si>
    <t>Razão e Proporção</t>
  </si>
  <si>
    <t>Noções de Estatística</t>
  </si>
  <si>
    <t>PA e PG</t>
  </si>
  <si>
    <t>Matrizes</t>
  </si>
  <si>
    <t>Polígonos Convexos</t>
  </si>
  <si>
    <t>Quadriláteros Notáveis</t>
  </si>
  <si>
    <t>Triângulo Retângulo</t>
  </si>
  <si>
    <t>Triângulos Quaisquer</t>
  </si>
  <si>
    <t>Circunferência e Círculo</t>
  </si>
  <si>
    <t>Áreas</t>
  </si>
  <si>
    <t>Ponto</t>
  </si>
  <si>
    <t>Trigonometria</t>
  </si>
  <si>
    <t>Sen e Cos</t>
  </si>
  <si>
    <t>Funções Circulares</t>
  </si>
  <si>
    <t>Adição e Subtração de Arcos</t>
  </si>
  <si>
    <t>Equações e Inequações trigonométricas</t>
  </si>
  <si>
    <t>Análise Combinatória</t>
  </si>
  <si>
    <t>Determinantes</t>
  </si>
  <si>
    <t>Sistemas Lineares</t>
  </si>
  <si>
    <t>Números Complexos</t>
  </si>
  <si>
    <t>Reta</t>
  </si>
  <si>
    <t>Cônicas</t>
  </si>
  <si>
    <t>Conceitos da Geometria Espacial</t>
  </si>
  <si>
    <t>Diedros e Triedros</t>
  </si>
  <si>
    <t>Triângulo de Pascal e Binômio de Newton</t>
  </si>
  <si>
    <t>Teoria das Probabilidades</t>
  </si>
  <si>
    <t>Polinômios</t>
  </si>
  <si>
    <t>Teoria das Equações Algébricas</t>
  </si>
  <si>
    <t>Prismas</t>
  </si>
  <si>
    <t>Pirâmides</t>
  </si>
  <si>
    <t>Cilindro e Cone</t>
  </si>
  <si>
    <t>Inscrição e Circunscrição de Sólidos</t>
  </si>
  <si>
    <t>Poliedros Convexos</t>
  </si>
  <si>
    <t>Material Genético e Núcleo</t>
  </si>
  <si>
    <t>Origem dos Seres Vivos e Método Científico</t>
  </si>
  <si>
    <t>Composição Química dos Seres Vivos</t>
  </si>
  <si>
    <t>Evolução: Conceitos e Evidências</t>
  </si>
  <si>
    <t>Evolução</t>
  </si>
  <si>
    <t>Fundamentos da Ecologia</t>
  </si>
  <si>
    <t>Energia e Matéria no Ecossistema</t>
  </si>
  <si>
    <t>Populações, Comunidades e Sucessão Ecológica</t>
  </si>
  <si>
    <t>Classificação dos Seres Vivos</t>
  </si>
  <si>
    <t>Protozoários e Protozooses</t>
  </si>
  <si>
    <t>Poríferos</t>
  </si>
  <si>
    <t>Embriologia</t>
  </si>
  <si>
    <t>Proteínas</t>
  </si>
  <si>
    <t>Ácidos Nucleicos e Síntese de Proteínas</t>
  </si>
  <si>
    <t>Bioenergética</t>
  </si>
  <si>
    <t>Origem dos Primeiros Seres Vivos</t>
  </si>
  <si>
    <t>Os Envoltórios Celulares</t>
  </si>
  <si>
    <t>O Homem e o Ambiente</t>
  </si>
  <si>
    <t>Procariontes: Bactérias e Arqueas</t>
  </si>
  <si>
    <t>Vírus</t>
  </si>
  <si>
    <t>Fungos e Algas</t>
  </si>
  <si>
    <t>Plantas e Ciclos Reprodutivos</t>
  </si>
  <si>
    <t>Briófitas e Pteridófitas</t>
  </si>
  <si>
    <t>Gimnospermas</t>
  </si>
  <si>
    <t>Fisiologia comparada dos enterozoários</t>
  </si>
  <si>
    <t>Verminoses</t>
  </si>
  <si>
    <t>Cordados</t>
  </si>
  <si>
    <t>O Sistema Respiratório Pulmonar</t>
  </si>
  <si>
    <t>Sistema Circulatório</t>
  </si>
  <si>
    <t>Transporte por Membrana</t>
  </si>
  <si>
    <t>Introdução à Genética Clássica</t>
  </si>
  <si>
    <t>As Variações da Primeira Lei de Mendel</t>
  </si>
  <si>
    <t>Alelos Múltiplos</t>
  </si>
  <si>
    <t>Angiospermas</t>
  </si>
  <si>
    <t>Morfologia Externa das Plantas</t>
  </si>
  <si>
    <t>Apresentação dos Tecidos Vegetais</t>
  </si>
  <si>
    <t>Nutrição e Secreção Vegetal</t>
  </si>
  <si>
    <t>Revestimentos e Trocas Gasosas</t>
  </si>
  <si>
    <t>Sangue</t>
  </si>
  <si>
    <t>Sistema Imunitário</t>
  </si>
  <si>
    <t>Sistema Nervoso - Neurônios e Impulsos</t>
  </si>
  <si>
    <t>Sistema Nervoso</t>
  </si>
  <si>
    <t>Segunda Lei de Mendel</t>
  </si>
  <si>
    <t>Interações Gênicas</t>
  </si>
  <si>
    <t>Linkage e Mapas Gênicos</t>
  </si>
  <si>
    <t>Genoma Humano e Cromossomos Sexuais</t>
  </si>
  <si>
    <t>Mutações Gênicas e Cromossômicas</t>
  </si>
  <si>
    <t>Genética das Populações</t>
  </si>
  <si>
    <t>Transporte e Sustentação em Plantas</t>
  </si>
  <si>
    <t>Mecanismos de Controle: Hormônios Vegetais</t>
  </si>
  <si>
    <t>Movimentos Vegetais e Fotoperiodismo</t>
  </si>
  <si>
    <t>Plantas e Ambiente</t>
  </si>
  <si>
    <t>Sistema Endócrino</t>
  </si>
  <si>
    <t>Sistema Reprodutor</t>
  </si>
  <si>
    <t>Tecidos Epiteliais e Conjuntivos</t>
  </si>
  <si>
    <t>Tecidos Musculares</t>
  </si>
  <si>
    <t>O Átomo</t>
  </si>
  <si>
    <t>Tabela Periódica</t>
  </si>
  <si>
    <t>Ligações Químicas</t>
  </si>
  <si>
    <t>Estados Físicos</t>
  </si>
  <si>
    <t>Introdução ao Cálculo Estequimétrico</t>
  </si>
  <si>
    <t>Cálculo Estequiométrico</t>
  </si>
  <si>
    <t>Teoria Atômico-Molecular</t>
  </si>
  <si>
    <t>Gases</t>
  </si>
  <si>
    <t>Termoquímica</t>
  </si>
  <si>
    <t>Propriedades Físicas das Substâncias</t>
  </si>
  <si>
    <t>Introdução à Química Orgânica</t>
  </si>
  <si>
    <t>Nomenclatura dos Compostos Orgânicos</t>
  </si>
  <si>
    <t>Isomeria</t>
  </si>
  <si>
    <t>Ácidos e Bases</t>
  </si>
  <si>
    <t>Sais e Óxidos</t>
  </si>
  <si>
    <t>Soluções</t>
  </si>
  <si>
    <t>Cinética Química</t>
  </si>
  <si>
    <t>Reações Orgânicas</t>
  </si>
  <si>
    <t>Propriedades Coligativas</t>
  </si>
  <si>
    <t>Oxirredução</t>
  </si>
  <si>
    <t>Equilíbrio Químico II</t>
  </si>
  <si>
    <t>Caráter Ácidobásico das Substâncias Orgânicas</t>
  </si>
  <si>
    <t>Polímeros</t>
  </si>
  <si>
    <t>Bioquímica</t>
  </si>
  <si>
    <t>Recursos Orgânicos</t>
  </si>
  <si>
    <t>Radioatividade</t>
  </si>
  <si>
    <t>Reações Inorgânicas</t>
  </si>
  <si>
    <t>Eletroquímica</t>
  </si>
  <si>
    <t>Equilíbrio Químico I</t>
  </si>
  <si>
    <t>Introdução à Cinemática</t>
  </si>
  <si>
    <t>Movimento Uniforme</t>
  </si>
  <si>
    <t>Movimento Uniformemente Variado</t>
  </si>
  <si>
    <t>Análise Gráfica</t>
  </si>
  <si>
    <t>Movimento Circular</t>
  </si>
  <si>
    <t>A natureza elétrica da Matéria e a Lei de Coulomb</t>
  </si>
  <si>
    <t>Campo Elétrico</t>
  </si>
  <si>
    <t>Potencial Elétrico</t>
  </si>
  <si>
    <t>Corrente Elétrica</t>
  </si>
  <si>
    <t>Termometria</t>
  </si>
  <si>
    <t>Dilatação Térmica</t>
  </si>
  <si>
    <t>Calorimetria</t>
  </si>
  <si>
    <t>Mudança de Estado</t>
  </si>
  <si>
    <t xml:space="preserve">Propagação de Calor </t>
  </si>
  <si>
    <t>Gases e Termodinâmica</t>
  </si>
  <si>
    <t>Cinemática Vetorial</t>
  </si>
  <si>
    <t>Lançamento Oblíquo no Vácuo</t>
  </si>
  <si>
    <t>Dinâmica</t>
  </si>
  <si>
    <t>Resistores</t>
  </si>
  <si>
    <t>Circuitos Elétricos</t>
  </si>
  <si>
    <t>Interação entre Cargas Elétricas e Campo Magnético</t>
  </si>
  <si>
    <t>Fontes de Campo Magnético</t>
  </si>
  <si>
    <t>Introdução à Óptica Geométrica</t>
  </si>
  <si>
    <t>Reflexão da Luz</t>
  </si>
  <si>
    <t>Refração da Luz</t>
  </si>
  <si>
    <t>Força de Atrito e Dinâmica do Mov. Circular</t>
  </si>
  <si>
    <t>Trabalho, Potência e Energia</t>
  </si>
  <si>
    <t>Forças Magnéticas e Indução Magnética</t>
  </si>
  <si>
    <t>Gravitação</t>
  </si>
  <si>
    <t>Instrumentos Ópticos</t>
  </si>
  <si>
    <t>Movimentos Periódicos Oscilatórios</t>
  </si>
  <si>
    <t>Ondulatória</t>
  </si>
  <si>
    <t>Centro de Massa e Análise Dimensional</t>
  </si>
  <si>
    <t>Estática</t>
  </si>
  <si>
    <t>Impulso, Quant. de Mov. e Colisões</t>
  </si>
  <si>
    <t>Hidrostática</t>
  </si>
  <si>
    <t>Ondas Periódicas</t>
  </si>
  <si>
    <t>Interferência</t>
  </si>
  <si>
    <t>Acústica</t>
  </si>
  <si>
    <t>Cartografia</t>
  </si>
  <si>
    <t>Geomorfologia</t>
  </si>
  <si>
    <t>Solos e Minérios</t>
  </si>
  <si>
    <t>Recursos Hídricos</t>
  </si>
  <si>
    <t>A Geografia e o Estudo do Mundo Atual</t>
  </si>
  <si>
    <t>Do Meio Natural ao Meio Técnico-Científico</t>
  </si>
  <si>
    <t>A Industrialização Brasileira</t>
  </si>
  <si>
    <t>Fontes de Energia I</t>
  </si>
  <si>
    <t>Climatologia</t>
  </si>
  <si>
    <t>Biogeografia</t>
  </si>
  <si>
    <t>Questão Ambiental</t>
  </si>
  <si>
    <t>Fontes de Energia II: Combustíveis</t>
  </si>
  <si>
    <t>Geografia Agrária</t>
  </si>
  <si>
    <t>Geografia Política e Regionalização do Mundo</t>
  </si>
  <si>
    <t>União Europeia</t>
  </si>
  <si>
    <t>O Espaço Urbano</t>
  </si>
  <si>
    <t>Dinâmica Demográfica e Estruturas da População</t>
  </si>
  <si>
    <t>América do Norte</t>
  </si>
  <si>
    <t>América Latina</t>
  </si>
  <si>
    <t>África</t>
  </si>
  <si>
    <t>Qualidade de Vida</t>
  </si>
  <si>
    <t>Regiões e Regionalização do Brasil</t>
  </si>
  <si>
    <t>Oriente Médio</t>
  </si>
  <si>
    <t>Potências Emergentes: Índia, Rússia e China</t>
  </si>
  <si>
    <t>Japão, Tigres Asiáticos e Oceania</t>
  </si>
  <si>
    <t>Introdução ao Estudo de História</t>
  </si>
  <si>
    <t>A Antiguidade Oriental</t>
  </si>
  <si>
    <t>A Antiguidade Clássica e o Mundo Greco Romano</t>
  </si>
  <si>
    <t>A Idade Média</t>
  </si>
  <si>
    <t>As Origens da Presença Europeia no Brasil</t>
  </si>
  <si>
    <t>Economia da Colonização Portuguesa séc XVI e XVII</t>
  </si>
  <si>
    <t>Política Colonial</t>
  </si>
  <si>
    <t>Século XVIII</t>
  </si>
  <si>
    <t>O Fim do Pacto Colonial no Brasil</t>
  </si>
  <si>
    <t>A Montagem do Estado Brasileiro</t>
  </si>
  <si>
    <t>O Segundo Reinado</t>
  </si>
  <si>
    <t>O Antigo Regime</t>
  </si>
  <si>
    <t>O Fim do Antigo Regime e a Montagem da burguesia</t>
  </si>
  <si>
    <t>América no séc XIX</t>
  </si>
  <si>
    <t>Ideias e Movimentos Sociopolíticos do séc XIX</t>
  </si>
  <si>
    <t>Expansão e Crise do Capitalismo</t>
  </si>
  <si>
    <t>A República Velha (1889-1930)</t>
  </si>
  <si>
    <t>A Era Vargas (1930-1945)</t>
  </si>
  <si>
    <t>A Redemocratização (1945-1964)</t>
  </si>
  <si>
    <t>O Regime Militar (1964-1985)</t>
  </si>
  <si>
    <t>O Brasil Contemporâneo (1985-2019)</t>
  </si>
  <si>
    <t>O Período Entreguerras</t>
  </si>
  <si>
    <t>Antropologia Filosófica</t>
  </si>
  <si>
    <t>A Necessidade de Conhecer</t>
  </si>
  <si>
    <t>Filosofia Antiga I</t>
  </si>
  <si>
    <t>Introdução à Filosofia</t>
  </si>
  <si>
    <t>Mitologia Grega</t>
  </si>
  <si>
    <t>O Nascimento da Filosofia</t>
  </si>
  <si>
    <t>Os Pré-Socraticos</t>
  </si>
  <si>
    <t>Filosofia Antiga II</t>
  </si>
  <si>
    <t>Sócrates e os Sofistas</t>
  </si>
  <si>
    <t>Platão</t>
  </si>
  <si>
    <t>Aristóteles</t>
  </si>
  <si>
    <t>Helenismo</t>
  </si>
  <si>
    <t>Filosofia Medieval</t>
  </si>
  <si>
    <t>Idade Média</t>
  </si>
  <si>
    <t>Escolástica e São Tomás de Aquino</t>
  </si>
  <si>
    <t>Filosofia Moderna</t>
  </si>
  <si>
    <t>Idade Moderna</t>
  </si>
  <si>
    <t>Kant</t>
  </si>
  <si>
    <t>Filosofia Contemporânea</t>
  </si>
  <si>
    <t>Karl Marx</t>
  </si>
  <si>
    <t>Friedrich Nietzsche</t>
  </si>
  <si>
    <t>Friedrich Hegel</t>
  </si>
  <si>
    <t>Augusto Comte</t>
  </si>
  <si>
    <t>Existencialismo</t>
  </si>
  <si>
    <t>Escola de Frankfurt</t>
  </si>
  <si>
    <t>Sigmund Freud</t>
  </si>
  <si>
    <t>Michel Foucault</t>
  </si>
  <si>
    <t>Introdução à Sociologia</t>
  </si>
  <si>
    <t>Religião</t>
  </si>
  <si>
    <t>Ciências</t>
  </si>
  <si>
    <t>Positivismo</t>
  </si>
  <si>
    <t>O Homem na História</t>
  </si>
  <si>
    <t>Fases da Sociedade</t>
  </si>
  <si>
    <t>O Proletariado</t>
  </si>
  <si>
    <t>Émile Durkheim</t>
  </si>
  <si>
    <t>Conceitos e Correntes</t>
  </si>
  <si>
    <t>Divisão do Trabalho e Solidariedade</t>
  </si>
  <si>
    <t>Fato Social</t>
  </si>
  <si>
    <t>Patologia e Anomia Social</t>
  </si>
  <si>
    <t>Max Weber</t>
  </si>
  <si>
    <t>Metodologia Científica</t>
  </si>
  <si>
    <t>Ação e Relaçao Sociais</t>
  </si>
  <si>
    <t>Estratificação Social</t>
  </si>
  <si>
    <t>Dominação e Autoridade</t>
  </si>
  <si>
    <t>Cultura</t>
  </si>
  <si>
    <t>Natureza, Trabalho e Cultura</t>
  </si>
  <si>
    <t>Multiculturalismo</t>
  </si>
  <si>
    <t>Relativismo Cultural e Etnocentrismo</t>
  </si>
  <si>
    <t>Traço Cultural e Complexo Cultural</t>
  </si>
  <si>
    <t>Padrão Cultural e Aculturação</t>
  </si>
  <si>
    <t>Contra Cultura e Marginalidade Cultural</t>
  </si>
  <si>
    <t>Raças x Etnias</t>
  </si>
  <si>
    <t>Dinâmica e Mudança Culturais</t>
  </si>
  <si>
    <t>Cultura Erudita x Cultura Popular</t>
  </si>
  <si>
    <t>Cultura de Massa e Indústria Cultural</t>
  </si>
  <si>
    <t>Movimentos Sociais</t>
  </si>
  <si>
    <t>Composição de um Movimento</t>
  </si>
  <si>
    <t>Classificações dos Movimentos</t>
  </si>
  <si>
    <t>Ideologia e Organização</t>
  </si>
  <si>
    <t>Os Movientos Sociais do Brasil</t>
  </si>
  <si>
    <t>Repertórios</t>
  </si>
  <si>
    <t>Temas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</si>
  <si>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</si>
  <si>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</si>
  <si>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</si>
  <si>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</si>
  <si>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</si>
  <si>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</si>
  <si>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</si>
  <si>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</si>
  <si>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</si>
  <si>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</si>
  <si>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Parte 1</t>
  </si>
  <si>
    <t>Parte 2</t>
  </si>
  <si>
    <t>Parte 3</t>
  </si>
  <si>
    <t>Parte 4</t>
  </si>
  <si>
    <t>A Segunda Guerra Mundial e o Mundo Pós Guerra</t>
  </si>
  <si>
    <t>Introdução à Química</t>
  </si>
  <si>
    <t>Filosofia Política Moderna e Contratualismo</t>
  </si>
  <si>
    <t>Zygmunt Bauman</t>
  </si>
  <si>
    <t>Ps.: Trabalho de um Gás</t>
  </si>
  <si>
    <t>Ps.: Elevadores</t>
  </si>
  <si>
    <t>Divisão Celular: Mitose e Meiose</t>
  </si>
  <si>
    <t>Organização dos Seres Vivos</t>
  </si>
  <si>
    <t>Citoplasma e Plastos</t>
  </si>
  <si>
    <t>Biotecnologia</t>
  </si>
  <si>
    <t>Água</t>
  </si>
  <si>
    <t>Patologias</t>
  </si>
  <si>
    <t>Sistema Excretor</t>
  </si>
  <si>
    <t>Fsistema Digestório</t>
  </si>
  <si>
    <t>Sistema Sensorial</t>
  </si>
  <si>
    <t>Organização Funcional e Classificação dos Animais</t>
  </si>
  <si>
    <t>Regra de três</t>
  </si>
  <si>
    <t>Potenciação e Radiciação</t>
  </si>
  <si>
    <t>Matemática Financeira</t>
  </si>
  <si>
    <t>Inequações</t>
  </si>
  <si>
    <t>Obras Notáveis</t>
  </si>
  <si>
    <t>Iracema</t>
  </si>
  <si>
    <t>Mayombe</t>
  </si>
  <si>
    <t>Sagarana</t>
  </si>
  <si>
    <t>Minha Vida de Menina</t>
  </si>
  <si>
    <t>Memórias Póstumas de Brás Cubas</t>
  </si>
  <si>
    <t>A Relíquia</t>
  </si>
  <si>
    <t>O Cortiço</t>
  </si>
  <si>
    <t>Vidas Secas</t>
  </si>
  <si>
    <t>Claro Enigma</t>
  </si>
  <si>
    <t>Trovadorismo</t>
  </si>
  <si>
    <t>Humanismo</t>
  </si>
  <si>
    <t>Classicismo</t>
  </si>
  <si>
    <t>Quinhentismo</t>
  </si>
  <si>
    <t>Arcadismo</t>
  </si>
  <si>
    <t>Romantismo</t>
  </si>
  <si>
    <t>Realismo</t>
  </si>
  <si>
    <t>Naturalismo</t>
  </si>
  <si>
    <t>Parnasianismo</t>
  </si>
  <si>
    <t>Simbolismo</t>
  </si>
  <si>
    <t>Pré-Modernismo</t>
  </si>
  <si>
    <t>1ª Fase</t>
  </si>
  <si>
    <t>2ª Fase</t>
  </si>
  <si>
    <t>3ª Fase</t>
  </si>
  <si>
    <t>Escolas Literárias</t>
  </si>
  <si>
    <t>Gêneros Literários</t>
  </si>
  <si>
    <t>Processo de Adoção no Brasil</t>
  </si>
  <si>
    <t>Obesidade: Sobrepeso em Questão no Brasil</t>
  </si>
  <si>
    <t>Segurança Pública</t>
  </si>
  <si>
    <t>A Questão da Fome no Brasil</t>
  </si>
  <si>
    <t>Os Desafios das Novas Tecnologias em Sala de Aula</t>
  </si>
  <si>
    <t>Coluna1</t>
  </si>
  <si>
    <t>Resumo</t>
  </si>
  <si>
    <t>OK</t>
  </si>
  <si>
    <t>Patrística e Santo Agostinho</t>
  </si>
  <si>
    <t>Barroco</t>
  </si>
  <si>
    <t>O suicídio entre os jovens brasileiros: como enfrentar esse problema?</t>
  </si>
  <si>
    <t>Correção</t>
  </si>
  <si>
    <t>Autoria</t>
  </si>
  <si>
    <t>Proposta</t>
  </si>
  <si>
    <t>Planejamento</t>
  </si>
  <si>
    <t>Horários Descomplica</t>
  </si>
  <si>
    <t>Mapa conceitual: NEOLIBERALISMO</t>
  </si>
  <si>
    <t>Filo/Socio</t>
  </si>
  <si>
    <t>Filosofia/Sociologia</t>
  </si>
  <si>
    <t>Redação/Literatura</t>
  </si>
  <si>
    <t>Red/Lit</t>
  </si>
  <si>
    <t>Culto à aparência no mundo contemporâneo</t>
  </si>
  <si>
    <t>O sistema prisional brasileiro e seus efeitos no séc XXI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</si>
</sst>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50" x14ac:knownFonts="1">
    <font>
      <sz val="11"/>
      <color theme="1" tint="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6"/>
      <color theme="0"/>
      <name val="Arial"/>
      <family val="2"/>
      <scheme val="major"/>
    </font>
    <font>
      <sz val="14"/>
      <color theme="5" tint="0.7999816888943144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0"/>
      <name val="Arial"/>
      <family val="2"/>
      <scheme val="major"/>
    </font>
    <font>
      <b/>
      <u/>
      <sz val="11"/>
      <color theme="5" tint="0.79998168889431442"/>
      <name val="Arial"/>
      <family val="2"/>
      <scheme val="minor"/>
    </font>
    <font>
      <b/>
      <sz val="12"/>
      <color theme="5" tint="0.79976805932798245"/>
      <name val="Arial"/>
      <family val="2"/>
      <scheme val="minor"/>
    </font>
    <font>
      <sz val="8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b/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theme="0" tint="-0.14996795556505021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1">
    <xf numFmtId="0" fontId="0" fillId="0" borderId="0"/>
    <xf numFmtId="0" fontId="34" fillId="2" borderId="1" applyNumberFormat="0" applyProtection="0">
      <alignment horizontal="left" vertical="center" indent="1"/>
    </xf>
    <xf numFmtId="0" fontId="37" fillId="2" borderId="0" applyNumberFormat="0" applyBorder="0" applyProtection="0">
      <alignment horizontal="center" vertical="center"/>
    </xf>
    <xf numFmtId="0" fontId="37" fillId="2" borderId="2" applyProtection="0">
      <alignment horizontal="center"/>
    </xf>
    <xf numFmtId="20" fontId="35" fillId="2" borderId="2" applyAlignment="0" applyProtection="0"/>
    <xf numFmtId="164" fontId="36" fillId="0" borderId="0">
      <alignment horizontal="center" vertical="center"/>
    </xf>
    <xf numFmtId="0" fontId="36" fillId="0" borderId="0">
      <alignment horizontal="center" vertical="center" wrapText="1"/>
    </xf>
    <xf numFmtId="0" fontId="39" fillId="2" borderId="2" applyNumberFormat="0" applyProtection="0">
      <alignment horizontal="right" vertical="center" indent="1"/>
    </xf>
    <xf numFmtId="0" fontId="38" fillId="0" borderId="0" applyNumberFormat="0" applyFill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6" fillId="6" borderId="12"/>
    <xf numFmtId="0" fontId="41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4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4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45" fillId="24" borderId="22" applyNumberFormat="0" applyAlignment="0" applyProtection="0"/>
    <xf numFmtId="0" fontId="48" fillId="25" borderId="4" applyNumberFormat="0" applyAlignment="0" applyProtection="0"/>
  </cellStyleXfs>
  <cellXfs count="18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7" fillId="2" borderId="2" xfId="3" applyAlignment="1">
      <alignment horizontal="center" vertical="center"/>
    </xf>
    <xf numFmtId="164" fontId="36" fillId="0" borderId="0" xfId="5">
      <alignment horizontal="center" vertical="center"/>
    </xf>
    <xf numFmtId="20" fontId="35" fillId="2" borderId="2" xfId="4" applyAlignment="1" applyProtection="1">
      <alignment horizontal="center" vertical="top"/>
      <protection locked="0"/>
    </xf>
    <xf numFmtId="0" fontId="36" fillId="0" borderId="0" xfId="6">
      <alignment horizontal="center" vertical="center" wrapText="1"/>
    </xf>
    <xf numFmtId="0" fontId="37" fillId="2" borderId="2" xfId="2" applyBorder="1">
      <alignment horizontal="center" vertical="center"/>
    </xf>
    <xf numFmtId="0" fontId="37" fillId="2" borderId="0" xfId="2">
      <alignment horizontal="center" vertical="center"/>
    </xf>
    <xf numFmtId="0" fontId="37" fillId="2" borderId="2" xfId="3" applyAlignment="1">
      <alignment horizontal="center" wrapText="1"/>
    </xf>
    <xf numFmtId="0" fontId="33" fillId="0" borderId="0" xfId="6" applyFont="1">
      <alignment horizontal="center" vertical="center" wrapText="1"/>
    </xf>
    <xf numFmtId="164" fontId="33" fillId="3" borderId="5" xfId="9" applyNumberFormat="1" applyBorder="1" applyAlignment="1">
      <alignment horizontal="center" vertical="center"/>
    </xf>
    <xf numFmtId="164" fontId="33" fillId="4" borderId="5" xfId="10" applyNumberFormat="1" applyBorder="1" applyAlignment="1">
      <alignment horizontal="center" vertical="center"/>
    </xf>
    <xf numFmtId="0" fontId="33" fillId="5" borderId="5" xfId="6" applyFont="1" applyFill="1" applyBorder="1">
      <alignment horizontal="center" vertical="center" wrapText="1"/>
    </xf>
    <xf numFmtId="0" fontId="37" fillId="2" borderId="11" xfId="3" applyBorder="1" applyAlignment="1"/>
    <xf numFmtId="0" fontId="37" fillId="2" borderId="10" xfId="3" applyBorder="1" applyAlignment="1"/>
    <xf numFmtId="0" fontId="32" fillId="18" borderId="12" xfId="23" applyBorder="1"/>
    <xf numFmtId="0" fontId="32" fillId="19" borderId="12" xfId="24" applyBorder="1"/>
    <xf numFmtId="0" fontId="32" fillId="20" borderId="12" xfId="25" applyBorder="1"/>
    <xf numFmtId="0" fontId="32" fillId="20" borderId="12" xfId="25" applyFont="1" applyBorder="1"/>
    <xf numFmtId="0" fontId="32" fillId="12" borderId="12" xfId="17" applyBorder="1"/>
    <xf numFmtId="0" fontId="32" fillId="12" borderId="4" xfId="17" applyBorder="1"/>
    <xf numFmtId="0" fontId="32" fillId="13" borderId="12" xfId="18" applyBorder="1"/>
    <xf numFmtId="0" fontId="32" fillId="13" borderId="4" xfId="18" applyBorder="1"/>
    <xf numFmtId="0" fontId="32" fillId="14" borderId="12" xfId="19" applyBorder="1"/>
    <xf numFmtId="0" fontId="32" fillId="14" borderId="4" xfId="19" applyBorder="1"/>
    <xf numFmtId="0" fontId="42" fillId="14" borderId="12" xfId="19" applyFont="1" applyBorder="1"/>
    <xf numFmtId="0" fontId="32" fillId="22" borderId="12" xfId="27" applyBorder="1"/>
    <xf numFmtId="0" fontId="33" fillId="4" borderId="12" xfId="10" applyBorder="1"/>
    <xf numFmtId="0" fontId="42" fillId="12" borderId="12" xfId="17" applyFont="1" applyBorder="1"/>
    <xf numFmtId="0" fontId="42" fillId="12" borderId="4" xfId="17" applyFont="1" applyBorder="1"/>
    <xf numFmtId="0" fontId="42" fillId="14" borderId="4" xfId="19" applyFont="1" applyBorder="1"/>
    <xf numFmtId="0" fontId="42" fillId="13" borderId="12" xfId="18" applyFont="1" applyBorder="1"/>
    <xf numFmtId="164" fontId="42" fillId="0" borderId="0" xfId="5" applyFont="1">
      <alignment horizontal="center" vertical="center"/>
    </xf>
    <xf numFmtId="0" fontId="42" fillId="13" borderId="4" xfId="18" applyFont="1" applyBorder="1"/>
    <xf numFmtId="0" fontId="32" fillId="8" borderId="12" xfId="13" applyBorder="1"/>
    <xf numFmtId="0" fontId="32" fillId="10" borderId="4" xfId="15" applyBorder="1"/>
    <xf numFmtId="0" fontId="32" fillId="16" borderId="4" xfId="21" applyBorder="1"/>
    <xf numFmtId="0" fontId="33" fillId="3" borderId="12" xfId="9" applyBorder="1"/>
    <xf numFmtId="0" fontId="32" fillId="3" borderId="12" xfId="9" applyFont="1" applyBorder="1"/>
    <xf numFmtId="0" fontId="32" fillId="9" borderId="16" xfId="14" applyBorder="1"/>
    <xf numFmtId="0" fontId="32" fillId="17" borderId="16" xfId="22" applyBorder="1"/>
    <xf numFmtId="0" fontId="32" fillId="19" borderId="16" xfId="24" applyBorder="1"/>
    <xf numFmtId="0" fontId="32" fillId="23" borderId="16" xfId="28" applyBorder="1"/>
    <xf numFmtId="0" fontId="32" fillId="13" borderId="16" xfId="18" applyBorder="1"/>
    <xf numFmtId="0" fontId="32" fillId="15" borderId="16" xfId="20" applyBorder="1" applyAlignment="1">
      <alignment horizontal="left" vertical="center"/>
    </xf>
    <xf numFmtId="0" fontId="32" fillId="17" borderId="16" xfId="22" applyBorder="1" applyAlignment="1">
      <alignment horizontal="left" vertical="center"/>
    </xf>
    <xf numFmtId="0" fontId="32" fillId="19" borderId="16" xfId="24" applyBorder="1" applyAlignment="1">
      <alignment horizontal="left" vertical="center"/>
    </xf>
    <xf numFmtId="0" fontId="32" fillId="23" borderId="16" xfId="28" applyBorder="1" applyAlignment="1">
      <alignment horizontal="left" vertical="center"/>
    </xf>
    <xf numFmtId="0" fontId="32" fillId="13" borderId="16" xfId="18" applyBorder="1" applyAlignment="1">
      <alignment horizontal="left" vertical="center"/>
    </xf>
    <xf numFmtId="0" fontId="41" fillId="11" borderId="0" xfId="16"/>
    <xf numFmtId="0" fontId="32" fillId="8" borderId="16" xfId="13" applyBorder="1"/>
    <xf numFmtId="0" fontId="32" fillId="20" borderId="16" xfId="25" applyBorder="1"/>
    <xf numFmtId="0" fontId="32" fillId="16" borderId="16" xfId="21" applyBorder="1"/>
    <xf numFmtId="0" fontId="41" fillId="11" borderId="16" xfId="16" applyBorder="1"/>
    <xf numFmtId="0" fontId="41" fillId="7" borderId="16" xfId="12" applyBorder="1" applyAlignment="1">
      <alignment horizontal="left" vertical="center"/>
    </xf>
    <xf numFmtId="0" fontId="41" fillId="7" borderId="16" xfId="12" applyBorder="1"/>
    <xf numFmtId="0" fontId="0" fillId="0" borderId="0" xfId="0" applyFill="1"/>
    <xf numFmtId="0" fontId="44" fillId="23" borderId="16" xfId="28" applyFont="1" applyBorder="1" applyAlignment="1">
      <alignment horizontal="left" vertical="center"/>
    </xf>
    <xf numFmtId="0" fontId="44" fillId="13" borderId="16" xfId="18" applyFont="1" applyBorder="1"/>
    <xf numFmtId="0" fontId="44" fillId="13" borderId="16" xfId="18" applyFont="1" applyBorder="1" applyAlignment="1">
      <alignment horizontal="left" vertical="center"/>
    </xf>
    <xf numFmtId="0" fontId="43" fillId="8" borderId="16" xfId="13" applyFont="1" applyBorder="1"/>
    <xf numFmtId="0" fontId="44" fillId="12" borderId="12" xfId="17" applyFont="1" applyBorder="1"/>
    <xf numFmtId="0" fontId="44" fillId="14" borderId="12" xfId="19" applyFont="1" applyBorder="1"/>
    <xf numFmtId="0" fontId="44" fillId="13" borderId="12" xfId="18" applyFont="1" applyBorder="1"/>
    <xf numFmtId="0" fontId="43" fillId="22" borderId="12" xfId="27" applyFont="1" applyBorder="1"/>
    <xf numFmtId="0" fontId="43" fillId="4" borderId="12" xfId="10" applyFont="1" applyBorder="1"/>
    <xf numFmtId="0" fontId="31" fillId="22" borderId="12" xfId="27" applyFont="1" applyBorder="1"/>
    <xf numFmtId="0" fontId="43" fillId="3" borderId="12" xfId="9" applyFont="1" applyBorder="1"/>
    <xf numFmtId="0" fontId="43" fillId="16" borderId="4" xfId="21" applyFont="1" applyBorder="1"/>
    <xf numFmtId="0" fontId="43" fillId="12" borderId="12" xfId="17" applyFont="1" applyBorder="1"/>
    <xf numFmtId="0" fontId="31" fillId="12" borderId="12" xfId="17" applyFont="1" applyBorder="1"/>
    <xf numFmtId="0" fontId="43" fillId="14" borderId="4" xfId="19" applyFont="1" applyBorder="1"/>
    <xf numFmtId="0" fontId="43" fillId="13" borderId="12" xfId="18" applyFont="1" applyBorder="1"/>
    <xf numFmtId="0" fontId="43" fillId="13" borderId="4" xfId="18" applyFont="1" applyBorder="1"/>
    <xf numFmtId="0" fontId="44" fillId="12" borderId="4" xfId="17" applyFont="1" applyBorder="1"/>
    <xf numFmtId="164" fontId="39" fillId="2" borderId="2" xfId="7" applyNumberFormat="1" applyAlignment="1">
      <alignment horizontal="center" vertical="center"/>
    </xf>
    <xf numFmtId="0" fontId="43" fillId="18" borderId="12" xfId="23" applyFont="1" applyBorder="1"/>
    <xf numFmtId="0" fontId="43" fillId="20" borderId="12" xfId="25" applyFont="1" applyBorder="1"/>
    <xf numFmtId="0" fontId="43" fillId="19" borderId="12" xfId="24" applyFont="1" applyBorder="1"/>
    <xf numFmtId="164" fontId="39" fillId="2" borderId="2" xfId="7" applyNumberFormat="1">
      <alignment horizontal="right" vertical="center" indent="1"/>
    </xf>
    <xf numFmtId="0" fontId="30" fillId="19" borderId="12" xfId="24" applyFont="1" applyBorder="1"/>
    <xf numFmtId="0" fontId="43" fillId="8" borderId="12" xfId="13" applyFont="1" applyBorder="1"/>
    <xf numFmtId="0" fontId="43" fillId="10" borderId="4" xfId="15" applyFont="1" applyBorder="1"/>
    <xf numFmtId="0" fontId="30" fillId="8" borderId="12" xfId="13" applyFont="1" applyBorder="1"/>
    <xf numFmtId="164" fontId="46" fillId="0" borderId="0" xfId="5" applyFont="1">
      <alignment horizontal="center" vertical="center"/>
    </xf>
    <xf numFmtId="0" fontId="45" fillId="24" borderId="22" xfId="29"/>
    <xf numFmtId="0" fontId="47" fillId="24" borderId="22" xfId="29" applyFont="1" applyAlignment="1">
      <alignment horizontal="left"/>
    </xf>
    <xf numFmtId="0" fontId="46" fillId="0" borderId="0" xfId="0" applyFont="1"/>
    <xf numFmtId="0" fontId="48" fillId="25" borderId="4" xfId="30"/>
    <xf numFmtId="0" fontId="48" fillId="25" borderId="4" xfId="30" applyAlignment="1"/>
    <xf numFmtId="0" fontId="29" fillId="8" borderId="12" xfId="13" applyFont="1" applyBorder="1"/>
    <xf numFmtId="0" fontId="28" fillId="8" borderId="12" xfId="13" applyFont="1" applyBorder="1"/>
    <xf numFmtId="0" fontId="28" fillId="10" borderId="4" xfId="15" applyFont="1" applyBorder="1"/>
    <xf numFmtId="0" fontId="27" fillId="12" borderId="4" xfId="17" applyFont="1" applyBorder="1"/>
    <xf numFmtId="0" fontId="26" fillId="3" borderId="12" xfId="9" applyFont="1" applyBorder="1"/>
    <xf numFmtId="0" fontId="25" fillId="18" borderId="12" xfId="23" applyFont="1" applyBorder="1"/>
    <xf numFmtId="0" fontId="24" fillId="3" borderId="12" xfId="9" applyFont="1" applyBorder="1"/>
    <xf numFmtId="0" fontId="23" fillId="22" borderId="12" xfId="27" applyFont="1" applyBorder="1"/>
    <xf numFmtId="0" fontId="22" fillId="18" borderId="12" xfId="23" applyFont="1" applyBorder="1"/>
    <xf numFmtId="0" fontId="21" fillId="3" borderId="12" xfId="9" applyFont="1" applyBorder="1"/>
    <xf numFmtId="0" fontId="21" fillId="12" borderId="4" xfId="17" applyFont="1" applyBorder="1"/>
    <xf numFmtId="0" fontId="21" fillId="17" borderId="16" xfId="22" applyFont="1" applyBorder="1"/>
    <xf numFmtId="0" fontId="21" fillId="19" borderId="16" xfId="24" applyFont="1" applyBorder="1" applyAlignment="1">
      <alignment horizontal="left" vertical="center"/>
    </xf>
    <xf numFmtId="0" fontId="21" fillId="23" borderId="16" xfId="28" applyFont="1" applyBorder="1"/>
    <xf numFmtId="0" fontId="21" fillId="13" borderId="16" xfId="18" applyFont="1" applyBorder="1"/>
    <xf numFmtId="0" fontId="20" fillId="22" borderId="12" xfId="27" applyFont="1" applyBorder="1"/>
    <xf numFmtId="0" fontId="19" fillId="18" borderId="12" xfId="23" applyFont="1" applyBorder="1"/>
    <xf numFmtId="0" fontId="18" fillId="10" borderId="4" xfId="15" applyFont="1" applyBorder="1"/>
    <xf numFmtId="0" fontId="18" fillId="8" borderId="12" xfId="13" applyFont="1" applyBorder="1"/>
    <xf numFmtId="0" fontId="39" fillId="2" borderId="2" xfId="7">
      <alignment horizontal="right" vertical="center" indent="1"/>
    </xf>
    <xf numFmtId="0" fontId="17" fillId="12" borderId="4" xfId="17" applyFont="1" applyBorder="1"/>
    <xf numFmtId="0" fontId="16" fillId="4" borderId="12" xfId="10" applyFont="1" applyBorder="1"/>
    <xf numFmtId="0" fontId="16" fillId="5" borderId="5" xfId="6" applyFont="1" applyFill="1" applyBorder="1">
      <alignment horizontal="center" vertical="center" wrapText="1"/>
    </xf>
    <xf numFmtId="0" fontId="16" fillId="0" borderId="0" xfId="6" applyFont="1">
      <alignment horizontal="center" vertical="center" wrapText="1"/>
    </xf>
    <xf numFmtId="164" fontId="16" fillId="4" borderId="5" xfId="10" applyNumberFormat="1" applyFont="1" applyBorder="1" applyAlignment="1">
      <alignment horizontal="center" vertical="center"/>
    </xf>
    <xf numFmtId="0" fontId="46" fillId="0" borderId="0" xfId="6" applyFont="1">
      <alignment horizontal="center" vertical="center" wrapText="1"/>
    </xf>
    <xf numFmtId="0" fontId="15" fillId="15" borderId="16" xfId="20" applyFont="1" applyBorder="1"/>
    <xf numFmtId="0" fontId="15" fillId="10" borderId="4" xfId="15" applyFont="1" applyBorder="1"/>
    <xf numFmtId="0" fontId="14" fillId="20" borderId="16" xfId="25" applyFont="1" applyBorder="1"/>
    <xf numFmtId="0" fontId="14" fillId="8" borderId="16" xfId="13" applyFont="1" applyBorder="1"/>
    <xf numFmtId="0" fontId="13" fillId="13" borderId="4" xfId="18" applyFont="1" applyBorder="1"/>
    <xf numFmtId="0" fontId="49" fillId="0" borderId="0" xfId="0" applyFont="1"/>
    <xf numFmtId="0" fontId="12" fillId="17" borderId="16" xfId="22" applyFont="1" applyBorder="1"/>
    <xf numFmtId="0" fontId="11" fillId="17" borderId="16" xfId="22" applyFont="1" applyBorder="1"/>
    <xf numFmtId="0" fontId="11" fillId="18" borderId="12" xfId="23" applyFont="1" applyBorder="1"/>
    <xf numFmtId="0" fontId="39" fillId="2" borderId="2" xfId="7">
      <alignment horizontal="right" vertical="center" indent="1"/>
    </xf>
    <xf numFmtId="0" fontId="10" fillId="20" borderId="12" xfId="25" applyFont="1" applyBorder="1"/>
    <xf numFmtId="0" fontId="10" fillId="20" borderId="16" xfId="25" applyFont="1" applyBorder="1"/>
    <xf numFmtId="0" fontId="9" fillId="0" borderId="0" xfId="6" applyFont="1">
      <alignment horizontal="center" vertical="center" wrapText="1"/>
    </xf>
    <xf numFmtId="0" fontId="8" fillId="20" borderId="12" xfId="25" applyFont="1" applyBorder="1"/>
    <xf numFmtId="0" fontId="8" fillId="18" borderId="12" xfId="23" applyFont="1" applyBorder="1"/>
    <xf numFmtId="0" fontId="8" fillId="13" borderId="4" xfId="18" applyFont="1" applyBorder="1"/>
    <xf numFmtId="0" fontId="7" fillId="16" borderId="4" xfId="21" applyFont="1" applyBorder="1"/>
    <xf numFmtId="0" fontId="6" fillId="14" borderId="4" xfId="19" applyFont="1" applyBorder="1"/>
    <xf numFmtId="0" fontId="5" fillId="18" borderId="12" xfId="23" applyFont="1" applyBorder="1"/>
    <xf numFmtId="0" fontId="4" fillId="12" borderId="4" xfId="17" applyFont="1" applyBorder="1"/>
    <xf numFmtId="0" fontId="3" fillId="16" borderId="4" xfId="21" applyFont="1" applyBorder="1"/>
    <xf numFmtId="0" fontId="3" fillId="3" borderId="12" xfId="9" applyFont="1" applyBorder="1"/>
    <xf numFmtId="0" fontId="3" fillId="8" borderId="12" xfId="13" applyFont="1" applyBorder="1"/>
    <xf numFmtId="0" fontId="2" fillId="3" borderId="12" xfId="9" applyFont="1" applyBorder="1"/>
    <xf numFmtId="0" fontId="2" fillId="16" borderId="4" xfId="21" applyFont="1" applyBorder="1"/>
    <xf numFmtId="0" fontId="2" fillId="8" borderId="12" xfId="13" applyFont="1" applyBorder="1"/>
    <xf numFmtId="0" fontId="2" fillId="12" borderId="4" xfId="17" applyFont="1" applyBorder="1"/>
    <xf numFmtId="0" fontId="34" fillId="2" borderId="0" xfId="1" applyBorder="1">
      <alignment horizontal="left" vertical="center" indent="1"/>
    </xf>
    <xf numFmtId="0" fontId="39" fillId="2" borderId="3" xfId="7" applyBorder="1" applyAlignment="1">
      <alignment horizontal="right" vertical="center" indent="2"/>
    </xf>
    <xf numFmtId="0" fontId="39" fillId="2" borderId="2" xfId="7">
      <alignment horizontal="right" vertical="center" indent="1"/>
    </xf>
    <xf numFmtId="0" fontId="34" fillId="2" borderId="6" xfId="1" applyBorder="1" applyAlignment="1">
      <alignment horizontal="center" vertical="center"/>
    </xf>
    <xf numFmtId="0" fontId="34" fillId="2" borderId="7" xfId="1" applyBorder="1" applyAlignment="1">
      <alignment horizontal="center" vertical="center"/>
    </xf>
    <xf numFmtId="0" fontId="34" fillId="2" borderId="8" xfId="1" applyBorder="1" applyAlignment="1">
      <alignment horizontal="center" vertical="center"/>
    </xf>
    <xf numFmtId="0" fontId="37" fillId="2" borderId="11" xfId="3" applyBorder="1">
      <alignment horizontal="center"/>
    </xf>
    <xf numFmtId="0" fontId="37" fillId="2" borderId="10" xfId="3" applyBorder="1">
      <alignment horizontal="center"/>
    </xf>
    <xf numFmtId="0" fontId="37" fillId="2" borderId="9" xfId="3" applyBorder="1">
      <alignment horizontal="center"/>
    </xf>
    <xf numFmtId="0" fontId="37" fillId="2" borderId="15" xfId="3" applyBorder="1">
      <alignment horizontal="center"/>
    </xf>
    <xf numFmtId="0" fontId="37" fillId="2" borderId="14" xfId="3" applyBorder="1">
      <alignment horizontal="center"/>
    </xf>
    <xf numFmtId="0" fontId="37" fillId="2" borderId="11" xfId="3" applyBorder="1" applyAlignment="1">
      <alignment horizontal="center"/>
    </xf>
    <xf numFmtId="0" fontId="37" fillId="2" borderId="10" xfId="3" applyBorder="1" applyAlignment="1">
      <alignment horizontal="center"/>
    </xf>
    <xf numFmtId="0" fontId="37" fillId="2" borderId="13" xfId="3" applyBorder="1" applyAlignment="1">
      <alignment horizontal="center"/>
    </xf>
    <xf numFmtId="0" fontId="37" fillId="2" borderId="14" xfId="3" applyBorder="1" applyAlignment="1">
      <alignment horizontal="center"/>
    </xf>
    <xf numFmtId="0" fontId="37" fillId="2" borderId="9" xfId="3" applyBorder="1" applyAlignment="1">
      <alignment horizontal="center"/>
    </xf>
    <xf numFmtId="0" fontId="32" fillId="16" borderId="19" xfId="21" applyBorder="1" applyAlignment="1">
      <alignment horizontal="center" vertical="center"/>
    </xf>
    <xf numFmtId="0" fontId="44" fillId="19" borderId="19" xfId="24" applyFont="1" applyBorder="1" applyAlignment="1">
      <alignment horizontal="center" vertical="center"/>
    </xf>
    <xf numFmtId="0" fontId="41" fillId="21" borderId="0" xfId="26" applyAlignment="1">
      <alignment horizontal="center" vertical="center"/>
    </xf>
    <xf numFmtId="0" fontId="34" fillId="2" borderId="0" xfId="1" applyBorder="1" applyAlignment="1">
      <alignment horizontal="center" vertical="center"/>
    </xf>
    <xf numFmtId="0" fontId="43" fillId="22" borderId="2" xfId="27" applyFont="1" applyBorder="1" applyAlignment="1">
      <alignment horizontal="right" vertical="center" indent="1"/>
    </xf>
    <xf numFmtId="0" fontId="43" fillId="14" borderId="2" xfId="19" applyFont="1" applyBorder="1" applyAlignment="1">
      <alignment horizontal="right" vertical="center" indent="1"/>
    </xf>
    <xf numFmtId="0" fontId="43" fillId="20" borderId="18" xfId="25" applyFont="1" applyBorder="1" applyAlignment="1">
      <alignment horizontal="right" vertical="center" indent="1"/>
    </xf>
    <xf numFmtId="0" fontId="43" fillId="17" borderId="2" xfId="22" applyFont="1" applyBorder="1" applyAlignment="1">
      <alignment horizontal="right" vertical="center" indent="1"/>
    </xf>
    <xf numFmtId="0" fontId="32" fillId="9" borderId="19" xfId="14" applyBorder="1" applyAlignment="1">
      <alignment horizontal="center" vertical="center"/>
    </xf>
    <xf numFmtId="0" fontId="34" fillId="2" borderId="11" xfId="1" applyBorder="1" applyAlignment="1">
      <alignment horizontal="center" vertical="center"/>
    </xf>
    <xf numFmtId="0" fontId="34" fillId="2" borderId="10" xfId="1" applyBorder="1" applyAlignment="1">
      <alignment horizontal="center" vertical="center"/>
    </xf>
    <xf numFmtId="0" fontId="41" fillId="7" borderId="11" xfId="12" applyBorder="1" applyAlignment="1">
      <alignment horizontal="center" vertical="center"/>
    </xf>
    <xf numFmtId="0" fontId="41" fillId="7" borderId="0" xfId="12" applyAlignment="1">
      <alignment horizontal="center" vertical="center"/>
    </xf>
    <xf numFmtId="0" fontId="43" fillId="15" borderId="2" xfId="20" applyFont="1" applyBorder="1" applyAlignment="1">
      <alignment horizontal="center" vertical="center"/>
    </xf>
    <xf numFmtId="0" fontId="43" fillId="17" borderId="2" xfId="22" applyFont="1" applyBorder="1" applyAlignment="1">
      <alignment horizontal="center" vertical="center"/>
    </xf>
    <xf numFmtId="0" fontId="43" fillId="13" borderId="20" xfId="18" applyFont="1" applyBorder="1" applyAlignment="1">
      <alignment horizontal="center" vertical="center"/>
    </xf>
    <xf numFmtId="0" fontId="43" fillId="13" borderId="18" xfId="18" applyFont="1" applyBorder="1" applyAlignment="1">
      <alignment horizontal="center" vertical="center"/>
    </xf>
    <xf numFmtId="0" fontId="43" fillId="13" borderId="21" xfId="18" applyFont="1" applyBorder="1" applyAlignment="1">
      <alignment horizontal="center" vertical="center"/>
    </xf>
    <xf numFmtId="0" fontId="34" fillId="2" borderId="1" xfId="1">
      <alignment horizontal="left" vertical="center" indent="1"/>
    </xf>
    <xf numFmtId="0" fontId="34" fillId="2" borderId="17" xfId="1" applyBorder="1" applyAlignment="1">
      <alignment horizontal="left" vertical="center"/>
    </xf>
    <xf numFmtId="0" fontId="34" fillId="2" borderId="0" xfId="1" applyBorder="1" applyAlignment="1">
      <alignment horizontal="left" vertical="center"/>
    </xf>
    <xf numFmtId="0" fontId="1" fillId="13" borderId="4" xfId="18" applyFont="1" applyBorder="1"/>
    <xf numFmtId="0" fontId="1" fillId="4" borderId="12" xfId="10" applyFont="1" applyBorder="1"/>
    <xf numFmtId="0" fontId="1" fillId="8" borderId="12" xfId="13" applyFont="1" applyBorder="1"/>
    <xf numFmtId="0" fontId="1" fillId="10" borderId="4" xfId="15" applyFont="1" applyBorder="1"/>
  </cellXfs>
  <cellStyles count="31">
    <cellStyle name="20% - Ênfase1" xfId="13" builtinId="30"/>
    <cellStyle name="20% - Ênfase2" xfId="17" builtinId="34"/>
    <cellStyle name="20% - Ênfase3" xfId="9" builtinId="38"/>
    <cellStyle name="20% - Ênfase5" xfId="23" builtinId="46"/>
    <cellStyle name="20% - Ênfase6" xfId="27" builtinId="50"/>
    <cellStyle name="40% - Ênfase1" xfId="14" builtinId="31"/>
    <cellStyle name="40% - Ênfase2" xfId="18" builtinId="35"/>
    <cellStyle name="40% - Ênfase3" xfId="20" builtinId="39"/>
    <cellStyle name="40% - Ênfase5" xfId="24" builtinId="47"/>
    <cellStyle name="40% - Ênfase6" xfId="28" builtinId="51"/>
    <cellStyle name="60% - Ênfase1" xfId="15" builtinId="32"/>
    <cellStyle name="60% - Ênfase2" xfId="19" builtinId="36"/>
    <cellStyle name="60% - Ênfase3" xfId="21" builtinId="40"/>
    <cellStyle name="60% - Ênfase4" xfId="22" builtinId="44"/>
    <cellStyle name="60% - Ênfase5" xfId="25" builtinId="48"/>
    <cellStyle name="60% - Ênfase6" xfId="10" builtinId="52"/>
    <cellStyle name="Detalhes_da_Tabela" xfId="6" xr:uid="{00000000-0005-0000-0000-000007000000}"/>
    <cellStyle name="Ênfase1" xfId="12" builtinId="29"/>
    <cellStyle name="Ênfase2" xfId="16" builtinId="33"/>
    <cellStyle name="Ênfase6" xfId="26" builtinId="49"/>
    <cellStyle name="Entrada" xfId="29" builtinId="20"/>
    <cellStyle name="Estilo 1" xfId="11" xr:uid="{B56FD1FD-A78B-42C7-9ADB-DCFC39A3FA65}"/>
    <cellStyle name="Hiperlink" xfId="7" builtinId="8" customBuiltin="1"/>
    <cellStyle name="Hiperlink Visitado" xfId="8" builtinId="9" customBuiltin="1"/>
    <cellStyle name="Hora" xfId="5" xr:uid="{00000000-0005-0000-0000-000008000000}"/>
    <cellStyle name="Normal" xfId="0" builtinId="0" customBuiltin="1"/>
    <cellStyle name="Saída" xfId="30" builtinId="21"/>
    <cellStyle name="Título 1" xfId="1" builtinId="16" customBuiltin="1"/>
    <cellStyle name="Título 2" xfId="3" builtinId="17" customBuiltin="1"/>
    <cellStyle name="Título 3" xfId="4" builtinId="18" customBuiltin="1"/>
    <cellStyle name="Título 4" xfId="2" builtinId="19" customBuiltin="1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h:mm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h:mm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6795556505021"/>
          <bgColor theme="2" tint="-9.9948118533890809E-2"/>
        </patternFill>
      </fill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6795556505021"/>
          <bgColor theme="2" tint="-9.9948118533890809E-2"/>
        </patternFill>
      </fill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6795556505021"/>
          <bgColor theme="2" tint="-9.9948118533890809E-2"/>
        </patternFill>
      </fill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6795556505021"/>
          <bgColor theme="2" tint="-9.9948118533890809E-2"/>
        </patternFill>
      </fill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0"/>
      </font>
    </dxf>
    <dxf>
      <font>
        <color theme="5" tint="0.79998168889431442"/>
      </font>
      <fill>
        <patternFill>
          <bgColor theme="5" tint="0.79998168889431442"/>
        </patternFill>
      </fill>
    </dxf>
    <dxf>
      <font>
        <b val="0"/>
        <i val="0"/>
        <color theme="2" tint="-0.89996032593768116"/>
      </font>
      <fill>
        <patternFill>
          <bgColor theme="2" tint="-9.9948118533890809E-2"/>
        </patternFill>
      </fill>
      <border>
        <left/>
        <right/>
        <top/>
        <bottom/>
      </border>
    </dxf>
    <dxf>
      <font>
        <color theme="2" tint="-9.9948118533890809E-2"/>
      </font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  <border>
        <left/>
        <right/>
        <top/>
        <bottom/>
      </border>
    </dxf>
    <dxf>
      <font>
        <color theme="5" tint="-0.499984740745262"/>
      </font>
      <fill>
        <patternFill>
          <bgColor theme="5" tint="-0.499984740745262"/>
        </patternFill>
      </fill>
      <border>
        <left/>
        <right/>
        <top/>
        <bottom/>
        <vertical/>
        <horizontal/>
      </border>
    </dxf>
    <dxf>
      <font>
        <sz val="9"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</dxfs>
  <tableStyles count="2" defaultTableStyle="TableStyleMedium2" defaultPivotStyle="PivotStyleLight16">
    <tableStyle name="Horário das Aulas" pivot="0" count="5" xr9:uid="{00000000-0011-0000-FFFF-FFFF00000000}">
      <tableStyleElement type="wholeTable" dxfId="47"/>
      <tableStyleElement type="headerRow" dxfId="46"/>
      <tableStyleElement type="totalRow" dxfId="45"/>
      <tableStyleElement type="lastColumn" dxfId="44"/>
      <tableStyleElement type="firstRowStripe" dxfId="43"/>
    </tableStyle>
    <tableStyle name="Segmentação de dados de Horário das Aulas" pivot="0" table="0" count="2" xr9:uid="{00000000-0011-0000-FFFF-FFFF01000000}">
      <tableStyleElement type="wholeTable" dxfId="42"/>
      <tableStyleElement type="headerRow" dxfId="41"/>
    </tableStyle>
  </tableStyles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Lista de Aula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Hor&#225;rio das Aula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1194298</xdr:colOff>
      <xdr:row>0</xdr:row>
      <xdr:rowOff>269627</xdr:rowOff>
    </xdr:from>
    <xdr:to>
      <xdr:col>8</xdr:col>
      <xdr:colOff>1328769</xdr:colOff>
      <xdr:row>1</xdr:row>
      <xdr:rowOff>90893</xdr:rowOff>
    </xdr:to>
    <xdr:sp macro="" textlink="">
      <xdr:nvSpPr>
        <xdr:cNvPr id="5" name="Seta: Divisa 4" descr="seta">
          <a:hlinkClick xmlns:r="http://schemas.openxmlformats.org/officeDocument/2006/relationships" r:id="rId1" tooltip="Selecione para navegar até a planilha Lista de Aulas"/>
          <a:extLst>
            <a:ext uri="{FF2B5EF4-FFF2-40B4-BE49-F238E27FC236}">
              <a16:creationId xmlns:a16="http://schemas.microsoft.com/office/drawing/2014/main" id="{9C3B1660-A286-46BC-8C75-5618DCAA2DCA}"/>
            </a:ext>
          </a:extLst>
        </xdr:cNvPr>
        <xdr:cNvSpPr/>
      </xdr:nvSpPr>
      <xdr:spPr>
        <a:xfrm>
          <a:off x="10785973" y="269627"/>
          <a:ext cx="134471" cy="201706"/>
        </a:xfrm>
        <a:prstGeom prst="chevron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0</xdr:row>
      <xdr:rowOff>149225</xdr:rowOff>
    </xdr:from>
    <xdr:to>
      <xdr:col>6</xdr:col>
      <xdr:colOff>350371</xdr:colOff>
      <xdr:row>0</xdr:row>
      <xdr:rowOff>350931</xdr:rowOff>
    </xdr:to>
    <xdr:sp macro="" textlink="">
      <xdr:nvSpPr>
        <xdr:cNvPr id="4" name="Seta: Divisa 3" descr="seta">
          <a:hlinkClick xmlns:r="http://schemas.openxmlformats.org/officeDocument/2006/relationships" r:id="rId1" tooltip="Selecione para navegar até a planilha Horário das Aulas"/>
          <a:extLst>
            <a:ext uri="{FF2B5EF4-FFF2-40B4-BE49-F238E27FC236}">
              <a16:creationId xmlns:a16="http://schemas.microsoft.com/office/drawing/2014/main" id="{3827567C-2444-4A9B-8BA7-9AD7F5973BFF}"/>
            </a:ext>
          </a:extLst>
        </xdr:cNvPr>
        <xdr:cNvSpPr/>
      </xdr:nvSpPr>
      <xdr:spPr>
        <a:xfrm rot="10800000">
          <a:off x="8235950" y="149225"/>
          <a:ext cx="134471" cy="201706"/>
        </a:xfrm>
        <a:prstGeom prst="chevron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14</xdr:row>
      <xdr:rowOff>161926</xdr:rowOff>
    </xdr:from>
    <xdr:to>
      <xdr:col>4</xdr:col>
      <xdr:colOff>95250</xdr:colOff>
      <xdr:row>27</xdr:row>
      <xdr:rowOff>38506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5C6D75F-935C-4E92-B859-8BA969D8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3057526"/>
          <a:ext cx="4333875" cy="2276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406854</xdr:colOff>
      <xdr:row>0</xdr:row>
      <xdr:rowOff>8165</xdr:rowOff>
    </xdr:from>
    <xdr:to>
      <xdr:col>21</xdr:col>
      <xdr:colOff>164504</xdr:colOff>
      <xdr:row>28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0A5742-B5A0-4930-8F79-FA64281EC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2068" y="8165"/>
          <a:ext cx="12684436" cy="58224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338259</xdr:colOff>
      <xdr:row>0</xdr:row>
      <xdr:rowOff>0</xdr:rowOff>
    </xdr:from>
    <xdr:to>
      <xdr:col>17</xdr:col>
      <xdr:colOff>408265</xdr:colOff>
      <xdr:row>20</xdr:row>
      <xdr:rowOff>24423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B99F1E6-9845-4D52-B719-EC1F5729E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0134" y="0"/>
          <a:ext cx="9103032" cy="3834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88239</xdr:colOff>
      <xdr:row>20</xdr:row>
      <xdr:rowOff>114300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71F921D-513E-42CB-B4FA-1B475D479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39502" cy="3733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genda%20do%20alun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ário das Aulas"/>
      <sheetName val="Lista de Aulas"/>
      <sheetName val="Agenda do aluno1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HorárioDasAulas" displayName="HorárioDasAulas" ref="B3:I56">
  <autoFilter ref="B3:I56" xr:uid="{00000000-0009-0000-0100-000003000000}"/>
  <tableColumns count="8">
    <tableColumn id="1" xr3:uid="{00000000-0010-0000-0000-000001000000}" name="HORA" totalsRowLabel="Total" dataCellStyle="Hora">
      <calculatedColumnFormula>B3+Incremento</calculatedColumnFormula>
    </tableColumn>
    <tableColumn id="2" xr3:uid="{00000000-0010-0000-0000-000002000000}" name="DOMINGO" dataDxfId="28" dataCellStyle="Detalhes_da_Tabela">
      <calculatedColumnFormula>IFERROR(INDEX(ListaAula[],MATCH(SUMPRODUCT((ListaAula[DIA]=HorárioDasAulas[[#Headers],[DOMINGO]])*(ROUNDDOWN($B4,10)&gt;=ROUNDDOWN(ListaAula[HORA DE INÍCIO],10))*($B4&lt;=ListaAula[HORA DE TÉRMINO]),ListaAula[EXCLUSIVO]),ListaAula[EXCLUSIVO],0),2),0)</calculatedColumnFormula>
    </tableColumn>
    <tableColumn id="3" xr3:uid="{00000000-0010-0000-0000-000003000000}" name="SEGUNDA-FEIRA" dataDxfId="27" dataCellStyle="Detalhes_da_Tabela">
      <calculatedColumnFormula>IFERROR(INDEX(ListaAula[],MATCH(SUMPRODUCT((ListaAula[DIA]=HorárioDasAulas[[#Headers],[SEGUNDA-FEIRA]])*(ROUNDDOWN($B4,10)&gt;=ROUNDDOWN(ListaAula[HORA DE INÍCIO],10))*($B4&lt;=ListaAula[HORA DE TÉRMINO]),ListaAula[EXCLUSIVO]),ListaAula[EXCLUSIVO],0),2),0)</calculatedColumnFormula>
    </tableColumn>
    <tableColumn id="4" xr3:uid="{00000000-0010-0000-0000-000004000000}" name="TERÇA-FEIRA" dataDxfId="26" dataCellStyle="Detalhes_da_Tabela">
      <calculatedColumnFormula>IFERROR(INDEX(ListaAula[],MATCH(SUMPRODUCT((ListaAula[DIA]=HorárioDasAulas[[#Headers],[TERÇA-FEIRA]])*(ROUNDDOWN($B4,10)&gt;=ROUNDDOWN(ListaAula[HORA DE INÍCIO],10))*($B4&lt;=ListaAula[HORA DE TÉRMINO]),ListaAula[EXCLUSIVO]),ListaAula[EXCLUSIVO],0),2),0)</calculatedColumnFormula>
    </tableColumn>
    <tableColumn id="5" xr3:uid="{00000000-0010-0000-0000-000005000000}" name="QUARTA-FEIRA" dataDxfId="25" dataCellStyle="Detalhes_da_Tabela">
      <calculatedColumnFormula>IFERROR(INDEX(ListaAula[],MATCH(SUMPRODUCT((ListaAula[DIA]=HorárioDasAulas[[#Headers],[QUARTA-FEIRA]])*(ROUNDDOWN($B4,10)&gt;=ROUNDDOWN(ListaAula[HORA DE INÍCIO],10))*($B4&lt;=ListaAula[HORA DE TÉRMINO]),ListaAula[EXCLUSIVO]),ListaAula[EXCLUSIVO],0),2),0)</calculatedColumnFormula>
    </tableColumn>
    <tableColumn id="6" xr3:uid="{00000000-0010-0000-0000-000006000000}" name="QUINTA-FEIRA" dataDxfId="24" dataCellStyle="Detalhes_da_Tabela">
      <calculatedColumnFormula>IFERROR(INDEX(ListaAula[],MATCH(SUMPRODUCT((ListaAula[DIA]=HorárioDasAulas[[#Headers],[QUINTA-FEIRA]])*(ROUNDDOWN($B4,10)&gt;=ROUNDDOWN(ListaAula[HORA DE INÍCIO],10))*($B4&lt;=ListaAula[HORA DE TÉRMINO]),ListaAula[EXCLUSIVO]),ListaAula[EXCLUSIVO],0),2),0)</calculatedColumnFormula>
    </tableColumn>
    <tableColumn id="7" xr3:uid="{00000000-0010-0000-0000-000007000000}" name="SEXTA-FEIRA" dataDxfId="23" dataCellStyle="Detalhes_da_Tabela">
      <calculatedColumnFormula>IFERROR(INDEX(ListaAula[],MATCH(SUMPRODUCT((ListaAula[DIA]=HorárioDasAulas[[#Headers],[SEXTA-FEIRA]])*(ROUNDDOWN($B4,10)&gt;=ROUNDDOWN(ListaAula[HORA DE INÍCIO],10))*($B4&lt;=ListaAula[HORA DE TÉRMINO]),ListaAula[EXCLUSIVO]),ListaAula[EXCLUSIVO],0),2),0)</calculatedColumnFormula>
    </tableColumn>
    <tableColumn id="8" xr3:uid="{00000000-0010-0000-0000-000008000000}" name="SÁBADO" totalsRowFunction="sum" dataCellStyle="Detalhes_da_Tabela">
      <calculatedColumnFormula>IFERROR(INDEX(ListaAula[],MATCH(SUMPRODUCT((ListaAula[DIA]=HorárioDasAulas[[#Headers],[SÁBADO]])*(ROUNDDOWN($B4,10)&gt;=ROUNDDOWN(ListaAula[HORA DE INÍCIO],10))*($B4&lt;=ListaAula[HORA DE TÉRMINO]),ListaAula[EXCLUSIVO]),ListaAula[EXCLUSIVO],0),2),0)</calculatedColumnFormula>
    </tableColumn>
  </tableColumns>
  <tableStyleInfo name="Horário das Aulas" showFirstColumn="0" showLastColumn="0" showRowStripes="0" showColumnStripes="0"/>
  <extLst>
    <ext xmlns:x14="http://schemas.microsoft.com/office/spreadsheetml/2009/9/main" uri="{504A1905-F514-4f6f-8877-14C23A59335A}">
      <x14:table altTextSummary="A lista de classes é organizada por dia da semana e intervalo de tempo. A ID da aula é exibida na interseção entre o Dia da Semana e o Horário de Início e segue até o Horário de Término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ListaAula" displayName="ListaAula" ref="B2:H11">
  <autoFilter ref="B2:H11" xr:uid="{00000000-0009-0000-0100-000001000000}"/>
  <tableColumns count="7">
    <tableColumn id="1" xr3:uid="{00000000-0010-0000-0100-000001000000}" name="AULA" totalsRowLabel="Total" dataDxfId="13" totalsRowDxfId="12" dataCellStyle="Detalhes_da_Tabela"/>
    <tableColumn id="2" xr3:uid="{00000000-0010-0000-0100-000002000000}" name="ID" dataDxfId="11" totalsRowDxfId="10" dataCellStyle="Detalhes_da_Tabela"/>
    <tableColumn id="3" xr3:uid="{00000000-0010-0000-0100-000003000000}" name="DIA" dataDxfId="9" totalsRowDxfId="8" dataCellStyle="Detalhes_da_Tabela"/>
    <tableColumn id="5" xr3:uid="{00000000-0010-0000-0100-000005000000}" name="LOCAL" dataDxfId="7" totalsRowDxfId="6" dataCellStyle="Detalhes_da_Tabela"/>
    <tableColumn id="4" xr3:uid="{00000000-0010-0000-0100-000004000000}" name="HORA DE INÍCIO" dataDxfId="5" totalsRowDxfId="4" dataCellStyle="60% - Ênfase6"/>
    <tableColumn id="6" xr3:uid="{00000000-0010-0000-0100-000006000000}" name="HORA DE TÉRMINO" dataDxfId="3" totalsRowDxfId="2" dataCellStyle="60% - Ênfase6"/>
    <tableColumn id="7" xr3:uid="{00000000-0010-0000-0100-000007000000}" name="EXCLUSIVO" totalsRowFunction="sum" dataDxfId="1" totalsRowDxfId="0">
      <calculatedColumnFormula>ROW()-ROW([1]!ListaAula[[#Headers],[EXCLUSIVO]])</calculatedColumnFormula>
    </tableColumn>
  </tableColumns>
  <tableStyleInfo name="Horário das Aulas" showFirstColumn="0" showLastColumn="0" showRowStripes="1" showColumnStripes="0"/>
  <extLst>
    <ext xmlns:x14="http://schemas.microsoft.com/office/spreadsheetml/2009/9/main" uri="{504A1905-F514-4f6f-8877-14C23A59335A}">
      <x14:table altTextSummary="Informações sobre as aulas que são exibidas na planilha Horário das Aulas, como Aula, ID, Dia (dia da semana), Local, Hora de início e Hora de término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E9AA74-95A8-4CBD-8CBC-91998BA54D9C}" name="Tabela4" displayName="Tabela4" ref="A24:L160" totalsRowShown="0">
  <autoFilter ref="A24:L160" xr:uid="{70280966-2301-4801-867A-D4A1C820E07D}"/>
  <tableColumns count="12">
    <tableColumn id="1" xr3:uid="{00532FEB-5283-4E19-ADD6-7C824C0CB7E7}" name="Temas"/>
    <tableColumn id="2" xr3:uid="{C70F3334-F226-4782-B4C7-BCA88C222B17}" name="Coluna2"/>
    <tableColumn id="3" xr3:uid="{0211E7FA-0DE2-406A-AC98-5BF918576015}" name="Coluna3"/>
    <tableColumn id="4" xr3:uid="{B026D8B2-F292-4D38-9156-D47F84D0174E}" name="Coluna4"/>
    <tableColumn id="5" xr3:uid="{D6D4EA97-07FE-4CA4-BA2B-8FC2F8D3CD96}" name="Coluna5"/>
    <tableColumn id="6" xr3:uid="{9BA34456-D476-4242-9E15-AC7F376173D4}" name="Coluna6"/>
    <tableColumn id="7" xr3:uid="{07DC779E-3FEA-491E-9CE0-C8FFF5A917E2}" name="Coluna7"/>
    <tableColumn id="8" xr3:uid="{847A0154-94C7-44A6-9C2B-3FA7627020EC}" name="Coluna8"/>
    <tableColumn id="9" xr3:uid="{8B1FAB4D-C951-49D6-8725-51BB1671199C}" name="Coluna1"/>
    <tableColumn id="10" xr3:uid="{3A238EE8-1BD4-4EF7-A190-52B0BD1F0F1A}" name="Coluna9"/>
    <tableColumn id="11" xr3:uid="{3449691B-EE52-4B95-8E2C-5F2022D368E0}" name="Coluna10"/>
    <tableColumn id="12" xr3:uid="{A35399D8-DB28-44EE-A133-4A4A6B368983}" name="Coluna1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Student Schedule">
  <a:themeElements>
    <a:clrScheme name="Student Schedule">
      <a:dk1>
        <a:srgbClr val="000000"/>
      </a:dk1>
      <a:lt1>
        <a:srgbClr val="FFFFFF"/>
      </a:lt1>
      <a:dk2>
        <a:srgbClr val="2E3F5C"/>
      </a:dk2>
      <a:lt2>
        <a:srgbClr val="F7F6F0"/>
      </a:lt2>
      <a:accent1>
        <a:srgbClr val="CC7073"/>
      </a:accent1>
      <a:accent2>
        <a:srgbClr val="34A5A3"/>
      </a:accent2>
      <a:accent3>
        <a:srgbClr val="F0AE1E"/>
      </a:accent3>
      <a:accent4>
        <a:srgbClr val="DB803D"/>
      </a:accent4>
      <a:accent5>
        <a:srgbClr val="88AC2E"/>
      </a:accent5>
      <a:accent6>
        <a:srgbClr val="A9758F"/>
      </a:accent6>
      <a:hlink>
        <a:srgbClr val="42A3B6"/>
      </a:hlink>
      <a:folHlink>
        <a:srgbClr val="A9758F"/>
      </a:folHlink>
    </a:clrScheme>
    <a:fontScheme name="Student Schedul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onte&#250;dos%20Semanais.png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Resumos\Literatura\WhatsApp%20Image%202019-10-26%20at%2014.30.28%20(6).jpeg" TargetMode="External"/><Relationship Id="rId13" Type="http://schemas.openxmlformats.org/officeDocument/2006/relationships/hyperlink" Target="Resumos\Literatura\quinhentismo.jpg" TargetMode="External"/><Relationship Id="rId18" Type="http://schemas.openxmlformats.org/officeDocument/2006/relationships/hyperlink" Target="Resumos\Literatura\escolas%20liter&#225;rias.jpg" TargetMode="External"/><Relationship Id="rId3" Type="http://schemas.openxmlformats.org/officeDocument/2006/relationships/hyperlink" Target="Resumos\Literatura\WhatsApp%20Image%202019-10-26%20at%2014.30.28%20(1).jpeg" TargetMode="External"/><Relationship Id="rId21" Type="http://schemas.openxmlformats.org/officeDocument/2006/relationships/hyperlink" Target="Resumos\Literatura\vanguardas%20europeias.jpg" TargetMode="External"/><Relationship Id="rId7" Type="http://schemas.openxmlformats.org/officeDocument/2006/relationships/hyperlink" Target="Resumos\Literatura\WhatsApp%20Image%202019-10-26%20at%2014.30.28%20(5).jpeg" TargetMode="External"/><Relationship Id="rId12" Type="http://schemas.openxmlformats.org/officeDocument/2006/relationships/hyperlink" Target="Resumos\Literatura\renascimento.JPG" TargetMode="External"/><Relationship Id="rId17" Type="http://schemas.openxmlformats.org/officeDocument/2006/relationships/hyperlink" Target="Resumos\Literatura\Realismo.jpg" TargetMode="External"/><Relationship Id="rId2" Type="http://schemas.openxmlformats.org/officeDocument/2006/relationships/hyperlink" Target="Resumos\Literatura\WhatsApp%20Image%202019-10-26%20at%2014.30.27.jpeg" TargetMode="External"/><Relationship Id="rId16" Type="http://schemas.openxmlformats.org/officeDocument/2006/relationships/hyperlink" Target="Resumos\Slides\Romantismo.pptx" TargetMode="External"/><Relationship Id="rId20" Type="http://schemas.openxmlformats.org/officeDocument/2006/relationships/hyperlink" Target="Resumos\Literatura\simbolismo.jpg" TargetMode="External"/><Relationship Id="rId1" Type="http://schemas.openxmlformats.org/officeDocument/2006/relationships/hyperlink" Target="Resumos\Literatura\WhatsApp%20Image%202019-10-26%20at%2014.30.28%20(7).jpeg" TargetMode="External"/><Relationship Id="rId6" Type="http://schemas.openxmlformats.org/officeDocument/2006/relationships/hyperlink" Target="Resumos\Literatura\WhatsApp%20Image%202019-10-26%20at%2014.30.28%20(4).jpeg" TargetMode="External"/><Relationship Id="rId11" Type="http://schemas.openxmlformats.org/officeDocument/2006/relationships/hyperlink" Target="Resumos\Literatura\renascimento.JPG" TargetMode="External"/><Relationship Id="rId24" Type="http://schemas.openxmlformats.org/officeDocument/2006/relationships/drawing" Target="../drawings/drawing4.xml"/><Relationship Id="rId5" Type="http://schemas.openxmlformats.org/officeDocument/2006/relationships/hyperlink" Target="Resumos\Literatura\WhatsApp%20Image%202019-10-26%20at%2014.30.28%20(3).jpeg" TargetMode="External"/><Relationship Id="rId15" Type="http://schemas.openxmlformats.org/officeDocument/2006/relationships/hyperlink" Target="Resumos\Slides\Arcadismo.pptx" TargetMode="External"/><Relationship Id="rId23" Type="http://schemas.openxmlformats.org/officeDocument/2006/relationships/printerSettings" Target="../printerSettings/printerSettings9.bin"/><Relationship Id="rId10" Type="http://schemas.openxmlformats.org/officeDocument/2006/relationships/hyperlink" Target="Resumos\Literatura\trovadorismo.jpg" TargetMode="External"/><Relationship Id="rId19" Type="http://schemas.openxmlformats.org/officeDocument/2006/relationships/hyperlink" Target="Resumos\Literatura\parnasianismo.jpg" TargetMode="External"/><Relationship Id="rId4" Type="http://schemas.openxmlformats.org/officeDocument/2006/relationships/hyperlink" Target="Resumos\Literatura\WhatsApp%20Image%202019-10-26%20at%2014.30.28%20(2).jpeg" TargetMode="External"/><Relationship Id="rId9" Type="http://schemas.openxmlformats.org/officeDocument/2006/relationships/hyperlink" Target="Resumos\Literatura\WhatsApp%20Image%202019-10-26%20at%2014.30.28.jpeg" TargetMode="External"/><Relationship Id="rId14" Type="http://schemas.openxmlformats.org/officeDocument/2006/relationships/hyperlink" Target="Resumos\Slides\Barroco.pptx" TargetMode="External"/><Relationship Id="rId22" Type="http://schemas.openxmlformats.org/officeDocument/2006/relationships/hyperlink" Target="Resumos\Literatura\g&#234;neros.jpg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Reda&#231;&#245;es\1%20suic&#237;dio%20jovens\Autoria.png" TargetMode="External"/><Relationship Id="rId13" Type="http://schemas.openxmlformats.org/officeDocument/2006/relationships/hyperlink" Target="Reda&#231;&#245;es\Red%20Sistema%20prisional.png" TargetMode="External"/><Relationship Id="rId3" Type="http://schemas.openxmlformats.org/officeDocument/2006/relationships/hyperlink" Target="Resumos\Reda&#231;&#227;o\Seguran&#231;a%20P&#250;blica.jpg" TargetMode="External"/><Relationship Id="rId7" Type="http://schemas.openxmlformats.org/officeDocument/2006/relationships/hyperlink" Target="Reda&#231;&#245;es\1%20suic&#237;dio%20jovens\Quadro.png" TargetMode="External"/><Relationship Id="rId12" Type="http://schemas.openxmlformats.org/officeDocument/2006/relationships/hyperlink" Target="Reda&#231;&#245;es\grade%20beleza.png" TargetMode="External"/><Relationship Id="rId17" Type="http://schemas.openxmlformats.org/officeDocument/2006/relationships/table" Target="../tables/table3.xml"/><Relationship Id="rId2" Type="http://schemas.openxmlformats.org/officeDocument/2006/relationships/hyperlink" Target="Resumos\Reda&#231;&#227;o\Obesidade%20sobrepeso%20em%20quest&#227;o%20no%20Brasil.jpg" TargetMode="External"/><Relationship Id="rId16" Type="http://schemas.openxmlformats.org/officeDocument/2006/relationships/drawing" Target="../drawings/drawing5.xml"/><Relationship Id="rId1" Type="http://schemas.openxmlformats.org/officeDocument/2006/relationships/hyperlink" Target="Resumos\Reda&#231;&#227;o\Processo%20de%20Ado&#231;&#227;o%20no%20Brasil.jpg" TargetMode="External"/><Relationship Id="rId6" Type="http://schemas.openxmlformats.org/officeDocument/2006/relationships/hyperlink" Target="Reda&#231;&#245;es\1%20suic&#237;dio%20jovens\Reda&#231;&#227;o.png" TargetMode="External"/><Relationship Id="rId11" Type="http://schemas.openxmlformats.org/officeDocument/2006/relationships/hyperlink" Target="Reda&#231;&#245;es\038832bf-1979-49af-b1c2-bb9a6d811615.jpg" TargetMode="External"/><Relationship Id="rId5" Type="http://schemas.openxmlformats.org/officeDocument/2006/relationships/hyperlink" Target="Resumos\Reda&#231;&#227;o\Os%20desafios%20das%20novas%20tecnologias%20em%20sala%20de%20aula.jpg" TargetMode="External"/><Relationship Id="rId15" Type="http://schemas.openxmlformats.org/officeDocument/2006/relationships/printerSettings" Target="../printerSettings/printerSettings10.bin"/><Relationship Id="rId10" Type="http://schemas.openxmlformats.org/officeDocument/2006/relationships/hyperlink" Target="Reda&#231;&#245;es\1%20suic&#237;dio%20jovens\Proposta.png" TargetMode="External"/><Relationship Id="rId4" Type="http://schemas.openxmlformats.org/officeDocument/2006/relationships/hyperlink" Target="Resumos\Reda&#231;&#227;o\a%20quest&#227;o%20da%20fome%20no%20Brasil.jpg" TargetMode="External"/><Relationship Id="rId9" Type="http://schemas.openxmlformats.org/officeDocument/2006/relationships/hyperlink" Target="Reda&#231;&#245;es\1%20suic&#237;dio%20jovens\Planejamento.png" TargetMode="External"/><Relationship Id="rId14" Type="http://schemas.openxmlformats.org/officeDocument/2006/relationships/hyperlink" Target="Reda&#231;&#245;es\grade%20sist%20pris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sumos\Matem&#225;tica\fatora&#231;&#227;o.jpg" TargetMode="External"/><Relationship Id="rId13" Type="http://schemas.openxmlformats.org/officeDocument/2006/relationships/hyperlink" Target="Resumos\Matem&#225;tica\quadrilateros.jpg" TargetMode="External"/><Relationship Id="rId18" Type="http://schemas.openxmlformats.org/officeDocument/2006/relationships/hyperlink" Target="Resumos\Matem&#225;tica\probabilidade.jpg" TargetMode="External"/><Relationship Id="rId26" Type="http://schemas.openxmlformats.org/officeDocument/2006/relationships/hyperlink" Target="Resumos\Matem&#225;tica\inequa&#231;&#245;es.jpg" TargetMode="External"/><Relationship Id="rId3" Type="http://schemas.openxmlformats.org/officeDocument/2006/relationships/hyperlink" Target="Resumos\Matem&#225;tica\fun&#231;&#245;es%20de%201%20e%202%20graus.jpg" TargetMode="External"/><Relationship Id="rId21" Type="http://schemas.openxmlformats.org/officeDocument/2006/relationships/hyperlink" Target="Resumos\Matem&#225;tica\an&#225;lise%20combinat&#243;ria.jpg" TargetMode="External"/><Relationship Id="rId7" Type="http://schemas.openxmlformats.org/officeDocument/2006/relationships/hyperlink" Target="Resumos\Matem&#225;tica\exponencial.jpg" TargetMode="External"/><Relationship Id="rId12" Type="http://schemas.openxmlformats.org/officeDocument/2006/relationships/hyperlink" Target="Resumos\Matem&#225;tica\estatistica.jpg" TargetMode="External"/><Relationship Id="rId17" Type="http://schemas.openxmlformats.org/officeDocument/2006/relationships/hyperlink" Target="Resumos\Matem&#225;tica\geometria%20espacial.jpg" TargetMode="External"/><Relationship Id="rId25" Type="http://schemas.openxmlformats.org/officeDocument/2006/relationships/hyperlink" Target="Resumos\Matem&#225;tica\financeira.jpg" TargetMode="External"/><Relationship Id="rId2" Type="http://schemas.openxmlformats.org/officeDocument/2006/relationships/hyperlink" Target="Resumos\Matem&#225;tica\log.jpg" TargetMode="External"/><Relationship Id="rId16" Type="http://schemas.openxmlformats.org/officeDocument/2006/relationships/hyperlink" Target="Resumos\Matem&#225;tica\geometria%20espacial.jpg" TargetMode="External"/><Relationship Id="rId20" Type="http://schemas.openxmlformats.org/officeDocument/2006/relationships/hyperlink" Target="Resumos\Slides\PA%20e%20PG.pptx" TargetMode="External"/><Relationship Id="rId1" Type="http://schemas.openxmlformats.org/officeDocument/2006/relationships/hyperlink" Target="Resumos\Matem&#225;tica\conjuntos.jpg" TargetMode="External"/><Relationship Id="rId6" Type="http://schemas.openxmlformats.org/officeDocument/2006/relationships/hyperlink" Target="Resumos\Slides\Rela&#231;&#245;es%20e%20Fun&#231;&#245;es.pptx" TargetMode="External"/><Relationship Id="rId11" Type="http://schemas.openxmlformats.org/officeDocument/2006/relationships/hyperlink" Target="Resumos\Matem&#225;tica\polinomios.jpg" TargetMode="External"/><Relationship Id="rId24" Type="http://schemas.openxmlformats.org/officeDocument/2006/relationships/hyperlink" Target="Resumos\Slides\Radicia&#231;&#227;o%20e%20Potencia&#231;&#227;o.pptx" TargetMode="External"/><Relationship Id="rId5" Type="http://schemas.openxmlformats.org/officeDocument/2006/relationships/hyperlink" Target="Resumos\Matem&#225;tica\rela&#231;&#245;es%20m&#233;tricas%20triangulo.jpg" TargetMode="External"/><Relationship Id="rId15" Type="http://schemas.openxmlformats.org/officeDocument/2006/relationships/hyperlink" Target="Resumos\Matem&#225;tica\naturais%20inteiros%20racionais%20etc.jpg" TargetMode="External"/><Relationship Id="rId23" Type="http://schemas.openxmlformats.org/officeDocument/2006/relationships/hyperlink" Target="Resumos\Matem&#225;tica\fun&#231;&#227;o%20quadr&#225;tica.jpg" TargetMode="External"/><Relationship Id="rId10" Type="http://schemas.openxmlformats.org/officeDocument/2006/relationships/hyperlink" Target="Resumos\Matem&#225;tica\raz&#227;o%20e%20propor&#231;&#227;o.jpg" TargetMode="External"/><Relationship Id="rId19" Type="http://schemas.openxmlformats.org/officeDocument/2006/relationships/hyperlink" Target="Resumos\Matem&#225;tica\geomtria%20plana.jpg" TargetMode="External"/><Relationship Id="rId4" Type="http://schemas.openxmlformats.org/officeDocument/2006/relationships/hyperlink" Target="Resumos\Matem&#225;tica\triangulos.jpg" TargetMode="External"/><Relationship Id="rId9" Type="http://schemas.openxmlformats.org/officeDocument/2006/relationships/hyperlink" Target="Resumos\Matem&#225;tica\trigonometria.jpg" TargetMode="External"/><Relationship Id="rId14" Type="http://schemas.openxmlformats.org/officeDocument/2006/relationships/hyperlink" Target="Resumos\Slides\Teoria%20dos%20Numeros.pptx" TargetMode="External"/><Relationship Id="rId22" Type="http://schemas.openxmlformats.org/officeDocument/2006/relationships/hyperlink" Target="Resumos\Matem&#225;tica\regra%20de%203.jpg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sumos\Slides\Ideias%20e%20Movimentos%20Burguesia.pptx" TargetMode="External"/><Relationship Id="rId13" Type="http://schemas.openxmlformats.org/officeDocument/2006/relationships/hyperlink" Target="Resumos\Slides\Coloniza&#231;&#227;o.pptx" TargetMode="External"/><Relationship Id="rId18" Type="http://schemas.openxmlformats.org/officeDocument/2006/relationships/hyperlink" Target="Resumos\Slides\2o%20Reinado.pptx" TargetMode="External"/><Relationship Id="rId3" Type="http://schemas.openxmlformats.org/officeDocument/2006/relationships/hyperlink" Target="Resumos\Slides\Idade%20M&#233;dia.pptx" TargetMode="External"/><Relationship Id="rId21" Type="http://schemas.openxmlformats.org/officeDocument/2006/relationships/hyperlink" Target="Resumos\Hist&#243;ria\Novo%20Documento%202018-09-24%20(1)_3.jpg" TargetMode="External"/><Relationship Id="rId7" Type="http://schemas.openxmlformats.org/officeDocument/2006/relationships/hyperlink" Target="Resumos\Slides\Am&#233;rica%20do%20S&#233;c%20XIX.pptx" TargetMode="External"/><Relationship Id="rId12" Type="http://schemas.openxmlformats.org/officeDocument/2006/relationships/hyperlink" Target="Resumos\Slides\Origens%20da%20Europa%20no%20Brasil.pptx" TargetMode="External"/><Relationship Id="rId17" Type="http://schemas.openxmlformats.org/officeDocument/2006/relationships/hyperlink" Target="Resumos\Slides\1o%20Reinado%20e%20Per&#237;odo%20Regencial.pptx" TargetMode="External"/><Relationship Id="rId2" Type="http://schemas.openxmlformats.org/officeDocument/2006/relationships/hyperlink" Target="Resumos\Slides\Antiguidade%20Cl&#225;ssica.pptx" TargetMode="External"/><Relationship Id="rId16" Type="http://schemas.openxmlformats.org/officeDocument/2006/relationships/hyperlink" Target="Resumos\Slides\Per&#237;odo%20Joanino.pptx" TargetMode="External"/><Relationship Id="rId20" Type="http://schemas.openxmlformats.org/officeDocument/2006/relationships/hyperlink" Target="Resumos\Hist&#243;ria\Novo%20Documento%202018-09-19_3.jpg" TargetMode="External"/><Relationship Id="rId1" Type="http://schemas.openxmlformats.org/officeDocument/2006/relationships/hyperlink" Target="Resumos\Slides\Antiguidade%20Oriental.pptx" TargetMode="External"/><Relationship Id="rId6" Type="http://schemas.openxmlformats.org/officeDocument/2006/relationships/hyperlink" Target="Resumos\Slides\Fim%20do%20Antigo%20Regime.pptx" TargetMode="External"/><Relationship Id="rId11" Type="http://schemas.openxmlformats.org/officeDocument/2006/relationships/hyperlink" Target="Resumos\Slides\2%20Guerra%20Mundial.pptx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Resumos\Slides\O%20Antigo%20Regime.pptx" TargetMode="External"/><Relationship Id="rId15" Type="http://schemas.openxmlformats.org/officeDocument/2006/relationships/hyperlink" Target="Resumos\Slides\S&#233;culo%20XVIII.pptx" TargetMode="External"/><Relationship Id="rId23" Type="http://schemas.openxmlformats.org/officeDocument/2006/relationships/hyperlink" Target="Resumos\Slides\Era%20Vargas.pptx" TargetMode="External"/><Relationship Id="rId10" Type="http://schemas.openxmlformats.org/officeDocument/2006/relationships/hyperlink" Target="Resumos\Slides\Per&#237;odo%20Entreguerras.pptx" TargetMode="External"/><Relationship Id="rId19" Type="http://schemas.openxmlformats.org/officeDocument/2006/relationships/hyperlink" Target="Resumos\Hist&#243;ria\Novo%20Documento%202018-09-12_6.jpg" TargetMode="External"/><Relationship Id="rId4" Type="http://schemas.openxmlformats.org/officeDocument/2006/relationships/hyperlink" Target="Resumos\Slides\Pr&#233;%20Hist&#243;ria.pptx" TargetMode="External"/><Relationship Id="rId9" Type="http://schemas.openxmlformats.org/officeDocument/2006/relationships/hyperlink" Target="Resumos\Slides\Expans&#227;o%20e%20Crise%20do%20Capitalismo.pptx" TargetMode="External"/><Relationship Id="rId14" Type="http://schemas.openxmlformats.org/officeDocument/2006/relationships/hyperlink" Target="Resumos\Slides\Pol&#237;tica%20Colonial.pptx" TargetMode="External"/><Relationship Id="rId22" Type="http://schemas.openxmlformats.org/officeDocument/2006/relationships/hyperlink" Target="Resumos\Slides\Rep&#250;blica%20Velha.ppt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Resumos\Slides\Modelos%20de%20Produ&#231;&#227;o.pptx" TargetMode="External"/><Relationship Id="rId13" Type="http://schemas.openxmlformats.org/officeDocument/2006/relationships/hyperlink" Target="Resumos\Geografia\IMG_20180320_214943_483.JPG" TargetMode="External"/><Relationship Id="rId18" Type="http://schemas.openxmlformats.org/officeDocument/2006/relationships/hyperlink" Target="Resumos\mapa%20neoliberalismo.png" TargetMode="External"/><Relationship Id="rId3" Type="http://schemas.openxmlformats.org/officeDocument/2006/relationships/hyperlink" Target="Resumos\Slides\Solos%20e%20Min&#233;rios.pptx" TargetMode="External"/><Relationship Id="rId7" Type="http://schemas.openxmlformats.org/officeDocument/2006/relationships/hyperlink" Target="Resumos\Geografia\Conceitos.jpg" TargetMode="External"/><Relationship Id="rId12" Type="http://schemas.openxmlformats.org/officeDocument/2006/relationships/hyperlink" Target="Resumos\Slides\Agr&#225;ria.pptx" TargetMode="External"/><Relationship Id="rId17" Type="http://schemas.openxmlformats.org/officeDocument/2006/relationships/hyperlink" Target="Resumos\Geografia\Novo%20Documento%202019-02-19%2007.47.28_6.jpg" TargetMode="External"/><Relationship Id="rId2" Type="http://schemas.openxmlformats.org/officeDocument/2006/relationships/hyperlink" Target="Resumos\Slides\Geomorfologia.pptx" TargetMode="External"/><Relationship Id="rId16" Type="http://schemas.openxmlformats.org/officeDocument/2006/relationships/hyperlink" Target="Resumos\Geografia\Novo%20Documento%202018-06-10_2.jpg" TargetMode="External"/><Relationship Id="rId1" Type="http://schemas.openxmlformats.org/officeDocument/2006/relationships/hyperlink" Target="Resumos\Slides\Cartografia.pptx" TargetMode="External"/><Relationship Id="rId6" Type="http://schemas.openxmlformats.org/officeDocument/2006/relationships/hyperlink" Target="Resumos\Geografia\Impactos.jpg" TargetMode="External"/><Relationship Id="rId11" Type="http://schemas.openxmlformats.org/officeDocument/2006/relationships/hyperlink" Target="Resumos\Slides\Energia%20Geo.pptx" TargetMode="External"/><Relationship Id="rId5" Type="http://schemas.openxmlformats.org/officeDocument/2006/relationships/hyperlink" Target="Resumos\Geografia\Vegeta&#231;&#227;o.jpg" TargetMode="External"/><Relationship Id="rId15" Type="http://schemas.openxmlformats.org/officeDocument/2006/relationships/hyperlink" Target="Resumos\Geografia\Novo%20Documento%202019-04-10%2010.37.27_1.jpg" TargetMode="External"/><Relationship Id="rId10" Type="http://schemas.openxmlformats.org/officeDocument/2006/relationships/hyperlink" Target="Resumos\Slides\Energia%20Geo.pptx" TargetMode="External"/><Relationship Id="rId4" Type="http://schemas.openxmlformats.org/officeDocument/2006/relationships/hyperlink" Target="Resumos\Geografia\Elementos%20Clima.jpg" TargetMode="External"/><Relationship Id="rId9" Type="http://schemas.openxmlformats.org/officeDocument/2006/relationships/hyperlink" Target="Resumos\Slides\Industrializa&#231;&#227;o%20BR.pptx" TargetMode="External"/><Relationship Id="rId14" Type="http://schemas.openxmlformats.org/officeDocument/2006/relationships/hyperlink" Target="Resumos\Slides\Regionaliza&#231;&#227;o%20BR.ppt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Resumos\Slides\Grandezas%20Qu&#237;micas.pptx" TargetMode="External"/><Relationship Id="rId13" Type="http://schemas.openxmlformats.org/officeDocument/2006/relationships/hyperlink" Target="Resumos\Slides\Qu&#237;mica%20Org&#226;nica.pptx" TargetMode="External"/><Relationship Id="rId18" Type="http://schemas.openxmlformats.org/officeDocument/2006/relationships/hyperlink" Target="Resumos\Slides\Cin&#233;tica%20Qu&#237;mica.pptx" TargetMode="External"/><Relationship Id="rId3" Type="http://schemas.openxmlformats.org/officeDocument/2006/relationships/hyperlink" Target="Resumos\Slides\Tabela%20Peri&#243;dica.pptx" TargetMode="External"/><Relationship Id="rId21" Type="http://schemas.openxmlformats.org/officeDocument/2006/relationships/hyperlink" Target="Resumos\Qu&#237;mica\radioatividade.jpg" TargetMode="External"/><Relationship Id="rId7" Type="http://schemas.openxmlformats.org/officeDocument/2006/relationships/hyperlink" Target="Resumos\Slides\Estequiometria.pptx" TargetMode="External"/><Relationship Id="rId12" Type="http://schemas.openxmlformats.org/officeDocument/2006/relationships/hyperlink" Target="Resumos\Slides\Qu&#237;mica%20Org&#226;nica.pptx" TargetMode="External"/><Relationship Id="rId17" Type="http://schemas.openxmlformats.org/officeDocument/2006/relationships/hyperlink" Target="Resumos\Slides\Solu&#231;&#245;es.pptx" TargetMode="External"/><Relationship Id="rId2" Type="http://schemas.openxmlformats.org/officeDocument/2006/relationships/hyperlink" Target="Resumos\Slides\Modelos%20At&#244;micos%20e%20Distribu&#231;&#227;o.pptx" TargetMode="External"/><Relationship Id="rId16" Type="http://schemas.openxmlformats.org/officeDocument/2006/relationships/hyperlink" Target="Resumos\Slides\Sais%20e%20&#211;xidos.pptx" TargetMode="External"/><Relationship Id="rId20" Type="http://schemas.openxmlformats.org/officeDocument/2006/relationships/hyperlink" Target="Resumos\Slides\Equil&#237;brios%20Qu&#237;micos.pptx" TargetMode="External"/><Relationship Id="rId1" Type="http://schemas.openxmlformats.org/officeDocument/2006/relationships/hyperlink" Target="Resumos\Slides\Intro%20Qu&#237;mica.pptx" TargetMode="External"/><Relationship Id="rId6" Type="http://schemas.openxmlformats.org/officeDocument/2006/relationships/hyperlink" Target="Resumos\Slides\Estequiometria.pptx" TargetMode="External"/><Relationship Id="rId11" Type="http://schemas.openxmlformats.org/officeDocument/2006/relationships/hyperlink" Target="Resumos\Qu&#237;mica\isomeria.jpg" TargetMode="External"/><Relationship Id="rId5" Type="http://schemas.openxmlformats.org/officeDocument/2006/relationships/hyperlink" Target="Resumos\Slides\Estados%20F&#237;sicos.pptx" TargetMode="External"/><Relationship Id="rId15" Type="http://schemas.openxmlformats.org/officeDocument/2006/relationships/hyperlink" Target="Resumos\Slides\&#193;cidos%20e%20Bases.pptx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Resumos\Slides\Termoqu&#237;mica.pptx" TargetMode="External"/><Relationship Id="rId19" Type="http://schemas.openxmlformats.org/officeDocument/2006/relationships/hyperlink" Target="Resumos\Slides\Equil&#237;brios%20Qu&#237;micos.pptx" TargetMode="External"/><Relationship Id="rId4" Type="http://schemas.openxmlformats.org/officeDocument/2006/relationships/hyperlink" Target="Resumos\Slides\Liga&#231;&#245;es%20Qu&#237;micas.pptx" TargetMode="External"/><Relationship Id="rId9" Type="http://schemas.openxmlformats.org/officeDocument/2006/relationships/hyperlink" Target="Resumos\Slides\Gases.pptx" TargetMode="External"/><Relationship Id="rId14" Type="http://schemas.openxmlformats.org/officeDocument/2006/relationships/hyperlink" Target="Resumos\Slides\Propriedades%20da%20Mat&#233;ria.pptx" TargetMode="External"/><Relationship Id="rId22" Type="http://schemas.openxmlformats.org/officeDocument/2006/relationships/hyperlink" Target="Resumos\Qu&#237;mica\Novo%20Documento%202019-05-01%2014.49.52_4.jp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Resumos\Slides\Termo%20e%20Gases.pptx" TargetMode="External"/><Relationship Id="rId13" Type="http://schemas.openxmlformats.org/officeDocument/2006/relationships/hyperlink" Target="Resumos\F&#237;sica\&#211;ptica%20Geom&#233;trica.jpg" TargetMode="External"/><Relationship Id="rId18" Type="http://schemas.openxmlformats.org/officeDocument/2006/relationships/hyperlink" Target="Resumos\F&#237;sica\gravita&#231;&#227;o.jpg" TargetMode="External"/><Relationship Id="rId26" Type="http://schemas.openxmlformats.org/officeDocument/2006/relationships/hyperlink" Target="Resumos\F&#237;sica\eletrodin&#226;mica.jpg" TargetMode="External"/><Relationship Id="rId3" Type="http://schemas.openxmlformats.org/officeDocument/2006/relationships/hyperlink" Target="Resumos\F&#237;sica\MUV.jpg" TargetMode="External"/><Relationship Id="rId21" Type="http://schemas.openxmlformats.org/officeDocument/2006/relationships/hyperlink" Target="Resumos\Slides\Choques%20e%20Impulsos.pptx" TargetMode="External"/><Relationship Id="rId7" Type="http://schemas.openxmlformats.org/officeDocument/2006/relationships/hyperlink" Target="Resumos\Slides\Calorimetria.pptx" TargetMode="External"/><Relationship Id="rId12" Type="http://schemas.openxmlformats.org/officeDocument/2006/relationships/hyperlink" Target="Resumos\Slides\Magnetismo.pptx" TargetMode="External"/><Relationship Id="rId17" Type="http://schemas.openxmlformats.org/officeDocument/2006/relationships/hyperlink" Target="Resumos\F&#237;sica\trabalho%20e%20energia.jpg" TargetMode="External"/><Relationship Id="rId25" Type="http://schemas.openxmlformats.org/officeDocument/2006/relationships/hyperlink" Target="Resumos\Slides\Hidrost&#225;tica.pptx" TargetMode="External"/><Relationship Id="rId2" Type="http://schemas.openxmlformats.org/officeDocument/2006/relationships/hyperlink" Target="Resumos\F&#237;sica\MU.jpg" TargetMode="External"/><Relationship Id="rId16" Type="http://schemas.openxmlformats.org/officeDocument/2006/relationships/hyperlink" Target="Resumos\Slides\Atrito%20e%20Circular.pptx" TargetMode="External"/><Relationship Id="rId20" Type="http://schemas.openxmlformats.org/officeDocument/2006/relationships/hyperlink" Target="Resumos\Slides\Ondulat&#243;ria.pptx" TargetMode="External"/><Relationship Id="rId29" Type="http://schemas.openxmlformats.org/officeDocument/2006/relationships/printerSettings" Target="../printerSettings/printerSettings6.bin"/><Relationship Id="rId1" Type="http://schemas.openxmlformats.org/officeDocument/2006/relationships/hyperlink" Target="Resumos\Slides\Intro%20Cinem&#225;tica.pptx" TargetMode="External"/><Relationship Id="rId6" Type="http://schemas.openxmlformats.org/officeDocument/2006/relationships/hyperlink" Target="Resumos\F&#237;sica\termometria.jpg" TargetMode="External"/><Relationship Id="rId11" Type="http://schemas.openxmlformats.org/officeDocument/2006/relationships/hyperlink" Target="Resumos\Slides\F&#237;sica%20El&#233;trica.pptx" TargetMode="External"/><Relationship Id="rId24" Type="http://schemas.openxmlformats.org/officeDocument/2006/relationships/hyperlink" Target="Resumos\Slides\Est&#225;tica.pptx" TargetMode="External"/><Relationship Id="rId5" Type="http://schemas.openxmlformats.org/officeDocument/2006/relationships/hyperlink" Target="Resumos\Slides\Eletrost&#225;tica.pptx" TargetMode="External"/><Relationship Id="rId15" Type="http://schemas.openxmlformats.org/officeDocument/2006/relationships/hyperlink" Target="Resumos\Slides\Refra&#231;&#227;o%20da%20Luz.pptx" TargetMode="External"/><Relationship Id="rId23" Type="http://schemas.openxmlformats.org/officeDocument/2006/relationships/hyperlink" Target="Resumos\F&#237;sica\ac&#250;stica.jpg" TargetMode="External"/><Relationship Id="rId28" Type="http://schemas.openxmlformats.org/officeDocument/2006/relationships/hyperlink" Target="Resumos\F&#237;sica\elevadores.jpg" TargetMode="External"/><Relationship Id="rId10" Type="http://schemas.openxmlformats.org/officeDocument/2006/relationships/hyperlink" Target="Resumos\Slides\Leis%20de%20Newton.pptx" TargetMode="External"/><Relationship Id="rId19" Type="http://schemas.openxmlformats.org/officeDocument/2006/relationships/hyperlink" Target="Resumos\F&#237;sica\mhs.jpg" TargetMode="External"/><Relationship Id="rId4" Type="http://schemas.openxmlformats.org/officeDocument/2006/relationships/hyperlink" Target="Resumos\F&#237;sica\MCU%202.JPG" TargetMode="External"/><Relationship Id="rId9" Type="http://schemas.openxmlformats.org/officeDocument/2006/relationships/hyperlink" Target="Resumos\Slides\Cinem&#225;tica%20Vetorial.pptx" TargetMode="External"/><Relationship Id="rId14" Type="http://schemas.openxmlformats.org/officeDocument/2006/relationships/hyperlink" Target="Resumos\Slides\Reflex&#227;o%20da%20Luz.pptx" TargetMode="External"/><Relationship Id="rId22" Type="http://schemas.openxmlformats.org/officeDocument/2006/relationships/hyperlink" Target="Resumos\F&#237;sica\ondas%20peri&#243;dicas.jpg" TargetMode="External"/><Relationship Id="rId27" Type="http://schemas.openxmlformats.org/officeDocument/2006/relationships/hyperlink" Target="Resumos\F&#237;sica\trabalho%20de%20um%20g&#225;s.jpg" TargetMode="External"/><Relationship Id="rId30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Resumos\Slides\Doen&#231;as.pptx" TargetMode="External"/><Relationship Id="rId18" Type="http://schemas.openxmlformats.org/officeDocument/2006/relationships/hyperlink" Target="Resumos\Slides\Citoplasma%20e%20Plastos.pptx" TargetMode="External"/><Relationship Id="rId26" Type="http://schemas.openxmlformats.org/officeDocument/2006/relationships/hyperlink" Target="Resumos\Slides\Transporte%20por%20Membrana.pptx" TargetMode="External"/><Relationship Id="rId39" Type="http://schemas.openxmlformats.org/officeDocument/2006/relationships/hyperlink" Target="Resumos\Slides\Doen&#231;as.pptx" TargetMode="External"/><Relationship Id="rId21" Type="http://schemas.openxmlformats.org/officeDocument/2006/relationships/hyperlink" Target="Resumos\Biologia\Horm&#244;nios%20Vegetais.jpg" TargetMode="External"/><Relationship Id="rId34" Type="http://schemas.openxmlformats.org/officeDocument/2006/relationships/hyperlink" Target="Resumos\Biologia\sistema%20digest&#243;rio.jpg" TargetMode="External"/><Relationship Id="rId7" Type="http://schemas.openxmlformats.org/officeDocument/2006/relationships/hyperlink" Target="Resumos\Slides\Intro%20Ecologia.pptx" TargetMode="External"/><Relationship Id="rId12" Type="http://schemas.openxmlformats.org/officeDocument/2006/relationships/hyperlink" Target="Resumos\Biologia\Evolu&#231;&#227;o.jpg" TargetMode="External"/><Relationship Id="rId17" Type="http://schemas.openxmlformats.org/officeDocument/2006/relationships/hyperlink" Target="Resumos\Slides\Bioenerg&#233;tica.pptx" TargetMode="External"/><Relationship Id="rId25" Type="http://schemas.openxmlformats.org/officeDocument/2006/relationships/hyperlink" Target="Resumos\Biologia\&#225;gua.jpg" TargetMode="External"/><Relationship Id="rId33" Type="http://schemas.openxmlformats.org/officeDocument/2006/relationships/hyperlink" Target="Resumos\Biologia\sistema%20respirat&#243;rio.jpg" TargetMode="External"/><Relationship Id="rId38" Type="http://schemas.openxmlformats.org/officeDocument/2006/relationships/hyperlink" Target="Resumos\Slides\Doen&#231;as.pptx" TargetMode="External"/><Relationship Id="rId2" Type="http://schemas.openxmlformats.org/officeDocument/2006/relationships/hyperlink" Target="Resumos\Slides\No&#231;&#245;es%20de%20Gen&#233;tica%20e%20N&#250;cleo.pptx" TargetMode="External"/><Relationship Id="rId16" Type="http://schemas.openxmlformats.org/officeDocument/2006/relationships/hyperlink" Target="Resumos\Slides\S&#237;ntese%20de%20Prote&#237;nas.pptx" TargetMode="External"/><Relationship Id="rId20" Type="http://schemas.openxmlformats.org/officeDocument/2006/relationships/hyperlink" Target="Resumos\Biologia\V&#237;rus.jpg" TargetMode="External"/><Relationship Id="rId29" Type="http://schemas.openxmlformats.org/officeDocument/2006/relationships/hyperlink" Target="Resumos\Biologia\sistema%20nervoso.jpg" TargetMode="External"/><Relationship Id="rId1" Type="http://schemas.openxmlformats.org/officeDocument/2006/relationships/hyperlink" Target="Resumos\Slides\Organiza&#231;&#227;o%20dos%20Seres%20Vivos%20e%20Bioenerg&#233;tica.pptx" TargetMode="External"/><Relationship Id="rId6" Type="http://schemas.openxmlformats.org/officeDocument/2006/relationships/hyperlink" Target="Resumos\Slides\Composi&#231;&#227;o%20dos%20Seres%20Vivos.pptx" TargetMode="External"/><Relationship Id="rId11" Type="http://schemas.openxmlformats.org/officeDocument/2006/relationships/hyperlink" Target="Resumos\Biologia\especia&#231;&#227;o.jpg" TargetMode="External"/><Relationship Id="rId24" Type="http://schemas.openxmlformats.org/officeDocument/2006/relationships/hyperlink" Target="Resumos\Biologia\Angio.jpg" TargetMode="External"/><Relationship Id="rId32" Type="http://schemas.openxmlformats.org/officeDocument/2006/relationships/hyperlink" Target="Resumos\Biologia\sistema%20circulat&#243;rio.jpg" TargetMode="External"/><Relationship Id="rId37" Type="http://schemas.openxmlformats.org/officeDocument/2006/relationships/hyperlink" Target="Resumos\Biologia\sist%20sensorial.jpg" TargetMode="External"/><Relationship Id="rId40" Type="http://schemas.openxmlformats.org/officeDocument/2006/relationships/printerSettings" Target="../printerSettings/printerSettings7.bin"/><Relationship Id="rId5" Type="http://schemas.openxmlformats.org/officeDocument/2006/relationships/hyperlink" Target="Resumos\Slides\Origem%20da%20vida%20e%20M&#233;todo%20Cient&#237;fico.pptx" TargetMode="External"/><Relationship Id="rId15" Type="http://schemas.openxmlformats.org/officeDocument/2006/relationships/hyperlink" Target="Resumos\Slides\Prote&#237;nas.pptx" TargetMode="External"/><Relationship Id="rId23" Type="http://schemas.openxmlformats.org/officeDocument/2006/relationships/hyperlink" Target="Resumos\Biologia\Gimno.jpg" TargetMode="External"/><Relationship Id="rId28" Type="http://schemas.openxmlformats.org/officeDocument/2006/relationships/hyperlink" Target="Resumos\Slides\Biotecnologia.pptx" TargetMode="External"/><Relationship Id="rId36" Type="http://schemas.openxmlformats.org/officeDocument/2006/relationships/hyperlink" Target="Resumos\Biologia\sistema%20excretor.jpg" TargetMode="External"/><Relationship Id="rId10" Type="http://schemas.openxmlformats.org/officeDocument/2006/relationships/hyperlink" Target="Resumos\Slides\Classifica&#231;&#227;o%20dos%20Seres%20Vivos.pptx" TargetMode="External"/><Relationship Id="rId19" Type="http://schemas.openxmlformats.org/officeDocument/2006/relationships/hyperlink" Target="Resumos\Slides\Envolt&#243;rios%20Celulares.pptx" TargetMode="External"/><Relationship Id="rId31" Type="http://schemas.openxmlformats.org/officeDocument/2006/relationships/hyperlink" Target="Resumos\Slides\Sistema%20Reprodutor.pptx" TargetMode="External"/><Relationship Id="rId4" Type="http://schemas.openxmlformats.org/officeDocument/2006/relationships/hyperlink" Target="Resumos\Slides\Origem%20da%20vida%20e%20M&#233;todo%20Cient&#237;fico.pptx" TargetMode="External"/><Relationship Id="rId9" Type="http://schemas.openxmlformats.org/officeDocument/2006/relationships/hyperlink" Target="Resumos\Slides\Popula&#231;&#245;es,%20Comunidades%20e%20Sucess&#227;o%20Ecol&#243;gica.pptx" TargetMode="External"/><Relationship Id="rId14" Type="http://schemas.openxmlformats.org/officeDocument/2006/relationships/hyperlink" Target="Resumos\Slides\Embriologia.pptx" TargetMode="External"/><Relationship Id="rId22" Type="http://schemas.openxmlformats.org/officeDocument/2006/relationships/hyperlink" Target="Resumos\Slides\Bri&#243;fitas%20e%20Pterid&#243;fitas.pptx" TargetMode="External"/><Relationship Id="rId27" Type="http://schemas.openxmlformats.org/officeDocument/2006/relationships/hyperlink" Target="Resumos\Slides\Tecidos%20(Histologia%20Animal).pptx" TargetMode="External"/><Relationship Id="rId30" Type="http://schemas.openxmlformats.org/officeDocument/2006/relationships/hyperlink" Target="Resumos\Biologia\sistema%20end&#243;crino.jpg" TargetMode="External"/><Relationship Id="rId35" Type="http://schemas.openxmlformats.org/officeDocument/2006/relationships/hyperlink" Target="Resumos\Biologia\Novo%20Documento%202018-07-17%20(1)_3.jpg" TargetMode="External"/><Relationship Id="rId8" Type="http://schemas.openxmlformats.org/officeDocument/2006/relationships/hyperlink" Target="Resumos\Slides\Energia%20e%20Mat&#233;ria%20no%20Ecossistema.pptx" TargetMode="External"/><Relationship Id="rId3" Type="http://schemas.openxmlformats.org/officeDocument/2006/relationships/hyperlink" Target="Resumos\Slides\Mitose%20e%20Meiose.ppt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Resumos\Filosofia%20-%20Sociologia\Foucault.jpg" TargetMode="External"/><Relationship Id="rId13" Type="http://schemas.openxmlformats.org/officeDocument/2006/relationships/hyperlink" Target="Resumos\Filosofia%20-%20Sociologia\Medieval.jpg" TargetMode="External"/><Relationship Id="rId3" Type="http://schemas.openxmlformats.org/officeDocument/2006/relationships/hyperlink" Target="Resumos\Slides\Marx.pptx" TargetMode="External"/><Relationship Id="rId7" Type="http://schemas.openxmlformats.org/officeDocument/2006/relationships/hyperlink" Target="Resumos\Filosofia%20-%20Sociologia\Contempor&#226;nea.jpg" TargetMode="External"/><Relationship Id="rId12" Type="http://schemas.openxmlformats.org/officeDocument/2006/relationships/hyperlink" Target="Resumos\Filosofia%20-%20Sociologia\Bauman.jpg" TargetMode="External"/><Relationship Id="rId2" Type="http://schemas.openxmlformats.org/officeDocument/2006/relationships/hyperlink" Target="Resumos\Slides\Filosofia%20Antiga%20II.pptx" TargetMode="External"/><Relationship Id="rId1" Type="http://schemas.openxmlformats.org/officeDocument/2006/relationships/hyperlink" Target="Resumos\Slides\Filosofia%20Antiga%20I.pptx" TargetMode="External"/><Relationship Id="rId6" Type="http://schemas.openxmlformats.org/officeDocument/2006/relationships/hyperlink" Target="Resumos\Filosofia%20-%20Sociologia\Comte.JPG" TargetMode="External"/><Relationship Id="rId11" Type="http://schemas.openxmlformats.org/officeDocument/2006/relationships/hyperlink" Target="Resumos\Filosofia%20-%20Sociologia\Contratualismo.jpg" TargetMode="External"/><Relationship Id="rId5" Type="http://schemas.openxmlformats.org/officeDocument/2006/relationships/hyperlink" Target="Resumos\Slides\Weber.pptx" TargetMode="External"/><Relationship Id="rId15" Type="http://schemas.openxmlformats.org/officeDocument/2006/relationships/printerSettings" Target="../printerSettings/printerSettings8.bin"/><Relationship Id="rId10" Type="http://schemas.openxmlformats.org/officeDocument/2006/relationships/hyperlink" Target="Resumos\Filosofia%20-%20Sociologia\Renascimento.jpg" TargetMode="External"/><Relationship Id="rId4" Type="http://schemas.openxmlformats.org/officeDocument/2006/relationships/hyperlink" Target="Resumos\Slides\Marx.pptx" TargetMode="External"/><Relationship Id="rId9" Type="http://schemas.openxmlformats.org/officeDocument/2006/relationships/hyperlink" Target="Resumos\Filosofia%20-%20Sociologia\Positivismo.jpg" TargetMode="External"/><Relationship Id="rId14" Type="http://schemas.openxmlformats.org/officeDocument/2006/relationships/hyperlink" Target="Resumos\Filosofia%20-%20Sociologia\Durkhei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  <pageSetUpPr autoPageBreaks="0" fitToPage="1"/>
  </sheetPr>
  <dimension ref="A1:J56"/>
  <sheetViews>
    <sheetView showGridLines="0" zoomScale="85" zoomScaleNormal="85" zoomScaleSheetLayoutView="100" workbookViewId="0">
      <selection activeCell="D28" sqref="D28"/>
    </sheetView>
  </sheetViews>
  <sheetFormatPr defaultColWidth="9" defaultRowHeight="30" customHeight="1" x14ac:dyDescent="0.2"/>
  <cols>
    <col min="1" max="1" width="2.625" style="1" customWidth="1"/>
    <col min="2" max="2" width="12.25" style="1" customWidth="1"/>
    <col min="3" max="8" width="20.625" style="1" customWidth="1"/>
    <col min="9" max="9" width="18.75" style="1" customWidth="1"/>
    <col min="10" max="10" width="27" style="1" bestFit="1" customWidth="1"/>
    <col min="11" max="16384" width="9" style="1"/>
  </cols>
  <sheetData>
    <row r="1" spans="2:10" x14ac:dyDescent="0.25">
      <c r="B1" s="144" t="s">
        <v>0</v>
      </c>
      <c r="C1" s="144"/>
      <c r="D1" s="144"/>
      <c r="E1" s="144"/>
      <c r="F1" s="144"/>
      <c r="G1" s="9" t="s">
        <v>21</v>
      </c>
      <c r="H1" s="9" t="s">
        <v>20</v>
      </c>
      <c r="I1" s="145" t="s">
        <v>9</v>
      </c>
      <c r="J1" s="146" t="s">
        <v>394</v>
      </c>
    </row>
    <row r="2" spans="2:10" ht="18" x14ac:dyDescent="0.2">
      <c r="B2" s="144"/>
      <c r="C2" s="144"/>
      <c r="D2" s="144"/>
      <c r="E2" s="144"/>
      <c r="F2" s="144"/>
      <c r="G2" s="5">
        <v>0.33333333333333331</v>
      </c>
      <c r="H2" s="5" t="s">
        <v>7</v>
      </c>
      <c r="I2" s="145"/>
      <c r="J2" s="146"/>
    </row>
    <row r="3" spans="2:10" ht="20.25" customHeight="1" x14ac:dyDescent="0.2">
      <c r="B3" s="8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8</v>
      </c>
      <c r="I3" s="7" t="s">
        <v>10</v>
      </c>
    </row>
    <row r="4" spans="2:10" ht="30" customHeight="1" x14ac:dyDescent="0.2">
      <c r="B4" s="4">
        <f>InícioCalendário</f>
        <v>0.33333333333333331</v>
      </c>
      <c r="C4" s="6">
        <f>IFERROR(INDEX(ListaAula[],MATCH(SUMPRODUCT((ListaAula[DIA]=HorárioDasAulas[[#Headers],[DOMINGO]])*(ROUNDDOWN($B4,10)&gt;=ROUNDDOWN(ListaAula[HORA DE INÍCIO],10))*($B4&lt;=ListaAula[HORA DE TÉRMINO]),ListaAula[EXCLUSIVO]),ListaAula[EXCLUSIVO],0),2),0)</f>
        <v>0</v>
      </c>
      <c r="D4" s="6">
        <f>IFERROR(INDEX(ListaAula[],MATCH(SUMPRODUCT((ListaAula[DIA]=HorárioDasAulas[[#Headers],[SEGUNDA-FEIRA]])*(ROUNDDOWN($B4,10)&gt;=ROUNDDOWN(ListaAula[HORA DE INÍCIO],10))*($B4&lt;=ListaAula[HORA DE TÉRMINO]),ListaAula[EXCLUSIVO]),ListaAula[EXCLUSIVO],0),2),0)</f>
        <v>0</v>
      </c>
      <c r="E4" s="6">
        <f>IFERROR(INDEX(ListaAula[],MATCH(SUMPRODUCT((ListaAula[DIA]=HorárioDasAulas[[#Headers],[TERÇA-FEIRA]])*(ROUNDDOWN($B4,10)&gt;=ROUNDDOWN(ListaAula[HORA DE INÍCIO],10))*($B4&lt;=ListaAula[HORA DE TÉRMINO]),ListaAula[EXCLUSIVO]),ListaAula[EXCLUSIVO],0),2),0)</f>
        <v>0</v>
      </c>
      <c r="F4" s="6">
        <f>IFERROR(INDEX(ListaAula[],MATCH(SUMPRODUCT((ListaAula[DIA]=HorárioDasAulas[[#Headers],[QUARTA-FEIRA]])*(ROUNDDOWN($B4,10)&gt;=ROUNDDOWN(ListaAula[HORA DE INÍCIO],10))*($B4&lt;=ListaAula[HORA DE TÉRMINO]),ListaAula[EXCLUSIVO]),ListaAula[EXCLUSIVO],0),2),0)</f>
        <v>0</v>
      </c>
      <c r="G4" s="6">
        <f>IFERROR(INDEX(ListaAula[],MATCH(SUMPRODUCT((ListaAula[DIA]=HorárioDasAulas[[#Headers],[QUINTA-FEIRA]])*(ROUNDDOWN($B4,10)&gt;=ROUNDDOWN(ListaAula[HORA DE INÍCIO],10))*($B4&lt;=ListaAula[HORA DE TÉRMINO]),ListaAula[EXCLUSIVO]),ListaAula[EXCLUSIVO],0),2),0)</f>
        <v>0</v>
      </c>
      <c r="H4" s="6">
        <f>IFERROR(INDEX(ListaAula[],MATCH(SUMPRODUCT((ListaAula[DIA]=HorárioDasAulas[[#Headers],[SEXTA-FEIRA]])*(ROUNDDOWN($B4,10)&gt;=ROUNDDOWN(ListaAula[HORA DE INÍCIO],10))*($B4&lt;=ListaAula[HORA DE TÉRMINO]),ListaAula[EXCLUSIVO]),ListaAula[EXCLUSIVO],0),2),0)</f>
        <v>0</v>
      </c>
      <c r="I4" s="6">
        <f>IFERROR(INDEX(ListaAula[],MATCH(SUMPRODUCT((ListaAula[DIA]=HorárioDasAulas[[#Headers],[SÁBADO]])*(ROUNDDOWN($B4,10)&gt;=ROUNDDOWN(ListaAula[HORA DE INÍCIO],10))*($B4&lt;=ListaAula[HORA DE TÉRMINO]),ListaAula[EXCLUSIVO]),ListaAula[EXCLUSIVO],0),2),0)</f>
        <v>0</v>
      </c>
    </row>
    <row r="5" spans="2:10" ht="30" customHeight="1" x14ac:dyDescent="0.2">
      <c r="B5" s="4">
        <f t="shared" ref="B5:B36" si="0">B4+Incremento</f>
        <v>0.34375</v>
      </c>
      <c r="C5" s="6">
        <f>IFERROR(INDEX(ListaAula[],MATCH(SUMPRODUCT((ListaAula[DIA]=HorárioDasAulas[[#Headers],[DOMINGO]])*(ROUNDDOWN($B5,10)&gt;=ROUNDDOWN(ListaAula[HORA DE INÍCIO],10))*($B5&lt;=ListaAula[HORA DE TÉRMINO]),ListaAula[EXCLUSIVO]),ListaAula[EXCLUSIVO],0),2),0)</f>
        <v>0</v>
      </c>
      <c r="D5" s="6">
        <f>IFERROR(INDEX(ListaAula[],MATCH(SUMPRODUCT((ListaAula[DIA]=HorárioDasAulas[[#Headers],[SEGUNDA-FEIRA]])*(ROUNDDOWN($B5,10)&gt;=ROUNDDOWN(ListaAula[HORA DE INÍCIO],10))*($B5&lt;=ListaAula[HORA DE TÉRMINO]),ListaAula[EXCLUSIVO]),ListaAula[EXCLUSIVO],0),2),0)</f>
        <v>0</v>
      </c>
      <c r="E5" s="6">
        <f>IFERROR(INDEX(ListaAula[],MATCH(SUMPRODUCT((ListaAula[DIA]=HorárioDasAulas[[#Headers],[TERÇA-FEIRA]])*(ROUNDDOWN($B5,10)&gt;=ROUNDDOWN(ListaAula[HORA DE INÍCIO],10))*($B5&lt;=ListaAula[HORA DE TÉRMINO]),ListaAula[EXCLUSIVO]),ListaAula[EXCLUSIVO],0),2),0)</f>
        <v>0</v>
      </c>
      <c r="F5" s="6">
        <f>IFERROR(INDEX(ListaAula[],MATCH(SUMPRODUCT((ListaAula[DIA]=HorárioDasAulas[[#Headers],[QUARTA-FEIRA]])*(ROUNDDOWN($B5,10)&gt;=ROUNDDOWN(ListaAula[HORA DE INÍCIO],10))*($B5&lt;=ListaAula[HORA DE TÉRMINO]),ListaAula[EXCLUSIVO]),ListaAula[EXCLUSIVO],0),2),0)</f>
        <v>0</v>
      </c>
      <c r="G5" s="6">
        <f>IFERROR(INDEX(ListaAula[],MATCH(SUMPRODUCT((ListaAula[DIA]=HorárioDasAulas[[#Headers],[QUINTA-FEIRA]])*(ROUNDDOWN($B5,10)&gt;=ROUNDDOWN(ListaAula[HORA DE INÍCIO],10))*($B5&lt;=ListaAula[HORA DE TÉRMINO]),ListaAula[EXCLUSIVO]),ListaAula[EXCLUSIVO],0),2),0)</f>
        <v>0</v>
      </c>
      <c r="H5" s="6">
        <f>IFERROR(INDEX(ListaAula[],MATCH(SUMPRODUCT((ListaAula[DIA]=HorárioDasAulas[[#Headers],[SEXTA-FEIRA]])*(ROUNDDOWN($B5,10)&gt;=ROUNDDOWN(ListaAula[HORA DE INÍCIO],10))*($B5&lt;=ListaAula[HORA DE TÉRMINO]),ListaAula[EXCLUSIVO]),ListaAula[EXCLUSIVO],0),2),0)</f>
        <v>0</v>
      </c>
      <c r="I5" s="6">
        <f>IFERROR(INDEX(ListaAula[],MATCH(SUMPRODUCT((ListaAula[DIA]=HorárioDasAulas[[#Headers],[SÁBADO]])*(ROUNDDOWN($B5,10)&gt;=ROUNDDOWN(ListaAula[HORA DE INÍCIO],10))*($B5&lt;=ListaAula[HORA DE TÉRMINO]),ListaAula[EXCLUSIVO]),ListaAula[EXCLUSIVO],0),2),0)</f>
        <v>0</v>
      </c>
    </row>
    <row r="6" spans="2:10" ht="30" customHeight="1" x14ac:dyDescent="0.2">
      <c r="B6" s="4">
        <f t="shared" si="0"/>
        <v>0.35416666666666669</v>
      </c>
      <c r="C6" s="6">
        <f>IFERROR(INDEX(ListaAula[],MATCH(SUMPRODUCT((ListaAula[DIA]=HorárioDasAulas[[#Headers],[DOMINGO]])*(ROUNDDOWN($B6,10)&gt;=ROUNDDOWN(ListaAula[HORA DE INÍCIO],10))*($B6&lt;=ListaAula[HORA DE TÉRMINO]),ListaAula[EXCLUSIVO]),ListaAula[EXCLUSIVO],0),2),0)</f>
        <v>0</v>
      </c>
      <c r="D6" s="116" t="str">
        <f>IFERROR(INDEX(ListaAula[],MATCH(SUMPRODUCT((ListaAula[DIA]=HorárioDasAulas[[#Headers],[SEGUNDA-FEIRA]])*(ROUNDDOWN($B6,10)&gt;=ROUNDDOWN(ListaAula[HORA DE INÍCIO],10))*($B6&lt;=ListaAula[HORA DE TÉRMINO]),ListaAula[EXCLUSIVO]),ListaAula[EXCLUSIVO],0),2),0)</f>
        <v>Filo/Socio</v>
      </c>
      <c r="E6" s="110" t="str">
        <f>IFERROR(INDEX(ListaAula[],MATCH(SUMPRODUCT((ListaAula[DIA]=HorárioDasAulas[[#Headers],[TERÇA-FEIRA]])*(ROUNDDOWN($B6,10)&gt;=ROUNDDOWN(ListaAula[HORA DE INÍCIO],10))*($B6&lt;=ListaAula[HORA DE TÉRMINO]),ListaAula[EXCLUSIVO]),ListaAula[EXCLUSIVO],0),2),0)</f>
        <v>Red/Lit</v>
      </c>
      <c r="F6" s="110" t="str">
        <f>IFERROR(INDEX(ListaAula[],MATCH(SUMPRODUCT((ListaAula[DIA]=HorárioDasAulas[[#Headers],[QUARTA-FEIRA]])*(ROUNDDOWN($B6,10)&gt;=ROUNDDOWN(ListaAula[HORA DE INÍCIO],10))*($B6&lt;=ListaAula[HORA DE TÉRMINO]),ListaAula[EXCLUSIVO]),ListaAula[EXCLUSIVO],0),2),0)</f>
        <v>Geografia</v>
      </c>
      <c r="G6" s="110" t="str">
        <f>IFERROR(INDEX(ListaAula[],MATCH(SUMPRODUCT((ListaAula[DIA]=HorárioDasAulas[[#Headers],[QUINTA-FEIRA]])*(ROUNDDOWN($B6,10)&gt;=ROUNDDOWN(ListaAula[HORA DE INÍCIO],10))*($B6&lt;=ListaAula[HORA DE TÉRMINO]),ListaAula[EXCLUSIVO]),ListaAula[EXCLUSIVO],0),2),0)</f>
        <v>História</v>
      </c>
      <c r="H6" s="110" t="str">
        <f>IFERROR(INDEX(ListaAula[],MATCH(SUMPRODUCT((ListaAula[DIA]=HorárioDasAulas[[#Headers],[SEXTA-FEIRA]])*(ROUNDDOWN($B6,10)&gt;=ROUNDDOWN(ListaAula[HORA DE INÍCIO],10))*($B6&lt;=ListaAula[HORA DE TÉRMINO]),ListaAula[EXCLUSIVO]),ListaAula[EXCLUSIVO],0),2),0)</f>
        <v>Geometria</v>
      </c>
      <c r="I6" s="6">
        <f>IFERROR(INDEX(ListaAula[],MATCH(SUMPRODUCT((ListaAula[DIA]=HorárioDasAulas[[#Headers],[SÁBADO]])*(ROUNDDOWN($B6,10)&gt;=ROUNDDOWN(ListaAula[HORA DE INÍCIO],10))*($B6&lt;=ListaAula[HORA DE TÉRMINO]),ListaAula[EXCLUSIVO]),ListaAula[EXCLUSIVO],0),2),0)</f>
        <v>0</v>
      </c>
    </row>
    <row r="7" spans="2:10" ht="30" customHeight="1" x14ac:dyDescent="0.2">
      <c r="B7" s="4">
        <f t="shared" si="0"/>
        <v>0.36458333333333337</v>
      </c>
      <c r="C7" s="6">
        <f>IFERROR(INDEX(ListaAula[],MATCH(SUMPRODUCT((ListaAula[DIA]=HorárioDasAulas[[#Headers],[DOMINGO]])*(ROUNDDOWN($B7,10)&gt;=ROUNDDOWN(ListaAula[HORA DE INÍCIO],10))*($B7&lt;=ListaAula[HORA DE TÉRMINO]),ListaAula[EXCLUSIVO]),ListaAula[EXCLUSIVO],0),2),0)</f>
        <v>0</v>
      </c>
      <c r="D7" s="6" t="str">
        <f>IFERROR(INDEX(ListaAula[],MATCH(SUMPRODUCT((ListaAula[DIA]=HorárioDasAulas[[#Headers],[SEGUNDA-FEIRA]])*(ROUNDDOWN($B7,10)&gt;=ROUNDDOWN(ListaAula[HORA DE INÍCIO],10))*($B7&lt;=ListaAula[HORA DE TÉRMINO]),ListaAula[EXCLUSIVO]),ListaAula[EXCLUSIVO],0),2),0)</f>
        <v>Filo/Socio</v>
      </c>
      <c r="E7" s="6" t="str">
        <f>IFERROR(INDEX(ListaAula[],MATCH(SUMPRODUCT((ListaAula[DIA]=HorárioDasAulas[[#Headers],[TERÇA-FEIRA]])*(ROUNDDOWN($B7,10)&gt;=ROUNDDOWN(ListaAula[HORA DE INÍCIO],10))*($B7&lt;=ListaAula[HORA DE TÉRMINO]),ListaAula[EXCLUSIVO]),ListaAula[EXCLUSIVO],0),2),0)</f>
        <v>Red/Lit</v>
      </c>
      <c r="F7" s="6" t="str">
        <f>IFERROR(INDEX(ListaAula[],MATCH(SUMPRODUCT((ListaAula[DIA]=HorárioDasAulas[[#Headers],[QUARTA-FEIRA]])*(ROUNDDOWN($B7,10)&gt;=ROUNDDOWN(ListaAula[HORA DE INÍCIO],10))*($B7&lt;=ListaAula[HORA DE TÉRMINO]),ListaAula[EXCLUSIVO]),ListaAula[EXCLUSIVO],0),2),0)</f>
        <v>Geografia</v>
      </c>
      <c r="G7" s="6" t="str">
        <f>IFERROR(INDEX(ListaAula[],MATCH(SUMPRODUCT((ListaAula[DIA]=HorárioDasAulas[[#Headers],[QUINTA-FEIRA]])*(ROUNDDOWN($B7,10)&gt;=ROUNDDOWN(ListaAula[HORA DE INÍCIO],10))*($B7&lt;=ListaAula[HORA DE TÉRMINO]),ListaAula[EXCLUSIVO]),ListaAula[EXCLUSIVO],0),2),0)</f>
        <v>História</v>
      </c>
      <c r="H7" s="6" t="str">
        <f>IFERROR(INDEX(ListaAula[],MATCH(SUMPRODUCT((ListaAula[DIA]=HorárioDasAulas[[#Headers],[SEXTA-FEIRA]])*(ROUNDDOWN($B7,10)&gt;=ROUNDDOWN(ListaAula[HORA DE INÍCIO],10))*($B7&lt;=ListaAula[HORA DE TÉRMINO]),ListaAula[EXCLUSIVO]),ListaAula[EXCLUSIVO],0),2),0)</f>
        <v>Geometria</v>
      </c>
      <c r="I7" s="6">
        <f>IFERROR(INDEX(ListaAula[],MATCH(SUMPRODUCT((ListaAula[DIA]=HorárioDasAulas[[#Headers],[SÁBADO]])*(ROUNDDOWN($B7,10)&gt;=ROUNDDOWN(ListaAula[HORA DE INÍCIO],10))*($B7&lt;=ListaAula[HORA DE TÉRMINO]),ListaAula[EXCLUSIVO]),ListaAula[EXCLUSIVO],0),2),0)</f>
        <v>0</v>
      </c>
    </row>
    <row r="8" spans="2:10" ht="30" customHeight="1" x14ac:dyDescent="0.2">
      <c r="B8" s="4">
        <f t="shared" si="0"/>
        <v>0.37500000000000006</v>
      </c>
      <c r="C8" s="6">
        <f>IFERROR(INDEX(ListaAula[],MATCH(SUMPRODUCT((ListaAula[DIA]=HorárioDasAulas[[#Headers],[DOMINGO]])*(ROUNDDOWN($B8,10)&gt;=ROUNDDOWN(ListaAula[HORA DE INÍCIO],10))*($B8&lt;=ListaAula[HORA DE TÉRMINO]),ListaAula[EXCLUSIVO]),ListaAula[EXCLUSIVO],0),2),0)</f>
        <v>0</v>
      </c>
      <c r="D8" s="57" t="str">
        <f>IFERROR(INDEX(ListaAula[],MATCH(SUMPRODUCT((ListaAula[DIA]=HorárioDasAulas[[#Headers],[SEGUNDA-FEIRA]])*(ROUNDDOWN($B8,10)&gt;=ROUNDDOWN(ListaAula[HORA DE INÍCIO],10))*($B8&lt;=ListaAula[HORA DE TÉRMINO]),ListaAula[EXCLUSIVO]),ListaAula[EXCLUSIVO],0),2),0)</f>
        <v>Filo/Socio</v>
      </c>
      <c r="E8" s="57" t="str">
        <f>IFERROR(INDEX(ListaAula[],MATCH(SUMPRODUCT((ListaAula[DIA]=HorárioDasAulas[[#Headers],[TERÇA-FEIRA]])*(ROUNDDOWN($B8,10)&gt;=ROUNDDOWN(ListaAula[HORA DE INÍCIO],10))*($B8&lt;=ListaAula[HORA DE TÉRMINO]),ListaAula[EXCLUSIVO]),ListaAula[EXCLUSIVO],0),2),0)</f>
        <v>Red/Lit</v>
      </c>
      <c r="F8" s="57" t="str">
        <f>IFERROR(INDEX(ListaAula[],MATCH(SUMPRODUCT((ListaAula[DIA]=HorárioDasAulas[[#Headers],[QUARTA-FEIRA]])*(ROUNDDOWN($B8,10)&gt;=ROUNDDOWN(ListaAula[HORA DE INÍCIO],10))*($B8&lt;=ListaAula[HORA DE TÉRMINO]),ListaAula[EXCLUSIVO]),ListaAula[EXCLUSIVO],0),2),0)</f>
        <v>Geografia</v>
      </c>
      <c r="G8" s="57" t="str">
        <f>IFERROR(INDEX(ListaAula[],MATCH(SUMPRODUCT((ListaAula[DIA]=HorárioDasAulas[[#Headers],[QUINTA-FEIRA]])*(ROUNDDOWN($B8,10)&gt;=ROUNDDOWN(ListaAula[HORA DE INÍCIO],10))*($B8&lt;=ListaAula[HORA DE TÉRMINO]),ListaAula[EXCLUSIVO]),ListaAula[EXCLUSIVO],0),2),0)</f>
        <v>História</v>
      </c>
      <c r="H8" s="57" t="str">
        <f>IFERROR(INDEX(ListaAula[],MATCH(SUMPRODUCT((ListaAula[DIA]=HorárioDasAulas[[#Headers],[SEXTA-FEIRA]])*(ROUNDDOWN($B8,10)&gt;=ROUNDDOWN(ListaAula[HORA DE INÍCIO],10))*($B8&lt;=ListaAula[HORA DE TÉRMINO]),ListaAula[EXCLUSIVO]),ListaAula[EXCLUSIVO],0),2),0)</f>
        <v>Geometria</v>
      </c>
      <c r="I8" s="6">
        <f>IFERROR(INDEX(ListaAula[],MATCH(SUMPRODUCT((ListaAula[DIA]=HorárioDasAulas[[#Headers],[SÁBADO]])*(ROUNDDOWN($B8,10)&gt;=ROUNDDOWN(ListaAula[HORA DE INÍCIO],10))*($B8&lt;=ListaAula[HORA DE TÉRMINO]),ListaAula[EXCLUSIVO]),ListaAula[EXCLUSIVO],0),2),0)</f>
        <v>0</v>
      </c>
    </row>
    <row r="9" spans="2:10" ht="30" customHeight="1" x14ac:dyDescent="0.2">
      <c r="B9" s="4">
        <f t="shared" si="0"/>
        <v>0.38541666666666674</v>
      </c>
      <c r="C9" s="6">
        <f>IFERROR(INDEX(ListaAula[],MATCH(SUMPRODUCT((ListaAula[DIA]=HorárioDasAulas[[#Headers],[DOMINGO]])*(ROUNDDOWN($B9,10)&gt;=ROUNDDOWN(ListaAula[HORA DE INÍCIO],10))*($B9&lt;=ListaAula[HORA DE TÉRMINO]),ListaAula[EXCLUSIVO]),ListaAula[EXCLUSIVO],0),2),0)</f>
        <v>0</v>
      </c>
      <c r="D9" s="6" t="str">
        <f>IFERROR(INDEX(ListaAula[],MATCH(SUMPRODUCT((ListaAula[DIA]=HorárioDasAulas[[#Headers],[SEGUNDA-FEIRA]])*(ROUNDDOWN($B9,10)&gt;=ROUNDDOWN(ListaAula[HORA DE INÍCIO],10))*($B9&lt;=ListaAula[HORA DE TÉRMINO]),ListaAula[EXCLUSIVO]),ListaAula[EXCLUSIVO],0),2),0)</f>
        <v>Filo/Socio</v>
      </c>
      <c r="E9" s="6" t="str">
        <f>IFERROR(INDEX(ListaAula[],MATCH(SUMPRODUCT((ListaAula[DIA]=HorárioDasAulas[[#Headers],[TERÇA-FEIRA]])*(ROUNDDOWN($B9,10)&gt;=ROUNDDOWN(ListaAula[HORA DE INÍCIO],10))*($B9&lt;=ListaAula[HORA DE TÉRMINO]),ListaAula[EXCLUSIVO]),ListaAula[EXCLUSIVO],0),2),0)</f>
        <v>Red/Lit</v>
      </c>
      <c r="F9" s="6" t="str">
        <f>IFERROR(INDEX(ListaAula[],MATCH(SUMPRODUCT((ListaAula[DIA]=HorárioDasAulas[[#Headers],[QUARTA-FEIRA]])*(ROUNDDOWN($B9,10)&gt;=ROUNDDOWN(ListaAula[HORA DE INÍCIO],10))*($B9&lt;=ListaAula[HORA DE TÉRMINO]),ListaAula[EXCLUSIVO]),ListaAula[EXCLUSIVO],0),2),0)</f>
        <v>Geografia</v>
      </c>
      <c r="G9" s="6" t="str">
        <f>IFERROR(INDEX(ListaAula[],MATCH(SUMPRODUCT((ListaAula[DIA]=HorárioDasAulas[[#Headers],[QUINTA-FEIRA]])*(ROUNDDOWN($B9,10)&gt;=ROUNDDOWN(ListaAula[HORA DE INÍCIO],10))*($B9&lt;=ListaAula[HORA DE TÉRMINO]),ListaAula[EXCLUSIVO]),ListaAula[EXCLUSIVO],0),2),0)</f>
        <v>História</v>
      </c>
      <c r="H9" s="6" t="str">
        <f>IFERROR(INDEX(ListaAula[],MATCH(SUMPRODUCT((ListaAula[DIA]=HorárioDasAulas[[#Headers],[SEXTA-FEIRA]])*(ROUNDDOWN($B9,10)&gt;=ROUNDDOWN(ListaAula[HORA DE INÍCIO],10))*($B9&lt;=ListaAula[HORA DE TÉRMINO]),ListaAula[EXCLUSIVO]),ListaAula[EXCLUSIVO],0),2),0)</f>
        <v>Geometria</v>
      </c>
      <c r="I9" s="6">
        <f>IFERROR(INDEX(ListaAula[],MATCH(SUMPRODUCT((ListaAula[DIA]=HorárioDasAulas[[#Headers],[SÁBADO]])*(ROUNDDOWN($B9,10)&gt;=ROUNDDOWN(ListaAula[HORA DE INÍCIO],10))*($B9&lt;=ListaAula[HORA DE TÉRMINO]),ListaAula[EXCLUSIVO]),ListaAula[EXCLUSIVO],0),2),0)</f>
        <v>0</v>
      </c>
    </row>
    <row r="10" spans="2:10" ht="30" customHeight="1" x14ac:dyDescent="0.2">
      <c r="B10" s="4">
        <f t="shared" si="0"/>
        <v>0.39583333333333343</v>
      </c>
      <c r="C10" s="6">
        <f>IFERROR(INDEX(ListaAula[],MATCH(SUMPRODUCT((ListaAula[DIA]=HorárioDasAulas[[#Headers],[DOMINGO]])*(ROUNDDOWN($B10,10)&gt;=ROUNDDOWN(ListaAula[HORA DE INÍCIO],10))*($B10&lt;=ListaAula[HORA DE TÉRMINO]),ListaAula[EXCLUSIVO]),ListaAula[EXCLUSIVO],0),2),0)</f>
        <v>0</v>
      </c>
      <c r="D10" s="6" t="str">
        <f>IFERROR(INDEX(ListaAula[],MATCH(SUMPRODUCT((ListaAula[DIA]=HorárioDasAulas[[#Headers],[SEGUNDA-FEIRA]])*(ROUNDDOWN($B10,10)&gt;=ROUNDDOWN(ListaAula[HORA DE INÍCIO],10))*($B10&lt;=ListaAula[HORA DE TÉRMINO]),ListaAula[EXCLUSIVO]),ListaAula[EXCLUSIVO],0),2),0)</f>
        <v>Filo/Socio</v>
      </c>
      <c r="E10" s="6" t="str">
        <f>IFERROR(INDEX(ListaAula[],MATCH(SUMPRODUCT((ListaAula[DIA]=HorárioDasAulas[[#Headers],[TERÇA-FEIRA]])*(ROUNDDOWN($B10,10)&gt;=ROUNDDOWN(ListaAula[HORA DE INÍCIO],10))*($B10&lt;=ListaAula[HORA DE TÉRMINO]),ListaAula[EXCLUSIVO]),ListaAula[EXCLUSIVO],0),2),0)</f>
        <v>Red/Lit</v>
      </c>
      <c r="F10" s="6" t="str">
        <f>IFERROR(INDEX(ListaAula[],MATCH(SUMPRODUCT((ListaAula[DIA]=HorárioDasAulas[[#Headers],[QUARTA-FEIRA]])*(ROUNDDOWN($B10,10)&gt;=ROUNDDOWN(ListaAula[HORA DE INÍCIO],10))*($B10&lt;=ListaAula[HORA DE TÉRMINO]),ListaAula[EXCLUSIVO]),ListaAula[EXCLUSIVO],0),2),0)</f>
        <v>Geografia</v>
      </c>
      <c r="G10" s="6" t="str">
        <f>IFERROR(INDEX(ListaAula[],MATCH(SUMPRODUCT((ListaAula[DIA]=HorárioDasAulas[[#Headers],[QUINTA-FEIRA]])*(ROUNDDOWN($B10,10)&gt;=ROUNDDOWN(ListaAula[HORA DE INÍCIO],10))*($B10&lt;=ListaAula[HORA DE TÉRMINO]),ListaAula[EXCLUSIVO]),ListaAula[EXCLUSIVO],0),2),0)</f>
        <v>História</v>
      </c>
      <c r="H10" s="6" t="str">
        <f>IFERROR(INDEX(ListaAula[],MATCH(SUMPRODUCT((ListaAula[DIA]=HorárioDasAulas[[#Headers],[SEXTA-FEIRA]])*(ROUNDDOWN($B10,10)&gt;=ROUNDDOWN(ListaAula[HORA DE INÍCIO],10))*($B10&lt;=ListaAula[HORA DE TÉRMINO]),ListaAula[EXCLUSIVO]),ListaAula[EXCLUSIVO],0),2),0)</f>
        <v>Geometria</v>
      </c>
      <c r="I10" s="6">
        <f>IFERROR(INDEX(ListaAula[],MATCH(SUMPRODUCT((ListaAula[DIA]=HorárioDasAulas[[#Headers],[SÁBADO]])*(ROUNDDOWN($B10,10)&gt;=ROUNDDOWN(ListaAula[HORA DE INÍCIO],10))*($B10&lt;=ListaAula[HORA DE TÉRMINO]),ListaAula[EXCLUSIVO]),ListaAula[EXCLUSIVO],0),2),0)</f>
        <v>0</v>
      </c>
    </row>
    <row r="11" spans="2:10" ht="30" customHeight="1" x14ac:dyDescent="0.2">
      <c r="B11" s="4">
        <f t="shared" si="0"/>
        <v>0.40625000000000011</v>
      </c>
      <c r="C11" s="6">
        <f>IFERROR(INDEX(ListaAula[],MATCH(SUMPRODUCT((ListaAula[DIA]=HorárioDasAulas[[#Headers],[DOMINGO]])*(ROUNDDOWN($B11,10)&gt;=ROUNDDOWN(ListaAula[HORA DE INÍCIO],10))*($B11&lt;=ListaAula[HORA DE TÉRMINO]),ListaAula[EXCLUSIVO]),ListaAula[EXCLUSIVO],0),2),0)</f>
        <v>0</v>
      </c>
      <c r="D11" s="6" t="str">
        <f>IFERROR(INDEX(ListaAula[],MATCH(SUMPRODUCT((ListaAula[DIA]=HorárioDasAulas[[#Headers],[SEGUNDA-FEIRA]])*(ROUNDDOWN($B11,10)&gt;=ROUNDDOWN(ListaAula[HORA DE INÍCIO],10))*($B11&lt;=ListaAula[HORA DE TÉRMINO]),ListaAula[EXCLUSIVO]),ListaAula[EXCLUSIVO],0),2),0)</f>
        <v>Filo/Socio</v>
      </c>
      <c r="E11" s="6" t="str">
        <f>IFERROR(INDEX(ListaAula[],MATCH(SUMPRODUCT((ListaAula[DIA]=HorárioDasAulas[[#Headers],[TERÇA-FEIRA]])*(ROUNDDOWN($B11,10)&gt;=ROUNDDOWN(ListaAula[HORA DE INÍCIO],10))*($B11&lt;=ListaAula[HORA DE TÉRMINO]),ListaAula[EXCLUSIVO]),ListaAula[EXCLUSIVO],0),2),0)</f>
        <v>Red/Lit</v>
      </c>
      <c r="F11" s="6" t="str">
        <f>IFERROR(INDEX(ListaAula[],MATCH(SUMPRODUCT((ListaAula[DIA]=HorárioDasAulas[[#Headers],[QUARTA-FEIRA]])*(ROUNDDOWN($B11,10)&gt;=ROUNDDOWN(ListaAula[HORA DE INÍCIO],10))*($B11&lt;=ListaAula[HORA DE TÉRMINO]),ListaAula[EXCLUSIVO]),ListaAula[EXCLUSIVO],0),2),0)</f>
        <v>Geografia</v>
      </c>
      <c r="G11" s="6" t="str">
        <f>IFERROR(INDEX(ListaAula[],MATCH(SUMPRODUCT((ListaAula[DIA]=HorárioDasAulas[[#Headers],[QUINTA-FEIRA]])*(ROUNDDOWN($B11,10)&gt;=ROUNDDOWN(ListaAula[HORA DE INÍCIO],10))*($B11&lt;=ListaAula[HORA DE TÉRMINO]),ListaAula[EXCLUSIVO]),ListaAula[EXCLUSIVO],0),2),0)</f>
        <v>História</v>
      </c>
      <c r="H11" s="6" t="str">
        <f>IFERROR(INDEX(ListaAula[],MATCH(SUMPRODUCT((ListaAula[DIA]=HorárioDasAulas[[#Headers],[SEXTA-FEIRA]])*(ROUNDDOWN($B11,10)&gt;=ROUNDDOWN(ListaAula[HORA DE INÍCIO],10))*($B11&lt;=ListaAula[HORA DE TÉRMINO]),ListaAula[EXCLUSIVO]),ListaAula[EXCLUSIVO],0),2),0)</f>
        <v>Geometria</v>
      </c>
      <c r="I11" s="6">
        <f>IFERROR(INDEX(ListaAula[],MATCH(SUMPRODUCT((ListaAula[DIA]=HorárioDasAulas[[#Headers],[SÁBADO]])*(ROUNDDOWN($B11,10)&gt;=ROUNDDOWN(ListaAula[HORA DE INÍCIO],10))*($B11&lt;=ListaAula[HORA DE TÉRMINO]),ListaAula[EXCLUSIVO]),ListaAula[EXCLUSIVO],0),2),0)</f>
        <v>0</v>
      </c>
    </row>
    <row r="12" spans="2:10" ht="30" customHeight="1" x14ac:dyDescent="0.2">
      <c r="B12" s="4">
        <f t="shared" si="0"/>
        <v>0.4166666666666668</v>
      </c>
      <c r="C12" s="6">
        <f>IFERROR(INDEX(ListaAula[],MATCH(SUMPRODUCT((ListaAula[DIA]=HorárioDasAulas[[#Headers],[DOMINGO]])*(ROUNDDOWN($B12,10)&gt;=ROUNDDOWN(ListaAula[HORA DE INÍCIO],10))*($B12&lt;=ListaAula[HORA DE TÉRMINO]),ListaAula[EXCLUSIVO]),ListaAula[EXCLUSIVO],0),2),0)</f>
        <v>0</v>
      </c>
      <c r="D12" s="6" t="str">
        <f>IFERROR(INDEX(ListaAula[],MATCH(SUMPRODUCT((ListaAula[DIA]=HorárioDasAulas[[#Headers],[SEGUNDA-FEIRA]])*(ROUNDDOWN($B12,10)&gt;=ROUNDDOWN(ListaAula[HORA DE INÍCIO],10))*($B12&lt;=ListaAula[HORA DE TÉRMINO]),ListaAula[EXCLUSIVO]),ListaAula[EXCLUSIVO],0),2),0)</f>
        <v>Filo/Socio</v>
      </c>
      <c r="E12" s="6" t="str">
        <f>IFERROR(INDEX(ListaAula[],MATCH(SUMPRODUCT((ListaAula[DIA]=HorárioDasAulas[[#Headers],[TERÇA-FEIRA]])*(ROUNDDOWN($B12,10)&gt;=ROUNDDOWN(ListaAula[HORA DE INÍCIO],10))*($B12&lt;=ListaAula[HORA DE TÉRMINO]),ListaAula[EXCLUSIVO]),ListaAula[EXCLUSIVO],0),2),0)</f>
        <v>Red/Lit</v>
      </c>
      <c r="F12" s="6" t="str">
        <f>IFERROR(INDEX(ListaAula[],MATCH(SUMPRODUCT((ListaAula[DIA]=HorárioDasAulas[[#Headers],[QUARTA-FEIRA]])*(ROUNDDOWN($B12,10)&gt;=ROUNDDOWN(ListaAula[HORA DE INÍCIO],10))*($B12&lt;=ListaAula[HORA DE TÉRMINO]),ListaAula[EXCLUSIVO]),ListaAula[EXCLUSIVO],0),2),0)</f>
        <v>Geografia</v>
      </c>
      <c r="G12" s="6" t="str">
        <f>IFERROR(INDEX(ListaAula[],MATCH(SUMPRODUCT((ListaAula[DIA]=HorárioDasAulas[[#Headers],[QUINTA-FEIRA]])*(ROUNDDOWN($B12,10)&gt;=ROUNDDOWN(ListaAula[HORA DE INÍCIO],10))*($B12&lt;=ListaAula[HORA DE TÉRMINO]),ListaAula[EXCLUSIVO]),ListaAula[EXCLUSIVO],0),2),0)</f>
        <v>História</v>
      </c>
      <c r="H12" s="6" t="str">
        <f>IFERROR(INDEX(ListaAula[],MATCH(SUMPRODUCT((ListaAula[DIA]=HorárioDasAulas[[#Headers],[SEXTA-FEIRA]])*(ROUNDDOWN($B12,10)&gt;=ROUNDDOWN(ListaAula[HORA DE INÍCIO],10))*($B12&lt;=ListaAula[HORA DE TÉRMINO]),ListaAula[EXCLUSIVO]),ListaAula[EXCLUSIVO],0),2),0)</f>
        <v>Geometria</v>
      </c>
      <c r="I12" s="6">
        <f>IFERROR(INDEX(ListaAula[],MATCH(SUMPRODUCT((ListaAula[DIA]=HorárioDasAulas[[#Headers],[SÁBADO]])*(ROUNDDOWN($B12,10)&gt;=ROUNDDOWN(ListaAula[HORA DE INÍCIO],10))*($B12&lt;=ListaAula[HORA DE TÉRMINO]),ListaAula[EXCLUSIVO]),ListaAula[EXCLUSIVO],0),2),0)</f>
        <v>0</v>
      </c>
    </row>
    <row r="13" spans="2:10" ht="30" customHeight="1" x14ac:dyDescent="0.2">
      <c r="B13" s="4">
        <f t="shared" si="0"/>
        <v>0.42708333333333348</v>
      </c>
      <c r="C13" s="6">
        <f>IFERROR(INDEX(ListaAula[],MATCH(SUMPRODUCT((ListaAula[DIA]=HorárioDasAulas[[#Headers],[DOMINGO]])*(ROUNDDOWN($B13,10)&gt;=ROUNDDOWN(ListaAula[HORA DE INÍCIO],10))*($B13&lt;=ListaAula[HORA DE TÉRMINO]),ListaAula[EXCLUSIVO]),ListaAula[EXCLUSIVO],0),2),0)</f>
        <v>0</v>
      </c>
      <c r="D13" s="6" t="str">
        <f>IFERROR(INDEX(ListaAula[],MATCH(SUMPRODUCT((ListaAula[DIA]=HorárioDasAulas[[#Headers],[SEGUNDA-FEIRA]])*(ROUNDDOWN($B13,10)&gt;=ROUNDDOWN(ListaAula[HORA DE INÍCIO],10))*($B13&lt;=ListaAula[HORA DE TÉRMINO]),ListaAula[EXCLUSIVO]),ListaAula[EXCLUSIVO],0),2),0)</f>
        <v>Filo/Socio</v>
      </c>
      <c r="E13" s="6" t="str">
        <f>IFERROR(INDEX(ListaAula[],MATCH(SUMPRODUCT((ListaAula[DIA]=HorárioDasAulas[[#Headers],[TERÇA-FEIRA]])*(ROUNDDOWN($B13,10)&gt;=ROUNDDOWN(ListaAula[HORA DE INÍCIO],10))*($B13&lt;=ListaAula[HORA DE TÉRMINO]),ListaAula[EXCLUSIVO]),ListaAula[EXCLUSIVO],0),2),0)</f>
        <v>Red/Lit</v>
      </c>
      <c r="F13" s="6" t="str">
        <f>IFERROR(INDEX(ListaAula[],MATCH(SUMPRODUCT((ListaAula[DIA]=HorárioDasAulas[[#Headers],[QUARTA-FEIRA]])*(ROUNDDOWN($B13,10)&gt;=ROUNDDOWN(ListaAula[HORA DE INÍCIO],10))*($B13&lt;=ListaAula[HORA DE TÉRMINO]),ListaAula[EXCLUSIVO]),ListaAula[EXCLUSIVO],0),2),0)</f>
        <v>Geografia</v>
      </c>
      <c r="G13" s="6" t="str">
        <f>IFERROR(INDEX(ListaAula[],MATCH(SUMPRODUCT((ListaAula[DIA]=HorárioDasAulas[[#Headers],[QUINTA-FEIRA]])*(ROUNDDOWN($B13,10)&gt;=ROUNDDOWN(ListaAula[HORA DE INÍCIO],10))*($B13&lt;=ListaAula[HORA DE TÉRMINO]),ListaAula[EXCLUSIVO]),ListaAula[EXCLUSIVO],0),2),0)</f>
        <v>História</v>
      </c>
      <c r="H13" s="6" t="str">
        <f>IFERROR(INDEX(ListaAula[],MATCH(SUMPRODUCT((ListaAula[DIA]=HorárioDasAulas[[#Headers],[SEXTA-FEIRA]])*(ROUNDDOWN($B13,10)&gt;=ROUNDDOWN(ListaAula[HORA DE INÍCIO],10))*($B13&lt;=ListaAula[HORA DE TÉRMINO]),ListaAula[EXCLUSIVO]),ListaAula[EXCLUSIVO],0),2),0)</f>
        <v>Geometria</v>
      </c>
      <c r="I13" s="6">
        <f>IFERROR(INDEX(ListaAula[],MATCH(SUMPRODUCT((ListaAula[DIA]=HorárioDasAulas[[#Headers],[SÁBADO]])*(ROUNDDOWN($B13,10)&gt;=ROUNDDOWN(ListaAula[HORA DE INÍCIO],10))*($B13&lt;=ListaAula[HORA DE TÉRMINO]),ListaAula[EXCLUSIVO]),ListaAula[EXCLUSIVO],0),2),0)</f>
        <v>0</v>
      </c>
    </row>
    <row r="14" spans="2:10" ht="30" customHeight="1" x14ac:dyDescent="0.2">
      <c r="B14" s="4">
        <f t="shared" si="0"/>
        <v>0.43750000000000017</v>
      </c>
      <c r="C14" s="6">
        <f>IFERROR(INDEX(ListaAula[],MATCH(SUMPRODUCT((ListaAula[DIA]=HorárioDasAulas[[#Headers],[DOMINGO]])*(ROUNDDOWN($B14,10)&gt;=ROUNDDOWN(ListaAula[HORA DE INÍCIO],10))*($B14&lt;=ListaAula[HORA DE TÉRMINO]),ListaAula[EXCLUSIVO]),ListaAula[EXCLUSIVO],0),2),0)</f>
        <v>0</v>
      </c>
      <c r="D14" s="6" t="str">
        <f>IFERROR(INDEX(ListaAula[],MATCH(SUMPRODUCT((ListaAula[DIA]=HorárioDasAulas[[#Headers],[SEGUNDA-FEIRA]])*(ROUNDDOWN($B14,10)&gt;=ROUNDDOWN(ListaAula[HORA DE INÍCIO],10))*($B14&lt;=ListaAula[HORA DE TÉRMINO]),ListaAula[EXCLUSIVO]),ListaAula[EXCLUSIVO],0),2),0)</f>
        <v>Filo/Socio</v>
      </c>
      <c r="E14" s="6" t="str">
        <f>IFERROR(INDEX(ListaAula[],MATCH(SUMPRODUCT((ListaAula[DIA]=HorárioDasAulas[[#Headers],[TERÇA-FEIRA]])*(ROUNDDOWN($B14,10)&gt;=ROUNDDOWN(ListaAula[HORA DE INÍCIO],10))*($B14&lt;=ListaAula[HORA DE TÉRMINO]),ListaAula[EXCLUSIVO]),ListaAula[EXCLUSIVO],0),2),0)</f>
        <v>Red/Lit</v>
      </c>
      <c r="F14" s="6" t="str">
        <f>IFERROR(INDEX(ListaAula[],MATCH(SUMPRODUCT((ListaAula[DIA]=HorárioDasAulas[[#Headers],[QUARTA-FEIRA]])*(ROUNDDOWN($B14,10)&gt;=ROUNDDOWN(ListaAula[HORA DE INÍCIO],10))*($B14&lt;=ListaAula[HORA DE TÉRMINO]),ListaAula[EXCLUSIVO]),ListaAula[EXCLUSIVO],0),2),0)</f>
        <v>Geografia</v>
      </c>
      <c r="G14" s="6" t="str">
        <f>IFERROR(INDEX(ListaAula[],MATCH(SUMPRODUCT((ListaAula[DIA]=HorárioDasAulas[[#Headers],[QUINTA-FEIRA]])*(ROUNDDOWN($B14,10)&gt;=ROUNDDOWN(ListaAula[HORA DE INÍCIO],10))*($B14&lt;=ListaAula[HORA DE TÉRMINO]),ListaAula[EXCLUSIVO]),ListaAula[EXCLUSIVO],0),2),0)</f>
        <v>História</v>
      </c>
      <c r="H14" s="6" t="str">
        <f>IFERROR(INDEX(ListaAula[],MATCH(SUMPRODUCT((ListaAula[DIA]=HorárioDasAulas[[#Headers],[SEXTA-FEIRA]])*(ROUNDDOWN($B14,10)&gt;=ROUNDDOWN(ListaAula[HORA DE INÍCIO],10))*($B14&lt;=ListaAula[HORA DE TÉRMINO]),ListaAula[EXCLUSIVO]),ListaAula[EXCLUSIVO],0),2),0)</f>
        <v>Geometria</v>
      </c>
      <c r="I14" s="6">
        <f>IFERROR(INDEX(ListaAula[],MATCH(SUMPRODUCT((ListaAula[DIA]=HorárioDasAulas[[#Headers],[SÁBADO]])*(ROUNDDOWN($B14,10)&gt;=ROUNDDOWN(ListaAula[HORA DE INÍCIO],10))*($B14&lt;=ListaAula[HORA DE TÉRMINO]),ListaAula[EXCLUSIVO]),ListaAula[EXCLUSIVO],0),2),0)</f>
        <v>0</v>
      </c>
    </row>
    <row r="15" spans="2:10" ht="30" customHeight="1" x14ac:dyDescent="0.2">
      <c r="B15" s="4">
        <f t="shared" si="0"/>
        <v>0.44791666666666685</v>
      </c>
      <c r="C15" s="6">
        <f>IFERROR(INDEX(ListaAula[],MATCH(SUMPRODUCT((ListaAula[DIA]=HorárioDasAulas[[#Headers],[DOMINGO]])*(ROUNDDOWN($B15,10)&gt;=ROUNDDOWN(ListaAula[HORA DE INÍCIO],10))*($B15&lt;=ListaAula[HORA DE TÉRMINO]),ListaAula[EXCLUSIVO]),ListaAula[EXCLUSIVO],0),2),0)</f>
        <v>0</v>
      </c>
      <c r="D15" s="6" t="str">
        <f>IFERROR(INDEX(ListaAula[],MATCH(SUMPRODUCT((ListaAula[DIA]=HorárioDasAulas[[#Headers],[SEGUNDA-FEIRA]])*(ROUNDDOWN($B15,10)&gt;=ROUNDDOWN(ListaAula[HORA DE INÍCIO],10))*($B15&lt;=ListaAula[HORA DE TÉRMINO]),ListaAula[EXCLUSIVO]),ListaAula[EXCLUSIVO],0),2),0)</f>
        <v>Filo/Socio</v>
      </c>
      <c r="E15" s="6" t="str">
        <f>IFERROR(INDEX(ListaAula[],MATCH(SUMPRODUCT((ListaAula[DIA]=HorárioDasAulas[[#Headers],[TERÇA-FEIRA]])*(ROUNDDOWN($B15,10)&gt;=ROUNDDOWN(ListaAula[HORA DE INÍCIO],10))*($B15&lt;=ListaAula[HORA DE TÉRMINO]),ListaAula[EXCLUSIVO]),ListaAula[EXCLUSIVO],0),2),0)</f>
        <v>Red/Lit</v>
      </c>
      <c r="F15" s="6" t="str">
        <f>IFERROR(INDEX(ListaAula[],MATCH(SUMPRODUCT((ListaAula[DIA]=HorárioDasAulas[[#Headers],[QUARTA-FEIRA]])*(ROUNDDOWN($B15,10)&gt;=ROUNDDOWN(ListaAula[HORA DE INÍCIO],10))*($B15&lt;=ListaAula[HORA DE TÉRMINO]),ListaAula[EXCLUSIVO]),ListaAula[EXCLUSIVO],0),2),0)</f>
        <v>Geografia</v>
      </c>
      <c r="G15" s="6" t="str">
        <f>IFERROR(INDEX(ListaAula[],MATCH(SUMPRODUCT((ListaAula[DIA]=HorárioDasAulas[[#Headers],[QUINTA-FEIRA]])*(ROUNDDOWN($B15,10)&gt;=ROUNDDOWN(ListaAula[HORA DE INÍCIO],10))*($B15&lt;=ListaAula[HORA DE TÉRMINO]),ListaAula[EXCLUSIVO]),ListaAula[EXCLUSIVO],0),2),0)</f>
        <v>História</v>
      </c>
      <c r="H15" s="6" t="str">
        <f>IFERROR(INDEX(ListaAula[],MATCH(SUMPRODUCT((ListaAula[DIA]=HorárioDasAulas[[#Headers],[SEXTA-FEIRA]])*(ROUNDDOWN($B15,10)&gt;=ROUNDDOWN(ListaAula[HORA DE INÍCIO],10))*($B15&lt;=ListaAula[HORA DE TÉRMINO]),ListaAula[EXCLUSIVO]),ListaAula[EXCLUSIVO],0),2),0)</f>
        <v>Geometria</v>
      </c>
      <c r="I15" s="6">
        <f>IFERROR(INDEX(ListaAula[],MATCH(SUMPRODUCT((ListaAula[DIA]=HorárioDasAulas[[#Headers],[SÁBADO]])*(ROUNDDOWN($B15,10)&gt;=ROUNDDOWN(ListaAula[HORA DE INÍCIO],10))*($B15&lt;=ListaAula[HORA DE TÉRMINO]),ListaAula[EXCLUSIVO]),ListaAula[EXCLUSIVO],0),2),0)</f>
        <v>0</v>
      </c>
    </row>
    <row r="16" spans="2:10" ht="30" customHeight="1" x14ac:dyDescent="0.2">
      <c r="B16" s="4">
        <f t="shared" si="0"/>
        <v>0.45833333333333354</v>
      </c>
      <c r="C16" s="6">
        <f>IFERROR(INDEX(ListaAula[],MATCH(SUMPRODUCT((ListaAula[DIA]=HorárioDasAulas[[#Headers],[DOMINGO]])*(ROUNDDOWN($B16,10)&gt;=ROUNDDOWN(ListaAula[HORA DE INÍCIO],10))*($B16&lt;=ListaAula[HORA DE TÉRMINO]),ListaAula[EXCLUSIVO]),ListaAula[EXCLUSIVO],0),2),0)</f>
        <v>0</v>
      </c>
      <c r="D16" s="6" t="str">
        <f>IFERROR(INDEX(ListaAula[],MATCH(SUMPRODUCT((ListaAula[DIA]=HorárioDasAulas[[#Headers],[SEGUNDA-FEIRA]])*(ROUNDDOWN($B16,10)&gt;=ROUNDDOWN(ListaAula[HORA DE INÍCIO],10))*($B16&lt;=ListaAula[HORA DE TÉRMINO]),ListaAula[EXCLUSIVO]),ListaAula[EXCLUSIVO],0),2),0)</f>
        <v>Filo/Socio</v>
      </c>
      <c r="E16" s="6" t="str">
        <f>IFERROR(INDEX(ListaAula[],MATCH(SUMPRODUCT((ListaAula[DIA]=HorárioDasAulas[[#Headers],[TERÇA-FEIRA]])*(ROUNDDOWN($B16,10)&gt;=ROUNDDOWN(ListaAula[HORA DE INÍCIO],10))*($B16&lt;=ListaAula[HORA DE TÉRMINO]),ListaAula[EXCLUSIVO]),ListaAula[EXCLUSIVO],0),2),0)</f>
        <v>Red/Lit</v>
      </c>
      <c r="F16" s="6" t="str">
        <f>IFERROR(INDEX(ListaAula[],MATCH(SUMPRODUCT((ListaAula[DIA]=HorárioDasAulas[[#Headers],[QUARTA-FEIRA]])*(ROUNDDOWN($B16,10)&gt;=ROUNDDOWN(ListaAula[HORA DE INÍCIO],10))*($B16&lt;=ListaAula[HORA DE TÉRMINO]),ListaAula[EXCLUSIVO]),ListaAula[EXCLUSIVO],0),2),0)</f>
        <v>Geografia</v>
      </c>
      <c r="G16" s="6" t="str">
        <f>IFERROR(INDEX(ListaAula[],MATCH(SUMPRODUCT((ListaAula[DIA]=HorárioDasAulas[[#Headers],[QUINTA-FEIRA]])*(ROUNDDOWN($B16,10)&gt;=ROUNDDOWN(ListaAula[HORA DE INÍCIO],10))*($B16&lt;=ListaAula[HORA DE TÉRMINO]),ListaAula[EXCLUSIVO]),ListaAula[EXCLUSIVO],0),2),0)</f>
        <v>História</v>
      </c>
      <c r="H16" s="6" t="str">
        <f>IFERROR(INDEX(ListaAula[],MATCH(SUMPRODUCT((ListaAula[DIA]=HorárioDasAulas[[#Headers],[SEXTA-FEIRA]])*(ROUNDDOWN($B16,10)&gt;=ROUNDDOWN(ListaAula[HORA DE INÍCIO],10))*($B16&lt;=ListaAula[HORA DE TÉRMINO]),ListaAula[EXCLUSIVO]),ListaAula[EXCLUSIVO],0),2),0)</f>
        <v>Geometria</v>
      </c>
      <c r="I16" s="6">
        <f>IFERROR(INDEX(ListaAula[],MATCH(SUMPRODUCT((ListaAula[DIA]=HorárioDasAulas[[#Headers],[SÁBADO]])*(ROUNDDOWN($B16,10)&gt;=ROUNDDOWN(ListaAula[HORA DE INÍCIO],10))*($B16&lt;=ListaAula[HORA DE TÉRMINO]),ListaAula[EXCLUSIVO]),ListaAula[EXCLUSIVO],0),2),0)</f>
        <v>0</v>
      </c>
    </row>
    <row r="17" spans="1:9" ht="30" customHeight="1" x14ac:dyDescent="0.2">
      <c r="B17" s="4">
        <f t="shared" si="0"/>
        <v>0.46875000000000022</v>
      </c>
      <c r="C17" s="6">
        <f>IFERROR(INDEX(ListaAula[],MATCH(SUMPRODUCT((ListaAula[DIA]=HorárioDasAulas[[#Headers],[DOMINGO]])*(ROUNDDOWN($B17,10)&gt;=ROUNDDOWN(ListaAula[HORA DE INÍCIO],10))*($B17&lt;=ListaAula[HORA DE TÉRMINO]),ListaAula[EXCLUSIVO]),ListaAula[EXCLUSIVO],0),2),0)</f>
        <v>0</v>
      </c>
      <c r="D17" s="6" t="str">
        <f>IFERROR(INDEX(ListaAula[],MATCH(SUMPRODUCT((ListaAula[DIA]=HorárioDasAulas[[#Headers],[SEGUNDA-FEIRA]])*(ROUNDDOWN($B17,10)&gt;=ROUNDDOWN(ListaAula[HORA DE INÍCIO],10))*($B17&lt;=ListaAula[HORA DE TÉRMINO]),ListaAula[EXCLUSIVO]),ListaAula[EXCLUSIVO],0),2),0)</f>
        <v>Filo/Socio</v>
      </c>
      <c r="E17" s="6" t="str">
        <f>IFERROR(INDEX(ListaAula[],MATCH(SUMPRODUCT((ListaAula[DIA]=HorárioDasAulas[[#Headers],[TERÇA-FEIRA]])*(ROUNDDOWN($B17,10)&gt;=ROUNDDOWN(ListaAula[HORA DE INÍCIO],10))*($B17&lt;=ListaAula[HORA DE TÉRMINO]),ListaAula[EXCLUSIVO]),ListaAula[EXCLUSIVO],0),2),0)</f>
        <v>Red/Lit</v>
      </c>
      <c r="F17" s="6" t="str">
        <f>IFERROR(INDEX(ListaAula[],MATCH(SUMPRODUCT((ListaAula[DIA]=HorárioDasAulas[[#Headers],[QUARTA-FEIRA]])*(ROUNDDOWN($B17,10)&gt;=ROUNDDOWN(ListaAula[HORA DE INÍCIO],10))*($B17&lt;=ListaAula[HORA DE TÉRMINO]),ListaAula[EXCLUSIVO]),ListaAula[EXCLUSIVO],0),2),0)</f>
        <v>Geografia</v>
      </c>
      <c r="G17" s="6" t="str">
        <f>IFERROR(INDEX(ListaAula[],MATCH(SUMPRODUCT((ListaAula[DIA]=HorárioDasAulas[[#Headers],[QUINTA-FEIRA]])*(ROUNDDOWN($B17,10)&gt;=ROUNDDOWN(ListaAula[HORA DE INÍCIO],10))*($B17&lt;=ListaAula[HORA DE TÉRMINO]),ListaAula[EXCLUSIVO]),ListaAula[EXCLUSIVO],0),2),0)</f>
        <v>História</v>
      </c>
      <c r="H17" s="6" t="str">
        <f>IFERROR(INDEX(ListaAula[],MATCH(SUMPRODUCT((ListaAula[DIA]=HorárioDasAulas[[#Headers],[SEXTA-FEIRA]])*(ROUNDDOWN($B17,10)&gt;=ROUNDDOWN(ListaAula[HORA DE INÍCIO],10))*($B17&lt;=ListaAula[HORA DE TÉRMINO]),ListaAula[EXCLUSIVO]),ListaAula[EXCLUSIVO],0),2),0)</f>
        <v>Geometria</v>
      </c>
      <c r="I17" s="6">
        <f>IFERROR(INDEX(ListaAula[],MATCH(SUMPRODUCT((ListaAula[DIA]=HorárioDasAulas[[#Headers],[SÁBADO]])*(ROUNDDOWN($B17,10)&gt;=ROUNDDOWN(ListaAula[HORA DE INÍCIO],10))*($B17&lt;=ListaAula[HORA DE TÉRMINO]),ListaAula[EXCLUSIVO]),ListaAula[EXCLUSIVO],0),2),0)</f>
        <v>0</v>
      </c>
    </row>
    <row r="18" spans="1:9" ht="30" customHeight="1" x14ac:dyDescent="0.2">
      <c r="B18" s="4">
        <f t="shared" si="0"/>
        <v>0.47916666666666691</v>
      </c>
      <c r="C18" s="6">
        <f>IFERROR(INDEX(ListaAula[],MATCH(SUMPRODUCT((ListaAula[DIA]=HorárioDasAulas[[#Headers],[DOMINGO]])*(ROUNDDOWN($B18,10)&gt;=ROUNDDOWN(ListaAula[HORA DE INÍCIO],10))*($B18&lt;=ListaAula[HORA DE TÉRMINO]),ListaAula[EXCLUSIVO]),ListaAula[EXCLUSIVO],0),2),0)</f>
        <v>0</v>
      </c>
      <c r="D18" s="6" t="str">
        <f>IFERROR(INDEX(ListaAula[],MATCH(SUMPRODUCT((ListaAula[DIA]=HorárioDasAulas[[#Headers],[SEGUNDA-FEIRA]])*(ROUNDDOWN($B18,10)&gt;=ROUNDDOWN(ListaAula[HORA DE INÍCIO],10))*($B18&lt;=ListaAula[HORA DE TÉRMINO]),ListaAula[EXCLUSIVO]),ListaAula[EXCLUSIVO],0),2),0)</f>
        <v>Filo/Socio</v>
      </c>
      <c r="E18" s="6" t="str">
        <f>IFERROR(INDEX(ListaAula[],MATCH(SUMPRODUCT((ListaAula[DIA]=HorárioDasAulas[[#Headers],[TERÇA-FEIRA]])*(ROUNDDOWN($B18,10)&gt;=ROUNDDOWN(ListaAula[HORA DE INÍCIO],10))*($B18&lt;=ListaAula[HORA DE TÉRMINO]),ListaAula[EXCLUSIVO]),ListaAula[EXCLUSIVO],0),2),0)</f>
        <v>Red/Lit</v>
      </c>
      <c r="F18" s="6" t="str">
        <f>IFERROR(INDEX(ListaAula[],MATCH(SUMPRODUCT((ListaAula[DIA]=HorárioDasAulas[[#Headers],[QUARTA-FEIRA]])*(ROUNDDOWN($B18,10)&gt;=ROUNDDOWN(ListaAula[HORA DE INÍCIO],10))*($B18&lt;=ListaAula[HORA DE TÉRMINO]),ListaAula[EXCLUSIVO]),ListaAula[EXCLUSIVO],0),2),0)</f>
        <v>Geografia</v>
      </c>
      <c r="G18" s="6" t="str">
        <f>IFERROR(INDEX(ListaAula[],MATCH(SUMPRODUCT((ListaAula[DIA]=HorárioDasAulas[[#Headers],[QUINTA-FEIRA]])*(ROUNDDOWN($B18,10)&gt;=ROUNDDOWN(ListaAula[HORA DE INÍCIO],10))*($B18&lt;=ListaAula[HORA DE TÉRMINO]),ListaAula[EXCLUSIVO]),ListaAula[EXCLUSIVO],0),2),0)</f>
        <v>História</v>
      </c>
      <c r="H18" s="6" t="str">
        <f>IFERROR(INDEX(ListaAula[],MATCH(SUMPRODUCT((ListaAula[DIA]=HorárioDasAulas[[#Headers],[SEXTA-FEIRA]])*(ROUNDDOWN($B18,10)&gt;=ROUNDDOWN(ListaAula[HORA DE INÍCIO],10))*($B18&lt;=ListaAula[HORA DE TÉRMINO]),ListaAula[EXCLUSIVO]),ListaAula[EXCLUSIVO],0),2),0)</f>
        <v>Geometria</v>
      </c>
      <c r="I18" s="6">
        <f>IFERROR(INDEX(ListaAula[],MATCH(SUMPRODUCT((ListaAula[DIA]=HorárioDasAulas[[#Headers],[SÁBADO]])*(ROUNDDOWN($B18,10)&gt;=ROUNDDOWN(ListaAula[HORA DE INÍCIO],10))*($B18&lt;=ListaAula[HORA DE TÉRMINO]),ListaAula[EXCLUSIVO]),ListaAula[EXCLUSIVO],0),2),0)</f>
        <v>0</v>
      </c>
    </row>
    <row r="19" spans="1:9" ht="30" customHeight="1" x14ac:dyDescent="0.2">
      <c r="B19" s="4">
        <f t="shared" si="0"/>
        <v>0.48958333333333359</v>
      </c>
      <c r="C19" s="6">
        <f>IFERROR(INDEX(ListaAula[],MATCH(SUMPRODUCT((ListaAula[DIA]=HorárioDasAulas[[#Headers],[DOMINGO]])*(ROUNDDOWN($B19,10)&gt;=ROUNDDOWN(ListaAula[HORA DE INÍCIO],10))*($B19&lt;=ListaAula[HORA DE TÉRMINO]),ListaAula[EXCLUSIVO]),ListaAula[EXCLUSIVO],0),2),0)</f>
        <v>0</v>
      </c>
      <c r="D19" s="6" t="str">
        <f>IFERROR(INDEX(ListaAula[],MATCH(SUMPRODUCT((ListaAula[DIA]=HorárioDasAulas[[#Headers],[SEGUNDA-FEIRA]])*(ROUNDDOWN($B19,10)&gt;=ROUNDDOWN(ListaAula[HORA DE INÍCIO],10))*($B19&lt;=ListaAula[HORA DE TÉRMINO]),ListaAula[EXCLUSIVO]),ListaAula[EXCLUSIVO],0),2),0)</f>
        <v>Filo/Socio</v>
      </c>
      <c r="E19" s="6" t="str">
        <f>IFERROR(INDEX(ListaAula[],MATCH(SUMPRODUCT((ListaAula[DIA]=HorárioDasAulas[[#Headers],[TERÇA-FEIRA]])*(ROUNDDOWN($B19,10)&gt;=ROUNDDOWN(ListaAula[HORA DE INÍCIO],10))*($B19&lt;=ListaAula[HORA DE TÉRMINO]),ListaAula[EXCLUSIVO]),ListaAula[EXCLUSIVO],0),2),0)</f>
        <v>Red/Lit</v>
      </c>
      <c r="F19" s="6" t="str">
        <f>IFERROR(INDEX(ListaAula[],MATCH(SUMPRODUCT((ListaAula[DIA]=HorárioDasAulas[[#Headers],[QUARTA-FEIRA]])*(ROUNDDOWN($B19,10)&gt;=ROUNDDOWN(ListaAula[HORA DE INÍCIO],10))*($B19&lt;=ListaAula[HORA DE TÉRMINO]),ListaAula[EXCLUSIVO]),ListaAula[EXCLUSIVO],0),2),0)</f>
        <v>Geografia</v>
      </c>
      <c r="G19" s="6" t="str">
        <f>IFERROR(INDEX(ListaAula[],MATCH(SUMPRODUCT((ListaAula[DIA]=HorárioDasAulas[[#Headers],[QUINTA-FEIRA]])*(ROUNDDOWN($B19,10)&gt;=ROUNDDOWN(ListaAula[HORA DE INÍCIO],10))*($B19&lt;=ListaAula[HORA DE TÉRMINO]),ListaAula[EXCLUSIVO]),ListaAula[EXCLUSIVO],0),2),0)</f>
        <v>História</v>
      </c>
      <c r="H19" s="6" t="str">
        <f>IFERROR(INDEX(ListaAula[],MATCH(SUMPRODUCT((ListaAula[DIA]=HorárioDasAulas[[#Headers],[SEXTA-FEIRA]])*(ROUNDDOWN($B19,10)&gt;=ROUNDDOWN(ListaAula[HORA DE INÍCIO],10))*($B19&lt;=ListaAula[HORA DE TÉRMINO]),ListaAula[EXCLUSIVO]),ListaAula[EXCLUSIVO],0),2),0)</f>
        <v>Geometria</v>
      </c>
      <c r="I19" s="6">
        <f>IFERROR(INDEX(ListaAula[],MATCH(SUMPRODUCT((ListaAula[DIA]=HorárioDasAulas[[#Headers],[SÁBADO]])*(ROUNDDOWN($B19,10)&gt;=ROUNDDOWN(ListaAula[HORA DE INÍCIO],10))*($B19&lt;=ListaAula[HORA DE TÉRMINO]),ListaAula[EXCLUSIVO]),ListaAula[EXCLUSIVO],0),2),0)</f>
        <v>0</v>
      </c>
    </row>
    <row r="20" spans="1:9" ht="30" customHeight="1" x14ac:dyDescent="0.2">
      <c r="B20" s="4">
        <f t="shared" si="0"/>
        <v>0.50000000000000022</v>
      </c>
      <c r="C20" s="6">
        <f>IFERROR(INDEX(ListaAula[],MATCH(SUMPRODUCT((ListaAula[DIA]=HorárioDasAulas[[#Headers],[DOMINGO]])*(ROUNDDOWN($B20,10)&gt;=ROUNDDOWN(ListaAula[HORA DE INÍCIO],10))*($B20&lt;=ListaAula[HORA DE TÉRMINO]),ListaAula[EXCLUSIVO]),ListaAula[EXCLUSIVO],0),2),0)</f>
        <v>0</v>
      </c>
      <c r="D20" s="6" t="str">
        <f>IFERROR(INDEX(ListaAula[],MATCH(SUMPRODUCT((ListaAula[DIA]=HorárioDasAulas[[#Headers],[SEGUNDA-FEIRA]])*(ROUNDDOWN($B20,10)&gt;=ROUNDDOWN(ListaAula[HORA DE INÍCIO],10))*($B20&lt;=ListaAula[HORA DE TÉRMINO]),ListaAula[EXCLUSIVO]),ListaAula[EXCLUSIVO],0),2),0)</f>
        <v>Filo/Socio</v>
      </c>
      <c r="E20" s="6" t="str">
        <f>IFERROR(INDEX(ListaAula[],MATCH(SUMPRODUCT((ListaAula[DIA]=HorárioDasAulas[[#Headers],[TERÇA-FEIRA]])*(ROUNDDOWN($B20,10)&gt;=ROUNDDOWN(ListaAula[HORA DE INÍCIO],10))*($B20&lt;=ListaAula[HORA DE TÉRMINO]),ListaAula[EXCLUSIVO]),ListaAula[EXCLUSIVO],0),2),0)</f>
        <v>Red/Lit</v>
      </c>
      <c r="F20" s="6" t="str">
        <f>IFERROR(INDEX(ListaAula[],MATCH(SUMPRODUCT((ListaAula[DIA]=HorárioDasAulas[[#Headers],[QUARTA-FEIRA]])*(ROUNDDOWN($B20,10)&gt;=ROUNDDOWN(ListaAula[HORA DE INÍCIO],10))*($B20&lt;=ListaAula[HORA DE TÉRMINO]),ListaAula[EXCLUSIVO]),ListaAula[EXCLUSIVO],0),2),0)</f>
        <v>Geografia</v>
      </c>
      <c r="G20" s="6" t="str">
        <f>IFERROR(INDEX(ListaAula[],MATCH(SUMPRODUCT((ListaAula[DIA]=HorárioDasAulas[[#Headers],[QUINTA-FEIRA]])*(ROUNDDOWN($B20,10)&gt;=ROUNDDOWN(ListaAula[HORA DE INÍCIO],10))*($B20&lt;=ListaAula[HORA DE TÉRMINO]),ListaAula[EXCLUSIVO]),ListaAula[EXCLUSIVO],0),2),0)</f>
        <v>História</v>
      </c>
      <c r="H20" s="6" t="str">
        <f>IFERROR(INDEX(ListaAula[],MATCH(SUMPRODUCT((ListaAula[DIA]=HorárioDasAulas[[#Headers],[SEXTA-FEIRA]])*(ROUNDDOWN($B20,10)&gt;=ROUNDDOWN(ListaAula[HORA DE INÍCIO],10))*($B20&lt;=ListaAula[HORA DE TÉRMINO]),ListaAula[EXCLUSIVO]),ListaAula[EXCLUSIVO],0),2),0)</f>
        <v>Geometria</v>
      </c>
      <c r="I20" s="6">
        <f>IFERROR(INDEX(ListaAula[],MATCH(SUMPRODUCT((ListaAula[DIA]=HorárioDasAulas[[#Headers],[SÁBADO]])*(ROUNDDOWN($B20,10)&gt;=ROUNDDOWN(ListaAula[HORA DE INÍCIO],10))*($B20&lt;=ListaAula[HORA DE TÉRMINO]),ListaAula[EXCLUSIVO]),ListaAula[EXCLUSIVO],0),2),0)</f>
        <v>0</v>
      </c>
    </row>
    <row r="21" spans="1:9" ht="30" customHeight="1" x14ac:dyDescent="0.2">
      <c r="B21" s="4">
        <f t="shared" si="0"/>
        <v>0.51041666666666685</v>
      </c>
      <c r="C21" s="6">
        <f>IFERROR(INDEX(ListaAula[],MATCH(SUMPRODUCT((ListaAula[DIA]=HorárioDasAulas[[#Headers],[DOMINGO]])*(ROUNDDOWN($B21,10)&gt;=ROUNDDOWN(ListaAula[HORA DE INÍCIO],10))*($B21&lt;=ListaAula[HORA DE TÉRMINO]),ListaAula[EXCLUSIVO]),ListaAula[EXCLUSIVO],0),2),0)</f>
        <v>0</v>
      </c>
      <c r="D21" s="6">
        <f>IFERROR(INDEX(ListaAula[],MATCH(SUMPRODUCT((ListaAula[DIA]=HorárioDasAulas[[#Headers],[SEGUNDA-FEIRA]])*(ROUNDDOWN($B21,10)&gt;=ROUNDDOWN(ListaAula[HORA DE INÍCIO],10))*($B21&lt;=ListaAula[HORA DE TÉRMINO]),ListaAula[EXCLUSIVO]),ListaAula[EXCLUSIVO],0),2),0)</f>
        <v>0</v>
      </c>
      <c r="E21" s="6">
        <f>IFERROR(INDEX(ListaAula[],MATCH(SUMPRODUCT((ListaAula[DIA]=HorárioDasAulas[[#Headers],[TERÇA-FEIRA]])*(ROUNDDOWN($B21,10)&gt;=ROUNDDOWN(ListaAula[HORA DE INÍCIO],10))*($B21&lt;=ListaAula[HORA DE TÉRMINO]),ListaAula[EXCLUSIVO]),ListaAula[EXCLUSIVO],0),2),0)</f>
        <v>0</v>
      </c>
      <c r="F21" s="6">
        <f>IFERROR(INDEX(ListaAula[],MATCH(SUMPRODUCT((ListaAula[DIA]=HorárioDasAulas[[#Headers],[QUARTA-FEIRA]])*(ROUNDDOWN($B21,10)&gt;=ROUNDDOWN(ListaAula[HORA DE INÍCIO],10))*($B21&lt;=ListaAula[HORA DE TÉRMINO]),ListaAula[EXCLUSIVO]),ListaAula[EXCLUSIVO],0),2),0)</f>
        <v>0</v>
      </c>
      <c r="G21" s="6">
        <f>IFERROR(INDEX(ListaAula[],MATCH(SUMPRODUCT((ListaAula[DIA]=HorárioDasAulas[[#Headers],[QUINTA-FEIRA]])*(ROUNDDOWN($B21,10)&gt;=ROUNDDOWN(ListaAula[HORA DE INÍCIO],10))*($B21&lt;=ListaAula[HORA DE TÉRMINO]),ListaAula[EXCLUSIVO]),ListaAula[EXCLUSIVO],0),2),0)</f>
        <v>0</v>
      </c>
      <c r="H21" s="6">
        <f>IFERROR(INDEX(ListaAula[],MATCH(SUMPRODUCT((ListaAula[DIA]=HorárioDasAulas[[#Headers],[SEXTA-FEIRA]])*(ROUNDDOWN($B21,10)&gt;=ROUNDDOWN(ListaAula[HORA DE INÍCIO],10))*($B21&lt;=ListaAula[HORA DE TÉRMINO]),ListaAula[EXCLUSIVO]),ListaAula[EXCLUSIVO],0),2),0)</f>
        <v>0</v>
      </c>
      <c r="I21" s="6">
        <f>IFERROR(INDEX(ListaAula[],MATCH(SUMPRODUCT((ListaAula[DIA]=HorárioDasAulas[[#Headers],[SÁBADO]])*(ROUNDDOWN($B21,10)&gt;=ROUNDDOWN(ListaAula[HORA DE INÍCIO],10))*($B21&lt;=ListaAula[HORA DE TÉRMINO]),ListaAula[EXCLUSIVO]),ListaAula[EXCLUSIVO],0),2),0)</f>
        <v>0</v>
      </c>
    </row>
    <row r="22" spans="1:9" ht="30" customHeight="1" x14ac:dyDescent="0.2">
      <c r="B22" s="4">
        <f t="shared" si="0"/>
        <v>0.52083333333333348</v>
      </c>
      <c r="C22" s="6">
        <f>IFERROR(INDEX(ListaAula[],MATCH(SUMPRODUCT((ListaAula[DIA]=HorárioDasAulas[[#Headers],[DOMINGO]])*(ROUNDDOWN($B22,10)&gt;=ROUNDDOWN(ListaAula[HORA DE INÍCIO],10))*($B22&lt;=ListaAula[HORA DE TÉRMINO]),ListaAula[EXCLUSIVO]),ListaAula[EXCLUSIVO],0),2),0)</f>
        <v>0</v>
      </c>
      <c r="D22" s="6">
        <f>IFERROR(INDEX(ListaAula[],MATCH(SUMPRODUCT((ListaAula[DIA]=HorárioDasAulas[[#Headers],[SEGUNDA-FEIRA]])*(ROUNDDOWN($B22,10)&gt;=ROUNDDOWN(ListaAula[HORA DE INÍCIO],10))*($B22&lt;=ListaAula[HORA DE TÉRMINO]),ListaAula[EXCLUSIVO]),ListaAula[EXCLUSIVO],0),2),0)</f>
        <v>0</v>
      </c>
      <c r="E22" s="6">
        <f>IFERROR(INDEX(ListaAula[],MATCH(SUMPRODUCT((ListaAula[DIA]=HorárioDasAulas[[#Headers],[TERÇA-FEIRA]])*(ROUNDDOWN($B22,10)&gt;=ROUNDDOWN(ListaAula[HORA DE INÍCIO],10))*($B22&lt;=ListaAula[HORA DE TÉRMINO]),ListaAula[EXCLUSIVO]),ListaAula[EXCLUSIVO],0),2),0)</f>
        <v>0</v>
      </c>
      <c r="F22" s="6">
        <f>IFERROR(INDEX(ListaAula[],MATCH(SUMPRODUCT((ListaAula[DIA]=HorárioDasAulas[[#Headers],[QUARTA-FEIRA]])*(ROUNDDOWN($B22,10)&gt;=ROUNDDOWN(ListaAula[HORA DE INÍCIO],10))*($B22&lt;=ListaAula[HORA DE TÉRMINO]),ListaAula[EXCLUSIVO]),ListaAula[EXCLUSIVO],0),2),0)</f>
        <v>0</v>
      </c>
      <c r="G22" s="6">
        <f>IFERROR(INDEX(ListaAula[],MATCH(SUMPRODUCT((ListaAula[DIA]=HorárioDasAulas[[#Headers],[QUINTA-FEIRA]])*(ROUNDDOWN($B22,10)&gt;=ROUNDDOWN(ListaAula[HORA DE INÍCIO],10))*($B22&lt;=ListaAula[HORA DE TÉRMINO]),ListaAula[EXCLUSIVO]),ListaAula[EXCLUSIVO],0),2),0)</f>
        <v>0</v>
      </c>
      <c r="H22" s="6">
        <f>IFERROR(INDEX(ListaAula[],MATCH(SUMPRODUCT((ListaAula[DIA]=HorárioDasAulas[[#Headers],[SEXTA-FEIRA]])*(ROUNDDOWN($B22,10)&gt;=ROUNDDOWN(ListaAula[HORA DE INÍCIO],10))*($B22&lt;=ListaAula[HORA DE TÉRMINO]),ListaAula[EXCLUSIVO]),ListaAula[EXCLUSIVO],0),2),0)</f>
        <v>0</v>
      </c>
      <c r="I22" s="6">
        <f>IFERROR(INDEX(ListaAula[],MATCH(SUMPRODUCT((ListaAula[DIA]=HorárioDasAulas[[#Headers],[SÁBADO]])*(ROUNDDOWN($B22,10)&gt;=ROUNDDOWN(ListaAula[HORA DE INÍCIO],10))*($B22&lt;=ListaAula[HORA DE TÉRMINO]),ListaAula[EXCLUSIVO]),ListaAula[EXCLUSIVO],0),2),0)</f>
        <v>0</v>
      </c>
    </row>
    <row r="23" spans="1:9" ht="30" customHeight="1" x14ac:dyDescent="0.2">
      <c r="A23"/>
      <c r="B23" s="4">
        <f t="shared" si="0"/>
        <v>0.53125000000000011</v>
      </c>
      <c r="C23" s="6">
        <f>IFERROR(INDEX(ListaAula[],MATCH(SUMPRODUCT((ListaAula[DIA]=HorárioDasAulas[[#Headers],[DOMINGO]])*(ROUNDDOWN($B23,10)&gt;=ROUNDDOWN(ListaAula[HORA DE INÍCIO],10))*($B23&lt;=ListaAula[HORA DE TÉRMINO]),ListaAula[EXCLUSIVO]),ListaAula[EXCLUSIVO],0),2),0)</f>
        <v>0</v>
      </c>
      <c r="D23" s="6">
        <f>IFERROR(INDEX(ListaAula[],MATCH(SUMPRODUCT((ListaAula[DIA]=HorárioDasAulas[[#Headers],[SEGUNDA-FEIRA]])*(ROUNDDOWN($B23,10)&gt;=ROUNDDOWN(ListaAula[HORA DE INÍCIO],10))*($B23&lt;=ListaAula[HORA DE TÉRMINO]),ListaAula[EXCLUSIVO]),ListaAula[EXCLUSIVO],0),2),0)</f>
        <v>0</v>
      </c>
      <c r="E23" s="6">
        <f>IFERROR(INDEX(ListaAula[],MATCH(SUMPRODUCT((ListaAula[DIA]=HorárioDasAulas[[#Headers],[TERÇA-FEIRA]])*(ROUNDDOWN($B23,10)&gt;=ROUNDDOWN(ListaAula[HORA DE INÍCIO],10))*($B23&lt;=ListaAula[HORA DE TÉRMINO]),ListaAula[EXCLUSIVO]),ListaAula[EXCLUSIVO],0),2),0)</f>
        <v>0</v>
      </c>
      <c r="F23" s="6">
        <f>IFERROR(INDEX(ListaAula[],MATCH(SUMPRODUCT((ListaAula[DIA]=HorárioDasAulas[[#Headers],[QUARTA-FEIRA]])*(ROUNDDOWN($B23,10)&gt;=ROUNDDOWN(ListaAula[HORA DE INÍCIO],10))*($B23&lt;=ListaAula[HORA DE TÉRMINO]),ListaAula[EXCLUSIVO]),ListaAula[EXCLUSIVO],0),2),0)</f>
        <v>0</v>
      </c>
      <c r="G23" s="6">
        <f>IFERROR(INDEX(ListaAula[],MATCH(SUMPRODUCT((ListaAula[DIA]=HorárioDasAulas[[#Headers],[QUINTA-FEIRA]])*(ROUNDDOWN($B23,10)&gt;=ROUNDDOWN(ListaAula[HORA DE INÍCIO],10))*($B23&lt;=ListaAula[HORA DE TÉRMINO]),ListaAula[EXCLUSIVO]),ListaAula[EXCLUSIVO],0),2),0)</f>
        <v>0</v>
      </c>
      <c r="H23" s="6">
        <f>IFERROR(INDEX(ListaAula[],MATCH(SUMPRODUCT((ListaAula[DIA]=HorárioDasAulas[[#Headers],[SEXTA-FEIRA]])*(ROUNDDOWN($B23,10)&gt;=ROUNDDOWN(ListaAula[HORA DE INÍCIO],10))*($B23&lt;=ListaAula[HORA DE TÉRMINO]),ListaAula[EXCLUSIVO]),ListaAula[EXCLUSIVO],0),2),0)</f>
        <v>0</v>
      </c>
      <c r="I23" s="6">
        <f>IFERROR(INDEX(ListaAula[],MATCH(SUMPRODUCT((ListaAula[DIA]=HorárioDasAulas[[#Headers],[SÁBADO]])*(ROUNDDOWN($B23,10)&gt;=ROUNDDOWN(ListaAula[HORA DE INÍCIO],10))*($B23&lt;=ListaAula[HORA DE TÉRMINO]),ListaAula[EXCLUSIVO]),ListaAula[EXCLUSIVO],0),2),0)</f>
        <v>0</v>
      </c>
    </row>
    <row r="24" spans="1:9" ht="30" customHeight="1" x14ac:dyDescent="0.2">
      <c r="A24"/>
      <c r="B24" s="4">
        <f t="shared" si="0"/>
        <v>0.54166666666666674</v>
      </c>
      <c r="C24" s="6">
        <f>IFERROR(INDEX(ListaAula[],MATCH(SUMPRODUCT((ListaAula[DIA]=HorárioDasAulas[[#Headers],[DOMINGO]])*(ROUNDDOWN($B24,10)&gt;=ROUNDDOWN(ListaAula[HORA DE INÍCIO],10))*($B24&lt;=ListaAula[HORA DE TÉRMINO]),ListaAula[EXCLUSIVO]),ListaAula[EXCLUSIVO],0),2),0)</f>
        <v>0</v>
      </c>
      <c r="D24" s="6">
        <f>IFERROR(INDEX(ListaAula[],MATCH(SUMPRODUCT((ListaAula[DIA]=HorárioDasAulas[[#Headers],[SEGUNDA-FEIRA]])*(ROUNDDOWN($B24,10)&gt;=ROUNDDOWN(ListaAula[HORA DE INÍCIO],10))*($B24&lt;=ListaAula[HORA DE TÉRMINO]),ListaAula[EXCLUSIVO]),ListaAula[EXCLUSIVO],0),2),0)</f>
        <v>0</v>
      </c>
      <c r="E24" s="6">
        <f>IFERROR(INDEX(ListaAula[],MATCH(SUMPRODUCT((ListaAula[DIA]=HorárioDasAulas[[#Headers],[TERÇA-FEIRA]])*(ROUNDDOWN($B24,10)&gt;=ROUNDDOWN(ListaAula[HORA DE INÍCIO],10))*($B24&lt;=ListaAula[HORA DE TÉRMINO]),ListaAula[EXCLUSIVO]),ListaAula[EXCLUSIVO],0),2),0)</f>
        <v>0</v>
      </c>
      <c r="F24" s="6">
        <f>IFERROR(INDEX(ListaAula[],MATCH(SUMPRODUCT((ListaAula[DIA]=HorárioDasAulas[[#Headers],[QUARTA-FEIRA]])*(ROUNDDOWN($B24,10)&gt;=ROUNDDOWN(ListaAula[HORA DE INÍCIO],10))*($B24&lt;=ListaAula[HORA DE TÉRMINO]),ListaAula[EXCLUSIVO]),ListaAula[EXCLUSIVO],0),2),0)</f>
        <v>0</v>
      </c>
      <c r="G24" s="6">
        <f>IFERROR(INDEX(ListaAula[],MATCH(SUMPRODUCT((ListaAula[DIA]=HorárioDasAulas[[#Headers],[QUINTA-FEIRA]])*(ROUNDDOWN($B24,10)&gt;=ROUNDDOWN(ListaAula[HORA DE INÍCIO],10))*($B24&lt;=ListaAula[HORA DE TÉRMINO]),ListaAula[EXCLUSIVO]),ListaAula[EXCLUSIVO],0),2),0)</f>
        <v>0</v>
      </c>
      <c r="H24" s="6">
        <f>IFERROR(INDEX(ListaAula[],MATCH(SUMPRODUCT((ListaAula[DIA]=HorárioDasAulas[[#Headers],[SEXTA-FEIRA]])*(ROUNDDOWN($B24,10)&gt;=ROUNDDOWN(ListaAula[HORA DE INÍCIO],10))*($B24&lt;=ListaAula[HORA DE TÉRMINO]),ListaAula[EXCLUSIVO]),ListaAula[EXCLUSIVO],0),2),0)</f>
        <v>0</v>
      </c>
      <c r="I24" s="6">
        <f>IFERROR(INDEX(ListaAula[],MATCH(SUMPRODUCT((ListaAula[DIA]=HorárioDasAulas[[#Headers],[SÁBADO]])*(ROUNDDOWN($B24,10)&gt;=ROUNDDOWN(ListaAula[HORA DE INÍCIO],10))*($B24&lt;=ListaAula[HORA DE TÉRMINO]),ListaAula[EXCLUSIVO]),ListaAula[EXCLUSIVO],0),2),0)</f>
        <v>0</v>
      </c>
    </row>
    <row r="25" spans="1:9" ht="30" customHeight="1" x14ac:dyDescent="0.2">
      <c r="B25" s="4">
        <f t="shared" si="0"/>
        <v>0.55208333333333337</v>
      </c>
      <c r="C25" s="6">
        <f>IFERROR(INDEX(ListaAula[],MATCH(SUMPRODUCT((ListaAula[DIA]=HorárioDasAulas[[#Headers],[DOMINGO]])*(ROUNDDOWN($B25,10)&gt;=ROUNDDOWN(ListaAula[HORA DE INÍCIO],10))*($B25&lt;=ListaAula[HORA DE TÉRMINO]),ListaAula[EXCLUSIVO]),ListaAula[EXCLUSIVO],0),2),0)</f>
        <v>0</v>
      </c>
      <c r="D25" s="6">
        <f>IFERROR(INDEX(ListaAula[],MATCH(SUMPRODUCT((ListaAula[DIA]=HorárioDasAulas[[#Headers],[SEGUNDA-FEIRA]])*(ROUNDDOWN($B25,10)&gt;=ROUNDDOWN(ListaAula[HORA DE INÍCIO],10))*($B25&lt;=ListaAula[HORA DE TÉRMINO]),ListaAula[EXCLUSIVO]),ListaAula[EXCLUSIVO],0),2),0)</f>
        <v>0</v>
      </c>
      <c r="E25" s="6">
        <f>IFERROR(INDEX(ListaAula[],MATCH(SUMPRODUCT((ListaAula[DIA]=HorárioDasAulas[[#Headers],[TERÇA-FEIRA]])*(ROUNDDOWN($B25,10)&gt;=ROUNDDOWN(ListaAula[HORA DE INÍCIO],10))*($B25&lt;=ListaAula[HORA DE TÉRMINO]),ListaAula[EXCLUSIVO]),ListaAula[EXCLUSIVO],0),2),0)</f>
        <v>0</v>
      </c>
      <c r="F25" s="6">
        <f>IFERROR(INDEX(ListaAula[],MATCH(SUMPRODUCT((ListaAula[DIA]=HorárioDasAulas[[#Headers],[QUARTA-FEIRA]])*(ROUNDDOWN($B25,10)&gt;=ROUNDDOWN(ListaAula[HORA DE INÍCIO],10))*($B25&lt;=ListaAula[HORA DE TÉRMINO]),ListaAula[EXCLUSIVO]),ListaAula[EXCLUSIVO],0),2),0)</f>
        <v>0</v>
      </c>
      <c r="G25" s="6">
        <f>IFERROR(INDEX(ListaAula[],MATCH(SUMPRODUCT((ListaAula[DIA]=HorárioDasAulas[[#Headers],[QUINTA-FEIRA]])*(ROUNDDOWN($B25,10)&gt;=ROUNDDOWN(ListaAula[HORA DE INÍCIO],10))*($B25&lt;=ListaAula[HORA DE TÉRMINO]),ListaAula[EXCLUSIVO]),ListaAula[EXCLUSIVO],0),2),0)</f>
        <v>0</v>
      </c>
      <c r="H25" s="6">
        <f>IFERROR(INDEX(ListaAula[],MATCH(SUMPRODUCT((ListaAula[DIA]=HorárioDasAulas[[#Headers],[SEXTA-FEIRA]])*(ROUNDDOWN($B25,10)&gt;=ROUNDDOWN(ListaAula[HORA DE INÍCIO],10))*($B25&lt;=ListaAula[HORA DE TÉRMINO]),ListaAula[EXCLUSIVO]),ListaAula[EXCLUSIVO],0),2),0)</f>
        <v>0</v>
      </c>
      <c r="I25" s="6">
        <f>IFERROR(INDEX(ListaAula[],MATCH(SUMPRODUCT((ListaAula[DIA]=HorárioDasAulas[[#Headers],[SÁBADO]])*(ROUNDDOWN($B25,10)&gt;=ROUNDDOWN(ListaAula[HORA DE INÍCIO],10))*($B25&lt;=ListaAula[HORA DE TÉRMINO]),ListaAula[EXCLUSIVO]),ListaAula[EXCLUSIVO],0),2),0)</f>
        <v>0</v>
      </c>
    </row>
    <row r="26" spans="1:9" ht="30" customHeight="1" x14ac:dyDescent="0.2">
      <c r="B26" s="4">
        <f t="shared" si="0"/>
        <v>0.5625</v>
      </c>
      <c r="C26" s="6">
        <f>IFERROR(INDEX(ListaAula[],MATCH(SUMPRODUCT((ListaAula[DIA]=HorárioDasAulas[[#Headers],[DOMINGO]])*(ROUNDDOWN($B26,10)&gt;=ROUNDDOWN(ListaAula[HORA DE INÍCIO],10))*($B26&lt;=ListaAula[HORA DE TÉRMINO]),ListaAula[EXCLUSIVO]),ListaAula[EXCLUSIVO],0),2),0)</f>
        <v>0</v>
      </c>
      <c r="D26" s="6">
        <f>IFERROR(INDEX(ListaAula[],MATCH(SUMPRODUCT((ListaAula[DIA]=HorárioDasAulas[[#Headers],[SEGUNDA-FEIRA]])*(ROUNDDOWN($B26,10)&gt;=ROUNDDOWN(ListaAula[HORA DE INÍCIO],10))*($B26&lt;=ListaAula[HORA DE TÉRMINO]),ListaAula[EXCLUSIVO]),ListaAula[EXCLUSIVO],0),2),0)</f>
        <v>0</v>
      </c>
      <c r="E26" s="6">
        <f>IFERROR(INDEX(ListaAula[],MATCH(SUMPRODUCT((ListaAula[DIA]=HorárioDasAulas[[#Headers],[TERÇA-FEIRA]])*(ROUNDDOWN($B26,10)&gt;=ROUNDDOWN(ListaAula[HORA DE INÍCIO],10))*($B26&lt;=ListaAula[HORA DE TÉRMINO]),ListaAula[EXCLUSIVO]),ListaAula[EXCLUSIVO],0),2),0)</f>
        <v>0</v>
      </c>
      <c r="F26" s="6">
        <f>IFERROR(INDEX(ListaAula[],MATCH(SUMPRODUCT((ListaAula[DIA]=HorárioDasAulas[[#Headers],[QUARTA-FEIRA]])*(ROUNDDOWN($B26,10)&gt;=ROUNDDOWN(ListaAula[HORA DE INÍCIO],10))*($B26&lt;=ListaAula[HORA DE TÉRMINO]),ListaAula[EXCLUSIVO]),ListaAula[EXCLUSIVO],0),2),0)</f>
        <v>0</v>
      </c>
      <c r="G26" s="6">
        <f>IFERROR(INDEX(ListaAula[],MATCH(SUMPRODUCT((ListaAula[DIA]=HorárioDasAulas[[#Headers],[QUINTA-FEIRA]])*(ROUNDDOWN($B26,10)&gt;=ROUNDDOWN(ListaAula[HORA DE INÍCIO],10))*($B26&lt;=ListaAula[HORA DE TÉRMINO]),ListaAula[EXCLUSIVO]),ListaAula[EXCLUSIVO],0),2),0)</f>
        <v>0</v>
      </c>
      <c r="H26" s="6">
        <f>IFERROR(INDEX(ListaAula[],MATCH(SUMPRODUCT((ListaAula[DIA]=HorárioDasAulas[[#Headers],[SEXTA-FEIRA]])*(ROUNDDOWN($B26,10)&gt;=ROUNDDOWN(ListaAula[HORA DE INÍCIO],10))*($B26&lt;=ListaAula[HORA DE TÉRMINO]),ListaAula[EXCLUSIVO]),ListaAula[EXCLUSIVO],0),2),0)</f>
        <v>0</v>
      </c>
      <c r="I26" s="6">
        <f>IFERROR(INDEX(ListaAula[],MATCH(SUMPRODUCT((ListaAula[DIA]=HorárioDasAulas[[#Headers],[SÁBADO]])*(ROUNDDOWN($B26,10)&gt;=ROUNDDOWN(ListaAula[HORA DE INÍCIO],10))*($B26&lt;=ListaAula[HORA DE TÉRMINO]),ListaAula[EXCLUSIVO]),ListaAula[EXCLUSIVO],0),2),0)</f>
        <v>0</v>
      </c>
    </row>
    <row r="27" spans="1:9" ht="30" customHeight="1" x14ac:dyDescent="0.2">
      <c r="B27" s="4">
        <f t="shared" si="0"/>
        <v>0.57291666666666663</v>
      </c>
      <c r="C27" s="6">
        <f>IFERROR(INDEX(ListaAula[],MATCH(SUMPRODUCT((ListaAula[DIA]=HorárioDasAulas[[#Headers],[DOMINGO]])*(ROUNDDOWN($B27,10)&gt;=ROUNDDOWN(ListaAula[HORA DE INÍCIO],10))*($B27&lt;=ListaAula[HORA DE TÉRMINO]),ListaAula[EXCLUSIVO]),ListaAula[EXCLUSIVO],0),2),0)</f>
        <v>0</v>
      </c>
      <c r="D27" s="6">
        <f>IFERROR(INDEX(ListaAula[],MATCH(SUMPRODUCT((ListaAula[DIA]=HorárioDasAulas[[#Headers],[SEGUNDA-FEIRA]])*(ROUNDDOWN($B27,10)&gt;=ROUNDDOWN(ListaAula[HORA DE INÍCIO],10))*($B27&lt;=ListaAula[HORA DE TÉRMINO]),ListaAula[EXCLUSIVO]),ListaAula[EXCLUSIVO],0),2),0)</f>
        <v>0</v>
      </c>
      <c r="E27" s="6">
        <f>IFERROR(INDEX(ListaAula[],MATCH(SUMPRODUCT((ListaAula[DIA]=HorárioDasAulas[[#Headers],[TERÇA-FEIRA]])*(ROUNDDOWN($B27,10)&gt;=ROUNDDOWN(ListaAula[HORA DE INÍCIO],10))*($B27&lt;=ListaAula[HORA DE TÉRMINO]),ListaAula[EXCLUSIVO]),ListaAula[EXCLUSIVO],0),2),0)</f>
        <v>0</v>
      </c>
      <c r="F27" s="6">
        <f>IFERROR(INDEX(ListaAula[],MATCH(SUMPRODUCT((ListaAula[DIA]=HorárioDasAulas[[#Headers],[QUARTA-FEIRA]])*(ROUNDDOWN($B27,10)&gt;=ROUNDDOWN(ListaAula[HORA DE INÍCIO],10))*($B27&lt;=ListaAula[HORA DE TÉRMINO]),ListaAula[EXCLUSIVO]),ListaAula[EXCLUSIVO],0),2),0)</f>
        <v>0</v>
      </c>
      <c r="G27" s="6">
        <f>IFERROR(INDEX(ListaAula[],MATCH(SUMPRODUCT((ListaAula[DIA]=HorárioDasAulas[[#Headers],[QUINTA-FEIRA]])*(ROUNDDOWN($B27,10)&gt;=ROUNDDOWN(ListaAula[HORA DE INÍCIO],10))*($B27&lt;=ListaAula[HORA DE TÉRMINO]),ListaAula[EXCLUSIVO]),ListaAula[EXCLUSIVO],0),2),0)</f>
        <v>0</v>
      </c>
      <c r="H27" s="6">
        <f>IFERROR(INDEX(ListaAula[],MATCH(SUMPRODUCT((ListaAula[DIA]=HorárioDasAulas[[#Headers],[SEXTA-FEIRA]])*(ROUNDDOWN($B27,10)&gt;=ROUNDDOWN(ListaAula[HORA DE INÍCIO],10))*($B27&lt;=ListaAula[HORA DE TÉRMINO]),ListaAula[EXCLUSIVO]),ListaAula[EXCLUSIVO],0),2),0)</f>
        <v>0</v>
      </c>
      <c r="I27" s="6">
        <f>IFERROR(INDEX(ListaAula[],MATCH(SUMPRODUCT((ListaAula[DIA]=HorárioDasAulas[[#Headers],[SÁBADO]])*(ROUNDDOWN($B27,10)&gt;=ROUNDDOWN(ListaAula[HORA DE INÍCIO],10))*($B27&lt;=ListaAula[HORA DE TÉRMINO]),ListaAula[EXCLUSIVO]),ListaAula[EXCLUSIVO],0),2),0)</f>
        <v>0</v>
      </c>
    </row>
    <row r="28" spans="1:9" ht="30" customHeight="1" x14ac:dyDescent="0.2">
      <c r="B28" s="4">
        <f t="shared" si="0"/>
        <v>0.58333333333333326</v>
      </c>
      <c r="C28" s="6">
        <f>IFERROR(INDEX(ListaAula[],MATCH(SUMPRODUCT((ListaAula[DIA]=HorárioDasAulas[[#Headers],[DOMINGO]])*(ROUNDDOWN($B28,10)&gt;=ROUNDDOWN(ListaAula[HORA DE INÍCIO],10))*($B28&lt;=ListaAula[HORA DE TÉRMINO]),ListaAula[EXCLUSIVO]),ListaAula[EXCLUSIVO],0),2),0)</f>
        <v>0</v>
      </c>
      <c r="D28" s="110" t="str">
        <f>IFERROR(INDEX(ListaAula[],MATCH(SUMPRODUCT((ListaAula[DIA]=HorárioDasAulas[[#Headers],[SEGUNDA-FEIRA]])*(ROUNDDOWN($B28,10)&gt;=ROUNDDOWN(ListaAula[HORA DE INÍCIO],10))*($B28&lt;=ListaAula[HORA DE TÉRMINO]),ListaAula[EXCLUSIVO]),ListaAula[EXCLUSIVO],0),2),0)</f>
        <v>Biologia</v>
      </c>
      <c r="E28" s="126" t="str">
        <f>IFERROR(INDEX(ListaAula[],MATCH(SUMPRODUCT((ListaAula[DIA]=HorárioDasAulas[[#Headers],[TERÇA-FEIRA]])*(ROUNDDOWN($B28,10)&gt;=ROUNDDOWN(ListaAula[HORA DE INÍCIO],10))*($B28&lt;=ListaAula[HORA DE TÉRMINO]),ListaAula[EXCLUSIVO]),ListaAula[EXCLUSIVO],0),2),0)</f>
        <v>Química</v>
      </c>
      <c r="F28" s="110" t="str">
        <f>IFERROR(INDEX(ListaAula[],MATCH(SUMPRODUCT((ListaAula[DIA]=HorárioDasAulas[[#Headers],[QUARTA-FEIRA]])*(ROUNDDOWN($B28,10)&gt;=ROUNDDOWN(ListaAula[HORA DE INÍCIO],10))*($B28&lt;=ListaAula[HORA DE TÉRMINO]),ListaAula[EXCLUSIVO]),ListaAula[EXCLUSIVO],0),2),0)</f>
        <v>Física</v>
      </c>
      <c r="G28" s="110" t="str">
        <f>IFERROR(INDEX(ListaAula[],MATCH(SUMPRODUCT((ListaAula[DIA]=HorárioDasAulas[[#Headers],[QUINTA-FEIRA]])*(ROUNDDOWN($B28,10)&gt;=ROUNDDOWN(ListaAula[HORA DE INÍCIO],10))*($B28&lt;=ListaAula[HORA DE TÉRMINO]),ListaAula[EXCLUSIVO]),ListaAula[EXCLUSIVO],0),2),0)</f>
        <v>Matemática</v>
      </c>
      <c r="H28" s="6">
        <f>IFERROR(INDEX(ListaAula[],MATCH(SUMPRODUCT((ListaAula[DIA]=HorárioDasAulas[[#Headers],[SEXTA-FEIRA]])*(ROUNDDOWN($B28,10)&gt;=ROUNDDOWN(ListaAula[HORA DE INÍCIO],10))*($B28&lt;=ListaAula[HORA DE TÉRMINO]),ListaAula[EXCLUSIVO]),ListaAula[EXCLUSIVO],0),2),0)</f>
        <v>0</v>
      </c>
      <c r="I28" s="6">
        <f>IFERROR(INDEX(ListaAula[],MATCH(SUMPRODUCT((ListaAula[DIA]=HorárioDasAulas[[#Headers],[SÁBADO]])*(ROUNDDOWN($B28,10)&gt;=ROUNDDOWN(ListaAula[HORA DE INÍCIO],10))*($B28&lt;=ListaAula[HORA DE TÉRMINO]),ListaAula[EXCLUSIVO]),ListaAula[EXCLUSIVO],0),2),0)</f>
        <v>0</v>
      </c>
    </row>
    <row r="29" spans="1:9" ht="30" customHeight="1" x14ac:dyDescent="0.2">
      <c r="B29" s="4">
        <f t="shared" si="0"/>
        <v>0.59374999999999989</v>
      </c>
      <c r="C29" s="6">
        <f>IFERROR(INDEX(ListaAula[],MATCH(SUMPRODUCT((ListaAula[DIA]=HorárioDasAulas[[#Headers],[DOMINGO]])*(ROUNDDOWN($B29,10)&gt;=ROUNDDOWN(ListaAula[HORA DE INÍCIO],10))*($B29&lt;=ListaAula[HORA DE TÉRMINO]),ListaAula[EXCLUSIVO]),ListaAula[EXCLUSIVO],0),2),0)</f>
        <v>0</v>
      </c>
      <c r="D29" s="6" t="str">
        <f>IFERROR(INDEX(ListaAula[],MATCH(SUMPRODUCT((ListaAula[DIA]=HorárioDasAulas[[#Headers],[SEGUNDA-FEIRA]])*(ROUNDDOWN($B29,10)&gt;=ROUNDDOWN(ListaAula[HORA DE INÍCIO],10))*($B29&lt;=ListaAula[HORA DE TÉRMINO]),ListaAula[EXCLUSIVO]),ListaAula[EXCLUSIVO],0),2),0)</f>
        <v>Biologia</v>
      </c>
      <c r="E29" s="6" t="str">
        <f>IFERROR(INDEX(ListaAula[],MATCH(SUMPRODUCT((ListaAula[DIA]=HorárioDasAulas[[#Headers],[TERÇA-FEIRA]])*(ROUNDDOWN($B29,10)&gt;=ROUNDDOWN(ListaAula[HORA DE INÍCIO],10))*($B29&lt;=ListaAula[HORA DE TÉRMINO]),ListaAula[EXCLUSIVO]),ListaAula[EXCLUSIVO],0),2),0)</f>
        <v>Química</v>
      </c>
      <c r="F29" s="6" t="str">
        <f>IFERROR(INDEX(ListaAula[],MATCH(SUMPRODUCT((ListaAula[DIA]=HorárioDasAulas[[#Headers],[QUARTA-FEIRA]])*(ROUNDDOWN($B29,10)&gt;=ROUNDDOWN(ListaAula[HORA DE INÍCIO],10))*($B29&lt;=ListaAula[HORA DE TÉRMINO]),ListaAula[EXCLUSIVO]),ListaAula[EXCLUSIVO],0),2),0)</f>
        <v>Física</v>
      </c>
      <c r="G29" s="6" t="str">
        <f>IFERROR(INDEX(ListaAula[],MATCH(SUMPRODUCT((ListaAula[DIA]=HorárioDasAulas[[#Headers],[QUINTA-FEIRA]])*(ROUNDDOWN($B29,10)&gt;=ROUNDDOWN(ListaAula[HORA DE INÍCIO],10))*($B29&lt;=ListaAula[HORA DE TÉRMINO]),ListaAula[EXCLUSIVO]),ListaAula[EXCLUSIVO],0),2),0)</f>
        <v>Matemática</v>
      </c>
      <c r="H29" s="6">
        <f>IFERROR(INDEX(ListaAula[],MATCH(SUMPRODUCT((ListaAula[DIA]=HorárioDasAulas[[#Headers],[SEXTA-FEIRA]])*(ROUNDDOWN($B29,10)&gt;=ROUNDDOWN(ListaAula[HORA DE INÍCIO],10))*($B29&lt;=ListaAula[HORA DE TÉRMINO]),ListaAula[EXCLUSIVO]),ListaAula[EXCLUSIVO],0),2),0)</f>
        <v>0</v>
      </c>
      <c r="I29" s="6">
        <f>IFERROR(INDEX(ListaAula[],MATCH(SUMPRODUCT((ListaAula[DIA]=HorárioDasAulas[[#Headers],[SÁBADO]])*(ROUNDDOWN($B29,10)&gt;=ROUNDDOWN(ListaAula[HORA DE INÍCIO],10))*($B29&lt;=ListaAula[HORA DE TÉRMINO]),ListaAula[EXCLUSIVO]),ListaAula[EXCLUSIVO],0),2),0)</f>
        <v>0</v>
      </c>
    </row>
    <row r="30" spans="1:9" ht="30" customHeight="1" x14ac:dyDescent="0.2">
      <c r="B30" s="4">
        <f t="shared" si="0"/>
        <v>0.60416666666666652</v>
      </c>
      <c r="C30" s="6">
        <f>IFERROR(INDEX(ListaAula[],MATCH(SUMPRODUCT((ListaAula[DIA]=HorárioDasAulas[[#Headers],[DOMINGO]])*(ROUNDDOWN($B30,10)&gt;=ROUNDDOWN(ListaAula[HORA DE INÍCIO],10))*($B30&lt;=ListaAula[HORA DE TÉRMINO]),ListaAula[EXCLUSIVO]),ListaAula[EXCLUSIVO],0),2),0)</f>
        <v>0</v>
      </c>
      <c r="D30" s="6" t="str">
        <f>IFERROR(INDEX(ListaAula[],MATCH(SUMPRODUCT((ListaAula[DIA]=HorárioDasAulas[[#Headers],[SEGUNDA-FEIRA]])*(ROUNDDOWN($B30,10)&gt;=ROUNDDOWN(ListaAula[HORA DE INÍCIO],10))*($B30&lt;=ListaAula[HORA DE TÉRMINO]),ListaAula[EXCLUSIVO]),ListaAula[EXCLUSIVO],0),2),0)</f>
        <v>Biologia</v>
      </c>
      <c r="E30" s="6" t="str">
        <f>IFERROR(INDEX(ListaAula[],MATCH(SUMPRODUCT((ListaAula[DIA]=HorárioDasAulas[[#Headers],[TERÇA-FEIRA]])*(ROUNDDOWN($B30,10)&gt;=ROUNDDOWN(ListaAula[HORA DE INÍCIO],10))*($B30&lt;=ListaAula[HORA DE TÉRMINO]),ListaAula[EXCLUSIVO]),ListaAula[EXCLUSIVO],0),2),0)</f>
        <v>Química</v>
      </c>
      <c r="F30" s="6" t="str">
        <f>IFERROR(INDEX(ListaAula[],MATCH(SUMPRODUCT((ListaAula[DIA]=HorárioDasAulas[[#Headers],[QUARTA-FEIRA]])*(ROUNDDOWN($B30,10)&gt;=ROUNDDOWN(ListaAula[HORA DE INÍCIO],10))*($B30&lt;=ListaAula[HORA DE TÉRMINO]),ListaAula[EXCLUSIVO]),ListaAula[EXCLUSIVO],0),2),0)</f>
        <v>Física</v>
      </c>
      <c r="G30" s="6" t="str">
        <f>IFERROR(INDEX(ListaAula[],MATCH(SUMPRODUCT((ListaAula[DIA]=HorárioDasAulas[[#Headers],[QUINTA-FEIRA]])*(ROUNDDOWN($B30,10)&gt;=ROUNDDOWN(ListaAula[HORA DE INÍCIO],10))*($B30&lt;=ListaAula[HORA DE TÉRMINO]),ListaAula[EXCLUSIVO]),ListaAula[EXCLUSIVO],0),2),0)</f>
        <v>Matemática</v>
      </c>
      <c r="H30" s="6">
        <f>IFERROR(INDEX(ListaAula[],MATCH(SUMPRODUCT((ListaAula[DIA]=HorárioDasAulas[[#Headers],[SEXTA-FEIRA]])*(ROUNDDOWN($B30,10)&gt;=ROUNDDOWN(ListaAula[HORA DE INÍCIO],10))*($B30&lt;=ListaAula[HORA DE TÉRMINO]),ListaAula[EXCLUSIVO]),ListaAula[EXCLUSIVO],0),2),0)</f>
        <v>0</v>
      </c>
      <c r="I30" s="6">
        <f>IFERROR(INDEX(ListaAula[],MATCH(SUMPRODUCT((ListaAula[DIA]=HorárioDasAulas[[#Headers],[SÁBADO]])*(ROUNDDOWN($B30,10)&gt;=ROUNDDOWN(ListaAula[HORA DE INÍCIO],10))*($B30&lt;=ListaAula[HORA DE TÉRMINO]),ListaAula[EXCLUSIVO]),ListaAula[EXCLUSIVO],0),2),0)</f>
        <v>0</v>
      </c>
    </row>
    <row r="31" spans="1:9" ht="30" customHeight="1" x14ac:dyDescent="0.2">
      <c r="B31" s="4">
        <f t="shared" si="0"/>
        <v>0.61458333333333315</v>
      </c>
      <c r="C31" s="6">
        <f>IFERROR(INDEX(ListaAula[],MATCH(SUMPRODUCT((ListaAula[DIA]=HorárioDasAulas[[#Headers],[DOMINGO]])*(ROUNDDOWN($B31,10)&gt;=ROUNDDOWN(ListaAula[HORA DE INÍCIO],10))*($B31&lt;=ListaAula[HORA DE TÉRMINO]),ListaAula[EXCLUSIVO]),ListaAula[EXCLUSIVO],0),2),0)</f>
        <v>0</v>
      </c>
      <c r="D31" s="6" t="str">
        <f>IFERROR(INDEX(ListaAula[],MATCH(SUMPRODUCT((ListaAula[DIA]=HorárioDasAulas[[#Headers],[SEGUNDA-FEIRA]])*(ROUNDDOWN($B31,10)&gt;=ROUNDDOWN(ListaAula[HORA DE INÍCIO],10))*($B31&lt;=ListaAula[HORA DE TÉRMINO]),ListaAula[EXCLUSIVO]),ListaAula[EXCLUSIVO],0),2),0)</f>
        <v>Biologia</v>
      </c>
      <c r="E31" s="6" t="str">
        <f>IFERROR(INDEX(ListaAula[],MATCH(SUMPRODUCT((ListaAula[DIA]=HorárioDasAulas[[#Headers],[TERÇA-FEIRA]])*(ROUNDDOWN($B31,10)&gt;=ROUNDDOWN(ListaAula[HORA DE INÍCIO],10))*($B31&lt;=ListaAula[HORA DE TÉRMINO]),ListaAula[EXCLUSIVO]),ListaAula[EXCLUSIVO],0),2),0)</f>
        <v>Química</v>
      </c>
      <c r="F31" s="6" t="str">
        <f>IFERROR(INDEX(ListaAula[],MATCH(SUMPRODUCT((ListaAula[DIA]=HorárioDasAulas[[#Headers],[QUARTA-FEIRA]])*(ROUNDDOWN($B31,10)&gt;=ROUNDDOWN(ListaAula[HORA DE INÍCIO],10))*($B31&lt;=ListaAula[HORA DE TÉRMINO]),ListaAula[EXCLUSIVO]),ListaAula[EXCLUSIVO],0),2),0)</f>
        <v>Física</v>
      </c>
      <c r="G31" s="6" t="str">
        <f>IFERROR(INDEX(ListaAula[],MATCH(SUMPRODUCT((ListaAula[DIA]=HorárioDasAulas[[#Headers],[QUINTA-FEIRA]])*(ROUNDDOWN($B31,10)&gt;=ROUNDDOWN(ListaAula[HORA DE INÍCIO],10))*($B31&lt;=ListaAula[HORA DE TÉRMINO]),ListaAula[EXCLUSIVO]),ListaAula[EXCLUSIVO],0),2),0)</f>
        <v>Matemática</v>
      </c>
      <c r="H31" s="6">
        <f>IFERROR(INDEX(ListaAula[],MATCH(SUMPRODUCT((ListaAula[DIA]=HorárioDasAulas[[#Headers],[SEXTA-FEIRA]])*(ROUNDDOWN($B31,10)&gt;=ROUNDDOWN(ListaAula[HORA DE INÍCIO],10))*($B31&lt;=ListaAula[HORA DE TÉRMINO]),ListaAula[EXCLUSIVO]),ListaAula[EXCLUSIVO],0),2),0)</f>
        <v>0</v>
      </c>
      <c r="I31" s="6">
        <f>IFERROR(INDEX(ListaAula[],MATCH(SUMPRODUCT((ListaAula[DIA]=HorárioDasAulas[[#Headers],[SÁBADO]])*(ROUNDDOWN($B31,10)&gt;=ROUNDDOWN(ListaAula[HORA DE INÍCIO],10))*($B31&lt;=ListaAula[HORA DE TÉRMINO]),ListaAula[EXCLUSIVO]),ListaAula[EXCLUSIVO],0),2),0)</f>
        <v>0</v>
      </c>
    </row>
    <row r="32" spans="1:9" ht="30" customHeight="1" x14ac:dyDescent="0.2">
      <c r="B32" s="4">
        <f t="shared" si="0"/>
        <v>0.62499999999999978</v>
      </c>
      <c r="C32" s="6">
        <f>IFERROR(INDEX(ListaAula[],MATCH(SUMPRODUCT((ListaAula[DIA]=HorárioDasAulas[[#Headers],[DOMINGO]])*(ROUNDDOWN($B32,10)&gt;=ROUNDDOWN(ListaAula[HORA DE INÍCIO],10))*($B32&lt;=ListaAula[HORA DE TÉRMINO]),ListaAula[EXCLUSIVO]),ListaAula[EXCLUSIVO],0),2),0)</f>
        <v>0</v>
      </c>
      <c r="D32" s="6" t="str">
        <f>IFERROR(INDEX(ListaAula[],MATCH(SUMPRODUCT((ListaAula[DIA]=HorárioDasAulas[[#Headers],[SEGUNDA-FEIRA]])*(ROUNDDOWN($B32,10)&gt;=ROUNDDOWN(ListaAula[HORA DE INÍCIO],10))*($B32&lt;=ListaAula[HORA DE TÉRMINO]),ListaAula[EXCLUSIVO]),ListaAula[EXCLUSIVO],0),2),0)</f>
        <v>Biologia</v>
      </c>
      <c r="E32" s="6" t="str">
        <f>IFERROR(INDEX(ListaAula[],MATCH(SUMPRODUCT((ListaAula[DIA]=HorárioDasAulas[[#Headers],[TERÇA-FEIRA]])*(ROUNDDOWN($B32,10)&gt;=ROUNDDOWN(ListaAula[HORA DE INÍCIO],10))*($B32&lt;=ListaAula[HORA DE TÉRMINO]),ListaAula[EXCLUSIVO]),ListaAula[EXCLUSIVO],0),2),0)</f>
        <v>Química</v>
      </c>
      <c r="F32" s="6" t="str">
        <f>IFERROR(INDEX(ListaAula[],MATCH(SUMPRODUCT((ListaAula[DIA]=HorárioDasAulas[[#Headers],[QUARTA-FEIRA]])*(ROUNDDOWN($B32,10)&gt;=ROUNDDOWN(ListaAula[HORA DE INÍCIO],10))*($B32&lt;=ListaAula[HORA DE TÉRMINO]),ListaAula[EXCLUSIVO]),ListaAula[EXCLUSIVO],0),2),0)</f>
        <v>Física</v>
      </c>
      <c r="G32" s="6" t="str">
        <f>IFERROR(INDEX(ListaAula[],MATCH(SUMPRODUCT((ListaAula[DIA]=HorárioDasAulas[[#Headers],[QUINTA-FEIRA]])*(ROUNDDOWN($B32,10)&gt;=ROUNDDOWN(ListaAula[HORA DE INÍCIO],10))*($B32&lt;=ListaAula[HORA DE TÉRMINO]),ListaAula[EXCLUSIVO]),ListaAula[EXCLUSIVO],0),2),0)</f>
        <v>Matemática</v>
      </c>
      <c r="H32" s="6">
        <f>IFERROR(INDEX(ListaAula[],MATCH(SUMPRODUCT((ListaAula[DIA]=HorárioDasAulas[[#Headers],[SEXTA-FEIRA]])*(ROUNDDOWN($B32,10)&gt;=ROUNDDOWN(ListaAula[HORA DE INÍCIO],10))*($B32&lt;=ListaAula[HORA DE TÉRMINO]),ListaAula[EXCLUSIVO]),ListaAula[EXCLUSIVO],0),2),0)</f>
        <v>0</v>
      </c>
      <c r="I32" s="6">
        <f>IFERROR(INDEX(ListaAula[],MATCH(SUMPRODUCT((ListaAula[DIA]=HorárioDasAulas[[#Headers],[SÁBADO]])*(ROUNDDOWN($B32,10)&gt;=ROUNDDOWN(ListaAula[HORA DE INÍCIO],10))*($B32&lt;=ListaAula[HORA DE TÉRMINO]),ListaAula[EXCLUSIVO]),ListaAula[EXCLUSIVO],0),2),0)</f>
        <v>0</v>
      </c>
    </row>
    <row r="33" spans="2:9" ht="30" customHeight="1" x14ac:dyDescent="0.2">
      <c r="B33" s="4">
        <f t="shared" si="0"/>
        <v>0.63541666666666641</v>
      </c>
      <c r="C33" s="6">
        <f>IFERROR(INDEX(ListaAula[],MATCH(SUMPRODUCT((ListaAula[DIA]=HorárioDasAulas[[#Headers],[DOMINGO]])*(ROUNDDOWN($B33,10)&gt;=ROUNDDOWN(ListaAula[HORA DE INÍCIO],10))*($B33&lt;=ListaAula[HORA DE TÉRMINO]),ListaAula[EXCLUSIVO]),ListaAula[EXCLUSIVO],0),2),0)</f>
        <v>0</v>
      </c>
      <c r="D33" s="6" t="str">
        <f>IFERROR(INDEX(ListaAula[],MATCH(SUMPRODUCT((ListaAula[DIA]=HorárioDasAulas[[#Headers],[SEGUNDA-FEIRA]])*(ROUNDDOWN($B33,10)&gt;=ROUNDDOWN(ListaAula[HORA DE INÍCIO],10))*($B33&lt;=ListaAula[HORA DE TÉRMINO]),ListaAula[EXCLUSIVO]),ListaAula[EXCLUSIVO],0),2),0)</f>
        <v>Biologia</v>
      </c>
      <c r="E33" s="6" t="str">
        <f>IFERROR(INDEX(ListaAula[],MATCH(SUMPRODUCT((ListaAula[DIA]=HorárioDasAulas[[#Headers],[TERÇA-FEIRA]])*(ROUNDDOWN($B33,10)&gt;=ROUNDDOWN(ListaAula[HORA DE INÍCIO],10))*($B33&lt;=ListaAula[HORA DE TÉRMINO]),ListaAula[EXCLUSIVO]),ListaAula[EXCLUSIVO],0),2),0)</f>
        <v>Química</v>
      </c>
      <c r="F33" s="6" t="str">
        <f>IFERROR(INDEX(ListaAula[],MATCH(SUMPRODUCT((ListaAula[DIA]=HorárioDasAulas[[#Headers],[QUARTA-FEIRA]])*(ROUNDDOWN($B33,10)&gt;=ROUNDDOWN(ListaAula[HORA DE INÍCIO],10))*($B33&lt;=ListaAula[HORA DE TÉRMINO]),ListaAula[EXCLUSIVO]),ListaAula[EXCLUSIVO],0),2),0)</f>
        <v>Física</v>
      </c>
      <c r="G33" s="6" t="str">
        <f>IFERROR(INDEX(ListaAula[],MATCH(SUMPRODUCT((ListaAula[DIA]=HorárioDasAulas[[#Headers],[QUINTA-FEIRA]])*(ROUNDDOWN($B33,10)&gt;=ROUNDDOWN(ListaAula[HORA DE INÍCIO],10))*($B33&lt;=ListaAula[HORA DE TÉRMINO]),ListaAula[EXCLUSIVO]),ListaAula[EXCLUSIVO],0),2),0)</f>
        <v>Matemática</v>
      </c>
      <c r="H33" s="6">
        <f>IFERROR(INDEX(ListaAula[],MATCH(SUMPRODUCT((ListaAula[DIA]=HorárioDasAulas[[#Headers],[SEXTA-FEIRA]])*(ROUNDDOWN($B33,10)&gt;=ROUNDDOWN(ListaAula[HORA DE INÍCIO],10))*($B33&lt;=ListaAula[HORA DE TÉRMINO]),ListaAula[EXCLUSIVO]),ListaAula[EXCLUSIVO],0),2),0)</f>
        <v>0</v>
      </c>
      <c r="I33" s="6">
        <f>IFERROR(INDEX(ListaAula[],MATCH(SUMPRODUCT((ListaAula[DIA]=HorárioDasAulas[[#Headers],[SÁBADO]])*(ROUNDDOWN($B33,10)&gt;=ROUNDDOWN(ListaAula[HORA DE INÍCIO],10))*($B33&lt;=ListaAula[HORA DE TÉRMINO]),ListaAula[EXCLUSIVO]),ListaAula[EXCLUSIVO],0),2),0)</f>
        <v>0</v>
      </c>
    </row>
    <row r="34" spans="2:9" ht="30" customHeight="1" x14ac:dyDescent="0.2">
      <c r="B34" s="4">
        <f t="shared" si="0"/>
        <v>0.64583333333333304</v>
      </c>
      <c r="C34" s="6">
        <f>IFERROR(INDEX(ListaAula[],MATCH(SUMPRODUCT((ListaAula[DIA]=HorárioDasAulas[[#Headers],[DOMINGO]])*(ROUNDDOWN($B34,10)&gt;=ROUNDDOWN(ListaAula[HORA DE INÍCIO],10))*($B34&lt;=ListaAula[HORA DE TÉRMINO]),ListaAula[EXCLUSIVO]),ListaAula[EXCLUSIVO],0),2),0)</f>
        <v>0</v>
      </c>
      <c r="D34" s="6" t="str">
        <f>IFERROR(INDEX(ListaAula[],MATCH(SUMPRODUCT((ListaAula[DIA]=HorárioDasAulas[[#Headers],[SEGUNDA-FEIRA]])*(ROUNDDOWN($B34,10)&gt;=ROUNDDOWN(ListaAula[HORA DE INÍCIO],10))*($B34&lt;=ListaAula[HORA DE TÉRMINO]),ListaAula[EXCLUSIVO]),ListaAula[EXCLUSIVO],0),2),0)</f>
        <v>Biologia</v>
      </c>
      <c r="E34" s="6" t="str">
        <f>IFERROR(INDEX(ListaAula[],MATCH(SUMPRODUCT((ListaAula[DIA]=HorárioDasAulas[[#Headers],[TERÇA-FEIRA]])*(ROUNDDOWN($B34,10)&gt;=ROUNDDOWN(ListaAula[HORA DE INÍCIO],10))*($B34&lt;=ListaAula[HORA DE TÉRMINO]),ListaAula[EXCLUSIVO]),ListaAula[EXCLUSIVO],0),2),0)</f>
        <v>Química</v>
      </c>
      <c r="F34" s="6" t="str">
        <f>IFERROR(INDEX(ListaAula[],MATCH(SUMPRODUCT((ListaAula[DIA]=HorárioDasAulas[[#Headers],[QUARTA-FEIRA]])*(ROUNDDOWN($B34,10)&gt;=ROUNDDOWN(ListaAula[HORA DE INÍCIO],10))*($B34&lt;=ListaAula[HORA DE TÉRMINO]),ListaAula[EXCLUSIVO]),ListaAula[EXCLUSIVO],0),2),0)</f>
        <v>Física</v>
      </c>
      <c r="G34" s="6" t="str">
        <f>IFERROR(INDEX(ListaAula[],MATCH(SUMPRODUCT((ListaAula[DIA]=HorárioDasAulas[[#Headers],[QUINTA-FEIRA]])*(ROUNDDOWN($B34,10)&gt;=ROUNDDOWN(ListaAula[HORA DE INÍCIO],10))*($B34&lt;=ListaAula[HORA DE TÉRMINO]),ListaAula[EXCLUSIVO]),ListaAula[EXCLUSIVO],0),2),0)</f>
        <v>Matemática</v>
      </c>
      <c r="H34" s="6">
        <f>IFERROR(INDEX(ListaAula[],MATCH(SUMPRODUCT((ListaAula[DIA]=HorárioDasAulas[[#Headers],[SEXTA-FEIRA]])*(ROUNDDOWN($B34,10)&gt;=ROUNDDOWN(ListaAula[HORA DE INÍCIO],10))*($B34&lt;=ListaAula[HORA DE TÉRMINO]),ListaAula[EXCLUSIVO]),ListaAula[EXCLUSIVO],0),2),0)</f>
        <v>0</v>
      </c>
      <c r="I34" s="6">
        <f>IFERROR(INDEX(ListaAula[],MATCH(SUMPRODUCT((ListaAula[DIA]=HorárioDasAulas[[#Headers],[SÁBADO]])*(ROUNDDOWN($B34,10)&gt;=ROUNDDOWN(ListaAula[HORA DE INÍCIO],10))*($B34&lt;=ListaAula[HORA DE TÉRMINO]),ListaAula[EXCLUSIVO]),ListaAula[EXCLUSIVO],0),2),0)</f>
        <v>0</v>
      </c>
    </row>
    <row r="35" spans="2:9" ht="30" customHeight="1" x14ac:dyDescent="0.2">
      <c r="B35" s="4">
        <f t="shared" si="0"/>
        <v>0.65624999999999967</v>
      </c>
      <c r="C35" s="6">
        <f>IFERROR(INDEX(ListaAula[],MATCH(SUMPRODUCT((ListaAula[DIA]=HorárioDasAulas[[#Headers],[DOMINGO]])*(ROUNDDOWN($B35,10)&gt;=ROUNDDOWN(ListaAula[HORA DE INÍCIO],10))*($B35&lt;=ListaAula[HORA DE TÉRMINO]),ListaAula[EXCLUSIVO]),ListaAula[EXCLUSIVO],0),2),0)</f>
        <v>0</v>
      </c>
      <c r="D35" s="6" t="str">
        <f>IFERROR(INDEX(ListaAula[],MATCH(SUMPRODUCT((ListaAula[DIA]=HorárioDasAulas[[#Headers],[SEGUNDA-FEIRA]])*(ROUNDDOWN($B35,10)&gt;=ROUNDDOWN(ListaAula[HORA DE INÍCIO],10))*($B35&lt;=ListaAula[HORA DE TÉRMINO]),ListaAula[EXCLUSIVO]),ListaAula[EXCLUSIVO],0),2),0)</f>
        <v>Biologia</v>
      </c>
      <c r="E35" s="6" t="str">
        <f>IFERROR(INDEX(ListaAula[],MATCH(SUMPRODUCT((ListaAula[DIA]=HorárioDasAulas[[#Headers],[TERÇA-FEIRA]])*(ROUNDDOWN($B35,10)&gt;=ROUNDDOWN(ListaAula[HORA DE INÍCIO],10))*($B35&lt;=ListaAula[HORA DE TÉRMINO]),ListaAula[EXCLUSIVO]),ListaAula[EXCLUSIVO],0),2),0)</f>
        <v>Química</v>
      </c>
      <c r="F35" s="6" t="str">
        <f>IFERROR(INDEX(ListaAula[],MATCH(SUMPRODUCT((ListaAula[DIA]=HorárioDasAulas[[#Headers],[QUARTA-FEIRA]])*(ROUNDDOWN($B35,10)&gt;=ROUNDDOWN(ListaAula[HORA DE INÍCIO],10))*($B35&lt;=ListaAula[HORA DE TÉRMINO]),ListaAula[EXCLUSIVO]),ListaAula[EXCLUSIVO],0),2),0)</f>
        <v>Física</v>
      </c>
      <c r="G35" s="6" t="str">
        <f>IFERROR(INDEX(ListaAula[],MATCH(SUMPRODUCT((ListaAula[DIA]=HorárioDasAulas[[#Headers],[QUINTA-FEIRA]])*(ROUNDDOWN($B35,10)&gt;=ROUNDDOWN(ListaAula[HORA DE INÍCIO],10))*($B35&lt;=ListaAula[HORA DE TÉRMINO]),ListaAula[EXCLUSIVO]),ListaAula[EXCLUSIVO],0),2),0)</f>
        <v>Matemática</v>
      </c>
      <c r="H35" s="6">
        <f>IFERROR(INDEX(ListaAula[],MATCH(SUMPRODUCT((ListaAula[DIA]=HorárioDasAulas[[#Headers],[SEXTA-FEIRA]])*(ROUNDDOWN($B35,10)&gt;=ROUNDDOWN(ListaAula[HORA DE INÍCIO],10))*($B35&lt;=ListaAula[HORA DE TÉRMINO]),ListaAula[EXCLUSIVO]),ListaAula[EXCLUSIVO],0),2),0)</f>
        <v>0</v>
      </c>
      <c r="I35" s="6">
        <f>IFERROR(INDEX(ListaAula[],MATCH(SUMPRODUCT((ListaAula[DIA]=HorárioDasAulas[[#Headers],[SÁBADO]])*(ROUNDDOWN($B35,10)&gt;=ROUNDDOWN(ListaAula[HORA DE INÍCIO],10))*($B35&lt;=ListaAula[HORA DE TÉRMINO]),ListaAula[EXCLUSIVO]),ListaAula[EXCLUSIVO],0),2),0)</f>
        <v>0</v>
      </c>
    </row>
    <row r="36" spans="2:9" ht="30" customHeight="1" x14ac:dyDescent="0.2">
      <c r="B36" s="4">
        <f t="shared" si="0"/>
        <v>0.6666666666666663</v>
      </c>
      <c r="C36" s="6">
        <f>IFERROR(INDEX(ListaAula[],MATCH(SUMPRODUCT((ListaAula[DIA]=HorárioDasAulas[[#Headers],[DOMINGO]])*(ROUNDDOWN($B36,10)&gt;=ROUNDDOWN(ListaAula[HORA DE INÍCIO],10))*($B36&lt;=ListaAula[HORA DE TÉRMINO]),ListaAula[EXCLUSIVO]),ListaAula[EXCLUSIVO],0),2),0)</f>
        <v>0</v>
      </c>
      <c r="D36" s="6" t="str">
        <f>IFERROR(INDEX(ListaAula[],MATCH(SUMPRODUCT((ListaAula[DIA]=HorárioDasAulas[[#Headers],[SEGUNDA-FEIRA]])*(ROUNDDOWN($B36,10)&gt;=ROUNDDOWN(ListaAula[HORA DE INÍCIO],10))*($B36&lt;=ListaAula[HORA DE TÉRMINO]),ListaAula[EXCLUSIVO]),ListaAula[EXCLUSIVO],0),2),0)</f>
        <v>Biologia</v>
      </c>
      <c r="E36" s="6" t="str">
        <f>IFERROR(INDEX(ListaAula[],MATCH(SUMPRODUCT((ListaAula[DIA]=HorárioDasAulas[[#Headers],[TERÇA-FEIRA]])*(ROUNDDOWN($B36,10)&gt;=ROUNDDOWN(ListaAula[HORA DE INÍCIO],10))*($B36&lt;=ListaAula[HORA DE TÉRMINO]),ListaAula[EXCLUSIVO]),ListaAula[EXCLUSIVO],0),2),0)</f>
        <v>Química</v>
      </c>
      <c r="F36" s="6" t="str">
        <f>IFERROR(INDEX(ListaAula[],MATCH(SUMPRODUCT((ListaAula[DIA]=HorárioDasAulas[[#Headers],[QUARTA-FEIRA]])*(ROUNDDOWN($B36,10)&gt;=ROUNDDOWN(ListaAula[HORA DE INÍCIO],10))*($B36&lt;=ListaAula[HORA DE TÉRMINO]),ListaAula[EXCLUSIVO]),ListaAula[EXCLUSIVO],0),2),0)</f>
        <v>Física</v>
      </c>
      <c r="G36" s="6" t="str">
        <f>IFERROR(INDEX(ListaAula[],MATCH(SUMPRODUCT((ListaAula[DIA]=HorárioDasAulas[[#Headers],[QUINTA-FEIRA]])*(ROUNDDOWN($B36,10)&gt;=ROUNDDOWN(ListaAula[HORA DE INÍCIO],10))*($B36&lt;=ListaAula[HORA DE TÉRMINO]),ListaAula[EXCLUSIVO]),ListaAula[EXCLUSIVO],0),2),0)</f>
        <v>Matemática</v>
      </c>
      <c r="H36" s="6">
        <f>IFERROR(INDEX(ListaAula[],MATCH(SUMPRODUCT((ListaAula[DIA]=HorárioDasAulas[[#Headers],[SEXTA-FEIRA]])*(ROUNDDOWN($B36,10)&gt;=ROUNDDOWN(ListaAula[HORA DE INÍCIO],10))*($B36&lt;=ListaAula[HORA DE TÉRMINO]),ListaAula[EXCLUSIVO]),ListaAula[EXCLUSIVO],0),2),0)</f>
        <v>0</v>
      </c>
      <c r="I36" s="6">
        <f>IFERROR(INDEX(ListaAula[],MATCH(SUMPRODUCT((ListaAula[DIA]=HorárioDasAulas[[#Headers],[SÁBADO]])*(ROUNDDOWN($B36,10)&gt;=ROUNDDOWN(ListaAula[HORA DE INÍCIO],10))*($B36&lt;=ListaAula[HORA DE TÉRMINO]),ListaAula[EXCLUSIVO]),ListaAula[EXCLUSIVO],0),2),0)</f>
        <v>0</v>
      </c>
    </row>
    <row r="37" spans="2:9" ht="30" customHeight="1" x14ac:dyDescent="0.2">
      <c r="B37" s="4">
        <f t="shared" ref="B37:B56" si="1">B36+Incremento</f>
        <v>0.67708333333333293</v>
      </c>
      <c r="C37" s="6">
        <f>IFERROR(INDEX(ListaAula[],MATCH(SUMPRODUCT((ListaAula[DIA]=HorárioDasAulas[[#Headers],[DOMINGO]])*(ROUNDDOWN($B37,10)&gt;=ROUNDDOWN(ListaAula[HORA DE INÍCIO],10))*($B37&lt;=ListaAula[HORA DE TÉRMINO]),ListaAula[EXCLUSIVO]),ListaAula[EXCLUSIVO],0),2),0)</f>
        <v>0</v>
      </c>
      <c r="D37" s="6" t="str">
        <f>IFERROR(INDEX(ListaAula[],MATCH(SUMPRODUCT((ListaAula[DIA]=HorárioDasAulas[[#Headers],[SEGUNDA-FEIRA]])*(ROUNDDOWN($B37,10)&gt;=ROUNDDOWN(ListaAula[HORA DE INÍCIO],10))*($B37&lt;=ListaAula[HORA DE TÉRMINO]),ListaAula[EXCLUSIVO]),ListaAula[EXCLUSIVO],0),2),0)</f>
        <v>Biologia</v>
      </c>
      <c r="E37" s="6" t="str">
        <f>IFERROR(INDEX(ListaAula[],MATCH(SUMPRODUCT((ListaAula[DIA]=HorárioDasAulas[[#Headers],[TERÇA-FEIRA]])*(ROUNDDOWN($B37,10)&gt;=ROUNDDOWN(ListaAula[HORA DE INÍCIO],10))*($B37&lt;=ListaAula[HORA DE TÉRMINO]),ListaAula[EXCLUSIVO]),ListaAula[EXCLUSIVO],0),2),0)</f>
        <v>Química</v>
      </c>
      <c r="F37" s="6" t="str">
        <f>IFERROR(INDEX(ListaAula[],MATCH(SUMPRODUCT((ListaAula[DIA]=HorárioDasAulas[[#Headers],[QUARTA-FEIRA]])*(ROUNDDOWN($B37,10)&gt;=ROUNDDOWN(ListaAula[HORA DE INÍCIO],10))*($B37&lt;=ListaAula[HORA DE TÉRMINO]),ListaAula[EXCLUSIVO]),ListaAula[EXCLUSIVO],0),2),0)</f>
        <v>Física</v>
      </c>
      <c r="G37" s="6" t="str">
        <f>IFERROR(INDEX(ListaAula[],MATCH(SUMPRODUCT((ListaAula[DIA]=HorárioDasAulas[[#Headers],[QUINTA-FEIRA]])*(ROUNDDOWN($B37,10)&gt;=ROUNDDOWN(ListaAula[HORA DE INÍCIO],10))*($B37&lt;=ListaAula[HORA DE TÉRMINO]),ListaAula[EXCLUSIVO]),ListaAula[EXCLUSIVO],0),2),0)</f>
        <v>Matemática</v>
      </c>
      <c r="H37" s="6">
        <f>IFERROR(INDEX(ListaAula[],MATCH(SUMPRODUCT((ListaAula[DIA]=HorárioDasAulas[[#Headers],[SEXTA-FEIRA]])*(ROUNDDOWN($B37,10)&gt;=ROUNDDOWN(ListaAula[HORA DE INÍCIO],10))*($B37&lt;=ListaAula[HORA DE TÉRMINO]),ListaAula[EXCLUSIVO]),ListaAula[EXCLUSIVO],0),2),0)</f>
        <v>0</v>
      </c>
      <c r="I37" s="6">
        <f>IFERROR(INDEX(ListaAula[],MATCH(SUMPRODUCT((ListaAula[DIA]=HorárioDasAulas[[#Headers],[SÁBADO]])*(ROUNDDOWN($B37,10)&gt;=ROUNDDOWN(ListaAula[HORA DE INÍCIO],10))*($B37&lt;=ListaAula[HORA DE TÉRMINO]),ListaAula[EXCLUSIVO]),ListaAula[EXCLUSIVO],0),2),0)</f>
        <v>0</v>
      </c>
    </row>
    <row r="38" spans="2:9" ht="30" customHeight="1" x14ac:dyDescent="0.2">
      <c r="B38" s="4">
        <f t="shared" si="1"/>
        <v>0.68749999999999956</v>
      </c>
      <c r="C38" s="6">
        <f>IFERROR(INDEX(ListaAula[],MATCH(SUMPRODUCT((ListaAula[DIA]=HorárioDasAulas[[#Headers],[DOMINGO]])*(ROUNDDOWN($B38,10)&gt;=ROUNDDOWN(ListaAula[HORA DE INÍCIO],10))*($B38&lt;=ListaAula[HORA DE TÉRMINO]),ListaAula[EXCLUSIVO]),ListaAula[EXCLUSIVO],0),2),0)</f>
        <v>0</v>
      </c>
      <c r="D38" s="6" t="str">
        <f>IFERROR(INDEX(ListaAula[],MATCH(SUMPRODUCT((ListaAula[DIA]=HorárioDasAulas[[#Headers],[SEGUNDA-FEIRA]])*(ROUNDDOWN($B38,10)&gt;=ROUNDDOWN(ListaAula[HORA DE INÍCIO],10))*($B38&lt;=ListaAula[HORA DE TÉRMINO]),ListaAula[EXCLUSIVO]),ListaAula[EXCLUSIVO],0),2),0)</f>
        <v>Biologia</v>
      </c>
      <c r="E38" s="6" t="str">
        <f>IFERROR(INDEX(ListaAula[],MATCH(SUMPRODUCT((ListaAula[DIA]=HorárioDasAulas[[#Headers],[TERÇA-FEIRA]])*(ROUNDDOWN($B38,10)&gt;=ROUNDDOWN(ListaAula[HORA DE INÍCIO],10))*($B38&lt;=ListaAula[HORA DE TÉRMINO]),ListaAula[EXCLUSIVO]),ListaAula[EXCLUSIVO],0),2),0)</f>
        <v>Química</v>
      </c>
      <c r="F38" s="6" t="str">
        <f>IFERROR(INDEX(ListaAula[],MATCH(SUMPRODUCT((ListaAula[DIA]=HorárioDasAulas[[#Headers],[QUARTA-FEIRA]])*(ROUNDDOWN($B38,10)&gt;=ROUNDDOWN(ListaAula[HORA DE INÍCIO],10))*($B38&lt;=ListaAula[HORA DE TÉRMINO]),ListaAula[EXCLUSIVO]),ListaAula[EXCLUSIVO],0),2),0)</f>
        <v>Física</v>
      </c>
      <c r="G38" s="6" t="str">
        <f>IFERROR(INDEX(ListaAula[],MATCH(SUMPRODUCT((ListaAula[DIA]=HorárioDasAulas[[#Headers],[QUINTA-FEIRA]])*(ROUNDDOWN($B38,10)&gt;=ROUNDDOWN(ListaAula[HORA DE INÍCIO],10))*($B38&lt;=ListaAula[HORA DE TÉRMINO]),ListaAula[EXCLUSIVO]),ListaAula[EXCLUSIVO],0),2),0)</f>
        <v>Matemática</v>
      </c>
      <c r="H38" s="6">
        <f>IFERROR(INDEX(ListaAula[],MATCH(SUMPRODUCT((ListaAula[DIA]=HorárioDasAulas[[#Headers],[SEXTA-FEIRA]])*(ROUNDDOWN($B38,10)&gt;=ROUNDDOWN(ListaAula[HORA DE INÍCIO],10))*($B38&lt;=ListaAula[HORA DE TÉRMINO]),ListaAula[EXCLUSIVO]),ListaAula[EXCLUSIVO],0),2),0)</f>
        <v>0</v>
      </c>
      <c r="I38" s="6">
        <f>IFERROR(INDEX(ListaAula[],MATCH(SUMPRODUCT((ListaAula[DIA]=HorárioDasAulas[[#Headers],[SÁBADO]])*(ROUNDDOWN($B38,10)&gt;=ROUNDDOWN(ListaAula[HORA DE INÍCIO],10))*($B38&lt;=ListaAula[HORA DE TÉRMINO]),ListaAula[EXCLUSIVO]),ListaAula[EXCLUSIVO],0),2),0)</f>
        <v>0</v>
      </c>
    </row>
    <row r="39" spans="2:9" ht="30" customHeight="1" x14ac:dyDescent="0.2">
      <c r="B39" s="4">
        <f t="shared" si="1"/>
        <v>0.69791666666666619</v>
      </c>
      <c r="C39" s="6">
        <f>IFERROR(INDEX(ListaAula[],MATCH(SUMPRODUCT((ListaAula[DIA]=HorárioDasAulas[[#Headers],[DOMINGO]])*(ROUNDDOWN($B39,10)&gt;=ROUNDDOWN(ListaAula[HORA DE INÍCIO],10))*($B39&lt;=ListaAula[HORA DE TÉRMINO]),ListaAula[EXCLUSIVO]),ListaAula[EXCLUSIVO],0),2),0)</f>
        <v>0</v>
      </c>
      <c r="D39" s="6" t="str">
        <f>IFERROR(INDEX(ListaAula[],MATCH(SUMPRODUCT((ListaAula[DIA]=HorárioDasAulas[[#Headers],[SEGUNDA-FEIRA]])*(ROUNDDOWN($B39,10)&gt;=ROUNDDOWN(ListaAula[HORA DE INÍCIO],10))*($B39&lt;=ListaAula[HORA DE TÉRMINO]),ListaAula[EXCLUSIVO]),ListaAula[EXCLUSIVO],0),2),0)</f>
        <v>Biologia</v>
      </c>
      <c r="E39" s="6" t="str">
        <f>IFERROR(INDEX(ListaAula[],MATCH(SUMPRODUCT((ListaAula[DIA]=HorárioDasAulas[[#Headers],[TERÇA-FEIRA]])*(ROUNDDOWN($B39,10)&gt;=ROUNDDOWN(ListaAula[HORA DE INÍCIO],10))*($B39&lt;=ListaAula[HORA DE TÉRMINO]),ListaAula[EXCLUSIVO]),ListaAula[EXCLUSIVO],0),2),0)</f>
        <v>Química</v>
      </c>
      <c r="F39" s="6" t="str">
        <f>IFERROR(INDEX(ListaAula[],MATCH(SUMPRODUCT((ListaAula[DIA]=HorárioDasAulas[[#Headers],[QUARTA-FEIRA]])*(ROUNDDOWN($B39,10)&gt;=ROUNDDOWN(ListaAula[HORA DE INÍCIO],10))*($B39&lt;=ListaAula[HORA DE TÉRMINO]),ListaAula[EXCLUSIVO]),ListaAula[EXCLUSIVO],0),2),0)</f>
        <v>Física</v>
      </c>
      <c r="G39" s="6" t="str">
        <f>IFERROR(INDEX(ListaAula[],MATCH(SUMPRODUCT((ListaAula[DIA]=HorárioDasAulas[[#Headers],[QUINTA-FEIRA]])*(ROUNDDOWN($B39,10)&gt;=ROUNDDOWN(ListaAula[HORA DE INÍCIO],10))*($B39&lt;=ListaAula[HORA DE TÉRMINO]),ListaAula[EXCLUSIVO]),ListaAula[EXCLUSIVO],0),2),0)</f>
        <v>Matemática</v>
      </c>
      <c r="H39" s="6">
        <f>IFERROR(INDEX(ListaAula[],MATCH(SUMPRODUCT((ListaAula[DIA]=HorárioDasAulas[[#Headers],[SEXTA-FEIRA]])*(ROUNDDOWN($B39,10)&gt;=ROUNDDOWN(ListaAula[HORA DE INÍCIO],10))*($B39&lt;=ListaAula[HORA DE TÉRMINO]),ListaAula[EXCLUSIVO]),ListaAula[EXCLUSIVO],0),2),0)</f>
        <v>0</v>
      </c>
      <c r="I39" s="6">
        <f>IFERROR(INDEX(ListaAula[],MATCH(SUMPRODUCT((ListaAula[DIA]=HorárioDasAulas[[#Headers],[SÁBADO]])*(ROUNDDOWN($B39,10)&gt;=ROUNDDOWN(ListaAula[HORA DE INÍCIO],10))*($B39&lt;=ListaAula[HORA DE TÉRMINO]),ListaAula[EXCLUSIVO]),ListaAula[EXCLUSIVO],0),2),0)</f>
        <v>0</v>
      </c>
    </row>
    <row r="40" spans="2:9" ht="30" customHeight="1" x14ac:dyDescent="0.2">
      <c r="B40" s="4">
        <f t="shared" si="1"/>
        <v>0.70833333333333282</v>
      </c>
      <c r="C40" s="6">
        <f>IFERROR(INDEX(ListaAula[],MATCH(SUMPRODUCT((ListaAula[DIA]=HorárioDasAulas[[#Headers],[DOMINGO]])*(ROUNDDOWN($B40,10)&gt;=ROUNDDOWN(ListaAula[HORA DE INÍCIO],10))*($B40&lt;=ListaAula[HORA DE TÉRMINO]),ListaAula[EXCLUSIVO]),ListaAula[EXCLUSIVO],0),2),0)</f>
        <v>0</v>
      </c>
      <c r="D40" s="6" t="str">
        <f>IFERROR(INDEX(ListaAula[],MATCH(SUMPRODUCT((ListaAula[DIA]=HorárioDasAulas[[#Headers],[SEGUNDA-FEIRA]])*(ROUNDDOWN($B40,10)&gt;=ROUNDDOWN(ListaAula[HORA DE INÍCIO],10))*($B40&lt;=ListaAula[HORA DE TÉRMINO]),ListaAula[EXCLUSIVO]),ListaAula[EXCLUSIVO],0),2),0)</f>
        <v>Biologia</v>
      </c>
      <c r="E40" s="6" t="str">
        <f>IFERROR(INDEX(ListaAula[],MATCH(SUMPRODUCT((ListaAula[DIA]=HorárioDasAulas[[#Headers],[TERÇA-FEIRA]])*(ROUNDDOWN($B40,10)&gt;=ROUNDDOWN(ListaAula[HORA DE INÍCIO],10))*($B40&lt;=ListaAula[HORA DE TÉRMINO]),ListaAula[EXCLUSIVO]),ListaAula[EXCLUSIVO],0),2),0)</f>
        <v>Química</v>
      </c>
      <c r="F40" s="6" t="str">
        <f>IFERROR(INDEX(ListaAula[],MATCH(SUMPRODUCT((ListaAula[DIA]=HorárioDasAulas[[#Headers],[QUARTA-FEIRA]])*(ROUNDDOWN($B40,10)&gt;=ROUNDDOWN(ListaAula[HORA DE INÍCIO],10))*($B40&lt;=ListaAula[HORA DE TÉRMINO]),ListaAula[EXCLUSIVO]),ListaAula[EXCLUSIVO],0),2),0)</f>
        <v>Física</v>
      </c>
      <c r="G40" s="6" t="str">
        <f>IFERROR(INDEX(ListaAula[],MATCH(SUMPRODUCT((ListaAula[DIA]=HorárioDasAulas[[#Headers],[QUINTA-FEIRA]])*(ROUNDDOWN($B40,10)&gt;=ROUNDDOWN(ListaAula[HORA DE INÍCIO],10))*($B40&lt;=ListaAula[HORA DE TÉRMINO]),ListaAula[EXCLUSIVO]),ListaAula[EXCLUSIVO],0),2),0)</f>
        <v>Matemática</v>
      </c>
      <c r="H40" s="6">
        <f>IFERROR(INDEX(ListaAula[],MATCH(SUMPRODUCT((ListaAula[DIA]=HorárioDasAulas[[#Headers],[SEXTA-FEIRA]])*(ROUNDDOWN($B40,10)&gt;=ROUNDDOWN(ListaAula[HORA DE INÍCIO],10))*($B40&lt;=ListaAula[HORA DE TÉRMINO]),ListaAula[EXCLUSIVO]),ListaAula[EXCLUSIVO],0),2),0)</f>
        <v>0</v>
      </c>
      <c r="I40" s="6">
        <f>IFERROR(INDEX(ListaAula[],MATCH(SUMPRODUCT((ListaAula[DIA]=HorárioDasAulas[[#Headers],[SÁBADO]])*(ROUNDDOWN($B40,10)&gt;=ROUNDDOWN(ListaAula[HORA DE INÍCIO],10))*($B40&lt;=ListaAula[HORA DE TÉRMINO]),ListaAula[EXCLUSIVO]),ListaAula[EXCLUSIVO],0),2),0)</f>
        <v>0</v>
      </c>
    </row>
    <row r="41" spans="2:9" ht="30" customHeight="1" x14ac:dyDescent="0.2">
      <c r="B41" s="4">
        <f t="shared" si="1"/>
        <v>0.71874999999999944</v>
      </c>
      <c r="C41" s="6">
        <f>IFERROR(INDEX(ListaAula[],MATCH(SUMPRODUCT((ListaAula[DIA]=HorárioDasAulas[[#Headers],[DOMINGO]])*(ROUNDDOWN($B41,10)&gt;=ROUNDDOWN(ListaAula[HORA DE INÍCIO],10))*($B41&lt;=ListaAula[HORA DE TÉRMINO]),ListaAula[EXCLUSIVO]),ListaAula[EXCLUSIVO],0),2),0)</f>
        <v>0</v>
      </c>
      <c r="D41" s="6" t="str">
        <f>IFERROR(INDEX(ListaAula[],MATCH(SUMPRODUCT((ListaAula[DIA]=HorárioDasAulas[[#Headers],[SEGUNDA-FEIRA]])*(ROUNDDOWN($B41,10)&gt;=ROUNDDOWN(ListaAula[HORA DE INÍCIO],10))*($B41&lt;=ListaAula[HORA DE TÉRMINO]),ListaAula[EXCLUSIVO]),ListaAula[EXCLUSIVO],0),2),0)</f>
        <v>Biologia</v>
      </c>
      <c r="E41" s="6" t="str">
        <f>IFERROR(INDEX(ListaAula[],MATCH(SUMPRODUCT((ListaAula[DIA]=HorárioDasAulas[[#Headers],[TERÇA-FEIRA]])*(ROUNDDOWN($B41,10)&gt;=ROUNDDOWN(ListaAula[HORA DE INÍCIO],10))*($B41&lt;=ListaAula[HORA DE TÉRMINO]),ListaAula[EXCLUSIVO]),ListaAula[EXCLUSIVO],0),2),0)</f>
        <v>Química</v>
      </c>
      <c r="F41" s="6" t="str">
        <f>IFERROR(INDEX(ListaAula[],MATCH(SUMPRODUCT((ListaAula[DIA]=HorárioDasAulas[[#Headers],[QUARTA-FEIRA]])*(ROUNDDOWN($B41,10)&gt;=ROUNDDOWN(ListaAula[HORA DE INÍCIO],10))*($B41&lt;=ListaAula[HORA DE TÉRMINO]),ListaAula[EXCLUSIVO]),ListaAula[EXCLUSIVO],0),2),0)</f>
        <v>Física</v>
      </c>
      <c r="G41" s="6" t="str">
        <f>IFERROR(INDEX(ListaAula[],MATCH(SUMPRODUCT((ListaAula[DIA]=HorárioDasAulas[[#Headers],[QUINTA-FEIRA]])*(ROUNDDOWN($B41,10)&gt;=ROUNDDOWN(ListaAula[HORA DE INÍCIO],10))*($B41&lt;=ListaAula[HORA DE TÉRMINO]),ListaAula[EXCLUSIVO]),ListaAula[EXCLUSIVO],0),2),0)</f>
        <v>Matemática</v>
      </c>
      <c r="H41" s="6">
        <f>IFERROR(INDEX(ListaAula[],MATCH(SUMPRODUCT((ListaAula[DIA]=HorárioDasAulas[[#Headers],[SEXTA-FEIRA]])*(ROUNDDOWN($B41,10)&gt;=ROUNDDOWN(ListaAula[HORA DE INÍCIO],10))*($B41&lt;=ListaAula[HORA DE TÉRMINO]),ListaAula[EXCLUSIVO]),ListaAula[EXCLUSIVO],0),2),0)</f>
        <v>0</v>
      </c>
      <c r="I41" s="6">
        <f>IFERROR(INDEX(ListaAula[],MATCH(SUMPRODUCT((ListaAula[DIA]=HorárioDasAulas[[#Headers],[SÁBADO]])*(ROUNDDOWN($B41,10)&gt;=ROUNDDOWN(ListaAula[HORA DE INÍCIO],10))*($B41&lt;=ListaAula[HORA DE TÉRMINO]),ListaAula[EXCLUSIVO]),ListaAula[EXCLUSIVO],0),2),0)</f>
        <v>0</v>
      </c>
    </row>
    <row r="42" spans="2:9" ht="30" customHeight="1" x14ac:dyDescent="0.2">
      <c r="B42" s="4">
        <f t="shared" si="1"/>
        <v>0.72916666666666607</v>
      </c>
      <c r="C42" s="6">
        <f>IFERROR(INDEX(ListaAula[],MATCH(SUMPRODUCT((ListaAula[DIA]=HorárioDasAulas[[#Headers],[DOMINGO]])*(ROUNDDOWN($B42,10)&gt;=ROUNDDOWN(ListaAula[HORA DE INÍCIO],10))*($B42&lt;=ListaAula[HORA DE TÉRMINO]),ListaAula[EXCLUSIVO]),ListaAula[EXCLUSIVO],0),2),0)</f>
        <v>0</v>
      </c>
      <c r="D42" s="6" t="str">
        <f>IFERROR(INDEX(ListaAula[],MATCH(SUMPRODUCT((ListaAula[DIA]=HorárioDasAulas[[#Headers],[SEGUNDA-FEIRA]])*(ROUNDDOWN($B42,10)&gt;=ROUNDDOWN(ListaAula[HORA DE INÍCIO],10))*($B42&lt;=ListaAula[HORA DE TÉRMINO]),ListaAula[EXCLUSIVO]),ListaAula[EXCLUSIVO],0),2),0)</f>
        <v>Biologia</v>
      </c>
      <c r="E42" s="6" t="str">
        <f>IFERROR(INDEX(ListaAula[],MATCH(SUMPRODUCT((ListaAula[DIA]=HorárioDasAulas[[#Headers],[TERÇA-FEIRA]])*(ROUNDDOWN($B42,10)&gt;=ROUNDDOWN(ListaAula[HORA DE INÍCIO],10))*($B42&lt;=ListaAula[HORA DE TÉRMINO]),ListaAula[EXCLUSIVO]),ListaAula[EXCLUSIVO],0),2),0)</f>
        <v>Química</v>
      </c>
      <c r="F42" s="6" t="str">
        <f>IFERROR(INDEX(ListaAula[],MATCH(SUMPRODUCT((ListaAula[DIA]=HorárioDasAulas[[#Headers],[QUARTA-FEIRA]])*(ROUNDDOWN($B42,10)&gt;=ROUNDDOWN(ListaAula[HORA DE INÍCIO],10))*($B42&lt;=ListaAula[HORA DE TÉRMINO]),ListaAula[EXCLUSIVO]),ListaAula[EXCLUSIVO],0),2),0)</f>
        <v>Física</v>
      </c>
      <c r="G42" s="6" t="str">
        <f>IFERROR(INDEX(ListaAula[],MATCH(SUMPRODUCT((ListaAula[DIA]=HorárioDasAulas[[#Headers],[QUINTA-FEIRA]])*(ROUNDDOWN($B42,10)&gt;=ROUNDDOWN(ListaAula[HORA DE INÍCIO],10))*($B42&lt;=ListaAula[HORA DE TÉRMINO]),ListaAula[EXCLUSIVO]),ListaAula[EXCLUSIVO],0),2),0)</f>
        <v>Matemática</v>
      </c>
      <c r="H42" s="6">
        <f>IFERROR(INDEX(ListaAula[],MATCH(SUMPRODUCT((ListaAula[DIA]=HorárioDasAulas[[#Headers],[SEXTA-FEIRA]])*(ROUNDDOWN($B42,10)&gt;=ROUNDDOWN(ListaAula[HORA DE INÍCIO],10))*($B42&lt;=ListaAula[HORA DE TÉRMINO]),ListaAula[EXCLUSIVO]),ListaAula[EXCLUSIVO],0),2),0)</f>
        <v>0</v>
      </c>
      <c r="I42" s="6">
        <f>IFERROR(INDEX(ListaAula[],MATCH(SUMPRODUCT((ListaAula[DIA]=HorárioDasAulas[[#Headers],[SÁBADO]])*(ROUNDDOWN($B42,10)&gt;=ROUNDDOWN(ListaAula[HORA DE INÍCIO],10))*($B42&lt;=ListaAula[HORA DE TÉRMINO]),ListaAula[EXCLUSIVO]),ListaAula[EXCLUSIVO],0),2),0)</f>
        <v>0</v>
      </c>
    </row>
    <row r="43" spans="2:9" ht="30" customHeight="1" x14ac:dyDescent="0.2">
      <c r="B43" s="4">
        <f t="shared" si="1"/>
        <v>0.7395833333333327</v>
      </c>
      <c r="C43" s="6">
        <f>IFERROR(INDEX(ListaAula[],MATCH(SUMPRODUCT((ListaAula[DIA]=HorárioDasAulas[[#Headers],[DOMINGO]])*(ROUNDDOWN($B43,10)&gt;=ROUNDDOWN(ListaAula[HORA DE INÍCIO],10))*($B43&lt;=ListaAula[HORA DE TÉRMINO]),ListaAula[EXCLUSIVO]),ListaAula[EXCLUSIVO],0),2),0)</f>
        <v>0</v>
      </c>
      <c r="D43" s="6" t="str">
        <f>IFERROR(INDEX(ListaAula[],MATCH(SUMPRODUCT((ListaAula[DIA]=HorárioDasAulas[[#Headers],[SEGUNDA-FEIRA]])*(ROUNDDOWN($B43,10)&gt;=ROUNDDOWN(ListaAula[HORA DE INÍCIO],10))*($B43&lt;=ListaAula[HORA DE TÉRMINO]),ListaAula[EXCLUSIVO]),ListaAula[EXCLUSIVO],0),2),0)</f>
        <v>Biologia</v>
      </c>
      <c r="E43" s="6" t="str">
        <f>IFERROR(INDEX(ListaAula[],MATCH(SUMPRODUCT((ListaAula[DIA]=HorárioDasAulas[[#Headers],[TERÇA-FEIRA]])*(ROUNDDOWN($B43,10)&gt;=ROUNDDOWN(ListaAula[HORA DE INÍCIO],10))*($B43&lt;=ListaAula[HORA DE TÉRMINO]),ListaAula[EXCLUSIVO]),ListaAula[EXCLUSIVO],0),2),0)</f>
        <v>Química</v>
      </c>
      <c r="F43" s="6" t="str">
        <f>IFERROR(INDEX(ListaAula[],MATCH(SUMPRODUCT((ListaAula[DIA]=HorárioDasAulas[[#Headers],[QUARTA-FEIRA]])*(ROUNDDOWN($B43,10)&gt;=ROUNDDOWN(ListaAula[HORA DE INÍCIO],10))*($B43&lt;=ListaAula[HORA DE TÉRMINO]),ListaAula[EXCLUSIVO]),ListaAula[EXCLUSIVO],0),2),0)</f>
        <v>Física</v>
      </c>
      <c r="G43" s="6" t="str">
        <f>IFERROR(INDEX(ListaAula[],MATCH(SUMPRODUCT((ListaAula[DIA]=HorárioDasAulas[[#Headers],[QUINTA-FEIRA]])*(ROUNDDOWN($B43,10)&gt;=ROUNDDOWN(ListaAula[HORA DE INÍCIO],10))*($B43&lt;=ListaAula[HORA DE TÉRMINO]),ListaAula[EXCLUSIVO]),ListaAula[EXCLUSIVO],0),2),0)</f>
        <v>Matemática</v>
      </c>
      <c r="H43" s="6">
        <f>IFERROR(INDEX(ListaAula[],MATCH(SUMPRODUCT((ListaAula[DIA]=HorárioDasAulas[[#Headers],[SEXTA-FEIRA]])*(ROUNDDOWN($B43,10)&gt;=ROUNDDOWN(ListaAula[HORA DE INÍCIO],10))*($B43&lt;=ListaAula[HORA DE TÉRMINO]),ListaAula[EXCLUSIVO]),ListaAula[EXCLUSIVO],0),2),0)</f>
        <v>0</v>
      </c>
      <c r="I43" s="6">
        <f>IFERROR(INDEX(ListaAula[],MATCH(SUMPRODUCT((ListaAula[DIA]=HorárioDasAulas[[#Headers],[SÁBADO]])*(ROUNDDOWN($B43,10)&gt;=ROUNDDOWN(ListaAula[HORA DE INÍCIO],10))*($B43&lt;=ListaAula[HORA DE TÉRMINO]),ListaAula[EXCLUSIVO]),ListaAula[EXCLUSIVO],0),2),0)</f>
        <v>0</v>
      </c>
    </row>
    <row r="44" spans="2:9" ht="30" customHeight="1" x14ac:dyDescent="0.2">
      <c r="B44" s="4">
        <f t="shared" si="1"/>
        <v>0.74999999999999933</v>
      </c>
      <c r="C44" s="6">
        <f>IFERROR(INDEX(ListaAula[],MATCH(SUMPRODUCT((ListaAula[DIA]=HorárioDasAulas[[#Headers],[DOMINGO]])*(ROUNDDOWN($B44,10)&gt;=ROUNDDOWN(ListaAula[HORA DE INÍCIO],10))*($B44&lt;=ListaAula[HORA DE TÉRMINO]),ListaAula[EXCLUSIVO]),ListaAula[EXCLUSIVO],0),2),0)</f>
        <v>0</v>
      </c>
      <c r="D44" s="6" t="str">
        <f>IFERROR(INDEX(ListaAula[],MATCH(SUMPRODUCT((ListaAula[DIA]=HorárioDasAulas[[#Headers],[SEGUNDA-FEIRA]])*(ROUNDDOWN($B44,10)&gt;=ROUNDDOWN(ListaAula[HORA DE INÍCIO],10))*($B44&lt;=ListaAula[HORA DE TÉRMINO]),ListaAula[EXCLUSIVO]),ListaAula[EXCLUSIVO],0),2),0)</f>
        <v>Biologia</v>
      </c>
      <c r="E44" s="6" t="str">
        <f>IFERROR(INDEX(ListaAula[],MATCH(SUMPRODUCT((ListaAula[DIA]=HorárioDasAulas[[#Headers],[TERÇA-FEIRA]])*(ROUNDDOWN($B44,10)&gt;=ROUNDDOWN(ListaAula[HORA DE INÍCIO],10))*($B44&lt;=ListaAula[HORA DE TÉRMINO]),ListaAula[EXCLUSIVO]),ListaAula[EXCLUSIVO],0),2),0)</f>
        <v>Química</v>
      </c>
      <c r="F44" s="6" t="str">
        <f>IFERROR(INDEX(ListaAula[],MATCH(SUMPRODUCT((ListaAula[DIA]=HorárioDasAulas[[#Headers],[QUARTA-FEIRA]])*(ROUNDDOWN($B44,10)&gt;=ROUNDDOWN(ListaAula[HORA DE INÍCIO],10))*($B44&lt;=ListaAula[HORA DE TÉRMINO]),ListaAula[EXCLUSIVO]),ListaAula[EXCLUSIVO],0),2),0)</f>
        <v>Física</v>
      </c>
      <c r="G44" s="6" t="str">
        <f>IFERROR(INDEX(ListaAula[],MATCH(SUMPRODUCT((ListaAula[DIA]=HorárioDasAulas[[#Headers],[QUINTA-FEIRA]])*(ROUNDDOWN($B44,10)&gt;=ROUNDDOWN(ListaAula[HORA DE INÍCIO],10))*($B44&lt;=ListaAula[HORA DE TÉRMINO]),ListaAula[EXCLUSIVO]),ListaAula[EXCLUSIVO],0),2),0)</f>
        <v>Matemática</v>
      </c>
      <c r="H44" s="6">
        <f>IFERROR(INDEX(ListaAula[],MATCH(SUMPRODUCT((ListaAula[DIA]=HorárioDasAulas[[#Headers],[SEXTA-FEIRA]])*(ROUNDDOWN($B44,10)&gt;=ROUNDDOWN(ListaAula[HORA DE INÍCIO],10))*($B44&lt;=ListaAula[HORA DE TÉRMINO]),ListaAula[EXCLUSIVO]),ListaAula[EXCLUSIVO],0),2),0)</f>
        <v>0</v>
      </c>
      <c r="I44" s="6">
        <f>IFERROR(INDEX(ListaAula[],MATCH(SUMPRODUCT((ListaAula[DIA]=HorárioDasAulas[[#Headers],[SÁBADO]])*(ROUNDDOWN($B44,10)&gt;=ROUNDDOWN(ListaAula[HORA DE INÍCIO],10))*($B44&lt;=ListaAula[HORA DE TÉRMINO]),ListaAula[EXCLUSIVO]),ListaAula[EXCLUSIVO],0),2),0)</f>
        <v>0</v>
      </c>
    </row>
    <row r="45" spans="2:9" ht="30" customHeight="1" x14ac:dyDescent="0.2">
      <c r="B45" s="4">
        <f t="shared" si="1"/>
        <v>0.76041666666666596</v>
      </c>
      <c r="C45" s="6">
        <f>IFERROR(INDEX(ListaAula[],MATCH(SUMPRODUCT((ListaAula[DIA]=HorárioDasAulas[[#Headers],[DOMINGO]])*(ROUNDDOWN($B45,10)&gt;=ROUNDDOWN(ListaAula[HORA DE INÍCIO],10))*($B45&lt;=ListaAula[HORA DE TÉRMINO]),ListaAula[EXCLUSIVO]),ListaAula[EXCLUSIVO],0),2),0)</f>
        <v>0</v>
      </c>
      <c r="D45" s="6">
        <f>IFERROR(INDEX(ListaAula[],MATCH(SUMPRODUCT((ListaAula[DIA]=HorárioDasAulas[[#Headers],[SEGUNDA-FEIRA]])*(ROUNDDOWN($B45,10)&gt;=ROUNDDOWN(ListaAula[HORA DE INÍCIO],10))*($B45&lt;=ListaAula[HORA DE TÉRMINO]),ListaAula[EXCLUSIVO]),ListaAula[EXCLUSIVO],0),2),0)</f>
        <v>0</v>
      </c>
      <c r="E45" s="6">
        <f>IFERROR(INDEX(ListaAula[],MATCH(SUMPRODUCT((ListaAula[DIA]=HorárioDasAulas[[#Headers],[TERÇA-FEIRA]])*(ROUNDDOWN($B45,10)&gt;=ROUNDDOWN(ListaAula[HORA DE INÍCIO],10))*($B45&lt;=ListaAula[HORA DE TÉRMINO]),ListaAula[EXCLUSIVO]),ListaAula[EXCLUSIVO],0),2),0)</f>
        <v>0</v>
      </c>
      <c r="F45" s="6">
        <f>IFERROR(INDEX(ListaAula[],MATCH(SUMPRODUCT((ListaAula[DIA]=HorárioDasAulas[[#Headers],[QUARTA-FEIRA]])*(ROUNDDOWN($B45,10)&gt;=ROUNDDOWN(ListaAula[HORA DE INÍCIO],10))*($B45&lt;=ListaAula[HORA DE TÉRMINO]),ListaAula[EXCLUSIVO]),ListaAula[EXCLUSIVO],0),2),0)</f>
        <v>0</v>
      </c>
      <c r="G45" s="6">
        <f>IFERROR(INDEX(ListaAula[],MATCH(SUMPRODUCT((ListaAula[DIA]=HorárioDasAulas[[#Headers],[QUINTA-FEIRA]])*(ROUNDDOWN($B45,10)&gt;=ROUNDDOWN(ListaAula[HORA DE INÍCIO],10))*($B45&lt;=ListaAula[HORA DE TÉRMINO]),ListaAula[EXCLUSIVO]),ListaAula[EXCLUSIVO],0),2),0)</f>
        <v>0</v>
      </c>
      <c r="H45" s="6">
        <f>IFERROR(INDEX(ListaAula[],MATCH(SUMPRODUCT((ListaAula[DIA]=HorárioDasAulas[[#Headers],[SEXTA-FEIRA]])*(ROUNDDOWN($B45,10)&gt;=ROUNDDOWN(ListaAula[HORA DE INÍCIO],10))*($B45&lt;=ListaAula[HORA DE TÉRMINO]),ListaAula[EXCLUSIVO]),ListaAula[EXCLUSIVO],0),2),0)</f>
        <v>0</v>
      </c>
      <c r="I45" s="6">
        <f>IFERROR(INDEX(ListaAula[],MATCH(SUMPRODUCT((ListaAula[DIA]=HorárioDasAulas[[#Headers],[SÁBADO]])*(ROUNDDOWN($B45,10)&gt;=ROUNDDOWN(ListaAula[HORA DE INÍCIO],10))*($B45&lt;=ListaAula[HORA DE TÉRMINO]),ListaAula[EXCLUSIVO]),ListaAula[EXCLUSIVO],0),2),0)</f>
        <v>0</v>
      </c>
    </row>
    <row r="46" spans="2:9" ht="30" customHeight="1" x14ac:dyDescent="0.2">
      <c r="B46" s="4">
        <f t="shared" si="1"/>
        <v>0.77083333333333259</v>
      </c>
      <c r="C46" s="6">
        <f>IFERROR(INDEX(ListaAula[],MATCH(SUMPRODUCT((ListaAula[DIA]=HorárioDasAulas[[#Headers],[DOMINGO]])*(ROUNDDOWN($B46,10)&gt;=ROUNDDOWN(ListaAula[HORA DE INÍCIO],10))*($B46&lt;=ListaAula[HORA DE TÉRMINO]),ListaAula[EXCLUSIVO]),ListaAula[EXCLUSIVO],0),2),0)</f>
        <v>0</v>
      </c>
      <c r="D46" s="6">
        <f>IFERROR(INDEX(ListaAula[],MATCH(SUMPRODUCT((ListaAula[DIA]=HorárioDasAulas[[#Headers],[SEGUNDA-FEIRA]])*(ROUNDDOWN($B46,10)&gt;=ROUNDDOWN(ListaAula[HORA DE INÍCIO],10))*($B46&lt;=ListaAula[HORA DE TÉRMINO]),ListaAula[EXCLUSIVO]),ListaAula[EXCLUSIVO],0),2),0)</f>
        <v>0</v>
      </c>
      <c r="E46" s="6">
        <f>IFERROR(INDEX(ListaAula[],MATCH(SUMPRODUCT((ListaAula[DIA]=HorárioDasAulas[[#Headers],[TERÇA-FEIRA]])*(ROUNDDOWN($B46,10)&gt;=ROUNDDOWN(ListaAula[HORA DE INÍCIO],10))*($B46&lt;=ListaAula[HORA DE TÉRMINO]),ListaAula[EXCLUSIVO]),ListaAula[EXCLUSIVO],0),2),0)</f>
        <v>0</v>
      </c>
      <c r="F46" s="6">
        <f>IFERROR(INDEX(ListaAula[],MATCH(SUMPRODUCT((ListaAula[DIA]=HorárioDasAulas[[#Headers],[QUARTA-FEIRA]])*(ROUNDDOWN($B46,10)&gt;=ROUNDDOWN(ListaAula[HORA DE INÍCIO],10))*($B46&lt;=ListaAula[HORA DE TÉRMINO]),ListaAula[EXCLUSIVO]),ListaAula[EXCLUSIVO],0),2),0)</f>
        <v>0</v>
      </c>
      <c r="G46" s="6">
        <f>IFERROR(INDEX(ListaAula[],MATCH(SUMPRODUCT((ListaAula[DIA]=HorárioDasAulas[[#Headers],[QUINTA-FEIRA]])*(ROUNDDOWN($B46,10)&gt;=ROUNDDOWN(ListaAula[HORA DE INÍCIO],10))*($B46&lt;=ListaAula[HORA DE TÉRMINO]),ListaAula[EXCLUSIVO]),ListaAula[EXCLUSIVO],0),2),0)</f>
        <v>0</v>
      </c>
      <c r="H46" s="6">
        <f>IFERROR(INDEX(ListaAula[],MATCH(SUMPRODUCT((ListaAula[DIA]=HorárioDasAulas[[#Headers],[SEXTA-FEIRA]])*(ROUNDDOWN($B46,10)&gt;=ROUNDDOWN(ListaAula[HORA DE INÍCIO],10))*($B46&lt;=ListaAula[HORA DE TÉRMINO]),ListaAula[EXCLUSIVO]),ListaAula[EXCLUSIVO],0),2),0)</f>
        <v>0</v>
      </c>
      <c r="I46" s="6">
        <f>IFERROR(INDEX(ListaAula[],MATCH(SUMPRODUCT((ListaAula[DIA]=HorárioDasAulas[[#Headers],[SÁBADO]])*(ROUNDDOWN($B46,10)&gt;=ROUNDDOWN(ListaAula[HORA DE INÍCIO],10))*($B46&lt;=ListaAula[HORA DE TÉRMINO]),ListaAula[EXCLUSIVO]),ListaAula[EXCLUSIVO],0),2),0)</f>
        <v>0</v>
      </c>
    </row>
    <row r="47" spans="2:9" ht="30" customHeight="1" x14ac:dyDescent="0.2">
      <c r="B47" s="4">
        <f t="shared" si="1"/>
        <v>0.78124999999999922</v>
      </c>
      <c r="C47" s="6">
        <f>IFERROR(INDEX(ListaAula[],MATCH(SUMPRODUCT((ListaAula[DIA]=HorárioDasAulas[[#Headers],[DOMINGO]])*(ROUNDDOWN($B47,10)&gt;=ROUNDDOWN(ListaAula[HORA DE INÍCIO],10))*($B47&lt;=ListaAula[HORA DE TÉRMINO]),ListaAula[EXCLUSIVO]),ListaAula[EXCLUSIVO],0),2),0)</f>
        <v>0</v>
      </c>
      <c r="D47" s="6">
        <f>IFERROR(INDEX(ListaAula[],MATCH(SUMPRODUCT((ListaAula[DIA]=HorárioDasAulas[[#Headers],[SEGUNDA-FEIRA]])*(ROUNDDOWN($B47,10)&gt;=ROUNDDOWN(ListaAula[HORA DE INÍCIO],10))*($B47&lt;=ListaAula[HORA DE TÉRMINO]),ListaAula[EXCLUSIVO]),ListaAula[EXCLUSIVO],0),2),0)</f>
        <v>0</v>
      </c>
      <c r="E47" s="6">
        <f>IFERROR(INDEX(ListaAula[],MATCH(SUMPRODUCT((ListaAula[DIA]=HorárioDasAulas[[#Headers],[TERÇA-FEIRA]])*(ROUNDDOWN($B47,10)&gt;=ROUNDDOWN(ListaAula[HORA DE INÍCIO],10))*($B47&lt;=ListaAula[HORA DE TÉRMINO]),ListaAula[EXCLUSIVO]),ListaAula[EXCLUSIVO],0),2),0)</f>
        <v>0</v>
      </c>
      <c r="F47" s="6">
        <f>IFERROR(INDEX(ListaAula[],MATCH(SUMPRODUCT((ListaAula[DIA]=HorárioDasAulas[[#Headers],[QUARTA-FEIRA]])*(ROUNDDOWN($B47,10)&gt;=ROUNDDOWN(ListaAula[HORA DE INÍCIO],10))*($B47&lt;=ListaAula[HORA DE TÉRMINO]),ListaAula[EXCLUSIVO]),ListaAula[EXCLUSIVO],0),2),0)</f>
        <v>0</v>
      </c>
      <c r="G47" s="6">
        <f>IFERROR(INDEX(ListaAula[],MATCH(SUMPRODUCT((ListaAula[DIA]=HorárioDasAulas[[#Headers],[QUINTA-FEIRA]])*(ROUNDDOWN($B47,10)&gt;=ROUNDDOWN(ListaAula[HORA DE INÍCIO],10))*($B47&lt;=ListaAula[HORA DE TÉRMINO]),ListaAula[EXCLUSIVO]),ListaAula[EXCLUSIVO],0),2),0)</f>
        <v>0</v>
      </c>
      <c r="H47" s="6">
        <f>IFERROR(INDEX(ListaAula[],MATCH(SUMPRODUCT((ListaAula[DIA]=HorárioDasAulas[[#Headers],[SEXTA-FEIRA]])*(ROUNDDOWN($B47,10)&gt;=ROUNDDOWN(ListaAula[HORA DE INÍCIO],10))*($B47&lt;=ListaAula[HORA DE TÉRMINO]),ListaAula[EXCLUSIVO]),ListaAula[EXCLUSIVO],0),2),0)</f>
        <v>0</v>
      </c>
      <c r="I47" s="6">
        <f>IFERROR(INDEX(ListaAula[],MATCH(SUMPRODUCT((ListaAula[DIA]=HorárioDasAulas[[#Headers],[SÁBADO]])*(ROUNDDOWN($B47,10)&gt;=ROUNDDOWN(ListaAula[HORA DE INÍCIO],10))*($B47&lt;=ListaAula[HORA DE TÉRMINO]),ListaAula[EXCLUSIVO]),ListaAula[EXCLUSIVO],0),2),0)</f>
        <v>0</v>
      </c>
    </row>
    <row r="48" spans="2:9" ht="30" customHeight="1" x14ac:dyDescent="0.2">
      <c r="B48" s="4">
        <f t="shared" si="1"/>
        <v>0.79166666666666585</v>
      </c>
      <c r="C48" s="6">
        <f>IFERROR(INDEX(ListaAula[],MATCH(SUMPRODUCT((ListaAula[DIA]=HorárioDasAulas[[#Headers],[DOMINGO]])*(ROUNDDOWN($B48,10)&gt;=ROUNDDOWN(ListaAula[HORA DE INÍCIO],10))*($B48&lt;=ListaAula[HORA DE TÉRMINO]),ListaAula[EXCLUSIVO]),ListaAula[EXCLUSIVO],0),2),0)</f>
        <v>0</v>
      </c>
      <c r="D48" s="57">
        <f>IFERROR(INDEX(ListaAula[],MATCH(SUMPRODUCT((ListaAula[DIA]=HorárioDasAulas[[#Headers],[SEGUNDA-FEIRA]])*(ROUNDDOWN($B48,10)&gt;=ROUNDDOWN(ListaAula[HORA DE INÍCIO],10))*($B48&lt;=ListaAula[HORA DE TÉRMINO]),ListaAula[EXCLUSIVO]),ListaAula[EXCLUSIVO],0),2),0)</f>
        <v>0</v>
      </c>
      <c r="E48" s="57">
        <f>IFERROR(INDEX(ListaAula[],MATCH(SUMPRODUCT((ListaAula[DIA]=HorárioDasAulas[[#Headers],[TERÇA-FEIRA]])*(ROUNDDOWN($B48,10)&gt;=ROUNDDOWN(ListaAula[HORA DE INÍCIO],10))*($B48&lt;=ListaAula[HORA DE TÉRMINO]),ListaAula[EXCLUSIVO]),ListaAula[EXCLUSIVO],0),2),0)</f>
        <v>0</v>
      </c>
      <c r="F48" s="57">
        <f>IFERROR(INDEX(ListaAula[],MATCH(SUMPRODUCT((ListaAula[DIA]=HorárioDasAulas[[#Headers],[QUARTA-FEIRA]])*(ROUNDDOWN($B48,10)&gt;=ROUNDDOWN(ListaAula[HORA DE INÍCIO],10))*($B48&lt;=ListaAula[HORA DE TÉRMINO]),ListaAula[EXCLUSIVO]),ListaAula[EXCLUSIVO],0),2),0)</f>
        <v>0</v>
      </c>
      <c r="G48" s="57">
        <f>IFERROR(INDEX(ListaAula[],MATCH(SUMPRODUCT((ListaAula[DIA]=HorárioDasAulas[[#Headers],[QUINTA-FEIRA]])*(ROUNDDOWN($B48,10)&gt;=ROUNDDOWN(ListaAula[HORA DE INÍCIO],10))*($B48&lt;=ListaAula[HORA DE TÉRMINO]),ListaAula[EXCLUSIVO]),ListaAula[EXCLUSIVO],0),2),0)</f>
        <v>0</v>
      </c>
      <c r="H48" s="6">
        <f>IFERROR(INDEX(ListaAula[],MATCH(SUMPRODUCT((ListaAula[DIA]=HorárioDasAulas[[#Headers],[SEXTA-FEIRA]])*(ROUNDDOWN($B48,10)&gt;=ROUNDDOWN(ListaAula[HORA DE INÍCIO],10))*($B48&lt;=ListaAula[HORA DE TÉRMINO]),ListaAula[EXCLUSIVO]),ListaAula[EXCLUSIVO],0),2),0)</f>
        <v>0</v>
      </c>
      <c r="I48" s="6">
        <f>IFERROR(INDEX(ListaAula[],MATCH(SUMPRODUCT((ListaAula[DIA]=HorárioDasAulas[[#Headers],[SÁBADO]])*(ROUNDDOWN($B48,10)&gt;=ROUNDDOWN(ListaAula[HORA DE INÍCIO],10))*($B48&lt;=ListaAula[HORA DE TÉRMINO]),ListaAula[EXCLUSIVO]),ListaAula[EXCLUSIVO],0),2),0)</f>
        <v>0</v>
      </c>
    </row>
    <row r="49" spans="2:9" ht="30" customHeight="1" x14ac:dyDescent="0.2">
      <c r="B49" s="4">
        <f t="shared" si="1"/>
        <v>0.80208333333333248</v>
      </c>
      <c r="C49" s="6">
        <f>IFERROR(INDEX(ListaAula[],MATCH(SUMPRODUCT((ListaAula[DIA]=HorárioDasAulas[[#Headers],[DOMINGO]])*(ROUNDDOWN($B49,10)&gt;=ROUNDDOWN(ListaAula[HORA DE INÍCIO],10))*($B49&lt;=ListaAula[HORA DE TÉRMINO]),ListaAula[EXCLUSIVO]),ListaAula[EXCLUSIVO],0),2),0)</f>
        <v>0</v>
      </c>
      <c r="D49" s="6">
        <f>IFERROR(INDEX(ListaAula[],MATCH(SUMPRODUCT((ListaAula[DIA]=HorárioDasAulas[[#Headers],[SEGUNDA-FEIRA]])*(ROUNDDOWN($B49,10)&gt;=ROUNDDOWN(ListaAula[HORA DE INÍCIO],10))*($B49&lt;=ListaAula[HORA DE TÉRMINO]),ListaAula[EXCLUSIVO]),ListaAula[EXCLUSIVO],0),2),0)</f>
        <v>0</v>
      </c>
      <c r="E49" s="6">
        <f>IFERROR(INDEX(ListaAula[],MATCH(SUMPRODUCT((ListaAula[DIA]=HorárioDasAulas[[#Headers],[TERÇA-FEIRA]])*(ROUNDDOWN($B49,10)&gt;=ROUNDDOWN(ListaAula[HORA DE INÍCIO],10))*($B49&lt;=ListaAula[HORA DE TÉRMINO]),ListaAula[EXCLUSIVO]),ListaAula[EXCLUSIVO],0),2),0)</f>
        <v>0</v>
      </c>
      <c r="F49" s="6">
        <f>IFERROR(INDEX(ListaAula[],MATCH(SUMPRODUCT((ListaAula[DIA]=HorárioDasAulas[[#Headers],[QUARTA-FEIRA]])*(ROUNDDOWN($B49,10)&gt;=ROUNDDOWN(ListaAula[HORA DE INÍCIO],10))*($B49&lt;=ListaAula[HORA DE TÉRMINO]),ListaAula[EXCLUSIVO]),ListaAula[EXCLUSIVO],0),2),0)</f>
        <v>0</v>
      </c>
      <c r="G49" s="6">
        <f>IFERROR(INDEX(ListaAula[],MATCH(SUMPRODUCT((ListaAula[DIA]=HorárioDasAulas[[#Headers],[QUINTA-FEIRA]])*(ROUNDDOWN($B49,10)&gt;=ROUNDDOWN(ListaAula[HORA DE INÍCIO],10))*($B49&lt;=ListaAula[HORA DE TÉRMINO]),ListaAula[EXCLUSIVO]),ListaAula[EXCLUSIVO],0),2),0)</f>
        <v>0</v>
      </c>
      <c r="H49" s="6">
        <f>IFERROR(INDEX(ListaAula[],MATCH(SUMPRODUCT((ListaAula[DIA]=HorárioDasAulas[[#Headers],[SEXTA-FEIRA]])*(ROUNDDOWN($B49,10)&gt;=ROUNDDOWN(ListaAula[HORA DE INÍCIO],10))*($B49&lt;=ListaAula[HORA DE TÉRMINO]),ListaAula[EXCLUSIVO]),ListaAula[EXCLUSIVO],0),2),0)</f>
        <v>0</v>
      </c>
      <c r="I49" s="6">
        <f>IFERROR(INDEX(ListaAula[],MATCH(SUMPRODUCT((ListaAula[DIA]=HorárioDasAulas[[#Headers],[SÁBADO]])*(ROUNDDOWN($B49,10)&gt;=ROUNDDOWN(ListaAula[HORA DE INÍCIO],10))*($B49&lt;=ListaAula[HORA DE TÉRMINO]),ListaAula[EXCLUSIVO]),ListaAula[EXCLUSIVO],0),2),0)</f>
        <v>0</v>
      </c>
    </row>
    <row r="50" spans="2:9" ht="30" customHeight="1" x14ac:dyDescent="0.2">
      <c r="B50" s="4">
        <f t="shared" si="1"/>
        <v>0.81249999999999911</v>
      </c>
      <c r="C50" s="6">
        <f>IFERROR(INDEX(ListaAula[],MATCH(SUMPRODUCT((ListaAula[DIA]=HorárioDasAulas[[#Headers],[DOMINGO]])*(ROUNDDOWN($B50,10)&gt;=ROUNDDOWN(ListaAula[HORA DE INÍCIO],10))*($B50&lt;=ListaAula[HORA DE TÉRMINO]),ListaAula[EXCLUSIVO]),ListaAula[EXCLUSIVO],0),2),0)</f>
        <v>0</v>
      </c>
      <c r="D50" s="6">
        <f>IFERROR(INDEX(ListaAula[],MATCH(SUMPRODUCT((ListaAula[DIA]=HorárioDasAulas[[#Headers],[SEGUNDA-FEIRA]])*(ROUNDDOWN($B50,10)&gt;=ROUNDDOWN(ListaAula[HORA DE INÍCIO],10))*($B50&lt;=ListaAula[HORA DE TÉRMINO]),ListaAula[EXCLUSIVO]),ListaAula[EXCLUSIVO],0),2),0)</f>
        <v>0</v>
      </c>
      <c r="E50" s="6">
        <f>IFERROR(INDEX(ListaAula[],MATCH(SUMPRODUCT((ListaAula[DIA]=HorárioDasAulas[[#Headers],[TERÇA-FEIRA]])*(ROUNDDOWN($B50,10)&gt;=ROUNDDOWN(ListaAula[HORA DE INÍCIO],10))*($B50&lt;=ListaAula[HORA DE TÉRMINO]),ListaAula[EXCLUSIVO]),ListaAula[EXCLUSIVO],0),2),0)</f>
        <v>0</v>
      </c>
      <c r="F50" s="6">
        <f>IFERROR(INDEX(ListaAula[],MATCH(SUMPRODUCT((ListaAula[DIA]=HorárioDasAulas[[#Headers],[QUARTA-FEIRA]])*(ROUNDDOWN($B50,10)&gt;=ROUNDDOWN(ListaAula[HORA DE INÍCIO],10))*($B50&lt;=ListaAula[HORA DE TÉRMINO]),ListaAula[EXCLUSIVO]),ListaAula[EXCLUSIVO],0),2),0)</f>
        <v>0</v>
      </c>
      <c r="G50" s="6">
        <f>IFERROR(INDEX(ListaAula[],MATCH(SUMPRODUCT((ListaAula[DIA]=HorárioDasAulas[[#Headers],[QUINTA-FEIRA]])*(ROUNDDOWN($B50,10)&gt;=ROUNDDOWN(ListaAula[HORA DE INÍCIO],10))*($B50&lt;=ListaAula[HORA DE TÉRMINO]),ListaAula[EXCLUSIVO]),ListaAula[EXCLUSIVO],0),2),0)</f>
        <v>0</v>
      </c>
      <c r="H50" s="6">
        <f>IFERROR(INDEX(ListaAula[],MATCH(SUMPRODUCT((ListaAula[DIA]=HorárioDasAulas[[#Headers],[SEXTA-FEIRA]])*(ROUNDDOWN($B50,10)&gt;=ROUNDDOWN(ListaAula[HORA DE INÍCIO],10))*($B50&lt;=ListaAula[HORA DE TÉRMINO]),ListaAula[EXCLUSIVO]),ListaAula[EXCLUSIVO],0),2),0)</f>
        <v>0</v>
      </c>
      <c r="I50" s="6">
        <f>IFERROR(INDEX(ListaAula[],MATCH(SUMPRODUCT((ListaAula[DIA]=HorárioDasAulas[[#Headers],[SÁBADO]])*(ROUNDDOWN($B50,10)&gt;=ROUNDDOWN(ListaAula[HORA DE INÍCIO],10))*($B50&lt;=ListaAula[HORA DE TÉRMINO]),ListaAula[EXCLUSIVO]),ListaAula[EXCLUSIVO],0),2),0)</f>
        <v>0</v>
      </c>
    </row>
    <row r="51" spans="2:9" ht="30" customHeight="1" x14ac:dyDescent="0.2">
      <c r="B51" s="4">
        <f t="shared" si="1"/>
        <v>0.82291666666666574</v>
      </c>
      <c r="C51" s="6">
        <f>IFERROR(INDEX(ListaAula[],MATCH(SUMPRODUCT((ListaAula[DIA]=HorárioDasAulas[[#Headers],[DOMINGO]])*(ROUNDDOWN($B51,10)&gt;=ROUNDDOWN(ListaAula[HORA DE INÍCIO],10))*($B51&lt;=ListaAula[HORA DE TÉRMINO]),ListaAula[EXCLUSIVO]),ListaAula[EXCLUSIVO],0),2),0)</f>
        <v>0</v>
      </c>
      <c r="D51" s="6">
        <f>IFERROR(INDEX(ListaAula[],MATCH(SUMPRODUCT((ListaAula[DIA]=HorárioDasAulas[[#Headers],[SEGUNDA-FEIRA]])*(ROUNDDOWN($B51,10)&gt;=ROUNDDOWN(ListaAula[HORA DE INÍCIO],10))*($B51&lt;=ListaAula[HORA DE TÉRMINO]),ListaAula[EXCLUSIVO]),ListaAula[EXCLUSIVO],0),2),0)</f>
        <v>0</v>
      </c>
      <c r="E51" s="6">
        <f>IFERROR(INDEX(ListaAula[],MATCH(SUMPRODUCT((ListaAula[DIA]=HorárioDasAulas[[#Headers],[TERÇA-FEIRA]])*(ROUNDDOWN($B51,10)&gt;=ROUNDDOWN(ListaAula[HORA DE INÍCIO],10))*($B51&lt;=ListaAula[HORA DE TÉRMINO]),ListaAula[EXCLUSIVO]),ListaAula[EXCLUSIVO],0),2),0)</f>
        <v>0</v>
      </c>
      <c r="F51" s="6">
        <f>IFERROR(INDEX(ListaAula[],MATCH(SUMPRODUCT((ListaAula[DIA]=HorárioDasAulas[[#Headers],[QUARTA-FEIRA]])*(ROUNDDOWN($B51,10)&gt;=ROUNDDOWN(ListaAula[HORA DE INÍCIO],10))*($B51&lt;=ListaAula[HORA DE TÉRMINO]),ListaAula[EXCLUSIVO]),ListaAula[EXCLUSIVO],0),2),0)</f>
        <v>0</v>
      </c>
      <c r="G51" s="6">
        <f>IFERROR(INDEX(ListaAula[],MATCH(SUMPRODUCT((ListaAula[DIA]=HorárioDasAulas[[#Headers],[QUINTA-FEIRA]])*(ROUNDDOWN($B51,10)&gt;=ROUNDDOWN(ListaAula[HORA DE INÍCIO],10))*($B51&lt;=ListaAula[HORA DE TÉRMINO]),ListaAula[EXCLUSIVO]),ListaAula[EXCLUSIVO],0),2),0)</f>
        <v>0</v>
      </c>
      <c r="H51" s="6">
        <f>IFERROR(INDEX(ListaAula[],MATCH(SUMPRODUCT((ListaAula[DIA]=HorárioDasAulas[[#Headers],[SEXTA-FEIRA]])*(ROUNDDOWN($B51,10)&gt;=ROUNDDOWN(ListaAula[HORA DE INÍCIO],10))*($B51&lt;=ListaAula[HORA DE TÉRMINO]),ListaAula[EXCLUSIVO]),ListaAula[EXCLUSIVO],0),2),0)</f>
        <v>0</v>
      </c>
      <c r="I51" s="6">
        <f>IFERROR(INDEX(ListaAula[],MATCH(SUMPRODUCT((ListaAula[DIA]=HorárioDasAulas[[#Headers],[SÁBADO]])*(ROUNDDOWN($B51,10)&gt;=ROUNDDOWN(ListaAula[HORA DE INÍCIO],10))*($B51&lt;=ListaAula[HORA DE TÉRMINO]),ListaAula[EXCLUSIVO]),ListaAula[EXCLUSIVO],0),2),0)</f>
        <v>0</v>
      </c>
    </row>
    <row r="52" spans="2:9" ht="30" customHeight="1" x14ac:dyDescent="0.2">
      <c r="B52" s="4">
        <f t="shared" si="1"/>
        <v>0.83333333333333237</v>
      </c>
      <c r="C52" s="6">
        <f>IFERROR(INDEX(ListaAula[],MATCH(SUMPRODUCT((ListaAula[DIA]=HorárioDasAulas[[#Headers],[DOMINGO]])*(ROUNDDOWN($B52,10)&gt;=ROUNDDOWN(ListaAula[HORA DE INÍCIO],10))*($B52&lt;=ListaAula[HORA DE TÉRMINO]),ListaAula[EXCLUSIVO]),ListaAula[EXCLUSIVO],0),2),0)</f>
        <v>0</v>
      </c>
      <c r="D52" s="6">
        <f>IFERROR(INDEX(ListaAula[],MATCH(SUMPRODUCT((ListaAula[DIA]=HorárioDasAulas[[#Headers],[SEGUNDA-FEIRA]])*(ROUNDDOWN($B52,10)&gt;=ROUNDDOWN(ListaAula[HORA DE INÍCIO],10))*($B52&lt;=ListaAula[HORA DE TÉRMINO]),ListaAula[EXCLUSIVO]),ListaAula[EXCLUSIVO],0),2),0)</f>
        <v>0</v>
      </c>
      <c r="E52" s="6">
        <f>IFERROR(INDEX(ListaAula[],MATCH(SUMPRODUCT((ListaAula[DIA]=HorárioDasAulas[[#Headers],[TERÇA-FEIRA]])*(ROUNDDOWN($B52,10)&gt;=ROUNDDOWN(ListaAula[HORA DE INÍCIO],10))*($B52&lt;=ListaAula[HORA DE TÉRMINO]),ListaAula[EXCLUSIVO]),ListaAula[EXCLUSIVO],0),2),0)</f>
        <v>0</v>
      </c>
      <c r="F52" s="6">
        <f>IFERROR(INDEX(ListaAula[],MATCH(SUMPRODUCT((ListaAula[DIA]=HorárioDasAulas[[#Headers],[QUARTA-FEIRA]])*(ROUNDDOWN($B52,10)&gt;=ROUNDDOWN(ListaAula[HORA DE INÍCIO],10))*($B52&lt;=ListaAula[HORA DE TÉRMINO]),ListaAula[EXCLUSIVO]),ListaAula[EXCLUSIVO],0),2),0)</f>
        <v>0</v>
      </c>
      <c r="G52" s="6">
        <f>IFERROR(INDEX(ListaAula[],MATCH(SUMPRODUCT((ListaAula[DIA]=HorárioDasAulas[[#Headers],[QUINTA-FEIRA]])*(ROUNDDOWN($B52,10)&gt;=ROUNDDOWN(ListaAula[HORA DE INÍCIO],10))*($B52&lt;=ListaAula[HORA DE TÉRMINO]),ListaAula[EXCLUSIVO]),ListaAula[EXCLUSIVO],0),2),0)</f>
        <v>0</v>
      </c>
      <c r="H52" s="6">
        <f>IFERROR(INDEX(ListaAula[],MATCH(SUMPRODUCT((ListaAula[DIA]=HorárioDasAulas[[#Headers],[SEXTA-FEIRA]])*(ROUNDDOWN($B52,10)&gt;=ROUNDDOWN(ListaAula[HORA DE INÍCIO],10))*($B52&lt;=ListaAula[HORA DE TÉRMINO]),ListaAula[EXCLUSIVO]),ListaAula[EXCLUSIVO],0),2),0)</f>
        <v>0</v>
      </c>
      <c r="I52" s="6">
        <f>IFERROR(INDEX(ListaAula[],MATCH(SUMPRODUCT((ListaAula[DIA]=HorárioDasAulas[[#Headers],[SÁBADO]])*(ROUNDDOWN($B52,10)&gt;=ROUNDDOWN(ListaAula[HORA DE INÍCIO],10))*($B52&lt;=ListaAula[HORA DE TÉRMINO]),ListaAula[EXCLUSIVO]),ListaAula[EXCLUSIVO],0),2),0)</f>
        <v>0</v>
      </c>
    </row>
    <row r="53" spans="2:9" ht="30" customHeight="1" x14ac:dyDescent="0.2">
      <c r="B53" s="4">
        <f t="shared" si="1"/>
        <v>0.843749999999999</v>
      </c>
      <c r="C53" s="6">
        <f>IFERROR(INDEX(ListaAula[],MATCH(SUMPRODUCT((ListaAula[DIA]=HorárioDasAulas[[#Headers],[DOMINGO]])*(ROUNDDOWN($B53,10)&gt;=ROUNDDOWN(ListaAula[HORA DE INÍCIO],10))*($B53&lt;=ListaAula[HORA DE TÉRMINO]),ListaAula[EXCLUSIVO]),ListaAula[EXCLUSIVO],0),2),0)</f>
        <v>0</v>
      </c>
      <c r="D53" s="6">
        <f>IFERROR(INDEX(ListaAula[],MATCH(SUMPRODUCT((ListaAula[DIA]=HorárioDasAulas[[#Headers],[SEGUNDA-FEIRA]])*(ROUNDDOWN($B53,10)&gt;=ROUNDDOWN(ListaAula[HORA DE INÍCIO],10))*($B53&lt;=ListaAula[HORA DE TÉRMINO]),ListaAula[EXCLUSIVO]),ListaAula[EXCLUSIVO],0),2),0)</f>
        <v>0</v>
      </c>
      <c r="E53" s="6">
        <f>IFERROR(INDEX(ListaAula[],MATCH(SUMPRODUCT((ListaAula[DIA]=HorárioDasAulas[[#Headers],[TERÇA-FEIRA]])*(ROUNDDOWN($B53,10)&gt;=ROUNDDOWN(ListaAula[HORA DE INÍCIO],10))*($B53&lt;=ListaAula[HORA DE TÉRMINO]),ListaAula[EXCLUSIVO]),ListaAula[EXCLUSIVO],0),2),0)</f>
        <v>0</v>
      </c>
      <c r="F53" s="6">
        <f>IFERROR(INDEX(ListaAula[],MATCH(SUMPRODUCT((ListaAula[DIA]=HorárioDasAulas[[#Headers],[QUARTA-FEIRA]])*(ROUNDDOWN($B53,10)&gt;=ROUNDDOWN(ListaAula[HORA DE INÍCIO],10))*($B53&lt;=ListaAula[HORA DE TÉRMINO]),ListaAula[EXCLUSIVO]),ListaAula[EXCLUSIVO],0),2),0)</f>
        <v>0</v>
      </c>
      <c r="G53" s="6">
        <f>IFERROR(INDEX(ListaAula[],MATCH(SUMPRODUCT((ListaAula[DIA]=HorárioDasAulas[[#Headers],[QUINTA-FEIRA]])*(ROUNDDOWN($B53,10)&gt;=ROUNDDOWN(ListaAula[HORA DE INÍCIO],10))*($B53&lt;=ListaAula[HORA DE TÉRMINO]),ListaAula[EXCLUSIVO]),ListaAula[EXCLUSIVO],0),2),0)</f>
        <v>0</v>
      </c>
      <c r="H53" s="6">
        <f>IFERROR(INDEX(ListaAula[],MATCH(SUMPRODUCT((ListaAula[DIA]=HorárioDasAulas[[#Headers],[SEXTA-FEIRA]])*(ROUNDDOWN($B53,10)&gt;=ROUNDDOWN(ListaAula[HORA DE INÍCIO],10))*($B53&lt;=ListaAula[HORA DE TÉRMINO]),ListaAula[EXCLUSIVO]),ListaAula[EXCLUSIVO],0),2),0)</f>
        <v>0</v>
      </c>
      <c r="I53" s="6">
        <f>IFERROR(INDEX(ListaAula[],MATCH(SUMPRODUCT((ListaAula[DIA]=HorárioDasAulas[[#Headers],[SÁBADO]])*(ROUNDDOWN($B53,10)&gt;=ROUNDDOWN(ListaAula[HORA DE INÍCIO],10))*($B53&lt;=ListaAula[HORA DE TÉRMINO]),ListaAula[EXCLUSIVO]),ListaAula[EXCLUSIVO],0),2),0)</f>
        <v>0</v>
      </c>
    </row>
    <row r="54" spans="2:9" ht="30" customHeight="1" x14ac:dyDescent="0.2">
      <c r="B54" s="4">
        <f t="shared" si="1"/>
        <v>0.85416666666666563</v>
      </c>
      <c r="C54" s="6">
        <f>IFERROR(INDEX(ListaAula[],MATCH(SUMPRODUCT((ListaAula[DIA]=HorárioDasAulas[[#Headers],[DOMINGO]])*(ROUNDDOWN($B54,10)&gt;=ROUNDDOWN(ListaAula[HORA DE INÍCIO],10))*($B54&lt;=ListaAula[HORA DE TÉRMINO]),ListaAula[EXCLUSIVO]),ListaAula[EXCLUSIVO],0),2),0)</f>
        <v>0</v>
      </c>
      <c r="D54" s="6">
        <f>IFERROR(INDEX(ListaAula[],MATCH(SUMPRODUCT((ListaAula[DIA]=HorárioDasAulas[[#Headers],[SEGUNDA-FEIRA]])*(ROUNDDOWN($B54,10)&gt;=ROUNDDOWN(ListaAula[HORA DE INÍCIO],10))*($B54&lt;=ListaAula[HORA DE TÉRMINO]),ListaAula[EXCLUSIVO]),ListaAula[EXCLUSIVO],0),2),0)</f>
        <v>0</v>
      </c>
      <c r="E54" s="6">
        <f>IFERROR(INDEX(ListaAula[],MATCH(SUMPRODUCT((ListaAula[DIA]=HorárioDasAulas[[#Headers],[TERÇA-FEIRA]])*(ROUNDDOWN($B54,10)&gt;=ROUNDDOWN(ListaAula[HORA DE INÍCIO],10))*($B54&lt;=ListaAula[HORA DE TÉRMINO]),ListaAula[EXCLUSIVO]),ListaAula[EXCLUSIVO],0),2),0)</f>
        <v>0</v>
      </c>
      <c r="F54" s="6">
        <f>IFERROR(INDEX(ListaAula[],MATCH(SUMPRODUCT((ListaAula[DIA]=HorárioDasAulas[[#Headers],[QUARTA-FEIRA]])*(ROUNDDOWN($B54,10)&gt;=ROUNDDOWN(ListaAula[HORA DE INÍCIO],10))*($B54&lt;=ListaAula[HORA DE TÉRMINO]),ListaAula[EXCLUSIVO]),ListaAula[EXCLUSIVO],0),2),0)</f>
        <v>0</v>
      </c>
      <c r="G54" s="6">
        <f>IFERROR(INDEX(ListaAula[],MATCH(SUMPRODUCT((ListaAula[DIA]=HorárioDasAulas[[#Headers],[QUINTA-FEIRA]])*(ROUNDDOWN($B54,10)&gt;=ROUNDDOWN(ListaAula[HORA DE INÍCIO],10))*($B54&lt;=ListaAula[HORA DE TÉRMINO]),ListaAula[EXCLUSIVO]),ListaAula[EXCLUSIVO],0),2),0)</f>
        <v>0</v>
      </c>
      <c r="H54" s="6">
        <f>IFERROR(INDEX(ListaAula[],MATCH(SUMPRODUCT((ListaAula[DIA]=HorárioDasAulas[[#Headers],[SEXTA-FEIRA]])*(ROUNDDOWN($B54,10)&gt;=ROUNDDOWN(ListaAula[HORA DE INÍCIO],10))*($B54&lt;=ListaAula[HORA DE TÉRMINO]),ListaAula[EXCLUSIVO]),ListaAula[EXCLUSIVO],0),2),0)</f>
        <v>0</v>
      </c>
      <c r="I54" s="6">
        <f>IFERROR(INDEX(ListaAula[],MATCH(SUMPRODUCT((ListaAula[DIA]=HorárioDasAulas[[#Headers],[SÁBADO]])*(ROUNDDOWN($B54,10)&gt;=ROUNDDOWN(ListaAula[HORA DE INÍCIO],10))*($B54&lt;=ListaAula[HORA DE TÉRMINO]),ListaAula[EXCLUSIVO]),ListaAula[EXCLUSIVO],0),2),0)</f>
        <v>0</v>
      </c>
    </row>
    <row r="55" spans="2:9" ht="30" customHeight="1" x14ac:dyDescent="0.2">
      <c r="B55" s="4">
        <f t="shared" si="1"/>
        <v>0.86458333333333226</v>
      </c>
      <c r="C55" s="6">
        <f>IFERROR(INDEX(ListaAula[],MATCH(SUMPRODUCT((ListaAula[DIA]=HorárioDasAulas[[#Headers],[DOMINGO]])*(ROUNDDOWN($B55,10)&gt;=ROUNDDOWN(ListaAula[HORA DE INÍCIO],10))*($B55&lt;=ListaAula[HORA DE TÉRMINO]),ListaAula[EXCLUSIVO]),ListaAula[EXCLUSIVO],0),2),0)</f>
        <v>0</v>
      </c>
      <c r="D55" s="6">
        <f>IFERROR(INDEX(ListaAula[],MATCH(SUMPRODUCT((ListaAula[DIA]=HorárioDasAulas[[#Headers],[SEGUNDA-FEIRA]])*(ROUNDDOWN($B55,10)&gt;=ROUNDDOWN(ListaAula[HORA DE INÍCIO],10))*($B55&lt;=ListaAula[HORA DE TÉRMINO]),ListaAula[EXCLUSIVO]),ListaAula[EXCLUSIVO],0),2),0)</f>
        <v>0</v>
      </c>
      <c r="E55" s="6">
        <f>IFERROR(INDEX(ListaAula[],MATCH(SUMPRODUCT((ListaAula[DIA]=HorárioDasAulas[[#Headers],[TERÇA-FEIRA]])*(ROUNDDOWN($B55,10)&gt;=ROUNDDOWN(ListaAula[HORA DE INÍCIO],10))*($B55&lt;=ListaAula[HORA DE TÉRMINO]),ListaAula[EXCLUSIVO]),ListaAula[EXCLUSIVO],0),2),0)</f>
        <v>0</v>
      </c>
      <c r="F55" s="6">
        <f>IFERROR(INDEX(ListaAula[],MATCH(SUMPRODUCT((ListaAula[DIA]=HorárioDasAulas[[#Headers],[QUARTA-FEIRA]])*(ROUNDDOWN($B55,10)&gt;=ROUNDDOWN(ListaAula[HORA DE INÍCIO],10))*($B55&lt;=ListaAula[HORA DE TÉRMINO]),ListaAula[EXCLUSIVO]),ListaAula[EXCLUSIVO],0),2),0)</f>
        <v>0</v>
      </c>
      <c r="G55" s="6">
        <f>IFERROR(INDEX(ListaAula[],MATCH(SUMPRODUCT((ListaAula[DIA]=HorárioDasAulas[[#Headers],[QUINTA-FEIRA]])*(ROUNDDOWN($B55,10)&gt;=ROUNDDOWN(ListaAula[HORA DE INÍCIO],10))*($B55&lt;=ListaAula[HORA DE TÉRMINO]),ListaAula[EXCLUSIVO]),ListaAula[EXCLUSIVO],0),2),0)</f>
        <v>0</v>
      </c>
      <c r="H55" s="6">
        <f>IFERROR(INDEX(ListaAula[],MATCH(SUMPRODUCT((ListaAula[DIA]=HorárioDasAulas[[#Headers],[SEXTA-FEIRA]])*(ROUNDDOWN($B55,10)&gt;=ROUNDDOWN(ListaAula[HORA DE INÍCIO],10))*($B55&lt;=ListaAula[HORA DE TÉRMINO]),ListaAula[EXCLUSIVO]),ListaAula[EXCLUSIVO],0),2),0)</f>
        <v>0</v>
      </c>
      <c r="I55" s="6">
        <f>IFERROR(INDEX(ListaAula[],MATCH(SUMPRODUCT((ListaAula[DIA]=HorárioDasAulas[[#Headers],[SÁBADO]])*(ROUNDDOWN($B55,10)&gt;=ROUNDDOWN(ListaAula[HORA DE INÍCIO],10))*($B55&lt;=ListaAula[HORA DE TÉRMINO]),ListaAula[EXCLUSIVO]),ListaAula[EXCLUSIVO],0),2),0)</f>
        <v>0</v>
      </c>
    </row>
    <row r="56" spans="2:9" ht="30" customHeight="1" x14ac:dyDescent="0.2">
      <c r="B56" s="4">
        <f t="shared" si="1"/>
        <v>0.87499999999999889</v>
      </c>
      <c r="C56" s="6">
        <f>IFERROR(INDEX(ListaAula[],MATCH(SUMPRODUCT((ListaAula[DIA]=HorárioDasAulas[[#Headers],[DOMINGO]])*(ROUNDDOWN($B56,10)&gt;=ROUNDDOWN(ListaAula[HORA DE INÍCIO],10))*($B56&lt;=ListaAula[HORA DE TÉRMINO]),ListaAula[EXCLUSIVO]),ListaAula[EXCLUSIVO],0),2),0)</f>
        <v>0</v>
      </c>
      <c r="D56" s="6">
        <f>IFERROR(INDEX(ListaAula[],MATCH(SUMPRODUCT((ListaAula[DIA]=HorárioDasAulas[[#Headers],[SEGUNDA-FEIRA]])*(ROUNDDOWN($B56,10)&gt;=ROUNDDOWN(ListaAula[HORA DE INÍCIO],10))*($B56&lt;=ListaAula[HORA DE TÉRMINO]),ListaAula[EXCLUSIVO]),ListaAula[EXCLUSIVO],0),2),0)</f>
        <v>0</v>
      </c>
      <c r="E56" s="6">
        <f>IFERROR(INDEX(ListaAula[],MATCH(SUMPRODUCT((ListaAula[DIA]=HorárioDasAulas[[#Headers],[TERÇA-FEIRA]])*(ROUNDDOWN($B56,10)&gt;=ROUNDDOWN(ListaAula[HORA DE INÍCIO],10))*($B56&lt;=ListaAula[HORA DE TÉRMINO]),ListaAula[EXCLUSIVO]),ListaAula[EXCLUSIVO],0),2),0)</f>
        <v>0</v>
      </c>
      <c r="F56" s="6">
        <f>IFERROR(INDEX(ListaAula[],MATCH(SUMPRODUCT((ListaAula[DIA]=HorárioDasAulas[[#Headers],[QUARTA-FEIRA]])*(ROUNDDOWN($B56,10)&gt;=ROUNDDOWN(ListaAula[HORA DE INÍCIO],10))*($B56&lt;=ListaAula[HORA DE TÉRMINO]),ListaAula[EXCLUSIVO]),ListaAula[EXCLUSIVO],0),2),0)</f>
        <v>0</v>
      </c>
      <c r="G56" s="6">
        <f>IFERROR(INDEX(ListaAula[],MATCH(SUMPRODUCT((ListaAula[DIA]=HorárioDasAulas[[#Headers],[QUINTA-FEIRA]])*(ROUNDDOWN($B56,10)&gt;=ROUNDDOWN(ListaAula[HORA DE INÍCIO],10))*($B56&lt;=ListaAula[HORA DE TÉRMINO]),ListaAula[EXCLUSIVO]),ListaAula[EXCLUSIVO],0),2),0)</f>
        <v>0</v>
      </c>
      <c r="H56" s="6">
        <f>IFERROR(INDEX(ListaAula[],MATCH(SUMPRODUCT((ListaAula[DIA]=HorárioDasAulas[[#Headers],[SEXTA-FEIRA]])*(ROUNDDOWN($B56,10)&gt;=ROUNDDOWN(ListaAula[HORA DE INÍCIO],10))*($B56&lt;=ListaAula[HORA DE TÉRMINO]),ListaAula[EXCLUSIVO]),ListaAula[EXCLUSIVO],0),2),0)</f>
        <v>0</v>
      </c>
      <c r="I56" s="6">
        <f>IFERROR(INDEX(ListaAula[],MATCH(SUMPRODUCT((ListaAula[DIA]=HorárioDasAulas[[#Headers],[SÁBADO]])*(ROUNDDOWN($B56,10)&gt;=ROUNDDOWN(ListaAula[HORA DE INÍCIO],10))*($B56&lt;=ListaAula[HORA DE TÉRMINO]),ListaAula[EXCLUSIVO]),ListaAula[EXCLUSIVO],0),2),0)</f>
        <v>0</v>
      </c>
    </row>
  </sheetData>
  <sheetProtection selectLockedCells="1"/>
  <mergeCells count="3">
    <mergeCell ref="B1:F2"/>
    <mergeCell ref="I1:I2"/>
    <mergeCell ref="J1:J2"/>
  </mergeCells>
  <conditionalFormatting sqref="C4:I56">
    <cfRule type="expression" dxfId="40" priority="2">
      <formula>(C4=C3)*(C$3=EsteDiaSemana)*(C4&lt;&gt;0)*($B4&lt;Cal_Horadetérmino)</formula>
    </cfRule>
    <cfRule type="expression" dxfId="39" priority="3">
      <formula>(C$3=EsteDiaSemana)*(C4&lt;&gt;0)*($B4&lt;Cal_Horadetérmino)</formula>
    </cfRule>
    <cfRule type="expression" dxfId="38" priority="6">
      <formula>(C4=C3)*(C4&lt;&gt;0)*($B4&lt;Cal_Horadetérmino)</formula>
    </cfRule>
    <cfRule type="expression" dxfId="37" priority="8">
      <formula>(C4&lt;&gt;0)*($B4&lt;Cal_Horadetérmino)</formula>
    </cfRule>
    <cfRule type="expression" dxfId="36" priority="9">
      <formula>(C$3=EsteDiaSemana)*($B4&lt;Cal_Horadetérmino)</formula>
    </cfRule>
    <cfRule type="expression" dxfId="35" priority="298">
      <formula>C4=0</formula>
    </cfRule>
  </conditionalFormatting>
  <conditionalFormatting sqref="B3:I3">
    <cfRule type="expression" dxfId="34" priority="4">
      <formula>(B3=EsteDiaSemana)*($B4&lt;Cal_Horadetérmino)</formula>
    </cfRule>
  </conditionalFormatting>
  <conditionalFormatting sqref="B4:I56">
    <cfRule type="expression" dxfId="33" priority="400">
      <formula>($B4&lt;=HoraAtual)*($B5&gt;=HoraAtual)</formula>
    </cfRule>
    <cfRule type="expression" dxfId="32" priority="401">
      <formula>(ROW(B4)&lt;ROW(INDEX($B$4:$B81,MATCH(Cal_Horadetérmino,$B$4:$B$81,1),1))+1)</formula>
    </cfRule>
    <cfRule type="expression" dxfId="31" priority="402">
      <formula>B4=B3</formula>
    </cfRule>
    <cfRule type="expression" dxfId="30" priority="403" stopIfTrue="1">
      <formula>(B4&gt;Cal_Horadetérmino)</formula>
    </cfRule>
    <cfRule type="expression" dxfId="29" priority="404">
      <formula>INDEX($B$4:$B81,MATCH(Cal_Horadetérmino,$B$4:$B$81,1),1)</formula>
    </cfRule>
  </conditionalFormatting>
  <dataValidations count="16">
    <dataValidation type="list" errorStyle="warning" allowBlank="1" showInputMessage="1" showErrorMessage="1" error="Selecione uma hora de início da lista. Selecione CANCELAR e pressione ALT+SETA PARA BAIXO para selecionar a hora de início na lista suspensa" prompt="Insira o horário de início do cronograma nesta célula. Pressione ALT+SETA PARA BAIXO para abrir a lista suspensa e pressione ENTER para selecionar a hora." sqref="G2" xr:uid="{00000000-0002-0000-0000-000000000000}">
      <formula1>"8:00 AM,9:00 AM,10:00 AM,11:00 AM,12:00 PM,1:00 PM,2:00 PM,3:00 PM,4:00 PM,5:00 PM"</formula1>
    </dataValidation>
    <dataValidation type="list" errorStyle="warning" allowBlank="1" showInputMessage="1" showErrorMessage="1" error="Selecione um intervalo de tempo da lista. Selecione CANCELAR e pressione ALT+SETA PARA BAIXO para selecionar o intervalo de tempo na lista suspensa" prompt="Insira o intervalo de tempo nesta célula. Pressione ALT+SETA PARA BAIXO para abrir a lista suspensa e pressione ENTER para selecionar o intervalo de tempo." sqref="H2" xr:uid="{00000000-0002-0000-0000-000001000000}">
      <formula1>"15 MIN,20 MIN,30 MIN,40 MIN,45 MIN,60 MIN"</formula1>
    </dataValidation>
    <dataValidation allowBlank="1" showInputMessage="1" showErrorMessage="1" prompt="Para atualizar o Horário das Aulas, modifique Agendar Início na célula G2 e Intervalo de Tempo na célula H2. Adicione as informações da aula na planilha Lista de Aulas. Célula I1 navega para a planilha Lista de Aulas." sqref="A1" xr:uid="{00000000-0002-0000-0000-000002000000}"/>
    <dataValidation allowBlank="1" showInputMessage="1" showErrorMessage="1" prompt="A tabela Horário das Aulas abaixo é atualizada automaticamente a partir das entradas na tabela Lista de Aulas na planilha Lista de Aulas. Adicione linhas ao final da tabela para estender o cronograma." sqref="B1:F2" xr:uid="{00000000-0002-0000-0000-000003000000}"/>
    <dataValidation allowBlank="1" showInputMessage="1" showErrorMessage="1" prompt="Insira a hora de início da agenda na célula G2." sqref="G1" xr:uid="{00000000-0002-0000-0000-000004000000}"/>
    <dataValidation allowBlank="1" showInputMessage="1" showErrorMessage="1" prompt="Insira a hora de intervalo na célula H2." sqref="H1" xr:uid="{00000000-0002-0000-0000-000005000000}"/>
    <dataValidation allowBlank="1" showInputMessage="1" showErrorMessage="1" prompt="O horário das aulas de domingo é atualizado automaticamente com as entradas da planilha Lista de Aulas." sqref="C3" xr:uid="{00000000-0002-0000-0000-000006000000}"/>
    <dataValidation allowBlank="1" showInputMessage="1" showErrorMessage="1" prompt="O horário das aulas de segunda-feira é atualizado automaticamente com as entradas da planilha Lista de Aulas." sqref="D3" xr:uid="{00000000-0002-0000-0000-000007000000}"/>
    <dataValidation allowBlank="1" showInputMessage="1" showErrorMessage="1" prompt="O horário das aulas de terça-feira é atualizado automaticamente com as entradas da planilha Lista de Aulas." sqref="E3" xr:uid="{00000000-0002-0000-0000-000008000000}"/>
    <dataValidation allowBlank="1" showInputMessage="1" showErrorMessage="1" prompt="O horário das aulas de quarta-feira é atualizado automaticamente com as entradas da planilha Lista de Aulas." sqref="F3" xr:uid="{00000000-0002-0000-0000-000009000000}"/>
    <dataValidation allowBlank="1" showInputMessage="1" showErrorMessage="1" prompt="O horário das aulas de quinta-feira é atualizado automaticamente com as entradas da planilha Lista de Aulas." sqref="G3" xr:uid="{00000000-0002-0000-0000-00000A000000}"/>
    <dataValidation allowBlank="1" showInputMessage="1" showErrorMessage="1" prompt="O horário das aulas de sexta-feira é atualizado automaticamente com as entradas da planilha Lista de Aulas." sqref="H3" xr:uid="{00000000-0002-0000-0000-00000B000000}"/>
    <dataValidation allowBlank="1" showInputMessage="1" showErrorMessage="1" prompt="O horário das aulas de sábado é atualizado automaticamente com as entradas da planilha Lista de Aulas." sqref="I3" xr:uid="{00000000-0002-0000-0000-00000C000000}"/>
    <dataValidation allowBlank="1" showInputMessage="1" showErrorMessage="1" prompt="Esta coluna é gerada com base na hora de início da célula G2 e na hora de intervalo da célula H2" sqref="B3" xr:uid="{00000000-0002-0000-0000-00000D000000}"/>
    <dataValidation allowBlank="1" showInputMessage="1" showErrorMessage="1" prompt="Hora de início da agenda determinada pela hora inserida na célula G2" sqref="B4" xr:uid="{00000000-0002-0000-0000-00000E000000}"/>
    <dataValidation allowBlank="1" showInputMessage="1" showErrorMessage="1" prompt="Link de navegação para a planilha Lista de Aulas" sqref="I1:I2" xr:uid="{00000000-0002-0000-0000-00000F000000}"/>
  </dataValidations>
  <hyperlinks>
    <hyperlink ref="I1" location="'Lista de Aulas'!A1" tooltip="Selecione para navegar até a planilha Lista de Aulas" display="Class List" xr:uid="{00000000-0004-0000-0000-000000000000}"/>
    <hyperlink ref="D6" location="'Filosofia e Sociologia'!A1" display="'Filosofia e Sociologia'!A1" xr:uid="{C2D89837-619F-4158-B38F-8DF5FDB94F0B}"/>
    <hyperlink ref="E6" location="Redação!A1" display="Redação!A1" xr:uid="{81BFCA1D-1324-4C8C-8959-668CD1F13B4A}"/>
    <hyperlink ref="F6" location="Geografia!A1" display="Geografia!A1" xr:uid="{BC27AC9A-705C-4576-B920-47EAA20A810F}"/>
    <hyperlink ref="G6" location="História!A1" display="História!A1" xr:uid="{60C53119-7D11-4AEE-A3B2-F190262C758A}"/>
    <hyperlink ref="H6" location="'Matemática e Geometria'!A1" display="'Matemática e Geometria'!A1" xr:uid="{E05E6051-5387-442A-8305-0A0395F3E424}"/>
    <hyperlink ref="D28" location="Biologia!A1" display="Biologia!A1" xr:uid="{0DAA7A39-55C7-4D95-8EF0-4A6BC189B7BC}"/>
    <hyperlink ref="E28" location="Química!A1" display="Química!A1" xr:uid="{BE173810-0626-475E-B644-1FA5542D188F}"/>
    <hyperlink ref="F28" location="Física!A1" display="Física!A1" xr:uid="{5BD960E1-03DD-4357-ABEF-C3D86DC4B0F2}"/>
    <hyperlink ref="G28" location="'Matemática e Geometria'!A1" display="'Matemática e Geometria'!A1" xr:uid="{4AE95AB3-117C-41AD-A38B-6240FB48950E}"/>
    <hyperlink ref="J1:J2" r:id="rId1" display="Horários Descomplica" xr:uid="{47A6220E-153F-46D3-9DFD-E2055DE46191}"/>
  </hyperlinks>
  <printOptions horizontalCentered="1"/>
  <pageMargins left="0.25" right="0.25" top="0.75" bottom="0.75" header="0.3" footer="0.3"/>
  <pageSetup paperSize="9" fitToHeight="0" orientation="portrait" r:id="rId2"/>
  <headerFooter differentFirst="1">
    <oddFooter>Page &amp;P of &amp;N</oddFooter>
  </headerFooter>
  <ignoredErrors>
    <ignoredError sqref="B4" calculatedColumn="1"/>
  </ignoredErrors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B932-8FE6-48C4-8FEF-21091AA78265}">
  <sheetPr>
    <tabColor theme="6" tint="0.39997558519241921"/>
  </sheetPr>
  <dimension ref="A1:B29"/>
  <sheetViews>
    <sheetView zoomScaleNormal="100" workbookViewId="0">
      <selection activeCell="A13" sqref="A13"/>
    </sheetView>
  </sheetViews>
  <sheetFormatPr defaultRowHeight="14.25" x14ac:dyDescent="0.2"/>
  <cols>
    <col min="1" max="1" width="32.75" bestFit="1" customWidth="1"/>
    <col min="2" max="2" width="7.125" customWidth="1"/>
  </cols>
  <sheetData>
    <row r="1" spans="1:2" ht="33.75" x14ac:dyDescent="0.2">
      <c r="A1" s="178" t="s">
        <v>353</v>
      </c>
      <c r="B1" s="178"/>
    </row>
    <row r="2" spans="1:2" ht="15" x14ac:dyDescent="0.25">
      <c r="A2" s="87" t="s">
        <v>354</v>
      </c>
      <c r="B2" s="86"/>
    </row>
    <row r="3" spans="1:2" ht="15" x14ac:dyDescent="0.25">
      <c r="A3" s="87" t="s">
        <v>355</v>
      </c>
      <c r="B3" s="86"/>
    </row>
    <row r="4" spans="1:2" ht="15" x14ac:dyDescent="0.25">
      <c r="A4" s="87" t="s">
        <v>356</v>
      </c>
      <c r="B4" s="86"/>
    </row>
    <row r="5" spans="1:2" ht="15" x14ac:dyDescent="0.25">
      <c r="A5" s="87" t="s">
        <v>357</v>
      </c>
      <c r="B5" s="86"/>
    </row>
    <row r="6" spans="1:2" ht="15" x14ac:dyDescent="0.25">
      <c r="A6" s="87" t="s">
        <v>358</v>
      </c>
      <c r="B6" s="86"/>
    </row>
    <row r="7" spans="1:2" ht="15" x14ac:dyDescent="0.25">
      <c r="A7" s="87" t="s">
        <v>359</v>
      </c>
      <c r="B7" s="86"/>
    </row>
    <row r="8" spans="1:2" ht="15" x14ac:dyDescent="0.25">
      <c r="A8" s="87" t="s">
        <v>360</v>
      </c>
      <c r="B8" s="86"/>
    </row>
    <row r="9" spans="1:2" ht="15" x14ac:dyDescent="0.25">
      <c r="A9" s="87" t="s">
        <v>361</v>
      </c>
      <c r="B9" s="86"/>
    </row>
    <row r="10" spans="1:2" ht="15" x14ac:dyDescent="0.25">
      <c r="A10" s="87" t="s">
        <v>362</v>
      </c>
      <c r="B10" s="86"/>
    </row>
    <row r="12" spans="1:2" ht="33.75" x14ac:dyDescent="0.2">
      <c r="A12" s="178" t="s">
        <v>377</v>
      </c>
      <c r="B12" s="178"/>
    </row>
    <row r="13" spans="1:2" ht="15" x14ac:dyDescent="0.25">
      <c r="A13" s="89" t="s">
        <v>363</v>
      </c>
      <c r="B13" s="89"/>
    </row>
    <row r="14" spans="1:2" ht="15" x14ac:dyDescent="0.25">
      <c r="A14" s="89" t="s">
        <v>364</v>
      </c>
      <c r="B14" s="89"/>
    </row>
    <row r="15" spans="1:2" ht="15" x14ac:dyDescent="0.25">
      <c r="A15" s="89" t="s">
        <v>365</v>
      </c>
      <c r="B15" s="89"/>
    </row>
    <row r="16" spans="1:2" ht="15" x14ac:dyDescent="0.25">
      <c r="A16" s="89" t="s">
        <v>366</v>
      </c>
      <c r="B16" s="89"/>
    </row>
    <row r="17" spans="1:2" ht="15" x14ac:dyDescent="0.25">
      <c r="A17" s="89" t="s">
        <v>388</v>
      </c>
      <c r="B17" s="89"/>
    </row>
    <row r="18" spans="1:2" ht="15" x14ac:dyDescent="0.25">
      <c r="A18" s="89" t="s">
        <v>367</v>
      </c>
      <c r="B18" s="89"/>
    </row>
    <row r="19" spans="1:2" ht="15" x14ac:dyDescent="0.25">
      <c r="A19" s="89" t="s">
        <v>368</v>
      </c>
      <c r="B19" s="89"/>
    </row>
    <row r="20" spans="1:2" ht="15" x14ac:dyDescent="0.25">
      <c r="A20" s="89" t="s">
        <v>369</v>
      </c>
      <c r="B20" s="89"/>
    </row>
    <row r="21" spans="1:2" ht="15" x14ac:dyDescent="0.25">
      <c r="A21" s="89" t="s">
        <v>370</v>
      </c>
      <c r="B21" s="89"/>
    </row>
    <row r="22" spans="1:2" ht="15" x14ac:dyDescent="0.25">
      <c r="A22" s="89" t="s">
        <v>371</v>
      </c>
      <c r="B22" s="89"/>
    </row>
    <row r="23" spans="1:2" ht="15" x14ac:dyDescent="0.25">
      <c r="A23" s="89" t="s">
        <v>372</v>
      </c>
      <c r="B23" s="89"/>
    </row>
    <row r="24" spans="1:2" ht="15" x14ac:dyDescent="0.25">
      <c r="A24" s="89" t="s">
        <v>373</v>
      </c>
      <c r="B24" s="89"/>
    </row>
    <row r="25" spans="1:2" ht="15" x14ac:dyDescent="0.25">
      <c r="A25" s="90" t="s">
        <v>374</v>
      </c>
      <c r="B25" s="89"/>
    </row>
    <row r="26" spans="1:2" ht="15" x14ac:dyDescent="0.25">
      <c r="A26" s="90" t="s">
        <v>375</v>
      </c>
      <c r="B26" s="89"/>
    </row>
    <row r="27" spans="1:2" ht="15" x14ac:dyDescent="0.25">
      <c r="A27" s="90" t="s">
        <v>376</v>
      </c>
      <c r="B27" s="89"/>
    </row>
    <row r="29" spans="1:2" ht="15.75" x14ac:dyDescent="0.2">
      <c r="A29" s="146" t="s">
        <v>378</v>
      </c>
      <c r="B29" s="146"/>
    </row>
  </sheetData>
  <mergeCells count="3">
    <mergeCell ref="A1:B1"/>
    <mergeCell ref="A12:B12"/>
    <mergeCell ref="A29:B29"/>
  </mergeCells>
  <hyperlinks>
    <hyperlink ref="A2" r:id="rId1" xr:uid="{CC96B8CE-ACA6-48B8-91DB-12B561591F08}"/>
    <hyperlink ref="A3" r:id="rId2" xr:uid="{AB133187-3BB6-4838-BA19-23044FBDBC88}"/>
    <hyperlink ref="A4" r:id="rId3" xr:uid="{6BAFEB01-6353-496A-BFFC-998F8C14B9BF}"/>
    <hyperlink ref="A5" r:id="rId4" xr:uid="{B9592743-7C69-4A33-A6B2-9C1E31B42FB9}"/>
    <hyperlink ref="A6" r:id="rId5" xr:uid="{6149BE91-4552-459D-B504-1FC22B89A186}"/>
    <hyperlink ref="A7" r:id="rId6" xr:uid="{FA9A962B-748F-478D-B9D7-F6115203D4BD}"/>
    <hyperlink ref="A8" r:id="rId7" xr:uid="{8562DA96-0E15-4965-AD74-E7DC3C322F7C}"/>
    <hyperlink ref="A9" r:id="rId8" xr:uid="{4D9D03E0-C3FB-448E-B243-14C330AFB1CC}"/>
    <hyperlink ref="A10" r:id="rId9" xr:uid="{8A6C1AA1-F033-4D9E-A054-1EA55EB7A400}"/>
    <hyperlink ref="A13" r:id="rId10" xr:uid="{B6F052EB-60A3-4731-8808-135E8C3119A0}"/>
    <hyperlink ref="A14" r:id="rId11" xr:uid="{76B398BE-EBB1-4273-942F-8E2960F2540E}"/>
    <hyperlink ref="A15" r:id="rId12" xr:uid="{90A35253-A35E-49CB-92B8-0F71755372B9}"/>
    <hyperlink ref="A16" r:id="rId13" xr:uid="{E6CC0E84-ADE2-483E-8672-ECF82EBD24D3}"/>
    <hyperlink ref="A17" r:id="rId14" display="Barroca" xr:uid="{03E51C43-1E30-42E1-8F8A-551AA4312CA6}"/>
    <hyperlink ref="A18" r:id="rId15" xr:uid="{8475E6EB-518E-4DFA-80EC-A4D764D1642A}"/>
    <hyperlink ref="A19" r:id="rId16" xr:uid="{233500F0-1548-491F-A22A-239D3E2FE731}"/>
    <hyperlink ref="A20" r:id="rId17" xr:uid="{AC81D3D4-EF94-44C2-BCF6-BB348CF4A8DE}"/>
    <hyperlink ref="A12:B12" r:id="rId18" display="Escolas Literárias" xr:uid="{0590C130-00E4-4FA5-AD7E-8931D7905482}"/>
    <hyperlink ref="A22" r:id="rId19" xr:uid="{DFDC4E06-F0D8-4591-A907-B1E0DDE45AEC}"/>
    <hyperlink ref="A23" r:id="rId20" xr:uid="{2F719128-550E-40DD-8416-B285F04677AF}"/>
    <hyperlink ref="A24" r:id="rId21" xr:uid="{60ACA157-A338-43C9-A219-CBF3F8A121B7}"/>
    <hyperlink ref="A29:B29" r:id="rId22" display="Gêneros Literários" xr:uid="{FAC0D16B-E021-4538-AFBB-7923AC79F40B}"/>
  </hyperlinks>
  <pageMargins left="0.511811024" right="0.511811024" top="0.78740157499999996" bottom="0.78740157499999996" header="0.31496062000000002" footer="0.31496062000000002"/>
  <pageSetup paperSize="9" orientation="portrait" r:id="rId23"/>
  <drawing r:id="rId2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001B-15CF-45BE-93B8-B837C3A369BB}">
  <sheetPr>
    <tabColor theme="6" tint="-0.249977111117893"/>
  </sheetPr>
  <dimension ref="A23:Y33"/>
  <sheetViews>
    <sheetView topLeftCell="A22" zoomScale="106" zoomScaleNormal="106" workbookViewId="0">
      <selection activeCell="D37" sqref="D37"/>
    </sheetView>
  </sheetViews>
  <sheetFormatPr defaultRowHeight="14.25" x14ac:dyDescent="0.2"/>
  <cols>
    <col min="1" max="1" width="59.375" bestFit="1" customWidth="1"/>
    <col min="2" max="5" width="10.5" bestFit="1" customWidth="1"/>
    <col min="6" max="6" width="13.375" bestFit="1" customWidth="1"/>
    <col min="7" max="10" width="10.5" bestFit="1" customWidth="1"/>
    <col min="11" max="12" width="11.625" bestFit="1" customWidth="1"/>
    <col min="13" max="20" width="10.625" customWidth="1"/>
  </cols>
  <sheetData>
    <row r="23" spans="1:25" ht="33.75" x14ac:dyDescent="0.2">
      <c r="A23" s="179" t="s">
        <v>317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</row>
    <row r="24" spans="1:25" x14ac:dyDescent="0.2">
      <c r="A24" t="s">
        <v>318</v>
      </c>
      <c r="B24" t="s">
        <v>319</v>
      </c>
      <c r="C24" t="s">
        <v>320</v>
      </c>
      <c r="D24" t="s">
        <v>321</v>
      </c>
      <c r="E24" t="s">
        <v>322</v>
      </c>
      <c r="F24" t="s">
        <v>323</v>
      </c>
      <c r="G24" t="s">
        <v>324</v>
      </c>
      <c r="H24" t="s">
        <v>325</v>
      </c>
      <c r="I24" t="s">
        <v>384</v>
      </c>
      <c r="J24" t="s">
        <v>326</v>
      </c>
      <c r="K24" t="s">
        <v>327</v>
      </c>
      <c r="L24" t="s">
        <v>328</v>
      </c>
    </row>
    <row r="25" spans="1:25" ht="15" x14ac:dyDescent="0.25">
      <c r="A25" t="s">
        <v>379</v>
      </c>
      <c r="B25" s="88" t="s">
        <v>385</v>
      </c>
    </row>
    <row r="26" spans="1:25" ht="15" x14ac:dyDescent="0.25">
      <c r="A26" t="s">
        <v>380</v>
      </c>
      <c r="B26" s="88" t="s">
        <v>385</v>
      </c>
    </row>
    <row r="27" spans="1:25" ht="15" x14ac:dyDescent="0.25">
      <c r="A27" t="s">
        <v>381</v>
      </c>
      <c r="B27" s="88" t="s">
        <v>385</v>
      </c>
    </row>
    <row r="28" spans="1:25" ht="15" x14ac:dyDescent="0.25">
      <c r="A28" t="s">
        <v>382</v>
      </c>
      <c r="B28" s="88" t="s">
        <v>385</v>
      </c>
    </row>
    <row r="29" spans="1:25" ht="15" x14ac:dyDescent="0.25">
      <c r="A29" t="s">
        <v>383</v>
      </c>
      <c r="B29" s="88" t="s">
        <v>385</v>
      </c>
      <c r="C29" s="88"/>
      <c r="D29" s="88"/>
      <c r="E29" s="88"/>
      <c r="F29" s="88"/>
      <c r="G29" s="88"/>
    </row>
    <row r="30" spans="1:25" ht="15" x14ac:dyDescent="0.25">
      <c r="A30" t="s">
        <v>389</v>
      </c>
      <c r="B30" s="88"/>
      <c r="C30" s="88" t="s">
        <v>27</v>
      </c>
      <c r="D30" s="88" t="s">
        <v>390</v>
      </c>
      <c r="E30" s="122" t="s">
        <v>391</v>
      </c>
      <c r="F30" s="122" t="s">
        <v>393</v>
      </c>
      <c r="G30" s="122" t="s">
        <v>392</v>
      </c>
    </row>
    <row r="31" spans="1:25" ht="15" x14ac:dyDescent="0.25">
      <c r="A31" t="s">
        <v>400</v>
      </c>
      <c r="C31" s="88" t="s">
        <v>27</v>
      </c>
      <c r="D31" s="88" t="s">
        <v>390</v>
      </c>
    </row>
    <row r="32" spans="1:25" ht="15" x14ac:dyDescent="0.25">
      <c r="A32" t="s">
        <v>401</v>
      </c>
      <c r="C32" s="88" t="s">
        <v>27</v>
      </c>
      <c r="D32" s="88" t="s">
        <v>390</v>
      </c>
    </row>
    <row r="33" spans="6:6" ht="15" x14ac:dyDescent="0.25">
      <c r="F33" s="88"/>
    </row>
  </sheetData>
  <mergeCells count="1">
    <mergeCell ref="A23:Y23"/>
  </mergeCells>
  <hyperlinks>
    <hyperlink ref="B25" r:id="rId1" xr:uid="{17608888-5DA9-42B6-9E1E-D644452E97F7}"/>
    <hyperlink ref="B26" r:id="rId2" xr:uid="{1098FF5E-ABF1-4EAC-B462-0AE4A9608C42}"/>
    <hyperlink ref="B27" r:id="rId3" xr:uid="{76689591-A34F-4C34-9D0E-3A3684215439}"/>
    <hyperlink ref="B28" r:id="rId4" xr:uid="{1AC717DB-DD4B-426B-B035-59048C9D0167}"/>
    <hyperlink ref="B29" r:id="rId5" xr:uid="{830333C7-2660-496E-B5B0-B51C1DBBAB0D}"/>
    <hyperlink ref="C30" r:id="rId6" xr:uid="{57A56917-0C03-4DA9-804B-66E3B6F8BA92}"/>
    <hyperlink ref="D30" r:id="rId7" xr:uid="{3B56269D-0BD8-4B08-BFA1-A1B9FBB3F1A8}"/>
    <hyperlink ref="E30" r:id="rId8" xr:uid="{4D21FFFA-FAE0-4ECA-9C7F-754AE123F0F5}"/>
    <hyperlink ref="F30" r:id="rId9" display="Detalhamento" xr:uid="{26BDBFD2-B5D0-44FA-AF31-CF9BD0B58416}"/>
    <hyperlink ref="G30" r:id="rId10" xr:uid="{37558403-E0E5-4BD2-BA00-7F3716432AF3}"/>
    <hyperlink ref="C31" r:id="rId11" xr:uid="{7F799424-184A-4524-A89D-9EE0C7811509}"/>
    <hyperlink ref="D31" r:id="rId12" xr:uid="{B4FE220C-B1CE-483A-9B09-7277684818AB}"/>
    <hyperlink ref="C32" r:id="rId13" xr:uid="{56C2C1E2-6A4B-4D22-9DFF-DF8E7CB4DD45}"/>
    <hyperlink ref="D32" r:id="rId14" xr:uid="{0A834647-1A88-4A58-A44F-4089A6740D6F}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2" tint="-9.9978637043366805E-2"/>
    <pageSetUpPr autoPageBreaks="0" fitToPage="1"/>
  </sheetPr>
  <dimension ref="B1:H11"/>
  <sheetViews>
    <sheetView showGridLines="0" zoomScaleNormal="100" workbookViewId="0">
      <selection activeCell="C12" sqref="C12"/>
    </sheetView>
  </sheetViews>
  <sheetFormatPr defaultColWidth="9" defaultRowHeight="30" customHeight="1" x14ac:dyDescent="0.2"/>
  <cols>
    <col min="1" max="1" width="2.625" style="1" customWidth="1"/>
    <col min="2" max="2" width="24.375" style="1" customWidth="1"/>
    <col min="3" max="3" width="15.25" style="1" customWidth="1"/>
    <col min="4" max="4" width="18.5" style="1" customWidth="1"/>
    <col min="5" max="6" width="22.25" style="1" customWidth="1"/>
    <col min="7" max="7" width="24.125" style="1" customWidth="1"/>
    <col min="8" max="8" width="15.625" style="1" hidden="1" customWidth="1"/>
    <col min="9" max="9" width="2.625" style="1" customWidth="1"/>
    <col min="10" max="16384" width="9" style="1"/>
  </cols>
  <sheetData>
    <row r="1" spans="2:8" ht="40.5" customHeight="1" x14ac:dyDescent="0.2">
      <c r="B1" s="144" t="s">
        <v>11</v>
      </c>
      <c r="C1" s="144"/>
      <c r="D1" s="144"/>
      <c r="E1" s="144"/>
      <c r="F1" s="144"/>
      <c r="G1" s="146" t="s">
        <v>17</v>
      </c>
      <c r="H1" s="146"/>
    </row>
    <row r="2" spans="2:8" ht="30" customHeight="1" x14ac:dyDescent="0.2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18</v>
      </c>
      <c r="H2" s="3" t="s">
        <v>19</v>
      </c>
    </row>
    <row r="3" spans="2:8" ht="30" customHeight="1" x14ac:dyDescent="0.2">
      <c r="B3" s="129" t="s">
        <v>397</v>
      </c>
      <c r="C3" s="129" t="s">
        <v>396</v>
      </c>
      <c r="D3" s="10" t="s">
        <v>3</v>
      </c>
      <c r="E3" s="10">
        <v>1</v>
      </c>
      <c r="F3" s="11">
        <v>0.35416666666666669</v>
      </c>
      <c r="G3" s="11">
        <v>0.5</v>
      </c>
      <c r="H3" s="3">
        <f>ROW()-ROW([1]!ListaAula[[#Headers],[EXCLUSIVO]])</f>
        <v>1</v>
      </c>
    </row>
    <row r="4" spans="2:8" ht="30" customHeight="1" x14ac:dyDescent="0.2">
      <c r="B4" s="114" t="s">
        <v>28</v>
      </c>
      <c r="C4" s="114" t="s">
        <v>28</v>
      </c>
      <c r="D4" s="10" t="s">
        <v>3</v>
      </c>
      <c r="E4" s="10">
        <v>1</v>
      </c>
      <c r="F4" s="115">
        <v>0.58333333333333337</v>
      </c>
      <c r="G4" s="12">
        <v>0.75</v>
      </c>
      <c r="H4" s="2">
        <f>ROW()-ROW([1]!ListaAula[[#Headers],[EXCLUSIVO]])</f>
        <v>2</v>
      </c>
    </row>
    <row r="5" spans="2:8" ht="30" customHeight="1" x14ac:dyDescent="0.2">
      <c r="B5" s="129" t="s">
        <v>398</v>
      </c>
      <c r="C5" s="129" t="s">
        <v>399</v>
      </c>
      <c r="D5" s="10" t="s">
        <v>4</v>
      </c>
      <c r="E5" s="10">
        <v>2</v>
      </c>
      <c r="F5" s="11">
        <v>0.35416666666666669</v>
      </c>
      <c r="G5" s="11">
        <v>0.5</v>
      </c>
      <c r="H5" s="2">
        <f>ROW()-ROW([1]!ListaAula[[#Headers],[EXCLUSIVO]])</f>
        <v>3</v>
      </c>
    </row>
    <row r="6" spans="2:8" ht="30" customHeight="1" x14ac:dyDescent="0.2">
      <c r="B6" s="114" t="s">
        <v>26</v>
      </c>
      <c r="C6" s="114" t="s">
        <v>26</v>
      </c>
      <c r="D6" s="10" t="s">
        <v>4</v>
      </c>
      <c r="E6" s="10">
        <v>2</v>
      </c>
      <c r="F6" s="115">
        <v>0.58333333333333337</v>
      </c>
      <c r="G6" s="12">
        <v>0.75</v>
      </c>
      <c r="H6" s="2">
        <f>ROW()-ROW([1]!ListaAula[[#Headers],[EXCLUSIVO]])</f>
        <v>4</v>
      </c>
    </row>
    <row r="7" spans="2:8" ht="30" customHeight="1" x14ac:dyDescent="0.2">
      <c r="B7" s="13" t="s">
        <v>25</v>
      </c>
      <c r="C7" s="113" t="s">
        <v>25</v>
      </c>
      <c r="D7" s="13" t="s">
        <v>5</v>
      </c>
      <c r="E7" s="13">
        <v>3</v>
      </c>
      <c r="F7" s="11">
        <v>0.35416666666666669</v>
      </c>
      <c r="G7" s="11">
        <v>0.5</v>
      </c>
      <c r="H7" s="2">
        <f>ROW()-ROW([1]!ListaAula[[#Headers],[EXCLUSIVO]])</f>
        <v>5</v>
      </c>
    </row>
    <row r="8" spans="2:8" ht="30" customHeight="1" x14ac:dyDescent="0.2">
      <c r="B8" s="114" t="s">
        <v>23</v>
      </c>
      <c r="C8" s="114" t="s">
        <v>23</v>
      </c>
      <c r="D8" s="10" t="s">
        <v>5</v>
      </c>
      <c r="E8" s="10">
        <v>3</v>
      </c>
      <c r="F8" s="115">
        <v>0.58333333333333337</v>
      </c>
      <c r="G8" s="12">
        <v>0.75</v>
      </c>
      <c r="H8" s="2">
        <f>ROW()-ROW([1]!ListaAula[[#Headers],[EXCLUSIVO]])</f>
        <v>6</v>
      </c>
    </row>
    <row r="9" spans="2:8" ht="30" customHeight="1" x14ac:dyDescent="0.2">
      <c r="B9" s="114" t="s">
        <v>24</v>
      </c>
      <c r="C9" s="114" t="s">
        <v>24</v>
      </c>
      <c r="D9" s="10" t="s">
        <v>6</v>
      </c>
      <c r="E9" s="10">
        <v>4</v>
      </c>
      <c r="F9" s="11">
        <v>0.35416666666666669</v>
      </c>
      <c r="G9" s="11">
        <v>0.5</v>
      </c>
      <c r="H9" s="2">
        <f>ROW()-ROW([1]!ListaAula[[#Headers],[EXCLUSIVO]])</f>
        <v>7</v>
      </c>
    </row>
    <row r="10" spans="2:8" ht="30" customHeight="1" x14ac:dyDescent="0.2">
      <c r="B10" s="114" t="s">
        <v>22</v>
      </c>
      <c r="C10" s="114" t="s">
        <v>22</v>
      </c>
      <c r="D10" s="10" t="s">
        <v>6</v>
      </c>
      <c r="E10" s="10">
        <v>4</v>
      </c>
      <c r="F10" s="115">
        <v>0.58333333333333337</v>
      </c>
      <c r="G10" s="12">
        <v>0.75</v>
      </c>
      <c r="H10" s="2">
        <f>ROW()-ROW([1]!ListaAula[[#Headers],[EXCLUSIVO]])</f>
        <v>8</v>
      </c>
    </row>
    <row r="11" spans="2:8" ht="30" customHeight="1" x14ac:dyDescent="0.2">
      <c r="B11" s="129" t="s">
        <v>29</v>
      </c>
      <c r="C11" s="129" t="s">
        <v>29</v>
      </c>
      <c r="D11" s="10" t="s">
        <v>8</v>
      </c>
      <c r="E11" s="10">
        <v>5</v>
      </c>
      <c r="F11" s="11">
        <v>0.35416666666666669</v>
      </c>
      <c r="G11" s="11">
        <v>0.5</v>
      </c>
      <c r="H11" s="2">
        <f>ROW()-ROW([1]!ListaAula[[#Headers],[EXCLUSIVO]])</f>
        <v>9</v>
      </c>
    </row>
  </sheetData>
  <mergeCells count="2">
    <mergeCell ref="B1:F1"/>
    <mergeCell ref="G1:H1"/>
  </mergeCells>
  <phoneticPr fontId="40" type="noConversion"/>
  <conditionalFormatting sqref="F3:G3">
    <cfRule type="cellIs" dxfId="22" priority="11" operator="between">
      <formula>19</formula>
      <formula>21</formula>
    </cfRule>
  </conditionalFormatting>
  <conditionalFormatting sqref="F4:G4">
    <cfRule type="cellIs" dxfId="21" priority="10" operator="between">
      <formula>19</formula>
      <formula>21</formula>
    </cfRule>
  </conditionalFormatting>
  <conditionalFormatting sqref="F7:G7">
    <cfRule type="cellIs" dxfId="20" priority="8" operator="between">
      <formula>19</formula>
      <formula>21</formula>
    </cfRule>
  </conditionalFormatting>
  <conditionalFormatting sqref="F9:G9">
    <cfRule type="cellIs" dxfId="19" priority="7" operator="between">
      <formula>19</formula>
      <formula>21</formula>
    </cfRule>
  </conditionalFormatting>
  <conditionalFormatting sqref="F11:G11">
    <cfRule type="cellIs" dxfId="18" priority="6" operator="between">
      <formula>19</formula>
      <formula>21</formula>
    </cfRule>
  </conditionalFormatting>
  <conditionalFormatting sqref="F8:G8">
    <cfRule type="cellIs" dxfId="17" priority="4" operator="between">
      <formula>19</formula>
      <formula>21</formula>
    </cfRule>
  </conditionalFormatting>
  <conditionalFormatting sqref="F10:G10">
    <cfRule type="cellIs" dxfId="16" priority="3" operator="between">
      <formula>19</formula>
      <formula>21</formula>
    </cfRule>
  </conditionalFormatting>
  <conditionalFormatting sqref="F5:G5">
    <cfRule type="cellIs" dxfId="15" priority="2" operator="between">
      <formula>19</formula>
      <formula>21</formula>
    </cfRule>
  </conditionalFormatting>
  <conditionalFormatting sqref="F6:G6">
    <cfRule type="cellIs" dxfId="14" priority="1" operator="between">
      <formula>19</formula>
      <formula>21</formula>
    </cfRule>
  </conditionalFormatting>
  <dataValidations count="10">
    <dataValidation allowBlank="1" showInputMessage="1" showErrorMessage="1" prompt="Link de navegação para a planilha Horário das Aulas" sqref="G1:H1" xr:uid="{00000000-0002-0000-0100-000000000000}"/>
    <dataValidation allowBlank="1" showInputMessage="1" showErrorMessage="1" prompt="Insira a aula nesta coluna" sqref="B2" xr:uid="{00000000-0002-0000-0100-000001000000}"/>
    <dataValidation allowBlank="1" showInputMessage="1" showErrorMessage="1" prompt="Insira a ID da aula nesta coluna" sqref="C2" xr:uid="{00000000-0002-0000-0100-000002000000}"/>
    <dataValidation allowBlank="1" showInputMessage="1" showErrorMessage="1" prompt="Insira o Dia da aula nesta coluna. Em cada célula desta coluna, pressione ALT+SETA PARA BAIXO para abrir a lista suspensa e pressione ENTER para selecionar o dia" sqref="D2" xr:uid="{00000000-0002-0000-0100-000003000000}"/>
    <dataValidation allowBlank="1" showInputMessage="1" showErrorMessage="1" prompt="Insira o Local da aula nesta coluna" sqref="E2" xr:uid="{00000000-0002-0000-0100-000004000000}"/>
    <dataValidation allowBlank="1" showInputMessage="1" showErrorMessage="1" prompt="Insira a hora de início da aula nesta coluna." sqref="F2" xr:uid="{00000000-0002-0000-0100-000005000000}"/>
    <dataValidation allowBlank="1" showInputMessage="1" showErrorMessage="1" prompt="Insira a hora de término da aula nesta coluna." sqref="G2" xr:uid="{00000000-0002-0000-0100-000006000000}"/>
    <dataValidation allowBlank="1" showInputMessage="1" showErrorMessage="1" prompt="Crie uma lista de aulas para atualizar o Horário das Aulas atualizando a tabela Lista de Aulas. Use filtros de tabela para obter aulas ou datas específicas. A célula G1 navega até Horário das Aulas." sqref="A1" xr:uid="{00000000-0002-0000-0100-000007000000}"/>
    <dataValidation allowBlank="1" showInputMessage="1" showErrorMessage="1" prompt="Essa lista é usada para criar o Horário das Aulas na planilha Horário das Aulas. Atualize a tabela Lista de Aulas, abaixo, para atualizar automaticamente o Horário das Aulas." sqref="B1:F1" xr:uid="{00000000-0002-0000-0100-000008000000}"/>
    <dataValidation type="list" errorStyle="warning" allowBlank="1" showInputMessage="1" showErrorMessage="1" error="Selecione um dia na lista. Selecione CANCELAR e pressione ALT+SETA PARA BAIXO para escolher o dia na lista suspensa." sqref="D3:D4" xr:uid="{5A3F0E2D-2A75-40EC-A632-A94386DA5EA2}">
      <formula1>"DOMINGO,SEGUNDA-FEIRA,TERÇA-FEIRA,QUARTA-FEIRA,QUINTA-FEIRA,SEXTA-FEIRA,SÁBADO"</formula1>
    </dataValidation>
  </dataValidations>
  <hyperlinks>
    <hyperlink ref="G1:H1" location="'Horário das Aulas'!A1" tooltip="Selecione para navegar até a planilha Horário das Aulas" display="Class Schedule" xr:uid="{00000000-0004-0000-0100-000000000000}"/>
  </hyperlink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BD16-7CF8-4009-82C6-A4DEE77F803A}">
  <sheetPr>
    <tabColor rgb="FFFF0000"/>
  </sheetPr>
  <dimension ref="A1:R41"/>
  <sheetViews>
    <sheetView tabSelected="1" workbookViewId="0">
      <selection activeCell="D11" sqref="D11"/>
    </sheetView>
  </sheetViews>
  <sheetFormatPr defaultRowHeight="14.25" x14ac:dyDescent="0.2"/>
  <cols>
    <col min="1" max="1" width="27.75" bestFit="1" customWidth="1"/>
    <col min="2" max="2" width="9" customWidth="1"/>
    <col min="3" max="3" width="27.75" bestFit="1" customWidth="1"/>
    <col min="4" max="4" width="9" customWidth="1"/>
    <col min="5" max="5" width="20.25" bestFit="1" customWidth="1"/>
    <col min="7" max="7" width="21.75" bestFit="1" customWidth="1"/>
    <col min="9" max="9" width="34.375" bestFit="1" customWidth="1"/>
    <col min="11" max="11" width="30.75" bestFit="1" customWidth="1"/>
    <col min="13" max="13" width="35.5" bestFit="1" customWidth="1"/>
    <col min="15" max="15" width="31.25" bestFit="1" customWidth="1"/>
  </cols>
  <sheetData>
    <row r="1" spans="1:18" ht="33.75" x14ac:dyDescent="0.2">
      <c r="A1" s="147" t="s">
        <v>329</v>
      </c>
      <c r="B1" s="148"/>
      <c r="C1" s="148"/>
      <c r="D1" s="149"/>
      <c r="E1" s="147" t="s">
        <v>330</v>
      </c>
      <c r="F1" s="148"/>
      <c r="G1" s="148"/>
      <c r="H1" s="149"/>
      <c r="I1" s="147" t="s">
        <v>331</v>
      </c>
      <c r="J1" s="148"/>
      <c r="K1" s="148"/>
      <c r="L1" s="149"/>
      <c r="M1" s="147" t="s">
        <v>332</v>
      </c>
      <c r="N1" s="148"/>
      <c r="O1" s="148"/>
      <c r="P1" s="149"/>
    </row>
    <row r="2" spans="1:18" ht="15" x14ac:dyDescent="0.25">
      <c r="A2" s="150" t="s">
        <v>22</v>
      </c>
      <c r="B2" s="151"/>
      <c r="C2" s="152" t="s">
        <v>29</v>
      </c>
      <c r="D2" s="151"/>
      <c r="E2" s="152" t="s">
        <v>22</v>
      </c>
      <c r="F2" s="151"/>
      <c r="G2" s="152" t="s">
        <v>29</v>
      </c>
      <c r="H2" s="151"/>
      <c r="I2" s="152" t="s">
        <v>22</v>
      </c>
      <c r="J2" s="151"/>
      <c r="K2" s="152" t="s">
        <v>29</v>
      </c>
      <c r="L2" s="151"/>
      <c r="M2" s="152" t="s">
        <v>22</v>
      </c>
      <c r="N2" s="151"/>
      <c r="O2" s="152" t="s">
        <v>29</v>
      </c>
      <c r="P2" s="151"/>
    </row>
    <row r="3" spans="1:18" ht="15" x14ac:dyDescent="0.25">
      <c r="A3" s="82" t="s">
        <v>39</v>
      </c>
      <c r="B3" s="91" t="s">
        <v>386</v>
      </c>
      <c r="C3" s="83" t="s">
        <v>45</v>
      </c>
      <c r="D3" s="93" t="s">
        <v>386</v>
      </c>
      <c r="E3" s="82" t="s">
        <v>51</v>
      </c>
      <c r="F3" s="139" t="s">
        <v>386</v>
      </c>
      <c r="G3" s="36" t="s">
        <v>57</v>
      </c>
      <c r="H3" s="36"/>
      <c r="I3" s="35" t="s">
        <v>66</v>
      </c>
      <c r="J3" s="35"/>
      <c r="K3" s="36" t="s">
        <v>73</v>
      </c>
      <c r="L3" s="36"/>
      <c r="M3" s="35" t="s">
        <v>77</v>
      </c>
      <c r="N3" s="35"/>
      <c r="O3" s="83" t="s">
        <v>81</v>
      </c>
      <c r="P3" s="36"/>
    </row>
    <row r="4" spans="1:18" ht="15" x14ac:dyDescent="0.25">
      <c r="A4" s="82" t="s">
        <v>36</v>
      </c>
      <c r="B4" s="109" t="s">
        <v>386</v>
      </c>
      <c r="C4" s="36" t="s">
        <v>46</v>
      </c>
      <c r="D4" s="108" t="s">
        <v>386</v>
      </c>
      <c r="E4" s="35" t="s">
        <v>52</v>
      </c>
      <c r="F4" s="35"/>
      <c r="G4" s="83" t="s">
        <v>58</v>
      </c>
      <c r="H4" s="36"/>
      <c r="I4" s="35" t="s">
        <v>67</v>
      </c>
      <c r="J4" s="35"/>
      <c r="K4" s="36" t="s">
        <v>74</v>
      </c>
      <c r="L4" s="36"/>
      <c r="M4" s="82" t="s">
        <v>78</v>
      </c>
      <c r="N4" s="35"/>
      <c r="O4" s="83" t="s">
        <v>82</v>
      </c>
      <c r="P4" s="36"/>
    </row>
    <row r="5" spans="1:18" ht="15" x14ac:dyDescent="0.25">
      <c r="A5" s="82" t="s">
        <v>37</v>
      </c>
      <c r="B5" s="109" t="s">
        <v>386</v>
      </c>
      <c r="C5" s="83" t="s">
        <v>47</v>
      </c>
      <c r="D5" s="118" t="s">
        <v>386</v>
      </c>
      <c r="E5" s="82" t="s">
        <v>64</v>
      </c>
      <c r="F5" s="183" t="s">
        <v>386</v>
      </c>
      <c r="G5" s="36" t="s">
        <v>59</v>
      </c>
      <c r="H5" s="36"/>
      <c r="I5" s="35" t="s">
        <v>68</v>
      </c>
      <c r="J5" s="35"/>
      <c r="K5" s="83" t="s">
        <v>75</v>
      </c>
      <c r="L5" s="36"/>
      <c r="M5" s="82" t="s">
        <v>79</v>
      </c>
      <c r="N5" s="35"/>
      <c r="O5" s="83" t="s">
        <v>83</v>
      </c>
      <c r="P5" s="36"/>
    </row>
    <row r="6" spans="1:18" ht="15" x14ac:dyDescent="0.25">
      <c r="A6" s="82" t="s">
        <v>38</v>
      </c>
      <c r="B6" s="109" t="s">
        <v>386</v>
      </c>
      <c r="C6" s="36" t="s">
        <v>50</v>
      </c>
      <c r="D6" s="118" t="s">
        <v>386</v>
      </c>
      <c r="E6" s="84" t="s">
        <v>65</v>
      </c>
      <c r="F6" s="35"/>
      <c r="G6" s="36" t="s">
        <v>60</v>
      </c>
      <c r="H6" s="36"/>
      <c r="I6" s="82" t="s">
        <v>69</v>
      </c>
      <c r="J6" s="35"/>
      <c r="K6" s="83" t="s">
        <v>76</v>
      </c>
      <c r="L6" s="36"/>
      <c r="M6" s="35" t="s">
        <v>80</v>
      </c>
      <c r="N6" s="35"/>
      <c r="O6" s="36" t="s">
        <v>84</v>
      </c>
      <c r="P6" s="36"/>
    </row>
    <row r="7" spans="1:18" ht="15" x14ac:dyDescent="0.25">
      <c r="A7" s="82" t="s">
        <v>40</v>
      </c>
      <c r="B7" s="92" t="s">
        <v>386</v>
      </c>
      <c r="C7" s="36" t="s">
        <v>48</v>
      </c>
      <c r="D7" s="118" t="s">
        <v>386</v>
      </c>
      <c r="E7" s="82" t="s">
        <v>349</v>
      </c>
      <c r="F7" s="35"/>
      <c r="G7" s="36" t="s">
        <v>61</v>
      </c>
      <c r="H7" s="36"/>
      <c r="I7" s="35" t="s">
        <v>70</v>
      </c>
      <c r="J7" s="35"/>
      <c r="K7" s="85"/>
      <c r="L7" s="85"/>
      <c r="M7" s="4"/>
      <c r="N7" s="4"/>
      <c r="O7" s="36" t="s">
        <v>85</v>
      </c>
      <c r="P7" s="36"/>
    </row>
    <row r="8" spans="1:18" ht="15" x14ac:dyDescent="0.25">
      <c r="A8" s="82" t="s">
        <v>41</v>
      </c>
      <c r="B8" s="142" t="s">
        <v>386</v>
      </c>
      <c r="C8" s="83" t="s">
        <v>49</v>
      </c>
      <c r="D8" s="184" t="s">
        <v>386</v>
      </c>
      <c r="E8" s="82" t="s">
        <v>53</v>
      </c>
      <c r="F8" s="35"/>
      <c r="G8" s="36" t="s">
        <v>62</v>
      </c>
      <c r="H8" s="36"/>
      <c r="I8" s="35" t="s">
        <v>71</v>
      </c>
      <c r="J8" s="35"/>
      <c r="K8" s="85"/>
      <c r="L8" s="85"/>
      <c r="M8" s="85"/>
      <c r="N8" s="85"/>
      <c r="O8" s="85"/>
      <c r="P8" s="85"/>
    </row>
    <row r="9" spans="1:18" ht="15" x14ac:dyDescent="0.25">
      <c r="A9" s="82" t="s">
        <v>42</v>
      </c>
      <c r="B9" s="109" t="s">
        <v>386</v>
      </c>
      <c r="C9" s="4"/>
      <c r="D9" s="4"/>
      <c r="E9" s="82" t="s">
        <v>54</v>
      </c>
      <c r="F9" s="35"/>
      <c r="G9" s="36" t="s">
        <v>63</v>
      </c>
      <c r="H9" s="36"/>
      <c r="I9" s="35" t="s">
        <v>72</v>
      </c>
      <c r="J9" s="35"/>
      <c r="K9" s="85"/>
      <c r="L9" s="85"/>
      <c r="M9" s="85"/>
      <c r="N9" s="85"/>
      <c r="O9" s="85"/>
      <c r="P9" s="85"/>
    </row>
    <row r="10" spans="1:18" ht="15" x14ac:dyDescent="0.25">
      <c r="A10" s="82" t="s">
        <v>43</v>
      </c>
      <c r="B10" s="35"/>
      <c r="C10" s="4"/>
      <c r="D10" s="4"/>
      <c r="E10" s="82" t="s">
        <v>55</v>
      </c>
      <c r="F10" s="35"/>
      <c r="G10" s="4"/>
      <c r="H10" s="4"/>
      <c r="I10" s="85"/>
      <c r="J10" s="85"/>
      <c r="K10" s="4"/>
      <c r="L10" s="4"/>
      <c r="M10" s="85"/>
      <c r="N10" s="85"/>
      <c r="O10" s="85"/>
      <c r="P10" s="85"/>
    </row>
    <row r="11" spans="1:18" ht="15" x14ac:dyDescent="0.2">
      <c r="A11" s="35" t="s">
        <v>44</v>
      </c>
      <c r="B11" s="35"/>
      <c r="C11" s="4"/>
      <c r="D11" s="4"/>
      <c r="E11" s="35" t="s">
        <v>56</v>
      </c>
      <c r="F11" s="35"/>
      <c r="G11" s="4"/>
      <c r="H11" s="4"/>
      <c r="I11" s="85"/>
      <c r="J11" s="85"/>
      <c r="K11" s="4"/>
      <c r="L11" s="4"/>
      <c r="M11" s="4"/>
      <c r="N11" s="4"/>
      <c r="O11" s="4"/>
      <c r="P11" s="4"/>
    </row>
    <row r="12" spans="1:18" ht="15" x14ac:dyDescent="0.2">
      <c r="A12" s="4"/>
      <c r="B12" s="4"/>
      <c r="C12" s="4"/>
      <c r="D12" s="4"/>
      <c r="E12" s="4"/>
      <c r="F12" s="4"/>
      <c r="G12" s="4"/>
      <c r="H12" s="4"/>
      <c r="I12" s="85"/>
      <c r="J12" s="85"/>
      <c r="K12" s="4"/>
      <c r="L12" s="4"/>
      <c r="M12" s="4"/>
      <c r="N12" s="4"/>
      <c r="O12" s="4"/>
      <c r="P12" s="4"/>
    </row>
    <row r="13" spans="1:18" ht="15.75" x14ac:dyDescent="0.2">
      <c r="A13" s="80" t="s">
        <v>350</v>
      </c>
      <c r="B13" s="80" t="s">
        <v>386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8" ht="15.75" x14ac:dyDescent="0.2">
      <c r="A14" s="80" t="s">
        <v>351</v>
      </c>
      <c r="B14" s="8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8" ht="15.75" x14ac:dyDescent="0.2">
      <c r="A15" s="80" t="s">
        <v>352</v>
      </c>
      <c r="B15" s="8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8" ht="1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85"/>
      <c r="P16" s="85"/>
      <c r="Q16" s="85"/>
      <c r="R16" s="85"/>
    </row>
    <row r="17" spans="1:18" ht="1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85"/>
      <c r="P17" s="85"/>
      <c r="Q17" s="85"/>
      <c r="R17" s="85"/>
    </row>
    <row r="18" spans="1:18" ht="1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85"/>
      <c r="P18" s="85"/>
      <c r="Q18" s="85"/>
      <c r="R18" s="85"/>
    </row>
    <row r="19" spans="1:18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8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8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">
      <c r="E41" s="4"/>
      <c r="F41" s="4"/>
    </row>
  </sheetData>
  <mergeCells count="12">
    <mergeCell ref="A1:D1"/>
    <mergeCell ref="M1:P1"/>
    <mergeCell ref="A2:B2"/>
    <mergeCell ref="C2:D2"/>
    <mergeCell ref="E2:F2"/>
    <mergeCell ref="G2:H2"/>
    <mergeCell ref="I2:J2"/>
    <mergeCell ref="K2:L2"/>
    <mergeCell ref="M2:N2"/>
    <mergeCell ref="O2:P2"/>
    <mergeCell ref="I1:L1"/>
    <mergeCell ref="E1:H1"/>
  </mergeCells>
  <hyperlinks>
    <hyperlink ref="A3" r:id="rId1" xr:uid="{A2F95375-5F54-4647-B0BE-69445A502033}"/>
    <hyperlink ref="E3" r:id="rId2" xr:uid="{FCEDA2C9-96AE-4BE9-B72B-4F4AAEA66D4F}"/>
    <hyperlink ref="A10" r:id="rId3" xr:uid="{7C6CEC2F-1C45-4547-9F40-C3EE22633327}"/>
    <hyperlink ref="C5" r:id="rId4" xr:uid="{1DA171F6-C421-4A04-AE38-95A206BD0B5E}"/>
    <hyperlink ref="C8" r:id="rId5" xr:uid="{C83A10A9-E759-44DE-904E-695BA9663B7A}"/>
    <hyperlink ref="A4" r:id="rId6" xr:uid="{2069F170-3F34-4815-AB51-B39169C2A137}"/>
    <hyperlink ref="A6" r:id="rId7" xr:uid="{C4624783-5878-4029-BDC4-963EAB6CE726}"/>
    <hyperlink ref="A9" r:id="rId8" xr:uid="{C8FC460A-855D-4AC9-8CEC-D9196ABB476C}"/>
    <hyperlink ref="E5" r:id="rId9" xr:uid="{3CEE1B91-58AE-4B49-96CC-CDE927214984}"/>
    <hyperlink ref="E8" r:id="rId10" xr:uid="{43632533-190F-43B5-A592-AFC1211AEDE6}"/>
    <hyperlink ref="M5" r:id="rId11" xr:uid="{5BC7E8B5-DE4D-4DBB-A305-B009C0C9419B}"/>
    <hyperlink ref="E9" r:id="rId12" xr:uid="{9CCD5745-FBA0-4BAC-8A75-70C3C9CF7286}"/>
    <hyperlink ref="G4" r:id="rId13" xr:uid="{5EDC25DC-811D-43B2-8CBB-C7EBA5B63221}"/>
    <hyperlink ref="A8" r:id="rId14" xr:uid="{82B1E817-BFFB-4259-84B8-3B96E254C0B8}"/>
    <hyperlink ref="A7" r:id="rId15" xr:uid="{58A53F98-1CBD-42A0-A59E-A3D0B671C8DD}"/>
    <hyperlink ref="O3:O5" r:id="rId16" display="Prismas" xr:uid="{F7AC5302-87FF-455B-BB2C-26E1AF05BAA9}"/>
    <hyperlink ref="K5:K6" r:id="rId17" display="Conceitos da Geometria Espacial" xr:uid="{EE9FF775-63F7-4DF4-BF26-DCE18E94A7EA}"/>
    <hyperlink ref="M4" r:id="rId18" xr:uid="{3867DEDF-C900-4177-B021-6FF3F546729C}"/>
    <hyperlink ref="C3" r:id="rId19" xr:uid="{843B4724-2EAE-4B63-9DAF-35B5C7C3A26E}"/>
    <hyperlink ref="E10" r:id="rId20" xr:uid="{CD9C76A1-CB0B-4786-87F1-91560336EA95}"/>
    <hyperlink ref="I6" r:id="rId21" xr:uid="{CC31831A-D6AA-4AF6-A26F-96BFAE1977E5}"/>
    <hyperlink ref="E7" r:id="rId22" xr:uid="{81778DFF-6794-4B9F-A6A8-5ED19D9D89D9}"/>
    <hyperlink ref="A5" r:id="rId23" xr:uid="{3987024E-D3D4-44B8-BA8A-23DE56E89215}"/>
    <hyperlink ref="A13" r:id="rId24" xr:uid="{C5DBC6C5-6B05-4286-B2E8-4B75606C911D}"/>
    <hyperlink ref="A14" r:id="rId25" xr:uid="{E72BB4C3-A48E-4C99-A35D-A29B231ACEF7}"/>
    <hyperlink ref="A15" r:id="rId26" xr:uid="{81A8522F-DF38-4B65-9FF1-7A0A714F79A9}"/>
  </hyperlinks>
  <pageMargins left="0.511811024" right="0.511811024" top="0.78740157499999996" bottom="0.78740157499999996" header="0.31496062000000002" footer="0.31496062000000002"/>
  <pageSetup paperSize="9" orientation="portrait"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A689-DA13-4485-861C-6CDADD40BB63}">
  <sheetPr>
    <tabColor rgb="FF00B0F0"/>
  </sheetPr>
  <dimension ref="A1:P81"/>
  <sheetViews>
    <sheetView topLeftCell="F1" workbookViewId="0">
      <selection activeCell="G4" sqref="G4"/>
    </sheetView>
  </sheetViews>
  <sheetFormatPr defaultRowHeight="14.25" x14ac:dyDescent="0.2"/>
  <cols>
    <col min="1" max="1" width="45.5" bestFit="1" customWidth="1"/>
    <col min="3" max="3" width="47.875" bestFit="1" customWidth="1"/>
    <col min="5" max="5" width="48.125" bestFit="1" customWidth="1"/>
    <col min="7" max="7" width="33.875" bestFit="1" customWidth="1"/>
    <col min="9" max="9" width="39.125" bestFit="1" customWidth="1"/>
    <col min="11" max="11" width="26.5" bestFit="1" customWidth="1"/>
    <col min="13" max="13" width="22.875" bestFit="1" customWidth="1"/>
    <col min="15" max="15" width="32.125" bestFit="1" customWidth="1"/>
  </cols>
  <sheetData>
    <row r="1" spans="1:16" ht="33.75" x14ac:dyDescent="0.2">
      <c r="A1" s="147" t="s">
        <v>329</v>
      </c>
      <c r="B1" s="148"/>
      <c r="C1" s="148"/>
      <c r="D1" s="149"/>
      <c r="E1" s="147" t="s">
        <v>330</v>
      </c>
      <c r="F1" s="148"/>
      <c r="G1" s="148"/>
      <c r="H1" s="149"/>
    </row>
    <row r="2" spans="1:16" ht="15" x14ac:dyDescent="0.25">
      <c r="A2" s="150" t="s">
        <v>32</v>
      </c>
      <c r="B2" s="151"/>
      <c r="C2" s="152" t="s">
        <v>33</v>
      </c>
      <c r="D2" s="151"/>
      <c r="E2" s="150" t="s">
        <v>32</v>
      </c>
      <c r="F2" s="151"/>
      <c r="G2" s="152" t="s">
        <v>33</v>
      </c>
      <c r="H2" s="151"/>
    </row>
    <row r="3" spans="1:16" ht="15" x14ac:dyDescent="0.25">
      <c r="A3" s="68" t="s">
        <v>235</v>
      </c>
      <c r="B3" s="95" t="s">
        <v>386</v>
      </c>
      <c r="C3" s="69" t="s">
        <v>239</v>
      </c>
      <c r="D3" s="137" t="s">
        <v>386</v>
      </c>
      <c r="E3" s="68" t="s">
        <v>246</v>
      </c>
      <c r="F3" s="138" t="s">
        <v>386</v>
      </c>
      <c r="G3" s="69" t="s">
        <v>243</v>
      </c>
      <c r="H3" s="141" t="s">
        <v>386</v>
      </c>
    </row>
    <row r="4" spans="1:16" ht="15" x14ac:dyDescent="0.25">
      <c r="A4" s="68" t="s">
        <v>236</v>
      </c>
      <c r="B4" s="97" t="s">
        <v>386</v>
      </c>
      <c r="C4" s="69" t="s">
        <v>240</v>
      </c>
      <c r="D4" s="133" t="s">
        <v>386</v>
      </c>
      <c r="E4" s="68" t="s">
        <v>247</v>
      </c>
      <c r="F4" s="140" t="s">
        <v>386</v>
      </c>
      <c r="G4" s="69" t="s">
        <v>244</v>
      </c>
      <c r="H4" s="37"/>
    </row>
    <row r="5" spans="1:16" ht="15" x14ac:dyDescent="0.25">
      <c r="A5" s="68" t="s">
        <v>237</v>
      </c>
      <c r="B5" s="100" t="s">
        <v>386</v>
      </c>
      <c r="C5" s="69" t="s">
        <v>241</v>
      </c>
      <c r="D5" s="133" t="s">
        <v>386</v>
      </c>
      <c r="E5" s="38"/>
      <c r="F5" s="38"/>
      <c r="G5" s="69" t="s">
        <v>245</v>
      </c>
      <c r="H5" s="37"/>
    </row>
    <row r="6" spans="1:16" ht="15" x14ac:dyDescent="0.25">
      <c r="A6" s="68" t="s">
        <v>238</v>
      </c>
      <c r="B6" s="100" t="s">
        <v>386</v>
      </c>
      <c r="C6" s="69" t="s">
        <v>242</v>
      </c>
      <c r="D6" s="133" t="s">
        <v>386</v>
      </c>
      <c r="E6" s="38"/>
      <c r="F6" s="38"/>
      <c r="G6" s="37"/>
      <c r="H6" s="37"/>
    </row>
    <row r="7" spans="1:16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33.75" x14ac:dyDescent="0.2">
      <c r="A9" s="147" t="s">
        <v>331</v>
      </c>
      <c r="B9" s="148"/>
      <c r="C9" s="148"/>
      <c r="D9" s="149"/>
      <c r="E9" s="147" t="s">
        <v>332</v>
      </c>
      <c r="F9" s="148"/>
      <c r="G9" s="148"/>
      <c r="H9" s="149"/>
      <c r="I9" s="4"/>
      <c r="J9" s="4"/>
      <c r="K9" s="4"/>
      <c r="L9" s="4"/>
      <c r="M9" s="4"/>
      <c r="N9" s="4"/>
      <c r="O9" s="4"/>
      <c r="P9" s="4"/>
    </row>
    <row r="10" spans="1:16" ht="15" x14ac:dyDescent="0.25">
      <c r="A10" s="150" t="s">
        <v>32</v>
      </c>
      <c r="B10" s="151"/>
      <c r="C10" s="152" t="s">
        <v>33</v>
      </c>
      <c r="D10" s="151"/>
      <c r="E10" s="152" t="s">
        <v>32</v>
      </c>
      <c r="F10" s="151"/>
      <c r="G10" s="152" t="s">
        <v>33</v>
      </c>
      <c r="H10" s="151"/>
      <c r="I10" s="4"/>
      <c r="J10" s="4"/>
      <c r="K10" s="4"/>
      <c r="L10" s="4"/>
      <c r="M10" s="4"/>
      <c r="N10" s="4"/>
      <c r="O10" s="4"/>
      <c r="P10" s="4"/>
    </row>
    <row r="11" spans="1:16" ht="15" x14ac:dyDescent="0.25">
      <c r="A11" s="68" t="s">
        <v>248</v>
      </c>
      <c r="B11" s="38"/>
      <c r="C11" s="69" t="s">
        <v>251</v>
      </c>
      <c r="D11" s="37"/>
      <c r="E11" s="68" t="s">
        <v>256</v>
      </c>
      <c r="F11" s="38"/>
      <c r="G11" s="69" t="s">
        <v>253</v>
      </c>
      <c r="H11" s="37"/>
      <c r="I11" s="4"/>
      <c r="J11" s="4"/>
      <c r="K11" s="4"/>
      <c r="L11" s="4"/>
      <c r="M11" s="4"/>
      <c r="N11" s="4"/>
      <c r="O11" s="4"/>
      <c r="P11" s="4"/>
    </row>
    <row r="12" spans="1:16" ht="15" x14ac:dyDescent="0.25">
      <c r="A12" s="68" t="s">
        <v>249</v>
      </c>
      <c r="B12" s="38"/>
      <c r="C12" s="69" t="s">
        <v>252</v>
      </c>
      <c r="D12" s="37"/>
      <c r="E12" s="68" t="s">
        <v>333</v>
      </c>
      <c r="F12" s="38"/>
      <c r="G12" s="69" t="s">
        <v>254</v>
      </c>
      <c r="H12" s="37"/>
      <c r="I12" s="4"/>
      <c r="J12" s="4"/>
      <c r="K12" s="4"/>
      <c r="L12" s="4"/>
      <c r="M12" s="4"/>
      <c r="N12" s="4"/>
      <c r="O12" s="4"/>
      <c r="P12" s="4"/>
    </row>
    <row r="13" spans="1:16" ht="15" x14ac:dyDescent="0.25">
      <c r="A13" s="68" t="s">
        <v>250</v>
      </c>
      <c r="B13" s="38"/>
      <c r="C13" s="37"/>
      <c r="D13" s="37"/>
      <c r="E13" s="39"/>
      <c r="F13" s="38"/>
      <c r="G13" s="69" t="s">
        <v>255</v>
      </c>
      <c r="H13" s="37"/>
      <c r="I13" s="4"/>
      <c r="J13" s="4"/>
      <c r="K13" s="4"/>
      <c r="L13" s="4"/>
      <c r="M13" s="4"/>
      <c r="N13" s="4"/>
      <c r="O13" s="4"/>
      <c r="P13" s="4"/>
    </row>
    <row r="14" spans="1:16" x14ac:dyDescent="0.2">
      <c r="A14" s="38"/>
      <c r="B14" s="38"/>
      <c r="C14" s="37"/>
      <c r="D14" s="37"/>
      <c r="E14" s="38"/>
      <c r="F14" s="38"/>
      <c r="G14" s="37"/>
      <c r="H14" s="37"/>
      <c r="I14" s="4"/>
      <c r="J14" s="4"/>
      <c r="K14" s="4"/>
      <c r="L14" s="4"/>
      <c r="M14" s="4"/>
      <c r="N14" s="4"/>
      <c r="O14" s="4"/>
      <c r="P14" s="4"/>
    </row>
    <row r="15" spans="1:16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">
      <c r="A75" s="4"/>
      <c r="B75" s="4"/>
      <c r="C75" s="4"/>
      <c r="D75" s="4"/>
      <c r="E75" s="4"/>
      <c r="F75" s="4"/>
      <c r="G75" s="4"/>
      <c r="H75" s="4"/>
    </row>
    <row r="76" spans="1:16" x14ac:dyDescent="0.2">
      <c r="A76" s="4"/>
      <c r="B76" s="4"/>
      <c r="C76" s="4"/>
      <c r="D76" s="4"/>
      <c r="E76" s="4"/>
      <c r="F76" s="4"/>
      <c r="G76" s="4"/>
      <c r="H76" s="4"/>
    </row>
    <row r="77" spans="1:16" x14ac:dyDescent="0.2">
      <c r="A77" s="4"/>
      <c r="B77" s="4"/>
      <c r="C77" s="4"/>
      <c r="D77" s="4"/>
      <c r="E77" s="4"/>
      <c r="F77" s="4"/>
      <c r="G77" s="4"/>
      <c r="H77" s="4"/>
    </row>
    <row r="78" spans="1:16" x14ac:dyDescent="0.2">
      <c r="A78" s="4"/>
      <c r="B78" s="4"/>
      <c r="C78" s="4"/>
      <c r="D78" s="4"/>
      <c r="E78" s="4"/>
      <c r="F78" s="4"/>
      <c r="G78" s="4"/>
      <c r="H78" s="4"/>
    </row>
    <row r="79" spans="1:16" x14ac:dyDescent="0.2">
      <c r="A79" s="4"/>
      <c r="B79" s="4"/>
      <c r="C79" s="4"/>
      <c r="D79" s="4"/>
      <c r="E79" s="4"/>
      <c r="F79" s="4"/>
      <c r="G79" s="4"/>
      <c r="H79" s="4"/>
    </row>
    <row r="80" spans="1:16" x14ac:dyDescent="0.2">
      <c r="A80" s="4"/>
      <c r="B80" s="4"/>
      <c r="C80" s="4"/>
      <c r="D80" s="4"/>
      <c r="E80" s="4"/>
      <c r="F80" s="4"/>
      <c r="G80" s="4"/>
      <c r="H80" s="4"/>
    </row>
    <row r="81" spans="1:8" x14ac:dyDescent="0.2">
      <c r="A81" s="4"/>
      <c r="B81" s="4"/>
      <c r="C81" s="4"/>
      <c r="D81" s="4"/>
      <c r="E81" s="4"/>
      <c r="F81" s="4"/>
      <c r="G81" s="4"/>
      <c r="H81" s="4"/>
    </row>
  </sheetData>
  <mergeCells count="12">
    <mergeCell ref="E10:F10"/>
    <mergeCell ref="G10:H10"/>
    <mergeCell ref="A1:D1"/>
    <mergeCell ref="E1:H1"/>
    <mergeCell ref="A9:D9"/>
    <mergeCell ref="E9:H9"/>
    <mergeCell ref="A2:B2"/>
    <mergeCell ref="C2:D2"/>
    <mergeCell ref="E2:F2"/>
    <mergeCell ref="G2:H2"/>
    <mergeCell ref="A10:B10"/>
    <mergeCell ref="C10:D10"/>
  </mergeCells>
  <hyperlinks>
    <hyperlink ref="A4" r:id="rId1" xr:uid="{C871FAD5-36D0-4161-B9D7-45A87A104341}"/>
    <hyperlink ref="A5" r:id="rId2" xr:uid="{CBE6ECEC-7506-4BE8-9154-5750EA13BE84}"/>
    <hyperlink ref="A6" r:id="rId3" xr:uid="{27080377-639C-4C87-B2D2-CBA2007F9B33}"/>
    <hyperlink ref="A3" r:id="rId4" xr:uid="{6BAE206E-9F90-415C-8761-D8E72D044AFD}"/>
    <hyperlink ref="E3" r:id="rId5" xr:uid="{B1D0C97A-9820-4061-B404-5504B16433DE}"/>
    <hyperlink ref="E4" r:id="rId6" xr:uid="{8EB3FA16-03A9-45C2-8B9A-ED29A981661E}"/>
    <hyperlink ref="A11" r:id="rId7" xr:uid="{1294D216-D99F-498D-8E3F-9F42AC8C1F8C}"/>
    <hyperlink ref="A12" r:id="rId8" xr:uid="{569A68BF-43E6-4BD2-8BBD-59A904788D75}"/>
    <hyperlink ref="A13" r:id="rId9" xr:uid="{4147962E-1433-417A-B50A-CD8CB0C44250}"/>
    <hyperlink ref="E11" r:id="rId10" xr:uid="{A7A23606-17DC-4791-A4EE-BA3EFCF9914A}"/>
    <hyperlink ref="E12" r:id="rId11" xr:uid="{B8B76191-B9DA-46E0-9509-70514A605D16}"/>
    <hyperlink ref="C3" r:id="rId12" xr:uid="{859592B6-A2E9-4FE5-B0CD-DA08353D879C}"/>
    <hyperlink ref="C4" r:id="rId13" xr:uid="{33CCF68C-7284-4176-A13B-71B4ED7AF751}"/>
    <hyperlink ref="C5" r:id="rId14" xr:uid="{9361B7C8-80C2-4042-809C-1175AFA96582}"/>
    <hyperlink ref="C6" r:id="rId15" xr:uid="{D3B830B2-9B82-4180-939D-BA03C9A43EB1}"/>
    <hyperlink ref="G3" r:id="rId16" xr:uid="{7EDCF4B4-3931-4DE3-AD33-0299F82DDD1D}"/>
    <hyperlink ref="G4" r:id="rId17" xr:uid="{AF837CAE-19B1-4C83-BE36-A666AD8B45D9}"/>
    <hyperlink ref="G5" r:id="rId18" xr:uid="{B58C4D75-C540-4ABE-B893-9DFE15C0BDB8}"/>
    <hyperlink ref="G11" r:id="rId19" xr:uid="{991CC8AE-2414-47FF-8F45-27EF7EA12FD2}"/>
    <hyperlink ref="G12" r:id="rId20" xr:uid="{FC46834E-38F6-435D-9BC3-8A0F96504B19}"/>
    <hyperlink ref="G13" r:id="rId21" xr:uid="{F040A102-63DE-48F8-A122-A879FC166BDC}"/>
    <hyperlink ref="C11" r:id="rId22" xr:uid="{AEEDCEC6-2AA5-4EBF-9A57-C12BC96FC6A5}"/>
    <hyperlink ref="C12" r:id="rId23" xr:uid="{6752A5DA-2B99-40F0-919A-7E860F1F419F}"/>
  </hyperlinks>
  <pageMargins left="0.511811024" right="0.511811024" top="0.78740157499999996" bottom="0.78740157499999996" header="0.31496062000000002" footer="0.31496062000000002"/>
  <pageSetup paperSize="9" orientation="portrait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CF52-F451-46F5-B964-D2609A37F693}">
  <sheetPr>
    <tabColor rgb="FF0070C0"/>
  </sheetPr>
  <dimension ref="A1:P47"/>
  <sheetViews>
    <sheetView topLeftCell="B1" workbookViewId="0">
      <selection activeCell="D6" sqref="D6"/>
    </sheetView>
  </sheetViews>
  <sheetFormatPr defaultRowHeight="14.25" x14ac:dyDescent="0.2"/>
  <cols>
    <col min="1" max="1" width="45.25" bestFit="1" customWidth="1"/>
    <col min="3" max="3" width="40.25" bestFit="1" customWidth="1"/>
    <col min="5" max="5" width="32.875" bestFit="1" customWidth="1"/>
    <col min="7" max="7" width="42.625" bestFit="1" customWidth="1"/>
    <col min="9" max="9" width="42.75" bestFit="1" customWidth="1"/>
    <col min="11" max="11" width="15.125" bestFit="1" customWidth="1"/>
    <col min="13" max="13" width="30.375" bestFit="1" customWidth="1"/>
    <col min="15" max="15" width="38.625" bestFit="1" customWidth="1"/>
  </cols>
  <sheetData>
    <row r="1" spans="1:16" ht="33.75" x14ac:dyDescent="0.2">
      <c r="A1" s="147" t="s">
        <v>329</v>
      </c>
      <c r="B1" s="148"/>
      <c r="C1" s="148"/>
      <c r="D1" s="149"/>
      <c r="E1" s="147" t="s">
        <v>330</v>
      </c>
      <c r="F1" s="148"/>
      <c r="G1" s="148"/>
      <c r="H1" s="149"/>
    </row>
    <row r="2" spans="1:16" ht="15" x14ac:dyDescent="0.25">
      <c r="A2" s="150" t="s">
        <v>34</v>
      </c>
      <c r="B2" s="151"/>
      <c r="C2" s="152" t="s">
        <v>35</v>
      </c>
      <c r="D2" s="151"/>
      <c r="E2" s="150" t="s">
        <v>34</v>
      </c>
      <c r="F2" s="151"/>
      <c r="G2" s="152" t="s">
        <v>35</v>
      </c>
      <c r="H2" s="151"/>
    </row>
    <row r="3" spans="1:16" ht="15" x14ac:dyDescent="0.25">
      <c r="A3" s="65" t="s">
        <v>210</v>
      </c>
      <c r="B3" s="98" t="s">
        <v>386</v>
      </c>
      <c r="C3" s="66" t="s">
        <v>214</v>
      </c>
      <c r="D3" s="112" t="s">
        <v>386</v>
      </c>
      <c r="E3" s="65" t="s">
        <v>218</v>
      </c>
      <c r="F3" s="27"/>
      <c r="G3" s="66" t="s">
        <v>221</v>
      </c>
      <c r="H3" s="28"/>
    </row>
    <row r="4" spans="1:16" ht="15" x14ac:dyDescent="0.25">
      <c r="A4" s="65" t="s">
        <v>211</v>
      </c>
      <c r="B4" s="106" t="s">
        <v>386</v>
      </c>
      <c r="C4" s="66" t="s">
        <v>215</v>
      </c>
      <c r="D4" s="112" t="s">
        <v>386</v>
      </c>
      <c r="E4" s="65" t="s">
        <v>219</v>
      </c>
      <c r="F4" s="27"/>
      <c r="G4" s="66" t="s">
        <v>222</v>
      </c>
      <c r="H4" s="28"/>
    </row>
    <row r="5" spans="1:16" ht="15" x14ac:dyDescent="0.25">
      <c r="A5" s="65" t="s">
        <v>212</v>
      </c>
      <c r="B5" s="106" t="s">
        <v>386</v>
      </c>
      <c r="C5" s="66" t="s">
        <v>216</v>
      </c>
      <c r="D5" s="182" t="s">
        <v>386</v>
      </c>
      <c r="E5" s="65" t="s">
        <v>220</v>
      </c>
      <c r="F5" s="27"/>
      <c r="G5" s="66" t="s">
        <v>223</v>
      </c>
      <c r="H5" s="28"/>
    </row>
    <row r="6" spans="1:16" ht="15" x14ac:dyDescent="0.25">
      <c r="A6" s="67" t="s">
        <v>213</v>
      </c>
      <c r="B6" s="27"/>
      <c r="C6" s="66" t="s">
        <v>217</v>
      </c>
      <c r="D6" s="28"/>
      <c r="E6" s="4"/>
      <c r="F6" s="4"/>
      <c r="G6" s="28" t="s">
        <v>224</v>
      </c>
      <c r="H6" s="28"/>
    </row>
    <row r="7" spans="1:16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33.75" x14ac:dyDescent="0.2">
      <c r="A9" s="147" t="s">
        <v>331</v>
      </c>
      <c r="B9" s="148"/>
      <c r="C9" s="148"/>
      <c r="D9" s="149"/>
      <c r="E9" s="147" t="s">
        <v>332</v>
      </c>
      <c r="F9" s="148"/>
      <c r="G9" s="148"/>
      <c r="H9" s="149"/>
      <c r="I9" s="4"/>
      <c r="J9" s="4"/>
      <c r="K9" s="4"/>
      <c r="L9" s="4"/>
      <c r="M9" s="4"/>
      <c r="N9" s="4"/>
      <c r="O9" s="4"/>
      <c r="P9" s="4"/>
    </row>
    <row r="10" spans="1:16" ht="15" x14ac:dyDescent="0.25">
      <c r="A10" s="153" t="s">
        <v>34</v>
      </c>
      <c r="B10" s="154"/>
      <c r="C10" s="152" t="s">
        <v>35</v>
      </c>
      <c r="D10" s="151"/>
      <c r="E10" s="150" t="s">
        <v>34</v>
      </c>
      <c r="F10" s="151"/>
      <c r="G10" s="152" t="s">
        <v>35</v>
      </c>
      <c r="H10" s="151"/>
      <c r="I10" s="4"/>
      <c r="J10" s="4"/>
      <c r="K10" s="4"/>
      <c r="L10" s="4"/>
      <c r="M10" s="4"/>
      <c r="N10" s="4"/>
      <c r="O10" s="4"/>
      <c r="P10" s="4"/>
    </row>
    <row r="11" spans="1:16" ht="15" x14ac:dyDescent="0.25">
      <c r="A11" s="27" t="s">
        <v>225</v>
      </c>
      <c r="B11" s="27"/>
      <c r="C11" s="28" t="s">
        <v>227</v>
      </c>
      <c r="D11" s="28"/>
      <c r="E11" s="27" t="s">
        <v>230</v>
      </c>
      <c r="F11" s="27"/>
      <c r="G11" s="66" t="s">
        <v>232</v>
      </c>
      <c r="H11" s="28"/>
      <c r="I11" s="4"/>
      <c r="J11" s="4"/>
      <c r="K11" s="4"/>
      <c r="L11" s="4"/>
      <c r="M11" s="4"/>
      <c r="N11" s="4"/>
      <c r="O11" s="4"/>
      <c r="P11" s="4"/>
    </row>
    <row r="12" spans="1:16" ht="15" x14ac:dyDescent="0.25">
      <c r="A12" s="65" t="s">
        <v>226</v>
      </c>
      <c r="B12" s="27"/>
      <c r="C12" s="66" t="s">
        <v>228</v>
      </c>
      <c r="D12" s="28"/>
      <c r="E12" s="65" t="s">
        <v>231</v>
      </c>
      <c r="F12" s="27"/>
      <c r="G12" s="28" t="s">
        <v>233</v>
      </c>
      <c r="H12" s="28"/>
      <c r="I12" s="4"/>
      <c r="J12" s="4"/>
      <c r="K12" s="4"/>
      <c r="L12" s="4"/>
      <c r="M12" s="4"/>
      <c r="N12" s="4"/>
      <c r="O12" s="4"/>
      <c r="P12" s="4"/>
    </row>
    <row r="13" spans="1:16" x14ac:dyDescent="0.2">
      <c r="A13" s="4"/>
      <c r="B13" s="4"/>
      <c r="C13" s="28" t="s">
        <v>229</v>
      </c>
      <c r="D13" s="28"/>
      <c r="E13" s="4"/>
      <c r="F13" s="4"/>
      <c r="G13" s="28" t="s">
        <v>234</v>
      </c>
      <c r="H13" s="28"/>
      <c r="I13" s="4"/>
      <c r="J13" s="4"/>
      <c r="K13" s="4"/>
      <c r="L13" s="4"/>
      <c r="M13" s="4"/>
      <c r="N13" s="4"/>
      <c r="O13" s="4"/>
      <c r="P13" s="4"/>
    </row>
    <row r="14" spans="1:16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15.75" x14ac:dyDescent="0.2">
      <c r="A15" s="80" t="s">
        <v>395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">
      <c r="A16" s="4"/>
      <c r="B16" s="4"/>
      <c r="C16" s="4"/>
      <c r="D16" s="4"/>
      <c r="E16" s="4"/>
      <c r="F16" s="4"/>
      <c r="G16" s="57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">
      <c r="A41" s="4"/>
      <c r="B41" s="4"/>
      <c r="C41" s="4"/>
      <c r="D41" s="4"/>
      <c r="E41" s="4"/>
      <c r="F41" s="4"/>
      <c r="G41" s="4"/>
      <c r="H41" s="4"/>
    </row>
    <row r="42" spans="1:16" x14ac:dyDescent="0.2">
      <c r="A42" s="4"/>
      <c r="B42" s="4"/>
      <c r="C42" s="4"/>
      <c r="D42" s="4"/>
      <c r="E42" s="4"/>
      <c r="F42" s="4"/>
      <c r="G42" s="4"/>
      <c r="H42" s="4"/>
    </row>
    <row r="43" spans="1:16" x14ac:dyDescent="0.2">
      <c r="A43" s="4"/>
      <c r="B43" s="4"/>
      <c r="C43" s="4"/>
      <c r="D43" s="4"/>
      <c r="E43" s="4"/>
      <c r="F43" s="4"/>
      <c r="G43" s="4"/>
      <c r="H43" s="4"/>
    </row>
    <row r="44" spans="1:16" x14ac:dyDescent="0.2">
      <c r="A44" s="4"/>
      <c r="B44" s="4"/>
      <c r="C44" s="4"/>
      <c r="D44" s="4"/>
      <c r="E44" s="4"/>
      <c r="F44" s="4"/>
      <c r="G44" s="4"/>
      <c r="H44" s="4"/>
    </row>
    <row r="45" spans="1:16" x14ac:dyDescent="0.2">
      <c r="A45" s="4"/>
      <c r="B45" s="4"/>
      <c r="C45" s="4"/>
      <c r="D45" s="4"/>
      <c r="E45" s="4"/>
      <c r="F45" s="4"/>
      <c r="G45" s="4"/>
      <c r="H45" s="4"/>
    </row>
    <row r="46" spans="1:16" x14ac:dyDescent="0.2">
      <c r="A46" s="4"/>
      <c r="B46" s="4"/>
      <c r="C46" s="4"/>
      <c r="D46" s="4"/>
      <c r="E46" s="4"/>
      <c r="F46" s="4"/>
      <c r="G46" s="4"/>
      <c r="H46" s="4"/>
    </row>
    <row r="47" spans="1:16" x14ac:dyDescent="0.2">
      <c r="A47" s="4"/>
      <c r="B47" s="4"/>
      <c r="C47" s="4"/>
      <c r="D47" s="4"/>
      <c r="E47" s="4"/>
      <c r="F47" s="4"/>
      <c r="G47" s="4"/>
      <c r="H47" s="4"/>
    </row>
  </sheetData>
  <mergeCells count="12">
    <mergeCell ref="E10:F10"/>
    <mergeCell ref="G10:H10"/>
    <mergeCell ref="A1:D1"/>
    <mergeCell ref="E1:H1"/>
    <mergeCell ref="A9:D9"/>
    <mergeCell ref="E9:H9"/>
    <mergeCell ref="A2:B2"/>
    <mergeCell ref="C2:D2"/>
    <mergeCell ref="E2:F2"/>
    <mergeCell ref="G2:H2"/>
    <mergeCell ref="A10:B10"/>
    <mergeCell ref="C10:D10"/>
  </mergeCells>
  <hyperlinks>
    <hyperlink ref="A3" r:id="rId1" xr:uid="{513EF16A-35DD-4B3F-9BD6-E2FCFFF9E15D}"/>
    <hyperlink ref="A4" r:id="rId2" xr:uid="{93F95C86-848A-482C-BE57-6282F7F0D38C}"/>
    <hyperlink ref="A5" r:id="rId3" xr:uid="{151D2280-B03D-4DD0-A4F5-16389E0987A4}"/>
    <hyperlink ref="E3" r:id="rId4" xr:uid="{5B094797-6032-49A4-AE2B-DB9514F23D66}"/>
    <hyperlink ref="E4" r:id="rId5" xr:uid="{0B03FCBB-4FA2-4304-B550-3203D7D1487D}"/>
    <hyperlink ref="E5" r:id="rId6" xr:uid="{4B31D290-972C-4892-B6A8-14F022DB5D67}"/>
    <hyperlink ref="C3" r:id="rId7" xr:uid="{E4A3EE6C-EDC9-4741-9262-F9DA9AF86596}"/>
    <hyperlink ref="C4" r:id="rId8" xr:uid="{044D5559-7221-4688-86DA-D9DF7089F29E}"/>
    <hyperlink ref="C5" r:id="rId9" xr:uid="{6B72F4C4-EAF9-4E50-ABB8-77ADE1507410}"/>
    <hyperlink ref="C6" r:id="rId10" xr:uid="{367FCAF1-4A1F-4904-9EC4-B16E1D64ABAA}"/>
    <hyperlink ref="G3" r:id="rId11" xr:uid="{2AED91C2-EDDE-404B-871F-628AF3D6C441}"/>
    <hyperlink ref="G4" r:id="rId12" xr:uid="{727CE017-89E5-4627-8EF7-DB7DDED4F0D3}"/>
    <hyperlink ref="A12" r:id="rId13" xr:uid="{9F3F49B4-387C-4C2E-925E-F5633F380947}"/>
    <hyperlink ref="E12" r:id="rId14" xr:uid="{3BAF57CE-317A-4476-BD4C-DC8584581F8D}"/>
    <hyperlink ref="C12" r:id="rId15" xr:uid="{ACFFA99D-76D6-448E-A8B0-2A9A7379FF42}"/>
    <hyperlink ref="G11" r:id="rId16" xr:uid="{01BBF239-5BAC-4664-A2AE-A60915DCE90A}"/>
    <hyperlink ref="G5" r:id="rId17" xr:uid="{77F6980C-ACFB-4EEA-B36B-322DF03FE5C5}"/>
    <hyperlink ref="A15" r:id="rId18" xr:uid="{36D3540A-6B57-4A9C-B509-50066D025DE8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AA99-2B2C-438B-A90F-C274A5D3A516}">
  <sheetPr>
    <tabColor rgb="FF92D050"/>
  </sheetPr>
  <dimension ref="A1:H41"/>
  <sheetViews>
    <sheetView workbookViewId="0">
      <selection activeCell="C14" sqref="C14"/>
    </sheetView>
  </sheetViews>
  <sheetFormatPr defaultRowHeight="14.25" x14ac:dyDescent="0.2"/>
  <cols>
    <col min="1" max="1" width="34.75" bestFit="1" customWidth="1"/>
    <col min="3" max="3" width="37.875" bestFit="1" customWidth="1"/>
    <col min="5" max="5" width="21.5" bestFit="1" customWidth="1"/>
    <col min="7" max="7" width="41.375" bestFit="1" customWidth="1"/>
  </cols>
  <sheetData>
    <row r="1" spans="1:8" ht="33.75" x14ac:dyDescent="0.2">
      <c r="A1" s="147" t="s">
        <v>329</v>
      </c>
      <c r="B1" s="149"/>
      <c r="C1" s="147" t="s">
        <v>330</v>
      </c>
      <c r="D1" s="149"/>
      <c r="E1" s="147" t="s">
        <v>331</v>
      </c>
      <c r="F1" s="149"/>
      <c r="G1" s="147" t="s">
        <v>332</v>
      </c>
      <c r="H1" s="149"/>
    </row>
    <row r="2" spans="1:8" ht="15" x14ac:dyDescent="0.25">
      <c r="A2" s="155"/>
      <c r="B2" s="156"/>
      <c r="C2" s="157"/>
      <c r="D2" s="158"/>
      <c r="E2" s="157"/>
      <c r="F2" s="158"/>
      <c r="G2" s="157"/>
      <c r="H2" s="158"/>
    </row>
    <row r="3" spans="1:8" ht="15" x14ac:dyDescent="0.25">
      <c r="A3" s="62" t="s">
        <v>334</v>
      </c>
      <c r="B3" s="30" t="s">
        <v>386</v>
      </c>
      <c r="C3" s="62" t="s">
        <v>151</v>
      </c>
      <c r="D3" s="29"/>
      <c r="E3" s="29" t="s">
        <v>159</v>
      </c>
      <c r="F3" s="29"/>
      <c r="G3" s="29" t="s">
        <v>163</v>
      </c>
      <c r="H3" s="29"/>
    </row>
    <row r="4" spans="1:8" ht="15" x14ac:dyDescent="0.25">
      <c r="A4" s="62" t="s">
        <v>142</v>
      </c>
      <c r="B4" s="30" t="s">
        <v>386</v>
      </c>
      <c r="C4" s="62" t="s">
        <v>152</v>
      </c>
      <c r="D4" s="29"/>
      <c r="E4" s="26" t="s">
        <v>160</v>
      </c>
      <c r="F4" s="26"/>
      <c r="G4" s="29" t="s">
        <v>164</v>
      </c>
      <c r="H4" s="29"/>
    </row>
    <row r="5" spans="1:8" ht="15" x14ac:dyDescent="0.25">
      <c r="A5" s="62" t="s">
        <v>143</v>
      </c>
      <c r="B5" s="30" t="s">
        <v>386</v>
      </c>
      <c r="C5" s="62" t="s">
        <v>153</v>
      </c>
      <c r="D5" s="29"/>
      <c r="E5" s="26" t="s">
        <v>161</v>
      </c>
      <c r="F5" s="26"/>
      <c r="G5" s="29" t="s">
        <v>165</v>
      </c>
      <c r="H5" s="29"/>
    </row>
    <row r="6" spans="1:8" ht="15" x14ac:dyDescent="0.25">
      <c r="A6" s="62" t="s">
        <v>144</v>
      </c>
      <c r="B6" s="30" t="s">
        <v>386</v>
      </c>
      <c r="C6" s="62" t="s">
        <v>154</v>
      </c>
      <c r="D6" s="29"/>
      <c r="E6" s="64" t="s">
        <v>162</v>
      </c>
      <c r="F6" s="32"/>
      <c r="G6" s="29" t="s">
        <v>166</v>
      </c>
      <c r="H6" s="29"/>
    </row>
    <row r="7" spans="1:8" ht="15" x14ac:dyDescent="0.25">
      <c r="A7" s="63" t="s">
        <v>145</v>
      </c>
      <c r="B7" s="31" t="s">
        <v>386</v>
      </c>
      <c r="C7" s="63" t="s">
        <v>155</v>
      </c>
      <c r="D7" s="31"/>
      <c r="E7" s="33"/>
      <c r="F7" s="33"/>
      <c r="G7" s="63" t="s">
        <v>167</v>
      </c>
      <c r="H7" s="26"/>
    </row>
    <row r="8" spans="1:8" ht="15" x14ac:dyDescent="0.25">
      <c r="A8" s="63" t="s">
        <v>146</v>
      </c>
      <c r="B8" s="31"/>
      <c r="C8" s="63" t="s">
        <v>156</v>
      </c>
      <c r="D8" s="31"/>
      <c r="E8" s="33"/>
      <c r="F8" s="33"/>
      <c r="G8" s="63" t="s">
        <v>168</v>
      </c>
      <c r="H8" s="26"/>
    </row>
    <row r="9" spans="1:8" ht="15" x14ac:dyDescent="0.25">
      <c r="A9" s="63" t="s">
        <v>147</v>
      </c>
      <c r="B9" s="31"/>
      <c r="C9" s="63" t="s">
        <v>157</v>
      </c>
      <c r="D9" s="31"/>
      <c r="E9" s="33"/>
      <c r="F9" s="33"/>
      <c r="G9" s="32" t="s">
        <v>169</v>
      </c>
      <c r="H9" s="32"/>
    </row>
    <row r="10" spans="1:8" ht="15" x14ac:dyDescent="0.25">
      <c r="A10" s="64" t="s">
        <v>148</v>
      </c>
      <c r="B10" s="34"/>
      <c r="C10" s="64" t="s">
        <v>158</v>
      </c>
      <c r="D10" s="32"/>
      <c r="E10" s="33"/>
      <c r="F10" s="33"/>
      <c r="G10" s="33"/>
      <c r="H10" s="33"/>
    </row>
    <row r="11" spans="1:8" ht="15" x14ac:dyDescent="0.25">
      <c r="A11" s="64" t="s">
        <v>149</v>
      </c>
      <c r="B11" s="34" t="s">
        <v>386</v>
      </c>
      <c r="C11" s="64" t="s">
        <v>170</v>
      </c>
      <c r="D11" s="32"/>
      <c r="E11" s="33"/>
      <c r="F11" s="33"/>
      <c r="G11" s="33"/>
      <c r="H11" s="33"/>
    </row>
    <row r="12" spans="1:8" ht="15" x14ac:dyDescent="0.25">
      <c r="A12" s="64" t="s">
        <v>150</v>
      </c>
      <c r="B12" s="34"/>
      <c r="C12" s="4"/>
      <c r="D12" s="4"/>
      <c r="E12" s="4"/>
      <c r="F12" s="4"/>
      <c r="G12" s="4"/>
      <c r="H12" s="4"/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x14ac:dyDescent="0.2">
      <c r="A14" s="4"/>
      <c r="B14" s="4"/>
      <c r="C14" s="4"/>
      <c r="D14" s="4"/>
      <c r="E14" s="4"/>
      <c r="F14" s="4"/>
      <c r="G14" s="4"/>
      <c r="H14" s="4"/>
    </row>
    <row r="15" spans="1:8" x14ac:dyDescent="0.2">
      <c r="A15" s="4"/>
      <c r="B15" s="4"/>
      <c r="C15" s="4"/>
      <c r="D15" s="4"/>
      <c r="E15" s="4"/>
      <c r="F15" s="4"/>
      <c r="G15" s="4"/>
      <c r="H15" s="4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  <row r="21" spans="1:8" x14ac:dyDescent="0.2">
      <c r="A21" s="4"/>
      <c r="B21" s="4"/>
      <c r="C21" s="4"/>
      <c r="D21" s="4"/>
      <c r="E21" s="4"/>
      <c r="F21" s="4"/>
      <c r="G21" s="4"/>
      <c r="H21" s="4"/>
    </row>
    <row r="22" spans="1:8" x14ac:dyDescent="0.2">
      <c r="A22" s="4"/>
      <c r="B22" s="4"/>
      <c r="C22" s="4"/>
      <c r="D22" s="4"/>
      <c r="E22" s="4"/>
      <c r="F22" s="4"/>
      <c r="G22" s="4"/>
      <c r="H22" s="4"/>
    </row>
    <row r="23" spans="1:8" x14ac:dyDescent="0.2">
      <c r="A23" s="4"/>
      <c r="B23" s="4"/>
      <c r="C23" s="4"/>
      <c r="D23" s="4"/>
      <c r="E23" s="4"/>
      <c r="F23" s="4"/>
      <c r="G23" s="4"/>
      <c r="H23" s="4"/>
    </row>
    <row r="24" spans="1:8" x14ac:dyDescent="0.2">
      <c r="A24" s="4"/>
      <c r="B24" s="4"/>
      <c r="C24" s="4"/>
      <c r="D24" s="4"/>
      <c r="E24" s="4"/>
      <c r="F24" s="4"/>
      <c r="G24" s="4"/>
      <c r="H24" s="4"/>
    </row>
    <row r="25" spans="1:8" x14ac:dyDescent="0.2">
      <c r="A25" s="4"/>
      <c r="B25" s="4"/>
      <c r="C25" s="4"/>
      <c r="D25" s="4"/>
      <c r="E25" s="4"/>
      <c r="F25" s="4"/>
      <c r="G25" s="4"/>
      <c r="H25" s="4"/>
    </row>
    <row r="26" spans="1:8" x14ac:dyDescent="0.2">
      <c r="A26" s="4"/>
      <c r="B26" s="4"/>
      <c r="C26" s="4"/>
      <c r="D26" s="4"/>
      <c r="E26" s="4"/>
      <c r="F26" s="4"/>
      <c r="G26" s="4"/>
      <c r="H26" s="4"/>
    </row>
    <row r="27" spans="1:8" x14ac:dyDescent="0.2">
      <c r="A27" s="4"/>
      <c r="B27" s="4"/>
      <c r="C27" s="4"/>
      <c r="D27" s="4"/>
      <c r="E27" s="4"/>
      <c r="F27" s="4"/>
      <c r="G27" s="4"/>
      <c r="H27" s="4"/>
    </row>
    <row r="28" spans="1:8" x14ac:dyDescent="0.2">
      <c r="A28" s="4"/>
      <c r="B28" s="4"/>
      <c r="C28" s="4"/>
      <c r="D28" s="4"/>
      <c r="E28" s="4"/>
      <c r="F28" s="4"/>
      <c r="G28" s="4"/>
      <c r="H28" s="4"/>
    </row>
    <row r="29" spans="1:8" x14ac:dyDescent="0.2">
      <c r="A29" s="4"/>
      <c r="B29" s="4"/>
      <c r="C29" s="4"/>
      <c r="D29" s="4"/>
      <c r="E29" s="4"/>
      <c r="F29" s="4"/>
      <c r="G29" s="4"/>
      <c r="H29" s="4"/>
    </row>
    <row r="30" spans="1:8" x14ac:dyDescent="0.2">
      <c r="A30" s="4"/>
      <c r="B30" s="4"/>
      <c r="C30" s="4"/>
      <c r="D30" s="4"/>
      <c r="E30" s="4"/>
      <c r="F30" s="4"/>
      <c r="G30" s="4"/>
      <c r="H30" s="4"/>
    </row>
    <row r="31" spans="1:8" x14ac:dyDescent="0.2">
      <c r="A31" s="4"/>
      <c r="B31" s="4"/>
      <c r="C31" s="4"/>
      <c r="D31" s="4"/>
      <c r="E31" s="4"/>
      <c r="F31" s="4"/>
      <c r="G31" s="4"/>
      <c r="H31" s="4"/>
    </row>
    <row r="32" spans="1:8" x14ac:dyDescent="0.2">
      <c r="A32" s="4"/>
      <c r="B32" s="4"/>
      <c r="C32" s="4"/>
      <c r="D32" s="4"/>
      <c r="E32" s="4"/>
      <c r="F32" s="4"/>
      <c r="G32" s="4"/>
      <c r="H32" s="4"/>
    </row>
    <row r="33" spans="1:8" x14ac:dyDescent="0.2">
      <c r="A33" s="4"/>
      <c r="B33" s="4"/>
      <c r="C33" s="4"/>
      <c r="D33" s="4"/>
      <c r="E33" s="4"/>
      <c r="F33" s="4"/>
      <c r="G33" s="4"/>
      <c r="H33" s="4"/>
    </row>
    <row r="34" spans="1:8" x14ac:dyDescent="0.2">
      <c r="A34" s="4"/>
      <c r="B34" s="4"/>
      <c r="C34" s="4"/>
      <c r="D34" s="4"/>
      <c r="E34" s="4"/>
      <c r="F34" s="4"/>
      <c r="G34" s="4"/>
      <c r="H34" s="4"/>
    </row>
    <row r="35" spans="1:8" x14ac:dyDescent="0.2">
      <c r="A35" s="4"/>
      <c r="B35" s="4"/>
      <c r="C35" s="4"/>
      <c r="D35" s="4"/>
      <c r="E35" s="4"/>
      <c r="F35" s="4"/>
      <c r="G35" s="4"/>
      <c r="H35" s="4"/>
    </row>
    <row r="36" spans="1:8" x14ac:dyDescent="0.2">
      <c r="A36" s="4"/>
      <c r="B36" s="4"/>
      <c r="C36" s="4"/>
      <c r="D36" s="4"/>
      <c r="E36" s="4"/>
      <c r="F36" s="4"/>
      <c r="G36" s="4"/>
      <c r="H36" s="4"/>
    </row>
    <row r="37" spans="1:8" x14ac:dyDescent="0.2">
      <c r="A37" s="4"/>
      <c r="B37" s="4"/>
      <c r="C37" s="4"/>
      <c r="D37" s="4"/>
      <c r="E37" s="4"/>
      <c r="F37" s="4"/>
      <c r="G37" s="4"/>
      <c r="H37" s="4"/>
    </row>
    <row r="38" spans="1:8" x14ac:dyDescent="0.2">
      <c r="A38" s="4"/>
      <c r="B38" s="4"/>
      <c r="C38" s="4"/>
      <c r="D38" s="4"/>
      <c r="E38" s="4"/>
      <c r="F38" s="4"/>
      <c r="G38" s="4"/>
      <c r="H38" s="4"/>
    </row>
    <row r="39" spans="1:8" x14ac:dyDescent="0.2">
      <c r="A39" s="4"/>
      <c r="B39" s="4"/>
      <c r="C39" s="4"/>
      <c r="D39" s="4"/>
      <c r="E39" s="4"/>
      <c r="F39" s="4"/>
      <c r="G39" s="4"/>
      <c r="H39" s="4"/>
    </row>
    <row r="40" spans="1:8" x14ac:dyDescent="0.2">
      <c r="A40" s="4"/>
      <c r="B40" s="4"/>
      <c r="C40" s="4"/>
      <c r="D40" s="4"/>
      <c r="E40" s="4"/>
      <c r="F40" s="4"/>
      <c r="G40" s="4"/>
      <c r="H40" s="4"/>
    </row>
    <row r="41" spans="1:8" x14ac:dyDescent="0.2">
      <c r="A41" s="4"/>
      <c r="B41" s="4"/>
    </row>
  </sheetData>
  <mergeCells count="8">
    <mergeCell ref="A1:B1"/>
    <mergeCell ref="C1:D1"/>
    <mergeCell ref="E1:F1"/>
    <mergeCell ref="G1:H1"/>
    <mergeCell ref="A2:B2"/>
    <mergeCell ref="C2:D2"/>
    <mergeCell ref="E2:F2"/>
    <mergeCell ref="G2:H2"/>
  </mergeCells>
  <hyperlinks>
    <hyperlink ref="A3" r:id="rId1" xr:uid="{1BBCFC47-6F02-4B58-B1AB-6827FF97AFC9}"/>
    <hyperlink ref="A4" r:id="rId2" xr:uid="{C5508CC0-EC8E-4E43-AC5A-30AEED3A6A06}"/>
    <hyperlink ref="A5" r:id="rId3" xr:uid="{61B29F5D-1AF7-4FBF-9AA1-DAAF3E1FFFB6}"/>
    <hyperlink ref="A6" r:id="rId4" xr:uid="{A26A1280-5FEF-4002-818F-1CF6E67E5782}"/>
    <hyperlink ref="A7" r:id="rId5" xr:uid="{E4FFD9E3-2071-4042-9BC3-EDE53A5B700B}"/>
    <hyperlink ref="A8" r:id="rId6" xr:uid="{85274947-F683-43BE-BA97-37EB9F85CA2A}"/>
    <hyperlink ref="A9" r:id="rId7" xr:uid="{B8D5CA77-BED5-47BA-A267-02E3DAA00A64}"/>
    <hyperlink ref="A10" r:id="rId8" xr:uid="{BBFC4037-36CC-4CF3-A622-A2E48CC74666}"/>
    <hyperlink ref="A11" r:id="rId9" xr:uid="{5D9F4459-6902-44F3-AAE6-7FBE48A68390}"/>
    <hyperlink ref="A12" r:id="rId10" xr:uid="{F3578CE4-2059-4FB7-8257-2E8DE1FCC0F5}"/>
    <hyperlink ref="C6" r:id="rId11" xr:uid="{A23C8ADB-C021-4186-BA0B-959E231D5B24}"/>
    <hyperlink ref="C4" r:id="rId12" xr:uid="{12746353-5CB5-4C97-9379-E822390BA990}"/>
    <hyperlink ref="C5" r:id="rId13" xr:uid="{A291965D-1F62-4BC5-83A9-DEDC74BA698B}"/>
    <hyperlink ref="C3" r:id="rId14" xr:uid="{FBA9551B-7E20-417D-AEDC-40FBA40DD0C8}"/>
    <hyperlink ref="C7" r:id="rId15" xr:uid="{E43BDC4D-4A9B-45FE-8FAB-65A5EDD167D3}"/>
    <hyperlink ref="C8" r:id="rId16" xr:uid="{E7246CB8-3503-4D37-B86B-E1B06E569FD1}"/>
    <hyperlink ref="C9" r:id="rId17" xr:uid="{3EE95B61-BA55-4753-9861-A513E94D0F63}"/>
    <hyperlink ref="C10" r:id="rId18" xr:uid="{7815B8EC-7D29-4462-AF8B-2644B7AAFD5D}"/>
    <hyperlink ref="C11" r:id="rId19" xr:uid="{F22FCC84-D4BE-4BE3-9F63-8F00A541C20F}"/>
    <hyperlink ref="E6" r:id="rId20" xr:uid="{2E740F63-EC99-4439-AF58-4E7DC75729F6}"/>
    <hyperlink ref="G7" r:id="rId21" xr:uid="{AED4E26F-AC94-4959-B129-6C38FF8236E1}"/>
    <hyperlink ref="G8" r:id="rId22" xr:uid="{92FAC2EF-9871-4DF1-809B-43866921DB88}"/>
  </hyperlinks>
  <pageMargins left="0.511811024" right="0.511811024" top="0.78740157499999996" bottom="0.78740157499999996" header="0.31496062000000002" footer="0.31496062000000002"/>
  <pageSetup paperSize="9" orientation="portrait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2D93-2877-41ED-9586-4CC3373A7B03}">
  <sheetPr>
    <tabColor rgb="FFFF6699"/>
  </sheetPr>
  <dimension ref="A1:H40"/>
  <sheetViews>
    <sheetView topLeftCell="A4" workbookViewId="0">
      <selection activeCell="C14" sqref="C14"/>
    </sheetView>
  </sheetViews>
  <sheetFormatPr defaultRowHeight="14.25" x14ac:dyDescent="0.2"/>
  <cols>
    <col min="1" max="1" width="45.625" bestFit="1" customWidth="1"/>
    <col min="3" max="3" width="48.5" bestFit="1" customWidth="1"/>
    <col min="5" max="5" width="40" bestFit="1" customWidth="1"/>
    <col min="6" max="6" width="9" customWidth="1"/>
    <col min="7" max="7" width="34" bestFit="1" customWidth="1"/>
  </cols>
  <sheetData>
    <row r="1" spans="1:8" ht="33.75" x14ac:dyDescent="0.2">
      <c r="A1" s="147" t="s">
        <v>329</v>
      </c>
      <c r="B1" s="149"/>
      <c r="C1" s="147" t="s">
        <v>330</v>
      </c>
      <c r="D1" s="149"/>
      <c r="E1" s="147" t="s">
        <v>331</v>
      </c>
      <c r="F1" s="149"/>
      <c r="G1" s="147" t="s">
        <v>332</v>
      </c>
      <c r="H1" s="149"/>
    </row>
    <row r="2" spans="1:8" ht="15" x14ac:dyDescent="0.25">
      <c r="A2" s="155"/>
      <c r="B2" s="156"/>
      <c r="C2" s="159"/>
      <c r="D2" s="156"/>
      <c r="E2" s="159"/>
      <c r="F2" s="156"/>
      <c r="G2" s="159"/>
      <c r="H2" s="156"/>
    </row>
    <row r="3" spans="1:8" ht="15" x14ac:dyDescent="0.25">
      <c r="A3" s="70" t="s">
        <v>171</v>
      </c>
      <c r="B3" s="136" t="s">
        <v>386</v>
      </c>
      <c r="C3" s="70" t="s">
        <v>186</v>
      </c>
      <c r="D3" s="136" t="s">
        <v>386</v>
      </c>
      <c r="E3" s="75" t="s">
        <v>196</v>
      </c>
      <c r="F3" s="21"/>
      <c r="G3" s="70" t="s">
        <v>205</v>
      </c>
      <c r="H3" s="21"/>
    </row>
    <row r="4" spans="1:8" ht="15" x14ac:dyDescent="0.25">
      <c r="A4" s="70" t="s">
        <v>172</v>
      </c>
      <c r="B4" s="94" t="s">
        <v>386</v>
      </c>
      <c r="C4" s="20" t="s">
        <v>187</v>
      </c>
      <c r="D4" s="143" t="s">
        <v>386</v>
      </c>
      <c r="E4" s="75" t="s">
        <v>197</v>
      </c>
      <c r="F4" s="143" t="s">
        <v>386</v>
      </c>
      <c r="G4" s="20" t="s">
        <v>203</v>
      </c>
      <c r="H4" s="21"/>
    </row>
    <row r="5" spans="1:8" ht="15" x14ac:dyDescent="0.25">
      <c r="A5" s="70" t="s">
        <v>173</v>
      </c>
      <c r="B5" s="94" t="s">
        <v>386</v>
      </c>
      <c r="C5" s="70" t="s">
        <v>188</v>
      </c>
      <c r="D5" s="143" t="s">
        <v>386</v>
      </c>
      <c r="E5" s="24" t="s">
        <v>198</v>
      </c>
      <c r="F5" s="25"/>
      <c r="G5" s="72" t="s">
        <v>204</v>
      </c>
      <c r="H5" s="25"/>
    </row>
    <row r="6" spans="1:8" ht="15" x14ac:dyDescent="0.25">
      <c r="A6" s="71" t="s">
        <v>174</v>
      </c>
      <c r="B6" s="101" t="s">
        <v>386</v>
      </c>
      <c r="C6" s="24" t="s">
        <v>189</v>
      </c>
      <c r="D6" s="25"/>
      <c r="E6" s="72" t="s">
        <v>199</v>
      </c>
      <c r="F6" s="25"/>
      <c r="G6" s="72" t="s">
        <v>206</v>
      </c>
      <c r="H6" s="134" t="s">
        <v>386</v>
      </c>
    </row>
    <row r="7" spans="1:8" ht="15" x14ac:dyDescent="0.25">
      <c r="A7" s="70" t="s">
        <v>175</v>
      </c>
      <c r="B7" s="111" t="s">
        <v>386</v>
      </c>
      <c r="C7" s="72" t="s">
        <v>190</v>
      </c>
      <c r="D7" s="25"/>
      <c r="E7" s="22" t="s">
        <v>200</v>
      </c>
      <c r="F7" s="23"/>
      <c r="G7" s="74" t="s">
        <v>207</v>
      </c>
      <c r="H7" s="23"/>
    </row>
    <row r="8" spans="1:8" ht="15" x14ac:dyDescent="0.25">
      <c r="A8" s="72" t="s">
        <v>176</v>
      </c>
      <c r="B8" s="25"/>
      <c r="C8" s="72" t="s">
        <v>191</v>
      </c>
      <c r="D8" s="25"/>
      <c r="E8" s="74" t="s">
        <v>201</v>
      </c>
      <c r="F8" s="23"/>
      <c r="G8" s="22" t="s">
        <v>208</v>
      </c>
      <c r="H8" s="23"/>
    </row>
    <row r="9" spans="1:8" ht="15" x14ac:dyDescent="0.25">
      <c r="A9" s="24" t="s">
        <v>177</v>
      </c>
      <c r="B9" s="25"/>
      <c r="C9" s="72" t="s">
        <v>192</v>
      </c>
      <c r="D9" s="25"/>
      <c r="E9" s="74" t="s">
        <v>202</v>
      </c>
      <c r="F9" s="23"/>
      <c r="G9" s="73" t="s">
        <v>209</v>
      </c>
      <c r="H9" s="23"/>
    </row>
    <row r="10" spans="1:8" ht="15" x14ac:dyDescent="0.25">
      <c r="A10" s="24" t="s">
        <v>178</v>
      </c>
      <c r="B10" s="25"/>
      <c r="C10" s="74" t="s">
        <v>193</v>
      </c>
      <c r="D10" s="74"/>
      <c r="E10" s="4"/>
      <c r="F10" s="4"/>
      <c r="G10" s="4"/>
      <c r="H10" s="4"/>
    </row>
    <row r="11" spans="1:8" ht="15" x14ac:dyDescent="0.25">
      <c r="A11" s="24" t="s">
        <v>179</v>
      </c>
      <c r="B11" s="25"/>
      <c r="C11" s="74" t="s">
        <v>194</v>
      </c>
      <c r="D11" s="23"/>
      <c r="E11" s="4"/>
      <c r="F11" s="4"/>
      <c r="G11" s="4"/>
      <c r="H11" s="4"/>
    </row>
    <row r="12" spans="1:8" ht="15" x14ac:dyDescent="0.25">
      <c r="A12" s="73" t="s">
        <v>180</v>
      </c>
      <c r="B12" s="181" t="s">
        <v>386</v>
      </c>
      <c r="C12" s="74" t="s">
        <v>195</v>
      </c>
      <c r="D12" s="23"/>
      <c r="E12" s="4"/>
      <c r="F12" s="4"/>
      <c r="G12" s="4"/>
      <c r="H12" s="4"/>
    </row>
    <row r="13" spans="1:8" x14ac:dyDescent="0.2">
      <c r="A13" s="22" t="s">
        <v>181</v>
      </c>
      <c r="B13" s="23"/>
      <c r="C13" s="4"/>
      <c r="D13" s="4"/>
      <c r="E13" s="4"/>
      <c r="F13" s="4"/>
      <c r="G13" s="4"/>
      <c r="H13" s="4"/>
    </row>
    <row r="14" spans="1:8" ht="15" x14ac:dyDescent="0.25">
      <c r="A14" s="73" t="s">
        <v>182</v>
      </c>
      <c r="B14" s="121" t="s">
        <v>386</v>
      </c>
      <c r="C14" s="4"/>
      <c r="D14" s="4"/>
      <c r="E14" s="4"/>
      <c r="F14" s="4"/>
      <c r="G14" s="4"/>
      <c r="H14" s="4"/>
    </row>
    <row r="15" spans="1:8" x14ac:dyDescent="0.2">
      <c r="A15" s="22" t="s">
        <v>183</v>
      </c>
      <c r="B15" s="132" t="s">
        <v>386</v>
      </c>
      <c r="C15" s="4"/>
      <c r="D15" s="4"/>
      <c r="E15" s="4"/>
      <c r="F15" s="4"/>
      <c r="G15" s="4"/>
      <c r="H15" s="4"/>
    </row>
    <row r="16" spans="1:8" x14ac:dyDescent="0.2">
      <c r="A16" s="22" t="s">
        <v>184</v>
      </c>
      <c r="B16" s="23"/>
      <c r="C16" s="4"/>
      <c r="D16" s="4"/>
      <c r="E16" s="4"/>
      <c r="F16" s="4"/>
      <c r="G16" s="4"/>
      <c r="H16" s="4"/>
    </row>
    <row r="17" spans="1:8" ht="15" x14ac:dyDescent="0.25">
      <c r="A17" s="73" t="s">
        <v>185</v>
      </c>
      <c r="B17" s="181" t="s">
        <v>386</v>
      </c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ht="15.75" x14ac:dyDescent="0.2">
      <c r="A19" s="76" t="s">
        <v>337</v>
      </c>
      <c r="B19" s="80"/>
      <c r="C19" s="4"/>
      <c r="D19" s="4"/>
      <c r="E19" s="4"/>
      <c r="F19" s="4"/>
      <c r="G19" s="4"/>
      <c r="H19" s="4"/>
    </row>
    <row r="20" spans="1:8" ht="15.75" x14ac:dyDescent="0.2">
      <c r="A20" s="76" t="s">
        <v>338</v>
      </c>
      <c r="B20" s="80"/>
      <c r="C20" s="4"/>
      <c r="D20" s="4"/>
      <c r="E20" s="4"/>
      <c r="F20" s="4"/>
      <c r="G20" s="4"/>
      <c r="H20" s="4"/>
    </row>
    <row r="21" spans="1:8" x14ac:dyDescent="0.2">
      <c r="A21" s="4"/>
      <c r="B21" s="4"/>
      <c r="C21" s="4"/>
      <c r="D21" s="4"/>
      <c r="E21" s="4"/>
      <c r="F21" s="4"/>
      <c r="G21" s="4"/>
      <c r="H21" s="4"/>
    </row>
    <row r="22" spans="1:8" x14ac:dyDescent="0.2">
      <c r="A22" s="4"/>
      <c r="B22" s="4"/>
      <c r="C22" s="4"/>
      <c r="D22" s="4"/>
      <c r="E22" s="4"/>
      <c r="F22" s="4"/>
      <c r="G22" s="4"/>
      <c r="H22" s="4"/>
    </row>
    <row r="23" spans="1:8" x14ac:dyDescent="0.2">
      <c r="A23" s="4"/>
      <c r="B23" s="4"/>
      <c r="C23" s="4"/>
      <c r="D23" s="4"/>
      <c r="E23" s="4"/>
      <c r="F23" s="4"/>
      <c r="G23" s="4"/>
      <c r="H23" s="4"/>
    </row>
    <row r="24" spans="1:8" x14ac:dyDescent="0.2">
      <c r="A24" s="4"/>
      <c r="B24" s="4"/>
      <c r="C24" s="4"/>
      <c r="D24" s="4"/>
      <c r="E24" s="4"/>
      <c r="F24" s="4"/>
      <c r="G24" s="4"/>
      <c r="H24" s="4"/>
    </row>
    <row r="25" spans="1:8" x14ac:dyDescent="0.2">
      <c r="A25" s="4"/>
      <c r="B25" s="4"/>
      <c r="C25" s="4"/>
      <c r="D25" s="4"/>
      <c r="E25" s="4"/>
      <c r="F25" s="4"/>
      <c r="G25" s="4"/>
      <c r="H25" s="4"/>
    </row>
    <row r="26" spans="1:8" x14ac:dyDescent="0.2">
      <c r="A26" s="4"/>
      <c r="B26" s="4"/>
      <c r="C26" s="4"/>
      <c r="D26" s="4"/>
      <c r="E26" s="4"/>
      <c r="F26" s="4"/>
      <c r="G26" s="4"/>
      <c r="H26" s="4"/>
    </row>
    <row r="27" spans="1:8" x14ac:dyDescent="0.2">
      <c r="A27" s="4"/>
      <c r="B27" s="4"/>
      <c r="C27" s="4"/>
      <c r="D27" s="4"/>
      <c r="E27" s="4"/>
      <c r="F27" s="4"/>
      <c r="G27" s="4"/>
      <c r="H27" s="4"/>
    </row>
    <row r="28" spans="1:8" x14ac:dyDescent="0.2">
      <c r="A28" s="4"/>
      <c r="B28" s="4"/>
      <c r="C28" s="4"/>
      <c r="D28" s="4"/>
      <c r="E28" s="4"/>
      <c r="F28" s="4"/>
      <c r="G28" s="4"/>
      <c r="H28" s="4"/>
    </row>
    <row r="29" spans="1:8" x14ac:dyDescent="0.2">
      <c r="A29" s="4"/>
      <c r="B29" s="4"/>
      <c r="C29" s="4"/>
      <c r="D29" s="4"/>
      <c r="E29" s="4"/>
      <c r="F29" s="4"/>
      <c r="G29" s="4"/>
      <c r="H29" s="4"/>
    </row>
    <row r="30" spans="1:8" x14ac:dyDescent="0.2">
      <c r="A30" s="4"/>
      <c r="B30" s="4"/>
      <c r="C30" s="4"/>
      <c r="D30" s="4"/>
      <c r="E30" s="4"/>
      <c r="F30" s="4"/>
      <c r="G30" s="4"/>
      <c r="H30" s="4"/>
    </row>
    <row r="31" spans="1:8" x14ac:dyDescent="0.2">
      <c r="A31" s="4"/>
      <c r="B31" s="4"/>
      <c r="C31" s="4"/>
      <c r="D31" s="4"/>
      <c r="E31" s="4"/>
      <c r="F31" s="4"/>
      <c r="G31" s="4"/>
      <c r="H31" s="4"/>
    </row>
    <row r="32" spans="1:8" x14ac:dyDescent="0.2">
      <c r="A32" s="4"/>
      <c r="B32" s="4"/>
      <c r="C32" s="4"/>
      <c r="D32" s="4"/>
      <c r="E32" s="4"/>
      <c r="F32" s="4"/>
      <c r="G32" s="4"/>
      <c r="H32" s="4"/>
    </row>
    <row r="33" spans="1:8" x14ac:dyDescent="0.2">
      <c r="A33" s="4"/>
      <c r="B33" s="4"/>
      <c r="C33" s="4"/>
      <c r="D33" s="4"/>
      <c r="E33" s="4"/>
      <c r="F33" s="4"/>
      <c r="G33" s="4"/>
      <c r="H33" s="4"/>
    </row>
    <row r="34" spans="1:8" x14ac:dyDescent="0.2">
      <c r="A34" s="4"/>
      <c r="B34" s="4"/>
      <c r="C34" s="4"/>
      <c r="D34" s="4"/>
      <c r="E34" s="4"/>
      <c r="F34" s="4"/>
      <c r="G34" s="4"/>
      <c r="H34" s="4"/>
    </row>
    <row r="35" spans="1:8" x14ac:dyDescent="0.2">
      <c r="A35" s="4"/>
      <c r="B35" s="4"/>
      <c r="C35" s="4"/>
      <c r="D35" s="4"/>
      <c r="E35" s="4"/>
      <c r="F35" s="4"/>
      <c r="G35" s="4"/>
      <c r="H35" s="4"/>
    </row>
    <row r="36" spans="1:8" x14ac:dyDescent="0.2">
      <c r="A36" s="4"/>
      <c r="B36" s="4"/>
      <c r="C36" s="4"/>
      <c r="D36" s="4"/>
      <c r="E36" s="4"/>
      <c r="F36" s="4"/>
      <c r="G36" s="4"/>
      <c r="H36" s="4"/>
    </row>
    <row r="37" spans="1:8" x14ac:dyDescent="0.2">
      <c r="A37" s="4"/>
      <c r="B37" s="4"/>
      <c r="C37" s="4"/>
      <c r="D37" s="4"/>
      <c r="E37" s="4"/>
      <c r="F37" s="4"/>
      <c r="G37" s="4"/>
      <c r="H37" s="4"/>
    </row>
    <row r="38" spans="1:8" x14ac:dyDescent="0.2">
      <c r="A38" s="4"/>
      <c r="B38" s="4"/>
      <c r="C38" s="4"/>
      <c r="D38" s="4"/>
      <c r="E38" s="4"/>
      <c r="F38" s="4"/>
      <c r="G38" s="4"/>
      <c r="H38" s="4"/>
    </row>
    <row r="39" spans="1:8" x14ac:dyDescent="0.2">
      <c r="A39" s="4"/>
      <c r="B39" s="4"/>
      <c r="C39" s="4"/>
      <c r="D39" s="4"/>
      <c r="E39" s="4"/>
      <c r="F39" s="4"/>
      <c r="G39" s="4"/>
      <c r="H39" s="4"/>
    </row>
    <row r="40" spans="1:8" x14ac:dyDescent="0.2">
      <c r="A40" s="4"/>
      <c r="B40" s="4"/>
      <c r="C40" s="4"/>
      <c r="D40" s="4"/>
      <c r="E40" s="4"/>
      <c r="F40" s="4"/>
      <c r="G40" s="4"/>
      <c r="H40" s="4"/>
    </row>
  </sheetData>
  <mergeCells count="8">
    <mergeCell ref="G2:H2"/>
    <mergeCell ref="A1:B1"/>
    <mergeCell ref="C1:D1"/>
    <mergeCell ref="E1:F1"/>
    <mergeCell ref="G1:H1"/>
    <mergeCell ref="A2:B2"/>
    <mergeCell ref="C2:D2"/>
    <mergeCell ref="E2:F2"/>
  </mergeCells>
  <hyperlinks>
    <hyperlink ref="A3" r:id="rId1" xr:uid="{4A9D0702-2126-43E4-9ECC-BF2B3298C792}"/>
    <hyperlink ref="A4" r:id="rId2" xr:uid="{B0EC6E5E-C5F7-4395-8C3F-35F019C2F348}"/>
    <hyperlink ref="A5" r:id="rId3" xr:uid="{FE2DEDEC-DD09-4FAB-B185-47EDDA040F1F}"/>
    <hyperlink ref="A7" r:id="rId4" xr:uid="{6CC9C66A-5F65-4F19-BB81-960EAB01BA3A}"/>
    <hyperlink ref="A8" r:id="rId5" xr:uid="{73E073E8-6C72-4B6A-A691-EF42922A038D}"/>
    <hyperlink ref="A12" r:id="rId6" xr:uid="{B5CC53B2-6868-4862-BDA6-E49736363FDF}"/>
    <hyperlink ref="A14" r:id="rId7" xr:uid="{24DE533D-0DA5-460C-9CDA-6DE2EA734997}"/>
    <hyperlink ref="A17" r:id="rId8" xr:uid="{9B06D253-A799-4592-A5DD-6B276E80DEE5}"/>
    <hyperlink ref="C3" r:id="rId9" xr:uid="{86335024-336B-4336-98AB-434E0890EC00}"/>
    <hyperlink ref="C5" r:id="rId10" xr:uid="{96600E8F-C78C-4E68-967C-EEC2EFE62404}"/>
    <hyperlink ref="C7" r:id="rId11" xr:uid="{7EC05529-512A-4E26-8CAD-F6C0788150D4}"/>
    <hyperlink ref="C9" r:id="rId12" xr:uid="{14DDF4AF-519A-4FC8-BC6F-32539559CD7C}"/>
    <hyperlink ref="C10" r:id="rId13" xr:uid="{DF66329E-5C10-470D-B440-A11D273A8F2E}"/>
    <hyperlink ref="C11" r:id="rId14" xr:uid="{43B82F04-D754-465B-9D65-2617561FB586}"/>
    <hyperlink ref="C12" r:id="rId15" xr:uid="{52F99AA0-B0D8-4028-803B-9401D059CC11}"/>
    <hyperlink ref="E3" r:id="rId16" xr:uid="{9240A567-1648-4A33-B997-803111FD7F3E}"/>
    <hyperlink ref="E4" r:id="rId17" xr:uid="{8843B150-2102-4B7A-B588-C94179B01480}"/>
    <hyperlink ref="E6" r:id="rId18" xr:uid="{EFE36C1C-6386-4418-83F6-C496608CB27C}"/>
    <hyperlink ref="E8" r:id="rId19" xr:uid="{C93A9F4C-3025-417C-839E-60F51054CC0A}"/>
    <hyperlink ref="E9" r:id="rId20" xr:uid="{D1B69BAE-EF60-406F-AEEE-33E6F46D9718}"/>
    <hyperlink ref="G3" r:id="rId21" xr:uid="{291A39B6-C949-4761-9D3E-AAB6264D476F}"/>
    <hyperlink ref="G7" r:id="rId22" xr:uid="{EE804D8E-4CEE-4AAF-A4E8-1BFF47F124D9}"/>
    <hyperlink ref="G9" r:id="rId23" xr:uid="{D96D97CC-99B6-41C7-B5FB-D0F6DA8E8D97}"/>
    <hyperlink ref="G5" r:id="rId24" xr:uid="{F2E01FA3-5918-4499-8A25-3510201E4A19}"/>
    <hyperlink ref="G6" r:id="rId25" xr:uid="{15C9A504-0A7A-4882-9098-99D94D792688}"/>
    <hyperlink ref="C8" r:id="rId26" xr:uid="{876C18E1-B1CF-45C4-AA43-567B300126A7}"/>
    <hyperlink ref="A19" r:id="rId27" xr:uid="{02AA0250-BDE6-44F7-B2A8-996A168E54C9}"/>
    <hyperlink ref="A20" r:id="rId28" xr:uid="{4BEE3E9D-A6E2-4763-8413-15736BD0C368}"/>
  </hyperlinks>
  <pageMargins left="0.511811024" right="0.511811024" top="0.78740157499999996" bottom="0.78740157499999996" header="0.31496062000000002" footer="0.31496062000000002"/>
  <pageSetup paperSize="9" orientation="portrait" r:id="rId29"/>
  <drawing r:id="rId3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22F7-D134-4E08-BAB5-93496D58840A}">
  <sheetPr>
    <tabColor rgb="FF00B050"/>
  </sheetPr>
  <dimension ref="A1:H27"/>
  <sheetViews>
    <sheetView workbookViewId="0">
      <selection activeCell="D6" sqref="D6"/>
    </sheetView>
  </sheetViews>
  <sheetFormatPr defaultRowHeight="14.25" x14ac:dyDescent="0.2"/>
  <cols>
    <col min="1" max="1" width="45.25" bestFit="1" customWidth="1"/>
    <col min="2" max="2" width="9" customWidth="1"/>
    <col min="3" max="3" width="37.375" bestFit="1" customWidth="1"/>
    <col min="5" max="5" width="37.75" bestFit="1" customWidth="1"/>
    <col min="7" max="7" width="42.625" bestFit="1" customWidth="1"/>
  </cols>
  <sheetData>
    <row r="1" spans="1:8" ht="33.75" x14ac:dyDescent="0.2">
      <c r="A1" s="147" t="s">
        <v>329</v>
      </c>
      <c r="B1" s="149"/>
      <c r="C1" s="147" t="s">
        <v>330</v>
      </c>
      <c r="D1" s="149"/>
      <c r="E1" s="147" t="s">
        <v>331</v>
      </c>
      <c r="F1" s="149"/>
      <c r="G1" s="147" t="s">
        <v>332</v>
      </c>
      <c r="H1" s="149"/>
    </row>
    <row r="2" spans="1:8" ht="15" x14ac:dyDescent="0.25">
      <c r="A2" s="155"/>
      <c r="B2" s="156"/>
      <c r="C2" s="159"/>
      <c r="D2" s="156"/>
      <c r="E2" s="159"/>
      <c r="F2" s="156"/>
      <c r="G2" s="14"/>
      <c r="H2" s="15"/>
    </row>
    <row r="3" spans="1:8" ht="15" x14ac:dyDescent="0.25">
      <c r="A3" s="77" t="s">
        <v>340</v>
      </c>
      <c r="B3" s="96" t="s">
        <v>386</v>
      </c>
      <c r="C3" s="77" t="s">
        <v>98</v>
      </c>
      <c r="D3" s="107" t="s">
        <v>386</v>
      </c>
      <c r="E3" s="77" t="s">
        <v>115</v>
      </c>
      <c r="F3" s="125" t="s">
        <v>386</v>
      </c>
      <c r="G3" s="16" t="s">
        <v>128</v>
      </c>
      <c r="H3" s="16"/>
    </row>
    <row r="4" spans="1:8" ht="15" x14ac:dyDescent="0.25">
      <c r="A4" s="77" t="s">
        <v>86</v>
      </c>
      <c r="B4" s="99" t="s">
        <v>386</v>
      </c>
      <c r="C4" s="77" t="s">
        <v>99</v>
      </c>
      <c r="D4" s="16"/>
      <c r="E4" s="16" t="s">
        <v>116</v>
      </c>
      <c r="F4" s="16"/>
      <c r="G4" s="16" t="s">
        <v>129</v>
      </c>
      <c r="H4" s="16"/>
    </row>
    <row r="5" spans="1:8" ht="15" x14ac:dyDescent="0.25">
      <c r="A5" s="77" t="s">
        <v>339</v>
      </c>
      <c r="B5" s="107" t="s">
        <v>386</v>
      </c>
      <c r="C5" s="77" t="s">
        <v>100</v>
      </c>
      <c r="D5" s="135" t="s">
        <v>386</v>
      </c>
      <c r="E5" s="16" t="s">
        <v>117</v>
      </c>
      <c r="F5" s="16"/>
      <c r="G5" s="16" t="s">
        <v>130</v>
      </c>
      <c r="H5" s="16"/>
    </row>
    <row r="6" spans="1:8" ht="15" x14ac:dyDescent="0.25">
      <c r="A6" s="77" t="s">
        <v>87</v>
      </c>
      <c r="B6" s="107" t="s">
        <v>386</v>
      </c>
      <c r="C6" s="77" t="s">
        <v>101</v>
      </c>
      <c r="D6" s="135" t="s">
        <v>386</v>
      </c>
      <c r="E6" s="16" t="s">
        <v>118</v>
      </c>
      <c r="F6" s="16"/>
      <c r="G6" s="16" t="s">
        <v>131</v>
      </c>
      <c r="H6" s="16"/>
    </row>
    <row r="7" spans="1:8" ht="15" x14ac:dyDescent="0.25">
      <c r="A7" s="77" t="s">
        <v>88</v>
      </c>
      <c r="B7" s="107" t="s">
        <v>386</v>
      </c>
      <c r="C7" s="77" t="s">
        <v>341</v>
      </c>
      <c r="D7" s="16"/>
      <c r="E7" s="78" t="s">
        <v>119</v>
      </c>
      <c r="F7" s="19"/>
      <c r="G7" s="16" t="s">
        <v>132</v>
      </c>
      <c r="H7" s="16"/>
    </row>
    <row r="8" spans="1:8" ht="15" x14ac:dyDescent="0.25">
      <c r="A8" s="78" t="s">
        <v>89</v>
      </c>
      <c r="B8" s="18"/>
      <c r="C8" s="77" t="s">
        <v>102</v>
      </c>
      <c r="D8" s="131" t="s">
        <v>386</v>
      </c>
      <c r="E8" s="18" t="s">
        <v>120</v>
      </c>
      <c r="F8" s="19"/>
      <c r="G8" s="16" t="s">
        <v>133</v>
      </c>
      <c r="H8" s="16"/>
    </row>
    <row r="9" spans="1:8" ht="15" x14ac:dyDescent="0.25">
      <c r="A9" s="78" t="s">
        <v>90</v>
      </c>
      <c r="B9" s="18"/>
      <c r="C9" s="18" t="s">
        <v>103</v>
      </c>
      <c r="D9" s="18"/>
      <c r="E9" s="18" t="s">
        <v>121</v>
      </c>
      <c r="F9" s="19"/>
      <c r="G9" s="18" t="s">
        <v>134</v>
      </c>
      <c r="H9" s="18"/>
    </row>
    <row r="10" spans="1:8" ht="15" x14ac:dyDescent="0.25">
      <c r="A10" s="78" t="s">
        <v>91</v>
      </c>
      <c r="B10" s="127" t="s">
        <v>386</v>
      </c>
      <c r="C10" s="18" t="s">
        <v>104</v>
      </c>
      <c r="D10" s="18"/>
      <c r="E10" s="18" t="s">
        <v>122</v>
      </c>
      <c r="F10" s="18"/>
      <c r="G10" s="78" t="s">
        <v>135</v>
      </c>
      <c r="H10" s="18"/>
    </row>
    <row r="11" spans="1:8" ht="15" x14ac:dyDescent="0.25">
      <c r="A11" s="78" t="s">
        <v>92</v>
      </c>
      <c r="B11" s="130" t="s">
        <v>386</v>
      </c>
      <c r="C11" s="78" t="s">
        <v>105</v>
      </c>
      <c r="D11" s="18"/>
      <c r="E11" s="18" t="s">
        <v>123</v>
      </c>
      <c r="F11" s="18"/>
      <c r="G11" s="18" t="s">
        <v>136</v>
      </c>
      <c r="H11" s="18"/>
    </row>
    <row r="12" spans="1:8" ht="15" x14ac:dyDescent="0.25">
      <c r="A12" s="78" t="s">
        <v>93</v>
      </c>
      <c r="B12" s="130" t="s">
        <v>386</v>
      </c>
      <c r="C12" s="18" t="s">
        <v>106</v>
      </c>
      <c r="D12" s="18"/>
      <c r="E12" s="17" t="s">
        <v>124</v>
      </c>
      <c r="F12" s="17"/>
      <c r="G12" s="18" t="s">
        <v>137</v>
      </c>
      <c r="H12" s="18"/>
    </row>
    <row r="13" spans="1:8" ht="15" x14ac:dyDescent="0.25">
      <c r="A13" s="79" t="s">
        <v>94</v>
      </c>
      <c r="B13" s="17"/>
      <c r="C13" s="18" t="s">
        <v>107</v>
      </c>
      <c r="D13" s="18"/>
      <c r="E13" s="17" t="s">
        <v>125</v>
      </c>
      <c r="F13" s="17"/>
      <c r="G13" s="79" t="s">
        <v>138</v>
      </c>
      <c r="H13" s="17"/>
    </row>
    <row r="14" spans="1:8" ht="15" x14ac:dyDescent="0.25">
      <c r="A14" s="79" t="s">
        <v>95</v>
      </c>
      <c r="B14" s="17"/>
      <c r="C14" s="78" t="s">
        <v>108</v>
      </c>
      <c r="D14" s="18"/>
      <c r="E14" s="79" t="s">
        <v>345</v>
      </c>
      <c r="F14" s="17"/>
      <c r="G14" s="79" t="s">
        <v>139</v>
      </c>
      <c r="H14" s="17"/>
    </row>
    <row r="15" spans="1:8" ht="15" x14ac:dyDescent="0.25">
      <c r="A15" s="17" t="s">
        <v>96</v>
      </c>
      <c r="B15" s="17"/>
      <c r="C15" s="78" t="s">
        <v>109</v>
      </c>
      <c r="D15" s="18"/>
      <c r="E15" s="79" t="s">
        <v>126</v>
      </c>
      <c r="F15" s="17"/>
      <c r="G15" s="79" t="s">
        <v>140</v>
      </c>
      <c r="H15" s="17"/>
    </row>
    <row r="16" spans="1:8" ht="15" x14ac:dyDescent="0.25">
      <c r="A16" s="79" t="s">
        <v>97</v>
      </c>
      <c r="B16" s="17"/>
      <c r="C16" s="17" t="s">
        <v>110</v>
      </c>
      <c r="D16" s="17"/>
      <c r="E16" s="79" t="s">
        <v>127</v>
      </c>
      <c r="F16" s="17"/>
      <c r="G16" s="79" t="s">
        <v>141</v>
      </c>
      <c r="H16" s="17"/>
    </row>
    <row r="17" spans="1:8" ht="15" x14ac:dyDescent="0.25">
      <c r="A17" s="81" t="s">
        <v>348</v>
      </c>
      <c r="B17" s="17"/>
      <c r="C17" s="79" t="s">
        <v>111</v>
      </c>
      <c r="D17" s="17"/>
      <c r="E17" s="4"/>
      <c r="F17" s="4"/>
      <c r="G17" s="4"/>
      <c r="H17" s="4"/>
    </row>
    <row r="18" spans="1:8" x14ac:dyDescent="0.2">
      <c r="A18" s="4"/>
      <c r="B18" s="4"/>
      <c r="C18" s="17" t="s">
        <v>112</v>
      </c>
      <c r="D18" s="17"/>
      <c r="E18" s="4"/>
      <c r="F18" s="4"/>
      <c r="G18" s="4"/>
      <c r="H18" s="4"/>
    </row>
    <row r="19" spans="1:8" ht="15" x14ac:dyDescent="0.25">
      <c r="C19" s="79" t="s">
        <v>346</v>
      </c>
      <c r="D19" s="17"/>
      <c r="E19" s="4"/>
      <c r="F19" s="4"/>
      <c r="G19" s="4"/>
      <c r="H19" s="4"/>
    </row>
    <row r="20" spans="1:8" ht="15" x14ac:dyDescent="0.25">
      <c r="C20" s="79" t="s">
        <v>113</v>
      </c>
      <c r="D20" s="17"/>
      <c r="E20" s="4"/>
      <c r="F20" s="4"/>
      <c r="G20" s="4"/>
      <c r="H20" s="4"/>
    </row>
    <row r="21" spans="1:8" ht="15" x14ac:dyDescent="0.25">
      <c r="C21" s="79" t="s">
        <v>114</v>
      </c>
      <c r="D21" s="17"/>
      <c r="E21" s="4"/>
      <c r="F21" s="4"/>
      <c r="G21" s="4"/>
      <c r="H21" s="4"/>
    </row>
    <row r="24" spans="1:8" ht="15.75" x14ac:dyDescent="0.2">
      <c r="A24" s="80" t="s">
        <v>344</v>
      </c>
      <c r="B24" s="80"/>
    </row>
    <row r="25" spans="1:8" ht="15.75" x14ac:dyDescent="0.2">
      <c r="A25" s="80" t="s">
        <v>343</v>
      </c>
      <c r="B25" s="80"/>
    </row>
    <row r="26" spans="1:8" ht="15.75" x14ac:dyDescent="0.2">
      <c r="A26" s="80" t="s">
        <v>342</v>
      </c>
      <c r="B26" s="80"/>
    </row>
    <row r="27" spans="1:8" ht="15.75" x14ac:dyDescent="0.2">
      <c r="A27" s="80" t="s">
        <v>347</v>
      </c>
      <c r="B27" s="80"/>
    </row>
  </sheetData>
  <mergeCells count="7">
    <mergeCell ref="A1:B1"/>
    <mergeCell ref="C1:D1"/>
    <mergeCell ref="E1:F1"/>
    <mergeCell ref="G1:H1"/>
    <mergeCell ref="A2:B2"/>
    <mergeCell ref="C2:D2"/>
    <mergeCell ref="E2:F2"/>
  </mergeCells>
  <hyperlinks>
    <hyperlink ref="A3" r:id="rId1" display="Organização dos Seres Vivos e Bioenergética" xr:uid="{359B4149-2525-4F16-937B-614CF020571C}"/>
    <hyperlink ref="A4" r:id="rId2" xr:uid="{BE5F71C4-E47D-4CAF-A334-1213CDF35D36}"/>
    <hyperlink ref="A5" r:id="rId3" xr:uid="{84B332EF-FDCD-41A7-9E8C-6A880B9F5842}"/>
    <hyperlink ref="A6" r:id="rId4" xr:uid="{EB1921CD-3392-4DB8-9DB0-51C3B9B7B9BF}"/>
    <hyperlink ref="C6" r:id="rId5" xr:uid="{BAFCBFF7-B08E-436A-8ECB-36F46E70BF6E}"/>
    <hyperlink ref="A7" r:id="rId6" xr:uid="{5DE08203-6855-4CA4-B016-3D195B91FE76}"/>
    <hyperlink ref="A10" r:id="rId7" xr:uid="{E852B825-4C95-4159-A6B4-1574F1EDEDCF}"/>
    <hyperlink ref="A11" r:id="rId8" xr:uid="{FA61FF16-39C8-4ABD-B5C8-8E3223788A76}"/>
    <hyperlink ref="A12" r:id="rId9" xr:uid="{E1DB8378-3F0C-46A7-A8A9-9C3B7D4A2832}"/>
    <hyperlink ref="A13" r:id="rId10" xr:uid="{5A9A3595-15D9-45CB-AD97-CBA2D438FD7D}"/>
    <hyperlink ref="A8" r:id="rId11" xr:uid="{CC11EED9-0FB6-4FB2-AC33-BC41F5EF4238}"/>
    <hyperlink ref="A9" r:id="rId12" xr:uid="{959EAD79-2D9C-422C-9DC4-ACFCE4E0FC5B}"/>
    <hyperlink ref="A24" r:id="rId13" display="Obs.: Patologias" xr:uid="{A28091D6-67D1-412D-A8E8-AB11D75A4217}"/>
    <hyperlink ref="A16" r:id="rId14" xr:uid="{9C55E419-1786-4C41-9703-2E4318EB9281}"/>
    <hyperlink ref="C3" r:id="rId15" xr:uid="{04DF2A56-5968-4A22-B04A-F391FF119919}"/>
    <hyperlink ref="C4" r:id="rId16" xr:uid="{578E8FF2-B546-461C-970D-AAA68F0A00F0}"/>
    <hyperlink ref="C5" r:id="rId17" xr:uid="{AC7272AC-E60C-4A84-BF98-6D9CA9D4942B}"/>
    <hyperlink ref="C7" r:id="rId18" xr:uid="{0ECD18CE-0BC4-42CA-9BB6-16AB719A25E0}"/>
    <hyperlink ref="C8" r:id="rId19" xr:uid="{1F737F9E-1E47-40F3-9607-D276C8EB8775}"/>
    <hyperlink ref="C11" r:id="rId20" xr:uid="{1B0583F8-9723-4407-A12C-00C848CC5499}"/>
    <hyperlink ref="G10" r:id="rId21" xr:uid="{10E5B516-E6C1-44F1-A575-2C3FD8D5CECB}"/>
    <hyperlink ref="C14" r:id="rId22" xr:uid="{30B0D24B-CA84-49CA-88E2-0B643FF1C411}"/>
    <hyperlink ref="C15" r:id="rId23" xr:uid="{AC4BEFE4-C1CE-484B-8611-6EDA8191E734}"/>
    <hyperlink ref="E7" r:id="rId24" xr:uid="{95606175-A852-4136-A00F-C65840420AA2}"/>
    <hyperlink ref="A25" r:id="rId25" display="Obs.: Água" xr:uid="{691C4015-2E97-4EFA-A4A2-7D89C6688567}"/>
    <hyperlink ref="E3" r:id="rId26" xr:uid="{8B8AC277-051C-4CBC-9D13-9F53DB11FFCD}"/>
    <hyperlink ref="G15:G16" r:id="rId27" display="Tecidos Epiteliais e Conjuntivos" xr:uid="{AD94381D-3603-4FDE-92AA-82FF1C753089}"/>
    <hyperlink ref="A26" r:id="rId28" xr:uid="{027098E1-F1F2-4518-866B-588E3842CE32}"/>
    <hyperlink ref="E16" r:id="rId29" xr:uid="{B2586DD1-A058-4661-B803-5E567B554C1B}"/>
    <hyperlink ref="G13" r:id="rId30" xr:uid="{18D2A751-3279-4927-9BAA-8ABE11056AEF}"/>
    <hyperlink ref="G14" r:id="rId31" xr:uid="{04B74BE2-025C-4171-AD78-2EC7F1C5DDA9}"/>
    <hyperlink ref="C21" r:id="rId32" xr:uid="{6F6B42D2-6245-4823-B8BF-343709C7066E}"/>
    <hyperlink ref="C20" r:id="rId33" xr:uid="{7FAC87C0-A616-4BF5-A73D-A50CB9A260D7}"/>
    <hyperlink ref="C19" r:id="rId34" display="Fisiologia da Digestão" xr:uid="{FF5E99D1-EE7B-4976-BEE9-F195F86120C3}"/>
    <hyperlink ref="E15" r:id="rId35" xr:uid="{7F848D1B-BD12-46D6-8149-F20F6BA5C331}"/>
    <hyperlink ref="E14" r:id="rId36" display="Excreção" xr:uid="{2B19ADFF-98C0-47AC-9DB8-257CFAFCF3FF}"/>
    <hyperlink ref="A27" r:id="rId37" xr:uid="{2EB924AD-B8E8-49CA-97F9-E66C99C4D928}"/>
    <hyperlink ref="A14" r:id="rId38" xr:uid="{D0398561-64BD-4F85-A242-6EAA9D758ABD}"/>
    <hyperlink ref="C17" r:id="rId39" xr:uid="{38F4E9C5-C1E7-4A44-83F2-F33342BC214C}"/>
  </hyperlinks>
  <pageMargins left="0.511811024" right="0.511811024" top="0.78740157499999996" bottom="0.78740157499999996" header="0.31496062000000002" footer="0.31496062000000002"/>
  <pageSetup paperSize="9" orientation="portrait" r:id="rId4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6593-99A8-45FE-AE15-0B1D88C2B25A}">
  <sheetPr>
    <tabColor rgb="FF7030A0"/>
  </sheetPr>
  <dimension ref="A1:F29"/>
  <sheetViews>
    <sheetView workbookViewId="0">
      <selection activeCell="B9" sqref="B9"/>
    </sheetView>
  </sheetViews>
  <sheetFormatPr defaultRowHeight="14.25" x14ac:dyDescent="0.2"/>
  <cols>
    <col min="1" max="1" width="23.375" bestFit="1" customWidth="1"/>
    <col min="2" max="2" width="40.125" bestFit="1" customWidth="1"/>
    <col min="4" max="4" width="20" bestFit="1" customWidth="1"/>
    <col min="5" max="5" width="33.25" bestFit="1" customWidth="1"/>
  </cols>
  <sheetData>
    <row r="1" spans="1:6" ht="33.75" x14ac:dyDescent="0.2">
      <c r="A1" s="147" t="s">
        <v>30</v>
      </c>
      <c r="B1" s="169"/>
      <c r="C1" s="170"/>
      <c r="D1" s="163" t="s">
        <v>31</v>
      </c>
      <c r="E1" s="163"/>
      <c r="F1" s="163"/>
    </row>
    <row r="2" spans="1:6" x14ac:dyDescent="0.2">
      <c r="A2" s="171" t="s">
        <v>260</v>
      </c>
      <c r="B2" s="55" t="s">
        <v>257</v>
      </c>
      <c r="C2" s="56"/>
      <c r="D2" s="50" t="s">
        <v>284</v>
      </c>
      <c r="E2" s="54" t="s">
        <v>292</v>
      </c>
      <c r="F2" s="54"/>
    </row>
    <row r="3" spans="1:6" x14ac:dyDescent="0.2">
      <c r="A3" s="172"/>
      <c r="B3" s="55" t="s">
        <v>258</v>
      </c>
      <c r="C3" s="56"/>
      <c r="D3" s="164" t="s">
        <v>279</v>
      </c>
      <c r="E3" s="51" t="s">
        <v>285</v>
      </c>
      <c r="F3" s="120" t="s">
        <v>386</v>
      </c>
    </row>
    <row r="4" spans="1:6" x14ac:dyDescent="0.2">
      <c r="A4" s="173" t="s">
        <v>259</v>
      </c>
      <c r="B4" s="45" t="s">
        <v>261</v>
      </c>
      <c r="C4" s="117" t="s">
        <v>386</v>
      </c>
      <c r="D4" s="164"/>
      <c r="E4" s="51" t="s">
        <v>286</v>
      </c>
      <c r="F4" s="120" t="s">
        <v>386</v>
      </c>
    </row>
    <row r="5" spans="1:6" ht="15" x14ac:dyDescent="0.25">
      <c r="A5" s="173"/>
      <c r="B5" s="45" t="s">
        <v>262</v>
      </c>
      <c r="C5" s="117" t="s">
        <v>386</v>
      </c>
      <c r="D5" s="164"/>
      <c r="E5" s="61" t="s">
        <v>287</v>
      </c>
      <c r="F5" s="120" t="s">
        <v>386</v>
      </c>
    </row>
    <row r="6" spans="1:6" ht="14.25" customHeight="1" x14ac:dyDescent="0.2">
      <c r="A6" s="173"/>
      <c r="B6" s="45" t="s">
        <v>263</v>
      </c>
      <c r="C6" s="117" t="s">
        <v>386</v>
      </c>
      <c r="D6" s="165" t="s">
        <v>276</v>
      </c>
      <c r="E6" s="44" t="s">
        <v>288</v>
      </c>
      <c r="F6" s="44"/>
    </row>
    <row r="7" spans="1:6" ht="14.25" customHeight="1" x14ac:dyDescent="0.2">
      <c r="A7" s="174" t="s">
        <v>264</v>
      </c>
      <c r="B7" s="46" t="s">
        <v>265</v>
      </c>
      <c r="C7" s="124" t="s">
        <v>386</v>
      </c>
      <c r="D7" s="165"/>
      <c r="E7" s="44" t="s">
        <v>289</v>
      </c>
      <c r="F7" s="44"/>
    </row>
    <row r="8" spans="1:6" ht="14.25" customHeight="1" x14ac:dyDescent="0.2">
      <c r="A8" s="174"/>
      <c r="B8" s="46" t="s">
        <v>266</v>
      </c>
      <c r="C8" s="124" t="s">
        <v>386</v>
      </c>
      <c r="D8" s="165"/>
      <c r="E8" s="44" t="s">
        <v>290</v>
      </c>
      <c r="F8" s="44"/>
    </row>
    <row r="9" spans="1:6" ht="14.25" customHeight="1" x14ac:dyDescent="0.2">
      <c r="A9" s="174"/>
      <c r="B9" s="46" t="s">
        <v>267</v>
      </c>
      <c r="C9" s="102"/>
      <c r="D9" s="166" t="s">
        <v>291</v>
      </c>
      <c r="E9" s="52" t="s">
        <v>293</v>
      </c>
      <c r="F9" s="128" t="s">
        <v>386</v>
      </c>
    </row>
    <row r="10" spans="1:6" ht="14.25" customHeight="1" x14ac:dyDescent="0.2">
      <c r="A10" s="174"/>
      <c r="B10" s="46" t="s">
        <v>268</v>
      </c>
      <c r="C10" s="41"/>
      <c r="D10" s="166"/>
      <c r="E10" s="52" t="s">
        <v>294</v>
      </c>
      <c r="F10" s="119" t="s">
        <v>386</v>
      </c>
    </row>
    <row r="11" spans="1:6" ht="14.25" customHeight="1" x14ac:dyDescent="0.2">
      <c r="A11" s="161" t="s">
        <v>269</v>
      </c>
      <c r="B11" s="47" t="s">
        <v>270</v>
      </c>
      <c r="C11" s="42"/>
      <c r="D11" s="166"/>
      <c r="E11" s="52" t="s">
        <v>295</v>
      </c>
      <c r="F11" s="128" t="s">
        <v>386</v>
      </c>
    </row>
    <row r="12" spans="1:6" ht="14.25" customHeight="1" x14ac:dyDescent="0.2">
      <c r="A12" s="161"/>
      <c r="B12" s="103" t="s">
        <v>387</v>
      </c>
      <c r="C12" s="42"/>
      <c r="D12" s="167" t="s">
        <v>296</v>
      </c>
      <c r="E12" s="41" t="s">
        <v>297</v>
      </c>
      <c r="F12" s="123" t="s">
        <v>386</v>
      </c>
    </row>
    <row r="13" spans="1:6" ht="14.25" customHeight="1" x14ac:dyDescent="0.2">
      <c r="A13" s="161"/>
      <c r="B13" s="47" t="s">
        <v>271</v>
      </c>
      <c r="C13" s="42"/>
      <c r="D13" s="167"/>
      <c r="E13" s="41" t="s">
        <v>298</v>
      </c>
      <c r="F13" s="123" t="s">
        <v>386</v>
      </c>
    </row>
    <row r="14" spans="1:6" ht="14.25" customHeight="1" x14ac:dyDescent="0.2">
      <c r="A14" s="162" t="s">
        <v>272</v>
      </c>
      <c r="B14" s="58" t="s">
        <v>273</v>
      </c>
      <c r="C14" s="43"/>
      <c r="D14" s="167"/>
      <c r="E14" s="41" t="s">
        <v>299</v>
      </c>
      <c r="F14" s="123" t="s">
        <v>386</v>
      </c>
    </row>
    <row r="15" spans="1:6" ht="14.25" customHeight="1" x14ac:dyDescent="0.2">
      <c r="A15" s="162"/>
      <c r="B15" s="58" t="s">
        <v>335</v>
      </c>
      <c r="C15" s="43"/>
      <c r="D15" s="167"/>
      <c r="E15" s="41" t="s">
        <v>300</v>
      </c>
      <c r="F15" s="123" t="s">
        <v>386</v>
      </c>
    </row>
    <row r="16" spans="1:6" x14ac:dyDescent="0.2">
      <c r="A16" s="162"/>
      <c r="B16" s="48" t="s">
        <v>274</v>
      </c>
      <c r="C16" s="104"/>
      <c r="D16" s="168" t="s">
        <v>301</v>
      </c>
      <c r="E16" s="40" t="s">
        <v>302</v>
      </c>
      <c r="F16" s="40"/>
    </row>
    <row r="17" spans="1:6" ht="14.25" customHeight="1" x14ac:dyDescent="0.2">
      <c r="A17" s="175" t="s">
        <v>275</v>
      </c>
      <c r="B17" s="49" t="s">
        <v>278</v>
      </c>
      <c r="C17" s="105"/>
      <c r="D17" s="168"/>
      <c r="E17" s="40" t="s">
        <v>303</v>
      </c>
      <c r="F17" s="40"/>
    </row>
    <row r="18" spans="1:6" ht="15" x14ac:dyDescent="0.2">
      <c r="A18" s="176"/>
      <c r="B18" s="60" t="s">
        <v>276</v>
      </c>
      <c r="C18" s="44"/>
      <c r="D18" s="168"/>
      <c r="E18" s="40" t="s">
        <v>304</v>
      </c>
      <c r="F18" s="40"/>
    </row>
    <row r="19" spans="1:6" ht="14.25" customHeight="1" x14ac:dyDescent="0.2">
      <c r="A19" s="176"/>
      <c r="B19" s="49" t="s">
        <v>277</v>
      </c>
      <c r="C19" s="44"/>
      <c r="D19" s="168"/>
      <c r="E19" s="40" t="s">
        <v>305</v>
      </c>
      <c r="F19" s="40"/>
    </row>
    <row r="20" spans="1:6" ht="14.25" customHeight="1" x14ac:dyDescent="0.2">
      <c r="A20" s="176"/>
      <c r="B20" s="49" t="s">
        <v>279</v>
      </c>
      <c r="C20" s="44"/>
      <c r="D20" s="168"/>
      <c r="E20" s="40" t="s">
        <v>306</v>
      </c>
      <c r="F20" s="40"/>
    </row>
    <row r="21" spans="1:6" ht="14.25" customHeight="1" x14ac:dyDescent="0.2">
      <c r="A21" s="176"/>
      <c r="B21" s="49" t="s">
        <v>280</v>
      </c>
      <c r="C21" s="44"/>
      <c r="D21" s="168"/>
      <c r="E21" s="40" t="s">
        <v>307</v>
      </c>
      <c r="F21" s="40"/>
    </row>
    <row r="22" spans="1:6" ht="14.25" customHeight="1" x14ac:dyDescent="0.2">
      <c r="A22" s="176"/>
      <c r="B22" s="49" t="s">
        <v>281</v>
      </c>
      <c r="C22" s="44"/>
      <c r="D22" s="168"/>
      <c r="E22" s="40" t="s">
        <v>308</v>
      </c>
      <c r="F22" s="40"/>
    </row>
    <row r="23" spans="1:6" ht="14.25" customHeight="1" x14ac:dyDescent="0.2">
      <c r="A23" s="176"/>
      <c r="B23" s="49" t="s">
        <v>282</v>
      </c>
      <c r="C23" s="44"/>
      <c r="D23" s="168"/>
      <c r="E23" s="40" t="s">
        <v>309</v>
      </c>
      <c r="F23" s="40"/>
    </row>
    <row r="24" spans="1:6" ht="15" x14ac:dyDescent="0.25">
      <c r="A24" s="176"/>
      <c r="B24" s="59" t="s">
        <v>283</v>
      </c>
      <c r="C24" s="44"/>
      <c r="D24" s="168"/>
      <c r="E24" s="40" t="s">
        <v>310</v>
      </c>
      <c r="F24" s="40"/>
    </row>
    <row r="25" spans="1:6" ht="15" x14ac:dyDescent="0.25">
      <c r="A25" s="177"/>
      <c r="B25" s="59" t="s">
        <v>336</v>
      </c>
      <c r="C25" s="44"/>
      <c r="D25" s="168"/>
      <c r="E25" s="40" t="s">
        <v>311</v>
      </c>
      <c r="F25" s="40"/>
    </row>
    <row r="26" spans="1:6" x14ac:dyDescent="0.2">
      <c r="D26" s="160" t="s">
        <v>312</v>
      </c>
      <c r="E26" s="53" t="s">
        <v>313</v>
      </c>
      <c r="F26" s="53"/>
    </row>
    <row r="27" spans="1:6" x14ac:dyDescent="0.2">
      <c r="D27" s="160"/>
      <c r="E27" s="53" t="s">
        <v>314</v>
      </c>
      <c r="F27" s="53"/>
    </row>
    <row r="28" spans="1:6" x14ac:dyDescent="0.2">
      <c r="D28" s="160"/>
      <c r="E28" s="53" t="s">
        <v>315</v>
      </c>
      <c r="F28" s="53"/>
    </row>
    <row r="29" spans="1:6" x14ac:dyDescent="0.2">
      <c r="D29" s="160"/>
      <c r="E29" s="53" t="s">
        <v>316</v>
      </c>
      <c r="F29" s="53"/>
    </row>
  </sheetData>
  <mergeCells count="14">
    <mergeCell ref="D26:D29"/>
    <mergeCell ref="A11:A13"/>
    <mergeCell ref="A14:A16"/>
    <mergeCell ref="D1:F1"/>
    <mergeCell ref="D3:D5"/>
    <mergeCell ref="D6:D8"/>
    <mergeCell ref="D9:D11"/>
    <mergeCell ref="D12:D15"/>
    <mergeCell ref="D16:D25"/>
    <mergeCell ref="A1:C1"/>
    <mergeCell ref="A2:A3"/>
    <mergeCell ref="A4:A6"/>
    <mergeCell ref="A7:A10"/>
    <mergeCell ref="A17:A25"/>
  </mergeCells>
  <hyperlinks>
    <hyperlink ref="A4:A6" r:id="rId1" display="Filosofia Antiga I" xr:uid="{F923234E-4C8B-43D2-B1F4-7D9B1ED3D77E}"/>
    <hyperlink ref="A7:A10" r:id="rId2" display="Filosofia Antiga II" xr:uid="{38B32770-7CC0-4581-9428-A8C16C6B906E}"/>
    <hyperlink ref="B18" r:id="rId3" xr:uid="{4125846E-8540-4991-A7FE-05811EB055B7}"/>
    <hyperlink ref="D6:D8" r:id="rId4" display="Karl Marx" xr:uid="{AC923D7E-A411-4AE1-9FCF-27A61A9385B5}"/>
    <hyperlink ref="D12:D15" r:id="rId5" display="Max Weber" xr:uid="{D7B3344E-67F0-4046-BE1F-1FAA47BC20A7}"/>
    <hyperlink ref="D3:D5" r:id="rId6" display="Augusto Comte" xr:uid="{B63FCD91-53FF-4CBA-A5BD-0263E9999A12}"/>
    <hyperlink ref="A17:A24" r:id="rId7" display="Filosofia Contemporânea" xr:uid="{D65AD72F-F5FD-4DD4-B6CE-D02C897F0202}"/>
    <hyperlink ref="B24" r:id="rId8" xr:uid="{6BA064F3-A1E3-4341-A511-16C8676CCBF7}"/>
    <hyperlink ref="E5" r:id="rId9" xr:uid="{436984D0-267E-4A97-83CC-0B3A8C84B367}"/>
    <hyperlink ref="B14" r:id="rId10" xr:uid="{D8AE288E-8EE9-4C2D-AE63-261113090DB7}"/>
    <hyperlink ref="B15" r:id="rId11" xr:uid="{E8A5ADB7-43C8-4233-B960-D84B2844C9F3}"/>
    <hyperlink ref="B25" r:id="rId12" xr:uid="{EFD691AB-8715-4DFC-9795-AF1F49D83703}"/>
    <hyperlink ref="A11:A13" r:id="rId13" display="Filosofia Medieval" xr:uid="{166FE1E1-DE85-4B87-B23A-E969F52CE386}"/>
    <hyperlink ref="D9:D11" r:id="rId14" display="Émile Durkheim" xr:uid="{32763CB4-AE17-4991-81DC-870A69FB18DC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9</vt:i4>
      </vt:variant>
    </vt:vector>
  </HeadingPairs>
  <TitlesOfParts>
    <vt:vector size="20" baseType="lpstr">
      <vt:lpstr>Horário das Aulas</vt:lpstr>
      <vt:lpstr>Lista de Aulas</vt:lpstr>
      <vt:lpstr>Matemática e Geometria</vt:lpstr>
      <vt:lpstr>História</vt:lpstr>
      <vt:lpstr>Geografia</vt:lpstr>
      <vt:lpstr>Química</vt:lpstr>
      <vt:lpstr>Física</vt:lpstr>
      <vt:lpstr>Biologia</vt:lpstr>
      <vt:lpstr>Filosofia e Sociologia</vt:lpstr>
      <vt:lpstr>Literatura</vt:lpstr>
      <vt:lpstr>Redação</vt:lpstr>
      <vt:lpstr>EstaLinha</vt:lpstr>
      <vt:lpstr>Horas</vt:lpstr>
      <vt:lpstr>InícioCalendário</vt:lpstr>
      <vt:lpstr>RegiãoTítuloColuna..H2.1</vt:lpstr>
      <vt:lpstr>TextoMinuto</vt:lpstr>
      <vt:lpstr>Título1</vt:lpstr>
      <vt:lpstr>TítuloDaColuna2</vt:lpstr>
      <vt:lpstr>'Horário das Aulas'!Titulos_de_impressao</vt:lpstr>
      <vt:lpstr>'Lista de Aulas'!Titulos_de_impressao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2019-07-05T13:10:55Z</dcterms:created>
  <dcterms:modified xsi:type="dcterms:W3CDTF">2020-08-06T18:10:30Z</dcterms:modified>
  <cp:version/>
</cp:coreProperties>
</file>