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caceres/Desktop/Hackata Carvajal/"/>
    </mc:Choice>
  </mc:AlternateContent>
  <xr:revisionPtr revIDLastSave="0" documentId="8_{E8C3C456-D659-D240-870F-D139984828F5}" xr6:coauthVersionLast="45" xr6:coauthVersionMax="45" xr10:uidLastSave="{00000000-0000-0000-0000-000000000000}"/>
  <bookViews>
    <workbookView xWindow="0" yWindow="0" windowWidth="33600" windowHeight="21000" xr2:uid="{9BFE09D6-00C8-9943-BFA4-F6EB59CA151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E17" i="1"/>
  <c r="E20" i="1"/>
  <c r="E21" i="1" s="1"/>
  <c r="F4" i="1"/>
  <c r="E6" i="1"/>
  <c r="D6" i="1"/>
  <c r="D11" i="1" s="1"/>
  <c r="C27" i="1"/>
  <c r="F6" i="1" l="1"/>
  <c r="F10" i="1" s="1"/>
  <c r="F11" i="1" s="1"/>
  <c r="E10" i="1"/>
  <c r="E11" i="1" s="1"/>
  <c r="D14" i="1" l="1"/>
</calcChain>
</file>

<file path=xl/sharedStrings.xml><?xml version="1.0" encoding="utf-8"?>
<sst xmlns="http://schemas.openxmlformats.org/spreadsheetml/2006/main" count="30" uniqueCount="27">
  <si>
    <t>Año</t>
  </si>
  <si>
    <t>Ingresos</t>
  </si>
  <si>
    <t>Egresos</t>
  </si>
  <si>
    <t>Depreciaciones</t>
  </si>
  <si>
    <t>EBIT</t>
  </si>
  <si>
    <t>Var WK</t>
  </si>
  <si>
    <t>CAPEX</t>
  </si>
  <si>
    <t>Impuesto Operacional</t>
  </si>
  <si>
    <t>FCL</t>
  </si>
  <si>
    <t>C.O</t>
  </si>
  <si>
    <t>VPN</t>
  </si>
  <si>
    <t>Precio</t>
  </si>
  <si>
    <t>Unidad</t>
  </si>
  <si>
    <t>Total</t>
  </si>
  <si>
    <t>Servidores EC2 micro</t>
  </si>
  <si>
    <t>Tableau</t>
  </si>
  <si>
    <t>Total (Dolares)</t>
  </si>
  <si>
    <t>70 USD por usuario por mes</t>
  </si>
  <si>
    <t xml:space="preserve">0,052 USD /hr </t>
  </si>
  <si>
    <t>Egresos fijos</t>
  </si>
  <si>
    <t>Inversión Inicial</t>
  </si>
  <si>
    <t>Desarrollo de herramienta para agrupación de agricultores</t>
  </si>
  <si>
    <t>Aprovisionamiento de las maquinas</t>
  </si>
  <si>
    <t>Desarrollo módulo de Analítica</t>
  </si>
  <si>
    <t>COP</t>
  </si>
  <si>
    <t xml:space="preserve">Mantenimiento </t>
  </si>
  <si>
    <t xml:space="preserve">500 USD por 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</si>
</sst>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[$$-409]* #,##0.00_ ;_-[$$-409]* \-#,##0.00\ ;_-[$$-409]* &quot;-&quot;??_ ;_-@_ "/>
    <numFmt numFmtId="165" formatCode="_-[$$-240A]* #,##0.00_-;\-[$$-240A]* #,##0.00_-;_-[$$-240A]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44" fontId="0" fillId="0" borderId="1" xfId="1" applyFont="1" applyBorder="1"/>
    <xf numFmtId="44" fontId="0" fillId="0" borderId="1" xfId="0" applyNumberFormat="1" applyBorder="1"/>
    <xf numFmtId="165" fontId="0" fillId="0" borderId="0" xfId="1" applyNumberFormat="1" applyFont="1"/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10" fontId="0" fillId="0" borderId="1" xfId="0" applyNumberFormat="1" applyBorder="1"/>
    <xf numFmtId="0" fontId="0" fillId="0" borderId="0" xfId="0" applyBorder="1"/>
    <xf numFmtId="44" fontId="0" fillId="0" borderId="0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9A546-7128-B748-A0D8-E84217A610F4}">
  <dimension ref="B2:J27"/>
  <sheetViews>
    <sheetView tabSelected="1" topLeftCell="A11" zoomScale="150" workbookViewId="0">
      <selection activeCell="B23" sqref="B23:C27"/>
    </sheetView>
  </sheetViews>
  <sheetFormatPr baseColWidth="10" defaultRowHeight="16" x14ac:dyDescent="0.2"/>
  <cols>
    <col min="2" max="3" width="18.5" customWidth="1"/>
    <col min="4" max="4" width="18" customWidth="1"/>
    <col min="5" max="5" width="16.5" customWidth="1"/>
    <col min="6" max="6" width="16" bestFit="1" customWidth="1"/>
    <col min="7" max="7" width="15.83203125" customWidth="1"/>
    <col min="8" max="9" width="16.5" customWidth="1"/>
    <col min="10" max="10" width="16.1640625" customWidth="1"/>
  </cols>
  <sheetData>
    <row r="2" spans="2:10" x14ac:dyDescent="0.2">
      <c r="C2" s="3" t="s">
        <v>0</v>
      </c>
      <c r="D2" s="3">
        <v>0</v>
      </c>
      <c r="E2" s="3">
        <v>1</v>
      </c>
      <c r="F2" s="3">
        <v>2</v>
      </c>
      <c r="G2" s="13"/>
      <c r="H2" s="13"/>
      <c r="I2" s="13"/>
      <c r="J2" s="13"/>
    </row>
    <row r="3" spans="2:10" x14ac:dyDescent="0.2">
      <c r="C3" s="3" t="s">
        <v>1</v>
      </c>
      <c r="D3" s="5">
        <v>0</v>
      </c>
      <c r="E3" s="5">
        <v>750000000</v>
      </c>
      <c r="F3" s="5">
        <f>E3+150000000</f>
        <v>900000000</v>
      </c>
      <c r="G3" s="14"/>
      <c r="H3" s="14"/>
      <c r="I3" s="14"/>
      <c r="J3" s="14"/>
    </row>
    <row r="4" spans="2:10" x14ac:dyDescent="0.2">
      <c r="C4" s="3" t="s">
        <v>2</v>
      </c>
      <c r="D4" s="5">
        <v>980000000</v>
      </c>
      <c r="E4" s="5">
        <v>32625950</v>
      </c>
      <c r="F4" s="5">
        <f>E4*(1+3.75%)</f>
        <v>33849423.125</v>
      </c>
      <c r="G4" s="14"/>
      <c r="H4" s="14"/>
      <c r="I4" s="14"/>
      <c r="J4" s="14"/>
    </row>
    <row r="5" spans="2:10" x14ac:dyDescent="0.2">
      <c r="C5" s="3" t="s">
        <v>3</v>
      </c>
      <c r="D5" s="5">
        <v>0</v>
      </c>
      <c r="E5" s="5">
        <v>0</v>
      </c>
      <c r="F5" s="5">
        <v>0</v>
      </c>
      <c r="G5" s="14"/>
      <c r="H5" s="14"/>
      <c r="I5" s="14"/>
      <c r="J5" s="14"/>
    </row>
    <row r="6" spans="2:10" x14ac:dyDescent="0.2">
      <c r="C6" s="3" t="s">
        <v>4</v>
      </c>
      <c r="D6" s="5">
        <f>D3-D4</f>
        <v>-980000000</v>
      </c>
      <c r="E6" s="5">
        <f>E3-E4</f>
        <v>717374050</v>
      </c>
      <c r="F6" s="5">
        <f>F3-F4</f>
        <v>866150576.875</v>
      </c>
      <c r="G6" s="14"/>
      <c r="H6" s="14"/>
      <c r="I6" s="14"/>
      <c r="J6" s="14"/>
    </row>
    <row r="7" spans="2:10" x14ac:dyDescent="0.2">
      <c r="C7" s="3" t="s">
        <v>3</v>
      </c>
      <c r="D7" s="5">
        <v>0</v>
      </c>
      <c r="E7" s="5">
        <v>0</v>
      </c>
      <c r="F7" s="5">
        <v>0</v>
      </c>
      <c r="G7" s="14"/>
      <c r="H7" s="14"/>
      <c r="I7" s="14"/>
      <c r="J7" s="14"/>
    </row>
    <row r="8" spans="2:10" x14ac:dyDescent="0.2">
      <c r="C8" s="3" t="s">
        <v>5</v>
      </c>
      <c r="D8" s="5">
        <v>0</v>
      </c>
      <c r="E8" s="5">
        <v>0</v>
      </c>
      <c r="F8" s="5">
        <v>0</v>
      </c>
      <c r="G8" s="14"/>
      <c r="H8" s="14"/>
      <c r="I8" s="14"/>
      <c r="J8" s="14"/>
    </row>
    <row r="9" spans="2:10" x14ac:dyDescent="0.2">
      <c r="C9" s="3" t="s">
        <v>6</v>
      </c>
      <c r="D9" s="5">
        <v>0</v>
      </c>
      <c r="E9" s="5">
        <v>0</v>
      </c>
      <c r="F9" s="5">
        <v>0</v>
      </c>
      <c r="G9" s="14"/>
      <c r="H9" s="14"/>
      <c r="I9" s="14"/>
      <c r="J9" s="14"/>
    </row>
    <row r="10" spans="2:10" x14ac:dyDescent="0.2">
      <c r="C10" s="3" t="s">
        <v>7</v>
      </c>
      <c r="D10" s="5">
        <v>0</v>
      </c>
      <c r="E10" s="5">
        <f>E6*33%</f>
        <v>236733436.5</v>
      </c>
      <c r="F10" s="5">
        <f t="shared" ref="F10:I10" si="0">F6*33%</f>
        <v>285829690.36875004</v>
      </c>
      <c r="G10" s="14"/>
      <c r="H10" s="14"/>
      <c r="I10" s="14"/>
      <c r="J10" s="14"/>
    </row>
    <row r="11" spans="2:10" x14ac:dyDescent="0.2">
      <c r="C11" s="3" t="s">
        <v>8</v>
      </c>
      <c r="D11" s="5">
        <f>D6-D10</f>
        <v>-980000000</v>
      </c>
      <c r="E11" s="5">
        <f t="shared" ref="E11:J11" si="1">E6-E10</f>
        <v>480640613.5</v>
      </c>
      <c r="F11" s="5">
        <f t="shared" si="1"/>
        <v>580320886.5062499</v>
      </c>
      <c r="G11" s="14"/>
      <c r="H11" s="14"/>
      <c r="I11" s="14"/>
      <c r="J11" s="14"/>
    </row>
    <row r="12" spans="2:10" x14ac:dyDescent="0.2">
      <c r="F12" s="7"/>
    </row>
    <row r="13" spans="2:10" x14ac:dyDescent="0.2">
      <c r="C13" s="3" t="s">
        <v>9</v>
      </c>
      <c r="D13" s="12">
        <v>3.7499999999999999E-2</v>
      </c>
    </row>
    <row r="14" spans="2:10" x14ac:dyDescent="0.2">
      <c r="C14" s="3" t="s">
        <v>10</v>
      </c>
      <c r="D14" s="6">
        <f>D11+NPV(D13,E11:F11)</f>
        <v>22396189.182754874</v>
      </c>
    </row>
    <row r="16" spans="2:10" x14ac:dyDescent="0.2">
      <c r="B16" s="3" t="s">
        <v>19</v>
      </c>
      <c r="C16" s="3" t="s">
        <v>11</v>
      </c>
      <c r="D16" s="3" t="s">
        <v>12</v>
      </c>
      <c r="E16" s="3" t="s">
        <v>16</v>
      </c>
    </row>
    <row r="17" spans="2:5" ht="34" x14ac:dyDescent="0.2">
      <c r="B17" s="8" t="s">
        <v>14</v>
      </c>
      <c r="C17" s="4" t="s">
        <v>18</v>
      </c>
      <c r="D17" s="9">
        <v>60000</v>
      </c>
      <c r="E17" s="9">
        <f>D17*0.052</f>
        <v>3120</v>
      </c>
    </row>
    <row r="18" spans="2:5" ht="51" x14ac:dyDescent="0.2">
      <c r="B18" s="8" t="s">
        <v>15</v>
      </c>
      <c r="C18" s="4" t="s">
        <v>17</v>
      </c>
      <c r="D18" s="9">
        <v>12</v>
      </c>
      <c r="E18" s="9">
        <v>490</v>
      </c>
    </row>
    <row r="19" spans="2:5" ht="17" x14ac:dyDescent="0.2">
      <c r="B19" s="8" t="s">
        <v>25</v>
      </c>
      <c r="C19" s="4" t="s">
        <v>26</v>
      </c>
      <c r="D19" s="9">
        <v>12</v>
      </c>
      <c r="E19" s="9">
        <v>6000</v>
      </c>
    </row>
    <row r="20" spans="2:5" x14ac:dyDescent="0.2">
      <c r="B20" s="2"/>
      <c r="C20" s="1"/>
      <c r="D20" s="10" t="s">
        <v>13</v>
      </c>
      <c r="E20" s="11">
        <f>E18+E17+E19</f>
        <v>9610</v>
      </c>
    </row>
    <row r="21" spans="2:5" x14ac:dyDescent="0.2">
      <c r="B21" s="2"/>
      <c r="C21" s="1"/>
      <c r="D21" s="3" t="s">
        <v>24</v>
      </c>
      <c r="E21" s="5">
        <f>E20*3395</f>
        <v>32625950</v>
      </c>
    </row>
    <row r="23" spans="2:5" x14ac:dyDescent="0.2">
      <c r="B23" s="3" t="s">
        <v>20</v>
      </c>
      <c r="C23" s="3" t="s">
        <v>11</v>
      </c>
    </row>
    <row r="24" spans="2:5" ht="34" x14ac:dyDescent="0.2">
      <c r="B24" s="4" t="s">
        <v>23</v>
      </c>
      <c r="C24" s="5">
        <v>80000000</v>
      </c>
    </row>
    <row r="25" spans="2:5" ht="68" x14ac:dyDescent="0.2">
      <c r="B25" s="4" t="s">
        <v>21</v>
      </c>
      <c r="C25" s="5">
        <v>800000000</v>
      </c>
    </row>
    <row r="26" spans="2:5" ht="34" x14ac:dyDescent="0.2">
      <c r="B26" s="4" t="s">
        <v>22</v>
      </c>
      <c r="C26" s="5">
        <v>100000000</v>
      </c>
    </row>
    <row r="27" spans="2:5" ht="17" x14ac:dyDescent="0.2">
      <c r="B27" s="4" t="s">
        <v>13</v>
      </c>
      <c r="C27" s="6">
        <f>SUM(C24:C26)</f>
        <v>980000000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Alberto Caceres Acosta</dc:creator>
  <cp:lastModifiedBy>Nicolas Alberto Caceres Acosta</cp:lastModifiedBy>
  <dcterms:created xsi:type="dcterms:W3CDTF">2019-10-26T18:37:39Z</dcterms:created>
  <dcterms:modified xsi:type="dcterms:W3CDTF">2019-10-26T20:31:39Z</dcterms:modified>
</cp:coreProperties>
</file>