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ncy\Dropbox (Stepframe)\Foxpedal Programming\Code\Quiver.X\"/>
    </mc:Choice>
  </mc:AlternateContent>
  <bookViews>
    <workbookView xWindow="0" yWindow="0" windowWidth="20280" windowHeight="11610" firstSheet="1" activeTab="7"/>
  </bookViews>
  <sheets>
    <sheet name="modulation" sheetId="1" r:id="rId1"/>
    <sheet name="Modulation Equations" sheetId="2" r:id="rId2"/>
    <sheet name="Sheet2" sheetId="3" r:id="rId3"/>
    <sheet name="Inflected Sin" sheetId="4" r:id="rId4"/>
    <sheet name="inflected Tri" sheetId="5" r:id="rId5"/>
    <sheet name="Inflected Saw" sheetId="9" r:id="rId6"/>
    <sheet name="Inflected Rev Saw" sheetId="10" r:id="rId7"/>
    <sheet name="Inflected Square" sheetId="11" r:id="rId8"/>
    <sheet name="B25k" sheetId="6" r:id="rId9"/>
    <sheet name="Delay" sheetId="7" r:id="rId10"/>
    <sheet name="Sheet6" sheetId="8" r:id="rId11"/>
  </sheets>
  <calcPr calcId="171027"/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2" i="5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2" i="9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2" i="5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V9" i="4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2" i="11"/>
  <c r="H62" i="11"/>
  <c r="E62" i="11"/>
  <c r="B62" i="11"/>
  <c r="H61" i="11"/>
  <c r="E61" i="11"/>
  <c r="B61" i="11"/>
  <c r="H60" i="11"/>
  <c r="E60" i="11"/>
  <c r="B60" i="11"/>
  <c r="H59" i="11"/>
  <c r="E59" i="11"/>
  <c r="B59" i="11"/>
  <c r="H58" i="11"/>
  <c r="E58" i="11"/>
  <c r="B58" i="11"/>
  <c r="H57" i="11"/>
  <c r="E57" i="11"/>
  <c r="B57" i="11"/>
  <c r="H56" i="11"/>
  <c r="E56" i="11"/>
  <c r="B56" i="11"/>
  <c r="H55" i="11"/>
  <c r="E55" i="11"/>
  <c r="B55" i="11"/>
  <c r="H54" i="11"/>
  <c r="E54" i="11"/>
  <c r="B54" i="11"/>
  <c r="H53" i="11"/>
  <c r="E53" i="11"/>
  <c r="B53" i="11"/>
  <c r="H52" i="11"/>
  <c r="E52" i="11"/>
  <c r="B52" i="11"/>
  <c r="H51" i="11"/>
  <c r="E51" i="11"/>
  <c r="B51" i="11"/>
  <c r="H50" i="11"/>
  <c r="E50" i="11"/>
  <c r="B50" i="11"/>
  <c r="H49" i="11"/>
  <c r="E49" i="11"/>
  <c r="B49" i="11"/>
  <c r="H48" i="11"/>
  <c r="E48" i="11"/>
  <c r="B48" i="11"/>
  <c r="H47" i="11"/>
  <c r="E47" i="11"/>
  <c r="B47" i="11"/>
  <c r="H46" i="11"/>
  <c r="E46" i="11"/>
  <c r="B46" i="11"/>
  <c r="H45" i="11"/>
  <c r="E45" i="11"/>
  <c r="B45" i="11"/>
  <c r="H44" i="11"/>
  <c r="E44" i="11"/>
  <c r="B44" i="11"/>
  <c r="H43" i="11"/>
  <c r="E43" i="11"/>
  <c r="B43" i="11"/>
  <c r="H42" i="11"/>
  <c r="E42" i="11"/>
  <c r="B42" i="11"/>
  <c r="H41" i="11"/>
  <c r="E41" i="11"/>
  <c r="B41" i="11"/>
  <c r="H40" i="11"/>
  <c r="E40" i="11"/>
  <c r="B40" i="11"/>
  <c r="H39" i="11"/>
  <c r="E39" i="11"/>
  <c r="B39" i="11"/>
  <c r="H38" i="11"/>
  <c r="E38" i="11"/>
  <c r="B38" i="11"/>
  <c r="H37" i="11"/>
  <c r="E37" i="11"/>
  <c r="B37" i="11"/>
  <c r="H36" i="11"/>
  <c r="E36" i="11"/>
  <c r="B36" i="11"/>
  <c r="H35" i="11"/>
  <c r="E35" i="11"/>
  <c r="B35" i="11"/>
  <c r="H34" i="11"/>
  <c r="E34" i="11"/>
  <c r="B34" i="11"/>
  <c r="H33" i="11"/>
  <c r="E33" i="11"/>
  <c r="B33" i="11"/>
  <c r="H32" i="11"/>
  <c r="E32" i="11"/>
  <c r="B32" i="11"/>
  <c r="H31" i="11"/>
  <c r="E31" i="11"/>
  <c r="B31" i="11"/>
  <c r="H30" i="11"/>
  <c r="E30" i="11"/>
  <c r="B30" i="11"/>
  <c r="H29" i="11"/>
  <c r="E29" i="11"/>
  <c r="B29" i="11"/>
  <c r="H28" i="11"/>
  <c r="E28" i="11"/>
  <c r="B28" i="11"/>
  <c r="H27" i="11"/>
  <c r="E27" i="11"/>
  <c r="B27" i="11"/>
  <c r="H26" i="11"/>
  <c r="E26" i="11"/>
  <c r="B26" i="11"/>
  <c r="H25" i="11"/>
  <c r="E25" i="11"/>
  <c r="B25" i="11"/>
  <c r="H24" i="11"/>
  <c r="E24" i="11"/>
  <c r="B24" i="11"/>
  <c r="H23" i="11"/>
  <c r="E23" i="11"/>
  <c r="B23" i="11"/>
  <c r="H22" i="11"/>
  <c r="E22" i="11"/>
  <c r="B22" i="11"/>
  <c r="H21" i="11"/>
  <c r="E21" i="11"/>
  <c r="B21" i="11"/>
  <c r="H20" i="11"/>
  <c r="E20" i="11"/>
  <c r="B20" i="11"/>
  <c r="H19" i="11"/>
  <c r="E19" i="11"/>
  <c r="B19" i="11"/>
  <c r="H18" i="11"/>
  <c r="E18" i="11"/>
  <c r="B18" i="11"/>
  <c r="H17" i="11"/>
  <c r="E17" i="11"/>
  <c r="B17" i="11"/>
  <c r="H16" i="11"/>
  <c r="E16" i="11"/>
  <c r="B16" i="11"/>
  <c r="H15" i="11"/>
  <c r="E15" i="11"/>
  <c r="B15" i="11"/>
  <c r="H14" i="11"/>
  <c r="E14" i="11"/>
  <c r="B14" i="11"/>
  <c r="H13" i="11"/>
  <c r="E13" i="11"/>
  <c r="B13" i="11"/>
  <c r="H12" i="11"/>
  <c r="E12" i="11"/>
  <c r="B12" i="11"/>
  <c r="H11" i="11"/>
  <c r="E11" i="11"/>
  <c r="B11" i="11"/>
  <c r="H10" i="11"/>
  <c r="E10" i="11"/>
  <c r="B10" i="11"/>
  <c r="H9" i="11"/>
  <c r="G9" i="11"/>
  <c r="E9" i="11"/>
  <c r="B9" i="11"/>
  <c r="H8" i="11"/>
  <c r="G8" i="11"/>
  <c r="E8" i="11"/>
  <c r="B8" i="11"/>
  <c r="H7" i="11"/>
  <c r="G7" i="11"/>
  <c r="F7" i="11"/>
  <c r="E7" i="11"/>
  <c r="B7" i="11"/>
  <c r="H6" i="11"/>
  <c r="G6" i="11"/>
  <c r="E6" i="11"/>
  <c r="B6" i="11"/>
  <c r="H5" i="11"/>
  <c r="G5" i="11"/>
  <c r="E5" i="11"/>
  <c r="B5" i="11"/>
  <c r="H4" i="11"/>
  <c r="G4" i="11"/>
  <c r="E4" i="11"/>
  <c r="B4" i="11"/>
  <c r="H3" i="11"/>
  <c r="G3" i="11"/>
  <c r="E3" i="11"/>
  <c r="B3" i="11"/>
  <c r="M2" i="11"/>
  <c r="S1" i="11" s="1"/>
  <c r="G2" i="11"/>
  <c r="E2" i="11"/>
  <c r="M1" i="11"/>
  <c r="F9" i="11" s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2" i="10"/>
  <c r="H62" i="10"/>
  <c r="E62" i="10"/>
  <c r="B62" i="10"/>
  <c r="H61" i="10"/>
  <c r="E61" i="10"/>
  <c r="B61" i="10"/>
  <c r="H60" i="10"/>
  <c r="E60" i="10"/>
  <c r="B60" i="10"/>
  <c r="H59" i="10"/>
  <c r="E59" i="10"/>
  <c r="B59" i="10"/>
  <c r="H58" i="10"/>
  <c r="E58" i="10"/>
  <c r="B58" i="10"/>
  <c r="H57" i="10"/>
  <c r="E57" i="10"/>
  <c r="B57" i="10"/>
  <c r="H56" i="10"/>
  <c r="E56" i="10"/>
  <c r="B56" i="10"/>
  <c r="H55" i="10"/>
  <c r="E55" i="10"/>
  <c r="B55" i="10"/>
  <c r="H54" i="10"/>
  <c r="E54" i="10"/>
  <c r="B54" i="10"/>
  <c r="H53" i="10"/>
  <c r="E53" i="10"/>
  <c r="B53" i="10"/>
  <c r="H52" i="10"/>
  <c r="E52" i="10"/>
  <c r="B52" i="10"/>
  <c r="H51" i="10"/>
  <c r="E51" i="10"/>
  <c r="B51" i="10"/>
  <c r="H50" i="10"/>
  <c r="E50" i="10"/>
  <c r="B50" i="10"/>
  <c r="H49" i="10"/>
  <c r="E49" i="10"/>
  <c r="B49" i="10"/>
  <c r="H48" i="10"/>
  <c r="E48" i="10"/>
  <c r="B48" i="10"/>
  <c r="H47" i="10"/>
  <c r="E47" i="10"/>
  <c r="B47" i="10"/>
  <c r="H46" i="10"/>
  <c r="E46" i="10"/>
  <c r="B46" i="10"/>
  <c r="H45" i="10"/>
  <c r="E45" i="10"/>
  <c r="B45" i="10"/>
  <c r="H44" i="10"/>
  <c r="E44" i="10"/>
  <c r="B44" i="10"/>
  <c r="H43" i="10"/>
  <c r="E43" i="10"/>
  <c r="B43" i="10"/>
  <c r="H42" i="10"/>
  <c r="E42" i="10"/>
  <c r="B42" i="10"/>
  <c r="H41" i="10"/>
  <c r="E41" i="10"/>
  <c r="B41" i="10"/>
  <c r="H40" i="10"/>
  <c r="E40" i="10"/>
  <c r="B40" i="10"/>
  <c r="H39" i="10"/>
  <c r="E39" i="10"/>
  <c r="B39" i="10"/>
  <c r="H38" i="10"/>
  <c r="E38" i="10"/>
  <c r="B38" i="10"/>
  <c r="H37" i="10"/>
  <c r="E37" i="10"/>
  <c r="B37" i="10"/>
  <c r="H36" i="10"/>
  <c r="E36" i="10"/>
  <c r="B36" i="10"/>
  <c r="H35" i="10"/>
  <c r="E35" i="10"/>
  <c r="B35" i="10"/>
  <c r="H34" i="10"/>
  <c r="E34" i="10"/>
  <c r="B34" i="10"/>
  <c r="H33" i="10"/>
  <c r="E33" i="10"/>
  <c r="B33" i="10"/>
  <c r="H32" i="10"/>
  <c r="E32" i="10"/>
  <c r="B32" i="10"/>
  <c r="H31" i="10"/>
  <c r="E31" i="10"/>
  <c r="B31" i="10"/>
  <c r="H30" i="10"/>
  <c r="E30" i="10"/>
  <c r="B30" i="10"/>
  <c r="H29" i="10"/>
  <c r="E29" i="10"/>
  <c r="B29" i="10"/>
  <c r="H28" i="10"/>
  <c r="E28" i="10"/>
  <c r="B28" i="10"/>
  <c r="H27" i="10"/>
  <c r="E27" i="10"/>
  <c r="B27" i="10"/>
  <c r="H26" i="10"/>
  <c r="E26" i="10"/>
  <c r="B26" i="10"/>
  <c r="H25" i="10"/>
  <c r="E25" i="10"/>
  <c r="B25" i="10"/>
  <c r="H24" i="10"/>
  <c r="E24" i="10"/>
  <c r="B24" i="10"/>
  <c r="H23" i="10"/>
  <c r="E23" i="10"/>
  <c r="B23" i="10"/>
  <c r="H22" i="10"/>
  <c r="E22" i="10"/>
  <c r="B22" i="10"/>
  <c r="H21" i="10"/>
  <c r="E21" i="10"/>
  <c r="B21" i="10"/>
  <c r="H20" i="10"/>
  <c r="E20" i="10"/>
  <c r="B20" i="10"/>
  <c r="H19" i="10"/>
  <c r="E19" i="10"/>
  <c r="B19" i="10"/>
  <c r="H18" i="10"/>
  <c r="E18" i="10"/>
  <c r="B18" i="10"/>
  <c r="H17" i="10"/>
  <c r="E17" i="10"/>
  <c r="B17" i="10"/>
  <c r="H16" i="10"/>
  <c r="E16" i="10"/>
  <c r="B16" i="10"/>
  <c r="H15" i="10"/>
  <c r="E15" i="10"/>
  <c r="B15" i="10"/>
  <c r="H14" i="10"/>
  <c r="E14" i="10"/>
  <c r="B14" i="10"/>
  <c r="H13" i="10"/>
  <c r="E13" i="10"/>
  <c r="B13" i="10"/>
  <c r="H12" i="10"/>
  <c r="E12" i="10"/>
  <c r="B12" i="10"/>
  <c r="H11" i="10"/>
  <c r="E11" i="10"/>
  <c r="B11" i="10"/>
  <c r="H10" i="10"/>
  <c r="E10" i="10"/>
  <c r="B10" i="10"/>
  <c r="H9" i="10"/>
  <c r="G9" i="10"/>
  <c r="E9" i="10"/>
  <c r="B9" i="10"/>
  <c r="H8" i="10"/>
  <c r="G8" i="10" s="1"/>
  <c r="F8" i="10"/>
  <c r="K8" i="10" s="1"/>
  <c r="E8" i="10"/>
  <c r="B8" i="10"/>
  <c r="H7" i="10"/>
  <c r="G7" i="10" s="1"/>
  <c r="E7" i="10"/>
  <c r="B7" i="10"/>
  <c r="H6" i="10"/>
  <c r="G6" i="10"/>
  <c r="E6" i="10"/>
  <c r="B6" i="10"/>
  <c r="H5" i="10"/>
  <c r="G5" i="10"/>
  <c r="E5" i="10"/>
  <c r="B5" i="10"/>
  <c r="H4" i="10"/>
  <c r="G4" i="10"/>
  <c r="E4" i="10"/>
  <c r="B4" i="10"/>
  <c r="H3" i="10"/>
  <c r="G3" i="10"/>
  <c r="E3" i="10"/>
  <c r="B3" i="10"/>
  <c r="M2" i="10"/>
  <c r="F62" i="10" s="1"/>
  <c r="G2" i="10"/>
  <c r="F2" i="10"/>
  <c r="E2" i="10"/>
  <c r="M1" i="10"/>
  <c r="J2" i="10" l="1"/>
  <c r="K2" i="10"/>
  <c r="J8" i="10"/>
  <c r="F6" i="10"/>
  <c r="F5" i="10"/>
  <c r="K5" i="10" s="1"/>
  <c r="I7" i="11"/>
  <c r="F26" i="11"/>
  <c r="F12" i="11"/>
  <c r="F3" i="11"/>
  <c r="J3" i="11" s="1"/>
  <c r="F30" i="11"/>
  <c r="F38" i="11"/>
  <c r="F46" i="11"/>
  <c r="F2" i="11"/>
  <c r="J2" i="11" s="1"/>
  <c r="F13" i="11"/>
  <c r="F15" i="11"/>
  <c r="F11" i="11"/>
  <c r="F6" i="11"/>
  <c r="J6" i="11" s="1"/>
  <c r="F34" i="11"/>
  <c r="F42" i="11"/>
  <c r="F50" i="11"/>
  <c r="F10" i="11"/>
  <c r="F14" i="11"/>
  <c r="F16" i="11"/>
  <c r="J9" i="11"/>
  <c r="I9" i="11"/>
  <c r="F17" i="11"/>
  <c r="F19" i="11"/>
  <c r="F21" i="11"/>
  <c r="F31" i="11"/>
  <c r="F39" i="11"/>
  <c r="F47" i="11"/>
  <c r="F55" i="11"/>
  <c r="F58" i="11"/>
  <c r="F8" i="11"/>
  <c r="F29" i="11"/>
  <c r="J29" i="11" s="1"/>
  <c r="F37" i="11"/>
  <c r="F45" i="11"/>
  <c r="F53" i="11"/>
  <c r="F61" i="11"/>
  <c r="F5" i="11"/>
  <c r="F24" i="11"/>
  <c r="F32" i="11"/>
  <c r="F40" i="11"/>
  <c r="F48" i="11"/>
  <c r="F56" i="11"/>
  <c r="F18" i="11"/>
  <c r="F20" i="11"/>
  <c r="J20" i="11" s="1"/>
  <c r="F22" i="11"/>
  <c r="F27" i="11"/>
  <c r="F35" i="11"/>
  <c r="F43" i="11"/>
  <c r="F51" i="11"/>
  <c r="F59" i="11"/>
  <c r="F54" i="11"/>
  <c r="F62" i="11"/>
  <c r="F4" i="11"/>
  <c r="I4" i="11" s="1"/>
  <c r="F25" i="11"/>
  <c r="F33" i="11"/>
  <c r="F41" i="11"/>
  <c r="F49" i="11"/>
  <c r="F57" i="11"/>
  <c r="F28" i="11"/>
  <c r="F36" i="11"/>
  <c r="F44" i="11"/>
  <c r="F52" i="11"/>
  <c r="F60" i="11"/>
  <c r="I3" i="11"/>
  <c r="G30" i="11"/>
  <c r="G29" i="11"/>
  <c r="G24" i="11"/>
  <c r="G62" i="11"/>
  <c r="G61" i="11"/>
  <c r="J61" i="11" s="1"/>
  <c r="G60" i="11"/>
  <c r="G59" i="11"/>
  <c r="J59" i="11" s="1"/>
  <c r="G58" i="11"/>
  <c r="G57" i="11"/>
  <c r="G56" i="11"/>
  <c r="G55" i="11"/>
  <c r="G54" i="11"/>
  <c r="G53" i="11"/>
  <c r="J53" i="11" s="1"/>
  <c r="G52" i="11"/>
  <c r="G51" i="11"/>
  <c r="G50" i="11"/>
  <c r="J50" i="11" s="1"/>
  <c r="G49" i="11"/>
  <c r="J49" i="11" s="1"/>
  <c r="G48" i="11"/>
  <c r="G47" i="11"/>
  <c r="G46" i="11"/>
  <c r="J46" i="11" s="1"/>
  <c r="G45" i="11"/>
  <c r="J45" i="11" s="1"/>
  <c r="G44" i="11"/>
  <c r="G43" i="11"/>
  <c r="G42" i="11"/>
  <c r="I42" i="11" s="1"/>
  <c r="G41" i="11"/>
  <c r="G40" i="11"/>
  <c r="G39" i="11"/>
  <c r="J39" i="11" s="1"/>
  <c r="G38" i="11"/>
  <c r="J38" i="11" s="1"/>
  <c r="G37" i="11"/>
  <c r="G36" i="11"/>
  <c r="G35" i="11"/>
  <c r="G34" i="11"/>
  <c r="I34" i="11" s="1"/>
  <c r="G33" i="11"/>
  <c r="G32" i="11"/>
  <c r="G31" i="11"/>
  <c r="G28" i="11"/>
  <c r="G27" i="11"/>
  <c r="J27" i="11" s="1"/>
  <c r="G26" i="11"/>
  <c r="G25" i="11"/>
  <c r="G22" i="11"/>
  <c r="J22" i="11" s="1"/>
  <c r="G21" i="11"/>
  <c r="G20" i="11"/>
  <c r="G19" i="11"/>
  <c r="G18" i="11"/>
  <c r="J18" i="11" s="1"/>
  <c r="G17" i="11"/>
  <c r="G16" i="11"/>
  <c r="G15" i="11"/>
  <c r="G14" i="11"/>
  <c r="I14" i="11" s="1"/>
  <c r="G13" i="11"/>
  <c r="G12" i="11"/>
  <c r="G11" i="11"/>
  <c r="G10" i="11"/>
  <c r="I10" i="11" s="1"/>
  <c r="G23" i="11"/>
  <c r="J32" i="11"/>
  <c r="J40" i="11"/>
  <c r="J52" i="11"/>
  <c r="J56" i="11"/>
  <c r="F23" i="11"/>
  <c r="J4" i="11"/>
  <c r="J7" i="11"/>
  <c r="F24" i="10"/>
  <c r="F26" i="10"/>
  <c r="F30" i="10"/>
  <c r="F19" i="10"/>
  <c r="F10" i="10"/>
  <c r="S1" i="10"/>
  <c r="G39" i="10" s="1"/>
  <c r="F12" i="10"/>
  <c r="F14" i="10"/>
  <c r="F25" i="10"/>
  <c r="F31" i="10"/>
  <c r="F16" i="10"/>
  <c r="F27" i="10"/>
  <c r="F29" i="10"/>
  <c r="F4" i="10"/>
  <c r="F18" i="10"/>
  <c r="F20" i="10"/>
  <c r="F22" i="10"/>
  <c r="F28" i="10"/>
  <c r="F32" i="10"/>
  <c r="J5" i="10"/>
  <c r="F13" i="10"/>
  <c r="F21" i="10"/>
  <c r="F37" i="10"/>
  <c r="G42" i="10"/>
  <c r="F7" i="10"/>
  <c r="K7" i="10" s="1"/>
  <c r="F15" i="10"/>
  <c r="F23" i="10"/>
  <c r="G45" i="10"/>
  <c r="G61" i="10"/>
  <c r="I8" i="10"/>
  <c r="F33" i="10"/>
  <c r="G35" i="10"/>
  <c r="G40" i="10"/>
  <c r="I2" i="10"/>
  <c r="F9" i="10"/>
  <c r="K9" i="10" s="1"/>
  <c r="F17" i="10"/>
  <c r="G51" i="10"/>
  <c r="G59" i="10"/>
  <c r="I6" i="10"/>
  <c r="I5" i="10"/>
  <c r="G54" i="10"/>
  <c r="F3" i="10"/>
  <c r="K3" i="10" s="1"/>
  <c r="F11" i="10"/>
  <c r="G36" i="10"/>
  <c r="G41" i="10"/>
  <c r="I4" i="10"/>
  <c r="F34" i="10"/>
  <c r="G44" i="10"/>
  <c r="F35" i="10"/>
  <c r="F36" i="10"/>
  <c r="K36" i="10" s="1"/>
  <c r="F38" i="10"/>
  <c r="F39" i="10"/>
  <c r="K39" i="10" s="1"/>
  <c r="F40" i="10"/>
  <c r="F41" i="10"/>
  <c r="K41" i="10" s="1"/>
  <c r="F42" i="10"/>
  <c r="F43" i="10"/>
  <c r="F44" i="10"/>
  <c r="F45" i="10"/>
  <c r="K45" i="10" s="1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K61" i="10" s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2" i="9"/>
  <c r="H62" i="9"/>
  <c r="E62" i="9"/>
  <c r="B62" i="9"/>
  <c r="H61" i="9"/>
  <c r="E61" i="9"/>
  <c r="B61" i="9"/>
  <c r="H60" i="9"/>
  <c r="E60" i="9"/>
  <c r="B60" i="9"/>
  <c r="H59" i="9"/>
  <c r="E59" i="9"/>
  <c r="B59" i="9"/>
  <c r="H58" i="9"/>
  <c r="E58" i="9"/>
  <c r="B58" i="9"/>
  <c r="H57" i="9"/>
  <c r="E57" i="9"/>
  <c r="B57" i="9"/>
  <c r="H56" i="9"/>
  <c r="E56" i="9"/>
  <c r="B56" i="9"/>
  <c r="H55" i="9"/>
  <c r="E55" i="9"/>
  <c r="B55" i="9"/>
  <c r="H54" i="9"/>
  <c r="E54" i="9"/>
  <c r="B54" i="9"/>
  <c r="H53" i="9"/>
  <c r="E53" i="9"/>
  <c r="B53" i="9"/>
  <c r="H52" i="9"/>
  <c r="E52" i="9"/>
  <c r="B52" i="9"/>
  <c r="H51" i="9"/>
  <c r="E51" i="9"/>
  <c r="B51" i="9"/>
  <c r="H50" i="9"/>
  <c r="E50" i="9"/>
  <c r="B50" i="9"/>
  <c r="H49" i="9"/>
  <c r="E49" i="9"/>
  <c r="B49" i="9"/>
  <c r="H48" i="9"/>
  <c r="E48" i="9"/>
  <c r="B48" i="9"/>
  <c r="H47" i="9"/>
  <c r="E47" i="9"/>
  <c r="B47" i="9"/>
  <c r="H46" i="9"/>
  <c r="E46" i="9"/>
  <c r="B46" i="9"/>
  <c r="H45" i="9"/>
  <c r="E45" i="9"/>
  <c r="B45" i="9"/>
  <c r="H44" i="9"/>
  <c r="E44" i="9"/>
  <c r="B44" i="9"/>
  <c r="H43" i="9"/>
  <c r="E43" i="9"/>
  <c r="B43" i="9"/>
  <c r="H42" i="9"/>
  <c r="E42" i="9"/>
  <c r="B42" i="9"/>
  <c r="H41" i="9"/>
  <c r="E41" i="9"/>
  <c r="B41" i="9"/>
  <c r="H40" i="9"/>
  <c r="E40" i="9"/>
  <c r="B40" i="9"/>
  <c r="H39" i="9"/>
  <c r="E39" i="9"/>
  <c r="B39" i="9"/>
  <c r="H38" i="9"/>
  <c r="E38" i="9"/>
  <c r="B38" i="9"/>
  <c r="H37" i="9"/>
  <c r="E37" i="9"/>
  <c r="B37" i="9"/>
  <c r="H36" i="9"/>
  <c r="E36" i="9"/>
  <c r="B36" i="9"/>
  <c r="H35" i="9"/>
  <c r="E35" i="9"/>
  <c r="B35" i="9"/>
  <c r="H34" i="9"/>
  <c r="E34" i="9"/>
  <c r="B34" i="9"/>
  <c r="H33" i="9"/>
  <c r="E33" i="9"/>
  <c r="B33" i="9"/>
  <c r="H32" i="9"/>
  <c r="E32" i="9"/>
  <c r="B32" i="9"/>
  <c r="H31" i="9"/>
  <c r="E31" i="9"/>
  <c r="B31" i="9"/>
  <c r="H30" i="9"/>
  <c r="E30" i="9"/>
  <c r="B30" i="9"/>
  <c r="H29" i="9"/>
  <c r="E29" i="9"/>
  <c r="B29" i="9"/>
  <c r="H28" i="9"/>
  <c r="E28" i="9"/>
  <c r="B28" i="9"/>
  <c r="H27" i="9"/>
  <c r="E27" i="9"/>
  <c r="B27" i="9"/>
  <c r="H26" i="9"/>
  <c r="E26" i="9"/>
  <c r="B26" i="9"/>
  <c r="H25" i="9"/>
  <c r="E25" i="9"/>
  <c r="B25" i="9"/>
  <c r="H24" i="9"/>
  <c r="E24" i="9"/>
  <c r="B24" i="9"/>
  <c r="H23" i="9"/>
  <c r="E23" i="9"/>
  <c r="B23" i="9"/>
  <c r="H22" i="9"/>
  <c r="E22" i="9"/>
  <c r="B22" i="9"/>
  <c r="H21" i="9"/>
  <c r="E21" i="9"/>
  <c r="B21" i="9"/>
  <c r="H20" i="9"/>
  <c r="E20" i="9"/>
  <c r="B20" i="9"/>
  <c r="H19" i="9"/>
  <c r="E19" i="9"/>
  <c r="B19" i="9"/>
  <c r="H18" i="9"/>
  <c r="E18" i="9"/>
  <c r="B18" i="9"/>
  <c r="H17" i="9"/>
  <c r="E17" i="9"/>
  <c r="B17" i="9"/>
  <c r="H16" i="9"/>
  <c r="E16" i="9"/>
  <c r="B16" i="9"/>
  <c r="H15" i="9"/>
  <c r="E15" i="9"/>
  <c r="B15" i="9"/>
  <c r="H14" i="9"/>
  <c r="E14" i="9"/>
  <c r="B14" i="9"/>
  <c r="H13" i="9"/>
  <c r="E13" i="9"/>
  <c r="B13" i="9"/>
  <c r="H12" i="9"/>
  <c r="E12" i="9"/>
  <c r="B12" i="9"/>
  <c r="H11" i="9"/>
  <c r="E11" i="9"/>
  <c r="B11" i="9"/>
  <c r="H10" i="9"/>
  <c r="E10" i="9"/>
  <c r="B10" i="9"/>
  <c r="H9" i="9"/>
  <c r="G9" i="9" s="1"/>
  <c r="E9" i="9"/>
  <c r="B9" i="9"/>
  <c r="H8" i="9"/>
  <c r="G8" i="9" s="1"/>
  <c r="E8" i="9"/>
  <c r="B8" i="9"/>
  <c r="H7" i="9"/>
  <c r="G7" i="9" s="1"/>
  <c r="E7" i="9"/>
  <c r="B7" i="9"/>
  <c r="H6" i="9"/>
  <c r="G6" i="9" s="1"/>
  <c r="E6" i="9"/>
  <c r="B6" i="9"/>
  <c r="H5" i="9"/>
  <c r="G5" i="9" s="1"/>
  <c r="E5" i="9"/>
  <c r="B5" i="9"/>
  <c r="H4" i="9"/>
  <c r="G4" i="9" s="1"/>
  <c r="E4" i="9"/>
  <c r="B4" i="9"/>
  <c r="H3" i="9"/>
  <c r="G3" i="9" s="1"/>
  <c r="E3" i="9"/>
  <c r="B3" i="9"/>
  <c r="M2" i="9"/>
  <c r="S1" i="9" s="1"/>
  <c r="G60" i="9" s="1"/>
  <c r="G2" i="9"/>
  <c r="E2" i="9"/>
  <c r="M1" i="9"/>
  <c r="F2" i="9" s="1"/>
  <c r="H62" i="5"/>
  <c r="E62" i="5"/>
  <c r="B62" i="5"/>
  <c r="H61" i="5"/>
  <c r="E61" i="5"/>
  <c r="B61" i="5"/>
  <c r="H60" i="5"/>
  <c r="E60" i="5"/>
  <c r="B60" i="5"/>
  <c r="H59" i="5"/>
  <c r="E59" i="5"/>
  <c r="B59" i="5"/>
  <c r="H58" i="5"/>
  <c r="E58" i="5"/>
  <c r="B58" i="5"/>
  <c r="H57" i="5"/>
  <c r="E57" i="5"/>
  <c r="B57" i="5"/>
  <c r="H56" i="5"/>
  <c r="E56" i="5"/>
  <c r="B56" i="5"/>
  <c r="H55" i="5"/>
  <c r="E55" i="5"/>
  <c r="B55" i="5"/>
  <c r="H54" i="5"/>
  <c r="E54" i="5"/>
  <c r="B54" i="5"/>
  <c r="H53" i="5"/>
  <c r="E53" i="5"/>
  <c r="B53" i="5"/>
  <c r="H52" i="5"/>
  <c r="E52" i="5"/>
  <c r="B52" i="5"/>
  <c r="H51" i="5"/>
  <c r="E51" i="5"/>
  <c r="B51" i="5"/>
  <c r="H50" i="5"/>
  <c r="E50" i="5"/>
  <c r="B50" i="5"/>
  <c r="H49" i="5"/>
  <c r="E49" i="5"/>
  <c r="B49" i="5"/>
  <c r="H48" i="5"/>
  <c r="E48" i="5"/>
  <c r="B48" i="5"/>
  <c r="H47" i="5"/>
  <c r="E47" i="5"/>
  <c r="B47" i="5"/>
  <c r="H46" i="5"/>
  <c r="E46" i="5"/>
  <c r="B46" i="5"/>
  <c r="H45" i="5"/>
  <c r="E45" i="5"/>
  <c r="B45" i="5"/>
  <c r="H44" i="5"/>
  <c r="E44" i="5"/>
  <c r="B44" i="5"/>
  <c r="H43" i="5"/>
  <c r="E43" i="5"/>
  <c r="B43" i="5"/>
  <c r="H42" i="5"/>
  <c r="E42" i="5"/>
  <c r="B42" i="5"/>
  <c r="H41" i="5"/>
  <c r="E41" i="5"/>
  <c r="B41" i="5"/>
  <c r="H40" i="5"/>
  <c r="E40" i="5"/>
  <c r="B40" i="5"/>
  <c r="H39" i="5"/>
  <c r="E39" i="5"/>
  <c r="B39" i="5"/>
  <c r="H38" i="5"/>
  <c r="E38" i="5"/>
  <c r="B38" i="5"/>
  <c r="H37" i="5"/>
  <c r="E37" i="5"/>
  <c r="B37" i="5"/>
  <c r="H36" i="5"/>
  <c r="E36" i="5"/>
  <c r="B36" i="5"/>
  <c r="H35" i="5"/>
  <c r="E35" i="5"/>
  <c r="B35" i="5"/>
  <c r="H34" i="5"/>
  <c r="E34" i="5"/>
  <c r="B34" i="5"/>
  <c r="H33" i="5"/>
  <c r="E33" i="5"/>
  <c r="B33" i="5"/>
  <c r="H32" i="5"/>
  <c r="E32" i="5"/>
  <c r="B32" i="5"/>
  <c r="H31" i="5"/>
  <c r="E31" i="5"/>
  <c r="B31" i="5"/>
  <c r="H30" i="5"/>
  <c r="E30" i="5"/>
  <c r="B30" i="5"/>
  <c r="H29" i="5"/>
  <c r="E29" i="5"/>
  <c r="B29" i="5"/>
  <c r="H28" i="5"/>
  <c r="E28" i="5"/>
  <c r="B28" i="5"/>
  <c r="H27" i="5"/>
  <c r="E27" i="5"/>
  <c r="B27" i="5"/>
  <c r="H26" i="5"/>
  <c r="E26" i="5"/>
  <c r="B26" i="5"/>
  <c r="H25" i="5"/>
  <c r="E25" i="5"/>
  <c r="B25" i="5"/>
  <c r="H24" i="5"/>
  <c r="E24" i="5"/>
  <c r="B24" i="5"/>
  <c r="H23" i="5"/>
  <c r="E23" i="5"/>
  <c r="B23" i="5"/>
  <c r="H22" i="5"/>
  <c r="E22" i="5"/>
  <c r="B22" i="5"/>
  <c r="H21" i="5"/>
  <c r="E21" i="5"/>
  <c r="B21" i="5"/>
  <c r="H20" i="5"/>
  <c r="E20" i="5"/>
  <c r="B20" i="5"/>
  <c r="H19" i="5"/>
  <c r="E19" i="5"/>
  <c r="B19" i="5"/>
  <c r="H18" i="5"/>
  <c r="E18" i="5"/>
  <c r="B18" i="5"/>
  <c r="H17" i="5"/>
  <c r="E17" i="5"/>
  <c r="B17" i="5"/>
  <c r="H16" i="5"/>
  <c r="E16" i="5"/>
  <c r="B16" i="5"/>
  <c r="H15" i="5"/>
  <c r="E15" i="5"/>
  <c r="B15" i="5"/>
  <c r="H14" i="5"/>
  <c r="E14" i="5"/>
  <c r="B14" i="5"/>
  <c r="H13" i="5"/>
  <c r="E13" i="5"/>
  <c r="B13" i="5"/>
  <c r="H12" i="5"/>
  <c r="E12" i="5"/>
  <c r="B12" i="5"/>
  <c r="H11" i="5"/>
  <c r="E11" i="5"/>
  <c r="B11" i="5"/>
  <c r="H10" i="5"/>
  <c r="E10" i="5"/>
  <c r="B10" i="5"/>
  <c r="H9" i="5"/>
  <c r="E9" i="5"/>
  <c r="B9" i="5"/>
  <c r="H8" i="5"/>
  <c r="E8" i="5"/>
  <c r="B8" i="5"/>
  <c r="H7" i="5"/>
  <c r="E7" i="5"/>
  <c r="B7" i="5"/>
  <c r="H6" i="5"/>
  <c r="E6" i="5"/>
  <c r="B6" i="5"/>
  <c r="H5" i="5"/>
  <c r="E5" i="5"/>
  <c r="B5" i="5"/>
  <c r="H4" i="5"/>
  <c r="E4" i="5"/>
  <c r="B4" i="5"/>
  <c r="H3" i="5"/>
  <c r="E3" i="5"/>
  <c r="B3" i="5"/>
  <c r="M2" i="5"/>
  <c r="G2" i="5"/>
  <c r="E2" i="5"/>
  <c r="M1" i="5"/>
  <c r="K44" i="10" l="1"/>
  <c r="K35" i="10"/>
  <c r="K42" i="10"/>
  <c r="K40" i="10"/>
  <c r="G47" i="10"/>
  <c r="I47" i="10" s="1"/>
  <c r="G25" i="10"/>
  <c r="J25" i="10" s="1"/>
  <c r="K47" i="10"/>
  <c r="K54" i="10"/>
  <c r="J4" i="10"/>
  <c r="K4" i="10"/>
  <c r="J6" i="10"/>
  <c r="K6" i="10"/>
  <c r="I59" i="10"/>
  <c r="K59" i="10"/>
  <c r="I51" i="10"/>
  <c r="K51" i="10"/>
  <c r="I42" i="10"/>
  <c r="G60" i="10"/>
  <c r="I60" i="10" s="1"/>
  <c r="G43" i="10"/>
  <c r="K43" i="10" s="1"/>
  <c r="G58" i="10"/>
  <c r="I58" i="10" s="1"/>
  <c r="I43" i="10"/>
  <c r="G38" i="10"/>
  <c r="J38" i="10" s="1"/>
  <c r="G53" i="10"/>
  <c r="J53" i="10" s="1"/>
  <c r="G55" i="10"/>
  <c r="I55" i="10" s="1"/>
  <c r="I54" i="10"/>
  <c r="G57" i="10"/>
  <c r="J57" i="10" s="1"/>
  <c r="G46" i="10"/>
  <c r="I46" i="10" s="1"/>
  <c r="G48" i="10"/>
  <c r="I48" i="10" s="1"/>
  <c r="G34" i="10"/>
  <c r="I34" i="10" s="1"/>
  <c r="J13" i="11"/>
  <c r="J57" i="11"/>
  <c r="I30" i="11"/>
  <c r="J48" i="11"/>
  <c r="J37" i="11"/>
  <c r="J42" i="11"/>
  <c r="J17" i="11"/>
  <c r="L22" i="11"/>
  <c r="J14" i="11"/>
  <c r="G10" i="9"/>
  <c r="G11" i="9"/>
  <c r="G5" i="5"/>
  <c r="G8" i="5"/>
  <c r="G3" i="5"/>
  <c r="G7" i="5"/>
  <c r="G6" i="5"/>
  <c r="G9" i="5"/>
  <c r="G4" i="5"/>
  <c r="F7" i="5"/>
  <c r="I12" i="11"/>
  <c r="J10" i="11"/>
  <c r="J21" i="11"/>
  <c r="J41" i="11"/>
  <c r="J30" i="11"/>
  <c r="J16" i="11"/>
  <c r="I26" i="11"/>
  <c r="J36" i="11"/>
  <c r="J44" i="11"/>
  <c r="J24" i="11"/>
  <c r="J58" i="11"/>
  <c r="I28" i="11"/>
  <c r="I54" i="11"/>
  <c r="J15" i="11"/>
  <c r="J25" i="11"/>
  <c r="J35" i="11"/>
  <c r="J43" i="11"/>
  <c r="J51" i="11"/>
  <c r="I2" i="11"/>
  <c r="I60" i="11"/>
  <c r="I33" i="11"/>
  <c r="I48" i="11"/>
  <c r="I23" i="11"/>
  <c r="J28" i="11"/>
  <c r="J62" i="11"/>
  <c r="J34" i="11"/>
  <c r="J11" i="11"/>
  <c r="J19" i="11"/>
  <c r="J31" i="11"/>
  <c r="J47" i="11"/>
  <c r="J55" i="11"/>
  <c r="I20" i="11"/>
  <c r="J12" i="11"/>
  <c r="L23" i="11"/>
  <c r="I50" i="11"/>
  <c r="I6" i="11"/>
  <c r="J60" i="11"/>
  <c r="I36" i="11"/>
  <c r="I62" i="11"/>
  <c r="I22" i="11"/>
  <c r="I24" i="11"/>
  <c r="I58" i="11"/>
  <c r="I16" i="11"/>
  <c r="I15" i="11"/>
  <c r="J5" i="11"/>
  <c r="I5" i="11"/>
  <c r="I55" i="11"/>
  <c r="I13" i="11"/>
  <c r="J33" i="11"/>
  <c r="I57" i="11"/>
  <c r="I18" i="11"/>
  <c r="I61" i="11"/>
  <c r="I47" i="11"/>
  <c r="I11" i="11"/>
  <c r="J26" i="11"/>
  <c r="I49" i="11"/>
  <c r="I59" i="11"/>
  <c r="I53" i="11"/>
  <c r="I39" i="11"/>
  <c r="I46" i="11"/>
  <c r="J54" i="11"/>
  <c r="I41" i="11"/>
  <c r="I51" i="11"/>
  <c r="I56" i="11"/>
  <c r="I45" i="11"/>
  <c r="I31" i="11"/>
  <c r="I38" i="11"/>
  <c r="I43" i="11"/>
  <c r="I37" i="11"/>
  <c r="I21" i="11"/>
  <c r="I52" i="11"/>
  <c r="I25" i="11"/>
  <c r="I35" i="11"/>
  <c r="I40" i="11"/>
  <c r="I29" i="11"/>
  <c r="I19" i="11"/>
  <c r="I44" i="11"/>
  <c r="I27" i="11"/>
  <c r="I32" i="11"/>
  <c r="J8" i="11"/>
  <c r="I8" i="11"/>
  <c r="I17" i="11"/>
  <c r="J23" i="11"/>
  <c r="I41" i="10"/>
  <c r="G52" i="10"/>
  <c r="I52" i="10" s="1"/>
  <c r="G49" i="10"/>
  <c r="I49" i="10" s="1"/>
  <c r="G62" i="10"/>
  <c r="K62" i="10" s="1"/>
  <c r="G33" i="10"/>
  <c r="J33" i="10" s="1"/>
  <c r="G37" i="10"/>
  <c r="J37" i="10" s="1"/>
  <c r="G31" i="10"/>
  <c r="J31" i="10" s="1"/>
  <c r="G28" i="10"/>
  <c r="I28" i="10" s="1"/>
  <c r="G29" i="10"/>
  <c r="J29" i="10" s="1"/>
  <c r="G26" i="10"/>
  <c r="J26" i="10" s="1"/>
  <c r="I39" i="10"/>
  <c r="G27" i="10"/>
  <c r="J27" i="10" s="1"/>
  <c r="I25" i="10"/>
  <c r="G24" i="10"/>
  <c r="I24" i="10" s="1"/>
  <c r="I61" i="10"/>
  <c r="I45" i="10"/>
  <c r="I36" i="10"/>
  <c r="G56" i="10"/>
  <c r="I56" i="10" s="1"/>
  <c r="G50" i="10"/>
  <c r="I50" i="10" s="1"/>
  <c r="G22" i="10"/>
  <c r="K22" i="10" s="1"/>
  <c r="G11" i="10"/>
  <c r="K11" i="10" s="1"/>
  <c r="G18" i="10"/>
  <c r="I18" i="10" s="1"/>
  <c r="G16" i="10"/>
  <c r="I16" i="10" s="1"/>
  <c r="G23" i="10"/>
  <c r="J23" i="10" s="1"/>
  <c r="G14" i="10"/>
  <c r="I14" i="10" s="1"/>
  <c r="G12" i="10"/>
  <c r="I12" i="10" s="1"/>
  <c r="G10" i="10"/>
  <c r="I10" i="10" s="1"/>
  <c r="G21" i="10"/>
  <c r="I21" i="10" s="1"/>
  <c r="G19" i="10"/>
  <c r="K19" i="10" s="1"/>
  <c r="G17" i="10"/>
  <c r="I17" i="10" s="1"/>
  <c r="G15" i="10"/>
  <c r="J15" i="10" s="1"/>
  <c r="G20" i="10"/>
  <c r="I20" i="10" s="1"/>
  <c r="G13" i="10"/>
  <c r="J13" i="10" s="1"/>
  <c r="G32" i="10"/>
  <c r="I32" i="10" s="1"/>
  <c r="I27" i="10"/>
  <c r="G30" i="10"/>
  <c r="J30" i="10" s="1"/>
  <c r="I44" i="10"/>
  <c r="I35" i="10"/>
  <c r="J3" i="10"/>
  <c r="I3" i="10"/>
  <c r="J34" i="10"/>
  <c r="I40" i="10"/>
  <c r="J9" i="10"/>
  <c r="I9" i="10"/>
  <c r="I11" i="10"/>
  <c r="J7" i="10"/>
  <c r="I7" i="10"/>
  <c r="J55" i="10"/>
  <c r="J47" i="10"/>
  <c r="J39" i="10"/>
  <c r="J54" i="10"/>
  <c r="J60" i="10"/>
  <c r="J44" i="10"/>
  <c r="J35" i="10"/>
  <c r="J61" i="10"/>
  <c r="J45" i="10"/>
  <c r="J36" i="10"/>
  <c r="J59" i="10"/>
  <c r="J51" i="10"/>
  <c r="J43" i="10"/>
  <c r="J50" i="10"/>
  <c r="J42" i="10"/>
  <c r="J41" i="10"/>
  <c r="J48" i="10"/>
  <c r="J40" i="10"/>
  <c r="G12" i="9"/>
  <c r="F17" i="9"/>
  <c r="F25" i="9"/>
  <c r="F4" i="9"/>
  <c r="F6" i="9"/>
  <c r="F8" i="9"/>
  <c r="F10" i="9"/>
  <c r="J10" i="9" s="1"/>
  <c r="F12" i="9"/>
  <c r="F15" i="9"/>
  <c r="I2" i="9"/>
  <c r="F20" i="9"/>
  <c r="F28" i="9"/>
  <c r="F23" i="9"/>
  <c r="F31" i="9"/>
  <c r="F39" i="9"/>
  <c r="F47" i="9"/>
  <c r="F55" i="9"/>
  <c r="F18" i="9"/>
  <c r="F26" i="9"/>
  <c r="F34" i="9"/>
  <c r="F42" i="9"/>
  <c r="F50" i="9"/>
  <c r="F58" i="9"/>
  <c r="F13" i="9"/>
  <c r="F21" i="9"/>
  <c r="F29" i="9"/>
  <c r="F37" i="9"/>
  <c r="F45" i="9"/>
  <c r="F53" i="9"/>
  <c r="F61" i="9"/>
  <c r="F3" i="9"/>
  <c r="F5" i="9"/>
  <c r="F7" i="9"/>
  <c r="F9" i="9"/>
  <c r="F11" i="9"/>
  <c r="F16" i="9"/>
  <c r="F24" i="9"/>
  <c r="F32" i="9"/>
  <c r="F40" i="9"/>
  <c r="F48" i="9"/>
  <c r="F56" i="9"/>
  <c r="F19" i="9"/>
  <c r="F27" i="9"/>
  <c r="F35" i="9"/>
  <c r="F43" i="9"/>
  <c r="F51" i="9"/>
  <c r="F59" i="9"/>
  <c r="F14" i="9"/>
  <c r="F22" i="9"/>
  <c r="F30" i="9"/>
  <c r="F38" i="9"/>
  <c r="F46" i="9"/>
  <c r="F54" i="9"/>
  <c r="F62" i="9"/>
  <c r="F33" i="9"/>
  <c r="F41" i="9"/>
  <c r="F49" i="9"/>
  <c r="F57" i="9"/>
  <c r="F36" i="9"/>
  <c r="F44" i="9"/>
  <c r="F52" i="9"/>
  <c r="F60" i="9"/>
  <c r="J2" i="9"/>
  <c r="G15" i="9"/>
  <c r="J15" i="9" s="1"/>
  <c r="G18" i="9"/>
  <c r="G21" i="9"/>
  <c r="G24" i="9"/>
  <c r="G27" i="9"/>
  <c r="G30" i="9"/>
  <c r="G33" i="9"/>
  <c r="G36" i="9"/>
  <c r="G39" i="9"/>
  <c r="G43" i="9"/>
  <c r="G46" i="9"/>
  <c r="G49" i="9"/>
  <c r="G52" i="9"/>
  <c r="G55" i="9"/>
  <c r="G58" i="9"/>
  <c r="G61" i="9"/>
  <c r="G13" i="9"/>
  <c r="G16" i="9"/>
  <c r="J16" i="9" s="1"/>
  <c r="G19" i="9"/>
  <c r="G22" i="9"/>
  <c r="G25" i="9"/>
  <c r="G28" i="9"/>
  <c r="I28" i="9" s="1"/>
  <c r="G31" i="9"/>
  <c r="G35" i="9"/>
  <c r="G37" i="9"/>
  <c r="G40" i="9"/>
  <c r="G42" i="9"/>
  <c r="G45" i="9"/>
  <c r="G48" i="9"/>
  <c r="G51" i="9"/>
  <c r="G54" i="9"/>
  <c r="G57" i="9"/>
  <c r="G59" i="9"/>
  <c r="G62" i="9"/>
  <c r="G14" i="9"/>
  <c r="G17" i="9"/>
  <c r="G20" i="9"/>
  <c r="G23" i="9"/>
  <c r="J23" i="9" s="1"/>
  <c r="G26" i="9"/>
  <c r="G29" i="9"/>
  <c r="G32" i="9"/>
  <c r="J32" i="9" s="1"/>
  <c r="G34" i="9"/>
  <c r="G38" i="9"/>
  <c r="G41" i="9"/>
  <c r="G44" i="9"/>
  <c r="G47" i="9"/>
  <c r="G50" i="9"/>
  <c r="G53" i="9"/>
  <c r="G56" i="9"/>
  <c r="F8" i="5"/>
  <c r="F10" i="5"/>
  <c r="F18" i="5"/>
  <c r="F26" i="5"/>
  <c r="F34" i="5"/>
  <c r="F42" i="5"/>
  <c r="F4" i="5"/>
  <c r="F58" i="5"/>
  <c r="F50" i="5"/>
  <c r="F2" i="5"/>
  <c r="F5" i="5"/>
  <c r="F31" i="5"/>
  <c r="F39" i="5"/>
  <c r="F6" i="5"/>
  <c r="F14" i="5"/>
  <c r="F22" i="5"/>
  <c r="F30" i="5"/>
  <c r="F38" i="5"/>
  <c r="F46" i="5"/>
  <c r="F54" i="5"/>
  <c r="F62" i="5"/>
  <c r="F55" i="5"/>
  <c r="S1" i="5"/>
  <c r="G49" i="5" s="1"/>
  <c r="F13" i="5"/>
  <c r="F21" i="5"/>
  <c r="F29" i="5"/>
  <c r="F37" i="5"/>
  <c r="F45" i="5"/>
  <c r="F53" i="5"/>
  <c r="F61" i="5"/>
  <c r="F20" i="5"/>
  <c r="F36" i="5"/>
  <c r="F44" i="5"/>
  <c r="F52" i="5"/>
  <c r="F60" i="5"/>
  <c r="F28" i="5"/>
  <c r="F3" i="5"/>
  <c r="F11" i="5"/>
  <c r="F19" i="5"/>
  <c r="F27" i="5"/>
  <c r="F35" i="5"/>
  <c r="F43" i="5"/>
  <c r="F51" i="5"/>
  <c r="F59" i="5"/>
  <c r="F47" i="5"/>
  <c r="F12" i="5"/>
  <c r="F15" i="5"/>
  <c r="F23" i="5"/>
  <c r="F17" i="5"/>
  <c r="F41" i="5"/>
  <c r="F49" i="5"/>
  <c r="F57" i="5"/>
  <c r="F9" i="5"/>
  <c r="F25" i="5"/>
  <c r="F33" i="5"/>
  <c r="F16" i="5"/>
  <c r="F24" i="5"/>
  <c r="F32" i="5"/>
  <c r="F40" i="5"/>
  <c r="F48" i="5"/>
  <c r="F56" i="5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E63" i="4"/>
  <c r="H63" i="4"/>
  <c r="E64" i="4"/>
  <c r="H64" i="4"/>
  <c r="E65" i="4"/>
  <c r="H65" i="4"/>
  <c r="E66" i="4"/>
  <c r="H66" i="4"/>
  <c r="E67" i="4"/>
  <c r="H67" i="4"/>
  <c r="E68" i="4"/>
  <c r="H68" i="4"/>
  <c r="E69" i="4"/>
  <c r="H69" i="4"/>
  <c r="E70" i="4"/>
  <c r="H70" i="4"/>
  <c r="E71" i="4"/>
  <c r="H71" i="4"/>
  <c r="E72" i="4"/>
  <c r="H72" i="4"/>
  <c r="E73" i="4"/>
  <c r="H73" i="4"/>
  <c r="E74" i="4"/>
  <c r="H74" i="4"/>
  <c r="E75" i="4"/>
  <c r="H75" i="4"/>
  <c r="E76" i="4"/>
  <c r="H76" i="4"/>
  <c r="E77" i="4"/>
  <c r="H77" i="4"/>
  <c r="E78" i="4"/>
  <c r="H78" i="4"/>
  <c r="E79" i="4"/>
  <c r="H79" i="4"/>
  <c r="E80" i="4"/>
  <c r="H80" i="4"/>
  <c r="E81" i="4"/>
  <c r="H81" i="4"/>
  <c r="E82" i="4"/>
  <c r="H82" i="4"/>
  <c r="E83" i="4"/>
  <c r="H83" i="4"/>
  <c r="E84" i="4"/>
  <c r="H84" i="4"/>
  <c r="E85" i="4"/>
  <c r="H85" i="4"/>
  <c r="E86" i="4"/>
  <c r="H86" i="4"/>
  <c r="E87" i="4"/>
  <c r="H87" i="4"/>
  <c r="E88" i="4"/>
  <c r="H88" i="4"/>
  <c r="E89" i="4"/>
  <c r="H89" i="4"/>
  <c r="E90" i="4"/>
  <c r="H90" i="4"/>
  <c r="E91" i="4"/>
  <c r="H91" i="4"/>
  <c r="E92" i="4"/>
  <c r="H92" i="4"/>
  <c r="E93" i="4"/>
  <c r="H93" i="4"/>
  <c r="E94" i="4"/>
  <c r="H94" i="4"/>
  <c r="E95" i="4"/>
  <c r="H95" i="4"/>
  <c r="E96" i="4"/>
  <c r="H96" i="4"/>
  <c r="E97" i="4"/>
  <c r="H97" i="4"/>
  <c r="E98" i="4"/>
  <c r="H98" i="4"/>
  <c r="E99" i="4"/>
  <c r="H99" i="4"/>
  <c r="E100" i="4"/>
  <c r="H100" i="4"/>
  <c r="E101" i="4"/>
  <c r="H101" i="4"/>
  <c r="E102" i="4"/>
  <c r="H102" i="4"/>
  <c r="E103" i="4"/>
  <c r="H103" i="4"/>
  <c r="E104" i="4"/>
  <c r="H104" i="4"/>
  <c r="E105" i="4"/>
  <c r="H105" i="4"/>
  <c r="E106" i="4"/>
  <c r="H106" i="4"/>
  <c r="E107" i="4"/>
  <c r="H107" i="4"/>
  <c r="E108" i="4"/>
  <c r="H108" i="4"/>
  <c r="E109" i="4"/>
  <c r="H109" i="4"/>
  <c r="E110" i="4"/>
  <c r="H110" i="4"/>
  <c r="E111" i="4"/>
  <c r="H111" i="4"/>
  <c r="E112" i="4"/>
  <c r="H112" i="4"/>
  <c r="E113" i="4"/>
  <c r="H113" i="4"/>
  <c r="E114" i="4"/>
  <c r="H114" i="4"/>
  <c r="E115" i="4"/>
  <c r="H115" i="4"/>
  <c r="E116" i="4"/>
  <c r="H116" i="4"/>
  <c r="E117" i="4"/>
  <c r="H117" i="4"/>
  <c r="E118" i="4"/>
  <c r="H118" i="4"/>
  <c r="E119" i="4"/>
  <c r="H119" i="4"/>
  <c r="E120" i="4"/>
  <c r="H120" i="4"/>
  <c r="E121" i="4"/>
  <c r="H121" i="4"/>
  <c r="E122" i="4"/>
  <c r="H122" i="4"/>
  <c r="G1" i="8"/>
  <c r="D1" i="8"/>
  <c r="B1" i="7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2" i="2"/>
  <c r="M2" i="4"/>
  <c r="F66" i="4" s="1"/>
  <c r="M1" i="4"/>
  <c r="G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2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I3" i="2"/>
  <c r="K60" i="10" l="1"/>
  <c r="J58" i="10"/>
  <c r="I29" i="10"/>
  <c r="J11" i="10"/>
  <c r="K34" i="10"/>
  <c r="K30" i="10"/>
  <c r="K10" i="10"/>
  <c r="K17" i="10"/>
  <c r="K49" i="10"/>
  <c r="K16" i="10"/>
  <c r="K27" i="10"/>
  <c r="K29" i="10"/>
  <c r="K38" i="10"/>
  <c r="K55" i="10"/>
  <c r="K57" i="10"/>
  <c r="K28" i="10"/>
  <c r="K32" i="10"/>
  <c r="K23" i="10"/>
  <c r="K46" i="10"/>
  <c r="K14" i="10"/>
  <c r="K24" i="10"/>
  <c r="K26" i="10"/>
  <c r="K15" i="10"/>
  <c r="I13" i="10"/>
  <c r="I37" i="10"/>
  <c r="K25" i="10"/>
  <c r="K31" i="10"/>
  <c r="K52" i="10"/>
  <c r="K53" i="10"/>
  <c r="K12" i="10"/>
  <c r="K20" i="10"/>
  <c r="K18" i="10"/>
  <c r="K37" i="10"/>
  <c r="K50" i="10"/>
  <c r="K21" i="10"/>
  <c r="K48" i="10"/>
  <c r="K33" i="10"/>
  <c r="K58" i="10"/>
  <c r="K13" i="10"/>
  <c r="K56" i="10"/>
  <c r="J52" i="10"/>
  <c r="J17" i="10"/>
  <c r="I57" i="10"/>
  <c r="J46" i="10"/>
  <c r="I38" i="10"/>
  <c r="I15" i="10"/>
  <c r="I26" i="10"/>
  <c r="J6" i="9"/>
  <c r="J17" i="9"/>
  <c r="J21" i="9"/>
  <c r="J56" i="10"/>
  <c r="I23" i="10"/>
  <c r="J21" i="10"/>
  <c r="J20" i="10"/>
  <c r="I31" i="10"/>
  <c r="J49" i="10"/>
  <c r="I53" i="10"/>
  <c r="I33" i="10"/>
  <c r="J16" i="10"/>
  <c r="J12" i="10"/>
  <c r="F8" i="4"/>
  <c r="J26" i="9"/>
  <c r="J31" i="9"/>
  <c r="J8" i="9"/>
  <c r="J20" i="9"/>
  <c r="J14" i="9"/>
  <c r="J29" i="9"/>
  <c r="J4" i="9"/>
  <c r="J19" i="9"/>
  <c r="J13" i="9"/>
  <c r="J12" i="9"/>
  <c r="J5" i="9"/>
  <c r="J7" i="5"/>
  <c r="J41" i="9"/>
  <c r="J45" i="9"/>
  <c r="J38" i="9"/>
  <c r="J42" i="9"/>
  <c r="J46" i="9"/>
  <c r="J34" i="9"/>
  <c r="J62" i="9"/>
  <c r="J43" i="9"/>
  <c r="J18" i="9"/>
  <c r="J37" i="9"/>
  <c r="J39" i="9"/>
  <c r="J53" i="9"/>
  <c r="J35" i="9"/>
  <c r="J50" i="9"/>
  <c r="J54" i="9"/>
  <c r="J44" i="9"/>
  <c r="J48" i="9"/>
  <c r="J52" i="9"/>
  <c r="I9" i="9"/>
  <c r="I4" i="9"/>
  <c r="I7" i="9"/>
  <c r="I5" i="9"/>
  <c r="I3" i="9"/>
  <c r="I12" i="9"/>
  <c r="I60" i="9"/>
  <c r="I10" i="9"/>
  <c r="I8" i="9"/>
  <c r="I6" i="9"/>
  <c r="I11" i="9"/>
  <c r="J56" i="9"/>
  <c r="I55" i="9"/>
  <c r="J7" i="9"/>
  <c r="J25" i="9"/>
  <c r="J32" i="10"/>
  <c r="J14" i="10"/>
  <c r="J19" i="10"/>
  <c r="I19" i="10"/>
  <c r="J22" i="10"/>
  <c r="J24" i="10"/>
  <c r="J28" i="10"/>
  <c r="I30" i="10"/>
  <c r="I22" i="10"/>
  <c r="J62" i="10"/>
  <c r="I62" i="10"/>
  <c r="J18" i="10"/>
  <c r="J10" i="10"/>
  <c r="J51" i="9"/>
  <c r="J30" i="9"/>
  <c r="J27" i="9"/>
  <c r="J11" i="9"/>
  <c r="I47" i="9"/>
  <c r="J22" i="9"/>
  <c r="J49" i="9"/>
  <c r="J24" i="9"/>
  <c r="J57" i="9"/>
  <c r="J61" i="9"/>
  <c r="J36" i="9"/>
  <c r="J60" i="9"/>
  <c r="I33" i="9"/>
  <c r="I59" i="9"/>
  <c r="I40" i="9"/>
  <c r="I58" i="9"/>
  <c r="I62" i="9"/>
  <c r="I51" i="9"/>
  <c r="I32" i="9"/>
  <c r="I61" i="9"/>
  <c r="I50" i="9"/>
  <c r="I39" i="9"/>
  <c r="I52" i="9"/>
  <c r="I54" i="9"/>
  <c r="I43" i="9"/>
  <c r="I24" i="9"/>
  <c r="I53" i="9"/>
  <c r="I42" i="9"/>
  <c r="I31" i="9"/>
  <c r="J40" i="9"/>
  <c r="I44" i="9"/>
  <c r="I46" i="9"/>
  <c r="I35" i="9"/>
  <c r="I16" i="9"/>
  <c r="I45" i="9"/>
  <c r="I34" i="9"/>
  <c r="I23" i="9"/>
  <c r="J59" i="9"/>
  <c r="I36" i="9"/>
  <c r="I38" i="9"/>
  <c r="I27" i="9"/>
  <c r="I37" i="9"/>
  <c r="I26" i="9"/>
  <c r="I15" i="9"/>
  <c r="J3" i="9"/>
  <c r="I57" i="9"/>
  <c r="I30" i="9"/>
  <c r="I19" i="9"/>
  <c r="I29" i="9"/>
  <c r="I18" i="9"/>
  <c r="I20" i="9"/>
  <c r="J58" i="9"/>
  <c r="J33" i="9"/>
  <c r="J9" i="9"/>
  <c r="I49" i="9"/>
  <c r="I22" i="9"/>
  <c r="I56" i="9"/>
  <c r="I21" i="9"/>
  <c r="I25" i="9"/>
  <c r="I41" i="9"/>
  <c r="I14" i="9"/>
  <c r="I48" i="9"/>
  <c r="I13" i="9"/>
  <c r="I17" i="9"/>
  <c r="J28" i="9"/>
  <c r="J55" i="9"/>
  <c r="J47" i="9"/>
  <c r="J6" i="5"/>
  <c r="J4" i="5"/>
  <c r="J9" i="5"/>
  <c r="J3" i="5"/>
  <c r="J49" i="5"/>
  <c r="G15" i="5"/>
  <c r="J5" i="5"/>
  <c r="J2" i="5"/>
  <c r="J8" i="5"/>
  <c r="G23" i="5"/>
  <c r="G51" i="5"/>
  <c r="G28" i="5"/>
  <c r="G55" i="5"/>
  <c r="G12" i="5"/>
  <c r="J12" i="5" s="1"/>
  <c r="G11" i="5"/>
  <c r="G27" i="5"/>
  <c r="G22" i="5"/>
  <c r="G59" i="5"/>
  <c r="J59" i="5" s="1"/>
  <c r="G52" i="5"/>
  <c r="G43" i="5"/>
  <c r="G31" i="5"/>
  <c r="G19" i="5"/>
  <c r="G57" i="5"/>
  <c r="J57" i="5" s="1"/>
  <c r="G30" i="5"/>
  <c r="J30" i="5" s="1"/>
  <c r="G54" i="5"/>
  <c r="J54" i="5" s="1"/>
  <c r="G25" i="5"/>
  <c r="J25" i="5" s="1"/>
  <c r="G20" i="5"/>
  <c r="G46" i="5"/>
  <c r="G14" i="5"/>
  <c r="J14" i="5" s="1"/>
  <c r="G17" i="5"/>
  <c r="G44" i="5"/>
  <c r="G39" i="5"/>
  <c r="G60" i="5"/>
  <c r="G18" i="5"/>
  <c r="J18" i="5" s="1"/>
  <c r="G58" i="5"/>
  <c r="G50" i="5"/>
  <c r="J50" i="5" s="1"/>
  <c r="G42" i="5"/>
  <c r="J42" i="5" s="1"/>
  <c r="G34" i="5"/>
  <c r="G26" i="5"/>
  <c r="J26" i="5" s="1"/>
  <c r="G10" i="5"/>
  <c r="J10" i="5" s="1"/>
  <c r="G40" i="5"/>
  <c r="G21" i="5"/>
  <c r="G32" i="5"/>
  <c r="G61" i="5"/>
  <c r="G53" i="5"/>
  <c r="G45" i="5"/>
  <c r="G37" i="5"/>
  <c r="G29" i="5"/>
  <c r="G13" i="5"/>
  <c r="G48" i="5"/>
  <c r="G24" i="5"/>
  <c r="J24" i="5" s="1"/>
  <c r="G16" i="5"/>
  <c r="G56" i="5"/>
  <c r="G35" i="5"/>
  <c r="G38" i="5"/>
  <c r="G47" i="5"/>
  <c r="G41" i="5"/>
  <c r="G62" i="5"/>
  <c r="J62" i="5" s="1"/>
  <c r="G33" i="5"/>
  <c r="G36" i="5"/>
  <c r="F121" i="4"/>
  <c r="F111" i="4"/>
  <c r="F109" i="4"/>
  <c r="F99" i="4"/>
  <c r="F88" i="4"/>
  <c r="F84" i="4"/>
  <c r="F73" i="4"/>
  <c r="F70" i="4"/>
  <c r="F114" i="4"/>
  <c r="F103" i="4"/>
  <c r="F101" i="4"/>
  <c r="F91" i="4"/>
  <c r="F80" i="4"/>
  <c r="F76" i="4"/>
  <c r="F65" i="4"/>
  <c r="F120" i="4"/>
  <c r="F106" i="4"/>
  <c r="F95" i="4"/>
  <c r="F93" i="4"/>
  <c r="F83" i="4"/>
  <c r="F72" i="4"/>
  <c r="F68" i="4"/>
  <c r="F118" i="4"/>
  <c r="F113" i="4"/>
  <c r="F110" i="4"/>
  <c r="F98" i="4"/>
  <c r="F87" i="4"/>
  <c r="F85" i="4"/>
  <c r="F75" i="4"/>
  <c r="F64" i="4"/>
  <c r="F62" i="4"/>
  <c r="F116" i="4"/>
  <c r="F105" i="4"/>
  <c r="F102" i="4"/>
  <c r="F90" i="4"/>
  <c r="F79" i="4"/>
  <c r="F77" i="4"/>
  <c r="F67" i="4"/>
  <c r="F119" i="4"/>
  <c r="F112" i="4"/>
  <c r="F108" i="4"/>
  <c r="F97" i="4"/>
  <c r="F94" i="4"/>
  <c r="F82" i="4"/>
  <c r="F71" i="4"/>
  <c r="F69" i="4"/>
  <c r="F122" i="4"/>
  <c r="F115" i="4"/>
  <c r="F104" i="4"/>
  <c r="F100" i="4"/>
  <c r="F89" i="4"/>
  <c r="F86" i="4"/>
  <c r="F74" i="4"/>
  <c r="F63" i="4"/>
  <c r="F117" i="4"/>
  <c r="F107" i="4"/>
  <c r="F96" i="4"/>
  <c r="F92" i="4"/>
  <c r="F81" i="4"/>
  <c r="F78" i="4"/>
  <c r="F42" i="4"/>
  <c r="F47" i="4"/>
  <c r="S1" i="4"/>
  <c r="G98" i="4" s="1"/>
  <c r="F31" i="4"/>
  <c r="F30" i="4"/>
  <c r="F26" i="4"/>
  <c r="F58" i="4"/>
  <c r="F20" i="4"/>
  <c r="F52" i="4"/>
  <c r="F16" i="4"/>
  <c r="F12" i="4"/>
  <c r="F36" i="4"/>
  <c r="F55" i="4"/>
  <c r="F44" i="4"/>
  <c r="F34" i="4"/>
  <c r="F23" i="4"/>
  <c r="F14" i="4"/>
  <c r="F54" i="4"/>
  <c r="F43" i="4"/>
  <c r="F32" i="4"/>
  <c r="F22" i="4"/>
  <c r="F13" i="4"/>
  <c r="F61" i="4"/>
  <c r="F51" i="4"/>
  <c r="F40" i="4"/>
  <c r="F19" i="4"/>
  <c r="F11" i="4"/>
  <c r="F60" i="4"/>
  <c r="F50" i="4"/>
  <c r="F39" i="4"/>
  <c r="F28" i="4"/>
  <c r="F18" i="4"/>
  <c r="F10" i="4"/>
  <c r="F59" i="4"/>
  <c r="F48" i="4"/>
  <c r="F38" i="4"/>
  <c r="F27" i="4"/>
  <c r="F17" i="4"/>
  <c r="F21" i="4"/>
  <c r="F56" i="4"/>
  <c r="F46" i="4"/>
  <c r="F35" i="4"/>
  <c r="F24" i="4"/>
  <c r="F15" i="4"/>
  <c r="F7" i="4"/>
  <c r="F6" i="4"/>
  <c r="F2" i="4"/>
  <c r="I2" i="4" s="1"/>
  <c r="F5" i="4"/>
  <c r="F4" i="4"/>
  <c r="F3" i="4"/>
  <c r="F9" i="4"/>
  <c r="F57" i="4"/>
  <c r="F49" i="4"/>
  <c r="F41" i="4"/>
  <c r="F33" i="4"/>
  <c r="F25" i="4"/>
  <c r="F53" i="4"/>
  <c r="F45" i="4"/>
  <c r="F37" i="4"/>
  <c r="F29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2" i="3"/>
  <c r="I98" i="4" l="1"/>
  <c r="G32" i="4"/>
  <c r="J32" i="4" s="1"/>
  <c r="K32" i="4" s="1"/>
  <c r="G18" i="4"/>
  <c r="J18" i="4" s="1"/>
  <c r="K18" i="4" s="1"/>
  <c r="G22" i="4"/>
  <c r="J22" i="4" s="1"/>
  <c r="K22" i="4" s="1"/>
  <c r="J2" i="4"/>
  <c r="K2" i="4" s="1"/>
  <c r="G12" i="4"/>
  <c r="J12" i="4" s="1"/>
  <c r="K12" i="4" s="1"/>
  <c r="G15" i="4"/>
  <c r="J15" i="4" s="1"/>
  <c r="K15" i="4" s="1"/>
  <c r="G29" i="4"/>
  <c r="J29" i="4" s="1"/>
  <c r="K29" i="4" s="1"/>
  <c r="G14" i="4"/>
  <c r="J14" i="4" s="1"/>
  <c r="K14" i="4" s="1"/>
  <c r="G13" i="4"/>
  <c r="J13" i="4" s="1"/>
  <c r="K13" i="4" s="1"/>
  <c r="J45" i="5"/>
  <c r="J34" i="5"/>
  <c r="J55" i="5"/>
  <c r="J16" i="5"/>
  <c r="J61" i="5"/>
  <c r="J53" i="5"/>
  <c r="J32" i="5"/>
  <c r="J19" i="5"/>
  <c r="J29" i="5"/>
  <c r="J43" i="5"/>
  <c r="J48" i="5"/>
  <c r="J56" i="5"/>
  <c r="J39" i="5"/>
  <c r="J13" i="5"/>
  <c r="J21" i="5"/>
  <c r="J27" i="5"/>
  <c r="J35" i="5"/>
  <c r="J40" i="5"/>
  <c r="J31" i="5"/>
  <c r="J47" i="5"/>
  <c r="J58" i="5"/>
  <c r="J15" i="5"/>
  <c r="J22" i="5"/>
  <c r="J23" i="5"/>
  <c r="J17" i="5"/>
  <c r="J38" i="5"/>
  <c r="J41" i="5"/>
  <c r="J37" i="5"/>
  <c r="J33" i="5"/>
  <c r="J60" i="5"/>
  <c r="J28" i="5"/>
  <c r="J11" i="5"/>
  <c r="J20" i="5"/>
  <c r="J36" i="5"/>
  <c r="J44" i="5"/>
  <c r="J52" i="5"/>
  <c r="J51" i="5"/>
  <c r="J46" i="5"/>
  <c r="G19" i="4"/>
  <c r="J19" i="4" s="1"/>
  <c r="K19" i="4" s="1"/>
  <c r="G67" i="4"/>
  <c r="I67" i="4" s="1"/>
  <c r="G10" i="4"/>
  <c r="J10" i="4" s="1"/>
  <c r="K10" i="4" s="1"/>
  <c r="G37" i="4"/>
  <c r="I37" i="4" s="1"/>
  <c r="G75" i="4"/>
  <c r="I75" i="4" s="1"/>
  <c r="G63" i="4"/>
  <c r="I63" i="4" s="1"/>
  <c r="G83" i="4"/>
  <c r="I83" i="4" s="1"/>
  <c r="G65" i="4"/>
  <c r="I65" i="4" s="1"/>
  <c r="G66" i="4"/>
  <c r="I66" i="4" s="1"/>
  <c r="G30" i="4"/>
  <c r="J30" i="4" s="1"/>
  <c r="K30" i="4" s="1"/>
  <c r="G73" i="4"/>
  <c r="I73" i="4" s="1"/>
  <c r="G107" i="4"/>
  <c r="I107" i="4" s="1"/>
  <c r="G60" i="4"/>
  <c r="I60" i="4" s="1"/>
  <c r="G41" i="4"/>
  <c r="I41" i="4" s="1"/>
  <c r="G40" i="4"/>
  <c r="I40" i="4" s="1"/>
  <c r="G81" i="4"/>
  <c r="I81" i="4" s="1"/>
  <c r="G105" i="4"/>
  <c r="I105" i="4" s="1"/>
  <c r="G121" i="4"/>
  <c r="I121" i="4" s="1"/>
  <c r="G17" i="4"/>
  <c r="J17" i="4" s="1"/>
  <c r="K17" i="4" s="1"/>
  <c r="G82" i="4"/>
  <c r="I82" i="4" s="1"/>
  <c r="G90" i="4"/>
  <c r="I90" i="4" s="1"/>
  <c r="G89" i="4"/>
  <c r="I89" i="4" s="1"/>
  <c r="G91" i="4"/>
  <c r="I91" i="4" s="1"/>
  <c r="G122" i="4"/>
  <c r="I122" i="4" s="1"/>
  <c r="G84" i="4"/>
  <c r="I84" i="4" s="1"/>
  <c r="G86" i="4"/>
  <c r="I86" i="4" s="1"/>
  <c r="G104" i="4"/>
  <c r="I104" i="4" s="1"/>
  <c r="G109" i="4"/>
  <c r="I109" i="4" s="1"/>
  <c r="G71" i="4"/>
  <c r="I71" i="4" s="1"/>
  <c r="G92" i="4"/>
  <c r="I92" i="4" s="1"/>
  <c r="G94" i="4"/>
  <c r="I94" i="4" s="1"/>
  <c r="G112" i="4"/>
  <c r="I112" i="4" s="1"/>
  <c r="G117" i="4"/>
  <c r="I117" i="4" s="1"/>
  <c r="G119" i="4"/>
  <c r="I119" i="4" s="1"/>
  <c r="G79" i="4"/>
  <c r="I79" i="4" s="1"/>
  <c r="G100" i="4"/>
  <c r="I100" i="4" s="1"/>
  <c r="G102" i="4"/>
  <c r="I102" i="4" s="1"/>
  <c r="G64" i="4"/>
  <c r="I64" i="4" s="1"/>
  <c r="G69" i="4"/>
  <c r="I69" i="4" s="1"/>
  <c r="G87" i="4"/>
  <c r="I87" i="4" s="1"/>
  <c r="G108" i="4"/>
  <c r="I108" i="4" s="1"/>
  <c r="G110" i="4"/>
  <c r="I110" i="4" s="1"/>
  <c r="G72" i="4"/>
  <c r="I72" i="4" s="1"/>
  <c r="G77" i="4"/>
  <c r="I77" i="4" s="1"/>
  <c r="G95" i="4"/>
  <c r="I95" i="4" s="1"/>
  <c r="G116" i="4"/>
  <c r="I116" i="4" s="1"/>
  <c r="G120" i="4"/>
  <c r="I120" i="4" s="1"/>
  <c r="G80" i="4"/>
  <c r="I80" i="4" s="1"/>
  <c r="G85" i="4"/>
  <c r="I85" i="4" s="1"/>
  <c r="G103" i="4"/>
  <c r="I103" i="4" s="1"/>
  <c r="G118" i="4"/>
  <c r="I118" i="4" s="1"/>
  <c r="G68" i="4"/>
  <c r="I68" i="4" s="1"/>
  <c r="G70" i="4"/>
  <c r="I70" i="4" s="1"/>
  <c r="G88" i="4"/>
  <c r="I88" i="4" s="1"/>
  <c r="G93" i="4"/>
  <c r="I93" i="4" s="1"/>
  <c r="G111" i="4"/>
  <c r="I111" i="4" s="1"/>
  <c r="G76" i="4"/>
  <c r="I76" i="4" s="1"/>
  <c r="G78" i="4"/>
  <c r="I78" i="4" s="1"/>
  <c r="G96" i="4"/>
  <c r="I96" i="4" s="1"/>
  <c r="G101" i="4"/>
  <c r="I101" i="4" s="1"/>
  <c r="G97" i="4"/>
  <c r="I97" i="4" s="1"/>
  <c r="G99" i="4"/>
  <c r="I99" i="4" s="1"/>
  <c r="G74" i="4"/>
  <c r="I74" i="4" s="1"/>
  <c r="G106" i="4"/>
  <c r="I106" i="4" s="1"/>
  <c r="G114" i="4"/>
  <c r="I114" i="4" s="1"/>
  <c r="G113" i="4"/>
  <c r="I113" i="4" s="1"/>
  <c r="G115" i="4"/>
  <c r="I115" i="4" s="1"/>
  <c r="G34" i="4"/>
  <c r="I34" i="4" s="1"/>
  <c r="G5" i="4"/>
  <c r="I5" i="4" s="1"/>
  <c r="G6" i="4"/>
  <c r="I6" i="4" s="1"/>
  <c r="G4" i="4"/>
  <c r="I4" i="4" s="1"/>
  <c r="G7" i="4"/>
  <c r="I7" i="4" s="1"/>
  <c r="G3" i="4"/>
  <c r="I3" i="4" s="1"/>
  <c r="G8" i="4"/>
  <c r="J8" i="4" s="1"/>
  <c r="K8" i="4" s="1"/>
  <c r="G9" i="4"/>
  <c r="I9" i="4" s="1"/>
  <c r="G35" i="4"/>
  <c r="J35" i="4" s="1"/>
  <c r="K35" i="4" s="1"/>
  <c r="G43" i="4"/>
  <c r="I43" i="4" s="1"/>
  <c r="G46" i="4"/>
  <c r="I46" i="4" s="1"/>
  <c r="G23" i="4"/>
  <c r="I23" i="4" s="1"/>
  <c r="G44" i="4"/>
  <c r="I44" i="4" s="1"/>
  <c r="G20" i="4"/>
  <c r="I20" i="4" s="1"/>
  <c r="G54" i="4"/>
  <c r="I54" i="4" s="1"/>
  <c r="G51" i="4"/>
  <c r="I51" i="4" s="1"/>
  <c r="G52" i="4"/>
  <c r="I52" i="4" s="1"/>
  <c r="G48" i="4"/>
  <c r="I48" i="4" s="1"/>
  <c r="G25" i="4"/>
  <c r="I25" i="4" s="1"/>
  <c r="G31" i="4"/>
  <c r="I31" i="4" s="1"/>
  <c r="G24" i="4"/>
  <c r="I24" i="4" s="1"/>
  <c r="G36" i="4"/>
  <c r="I36" i="4" s="1"/>
  <c r="G61" i="4"/>
  <c r="I61" i="4" s="1"/>
  <c r="G50" i="4"/>
  <c r="I50" i="4" s="1"/>
  <c r="G49" i="4"/>
  <c r="I49" i="4" s="1"/>
  <c r="G47" i="4"/>
  <c r="I47" i="4" s="1"/>
  <c r="G42" i="4"/>
  <c r="I42" i="4" s="1"/>
  <c r="G45" i="4"/>
  <c r="I45" i="4" s="1"/>
  <c r="G55" i="4"/>
  <c r="I55" i="4" s="1"/>
  <c r="G11" i="4"/>
  <c r="I11" i="4" s="1"/>
  <c r="G16" i="4"/>
  <c r="I16" i="4" s="1"/>
  <c r="G39" i="4"/>
  <c r="I39" i="4" s="1"/>
  <c r="G59" i="4"/>
  <c r="I59" i="4" s="1"/>
  <c r="G27" i="4"/>
  <c r="I27" i="4" s="1"/>
  <c r="G53" i="4"/>
  <c r="I53" i="4" s="1"/>
  <c r="G58" i="4"/>
  <c r="I58" i="4" s="1"/>
  <c r="G33" i="4"/>
  <c r="I33" i="4" s="1"/>
  <c r="G38" i="4"/>
  <c r="I38" i="4" s="1"/>
  <c r="G28" i="4"/>
  <c r="I28" i="4" s="1"/>
  <c r="G26" i="4"/>
  <c r="I26" i="4" s="1"/>
  <c r="G21" i="4"/>
  <c r="I21" i="4" s="1"/>
  <c r="G62" i="4"/>
  <c r="I62" i="4" s="1"/>
  <c r="G57" i="4"/>
  <c r="I57" i="4" s="1"/>
  <c r="G56" i="4"/>
  <c r="I56" i="4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2" i="2"/>
  <c r="J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" i="2"/>
  <c r="I4" i="2"/>
  <c r="J4" i="2" s="1"/>
  <c r="I5" i="2"/>
  <c r="J5" i="2"/>
  <c r="I6" i="2"/>
  <c r="J6" i="2" s="1"/>
  <c r="I7" i="2"/>
  <c r="J7" i="2"/>
  <c r="I8" i="2"/>
  <c r="J8" i="2" s="1"/>
  <c r="I9" i="2"/>
  <c r="J9" i="2"/>
  <c r="I10" i="2"/>
  <c r="J10" i="2" s="1"/>
  <c r="I11" i="2"/>
  <c r="J11" i="2"/>
  <c r="I12" i="2"/>
  <c r="J12" i="2" s="1"/>
  <c r="I13" i="2"/>
  <c r="J13" i="2"/>
  <c r="I14" i="2"/>
  <c r="J14" i="2" s="1"/>
  <c r="I15" i="2"/>
  <c r="J15" i="2"/>
  <c r="I16" i="2"/>
  <c r="J16" i="2" s="1"/>
  <c r="I17" i="2"/>
  <c r="J17" i="2"/>
  <c r="I18" i="2"/>
  <c r="J18" i="2" s="1"/>
  <c r="I19" i="2"/>
  <c r="J19" i="2"/>
  <c r="I20" i="2"/>
  <c r="J20" i="2" s="1"/>
  <c r="I21" i="2"/>
  <c r="J21" i="2"/>
  <c r="I22" i="2"/>
  <c r="J22" i="2" s="1"/>
  <c r="I23" i="2"/>
  <c r="J23" i="2"/>
  <c r="I24" i="2"/>
  <c r="J24" i="2" s="1"/>
  <c r="I25" i="2"/>
  <c r="J25" i="2"/>
  <c r="I26" i="2"/>
  <c r="J26" i="2" s="1"/>
  <c r="I27" i="2"/>
  <c r="J27" i="2"/>
  <c r="I28" i="2"/>
  <c r="J28" i="2" s="1"/>
  <c r="I29" i="2"/>
  <c r="J29" i="2"/>
  <c r="I30" i="2"/>
  <c r="J30" i="2" s="1"/>
  <c r="I31" i="2"/>
  <c r="J31" i="2"/>
  <c r="I32" i="2"/>
  <c r="J32" i="2" s="1"/>
  <c r="I33" i="2"/>
  <c r="J33" i="2"/>
  <c r="I34" i="2"/>
  <c r="J34" i="2" s="1"/>
  <c r="I35" i="2"/>
  <c r="J35" i="2"/>
  <c r="I36" i="2"/>
  <c r="J36" i="2" s="1"/>
  <c r="I37" i="2"/>
  <c r="J37" i="2"/>
  <c r="I38" i="2"/>
  <c r="J38" i="2" s="1"/>
  <c r="I39" i="2"/>
  <c r="J39" i="2"/>
  <c r="I40" i="2"/>
  <c r="J40" i="2" s="1"/>
  <c r="I41" i="2"/>
  <c r="J41" i="2"/>
  <c r="I42" i="2"/>
  <c r="J42" i="2" s="1"/>
  <c r="I43" i="2"/>
  <c r="J43" i="2"/>
  <c r="I44" i="2"/>
  <c r="J44" i="2" s="1"/>
  <c r="I45" i="2"/>
  <c r="J45" i="2"/>
  <c r="I46" i="2"/>
  <c r="J46" i="2" s="1"/>
  <c r="I47" i="2"/>
  <c r="J47" i="2"/>
  <c r="I48" i="2"/>
  <c r="J48" i="2" s="1"/>
  <c r="I49" i="2"/>
  <c r="J49" i="2"/>
  <c r="I50" i="2"/>
  <c r="J50" i="2" s="1"/>
  <c r="I51" i="2"/>
  <c r="J51" i="2"/>
  <c r="I52" i="2"/>
  <c r="J52" i="2" s="1"/>
  <c r="I53" i="2"/>
  <c r="J53" i="2"/>
  <c r="I54" i="2"/>
  <c r="J54" i="2" s="1"/>
  <c r="I55" i="2"/>
  <c r="J55" i="2"/>
  <c r="I56" i="2"/>
  <c r="J56" i="2" s="1"/>
  <c r="I57" i="2"/>
  <c r="J57" i="2"/>
  <c r="I58" i="2"/>
  <c r="J58" i="2" s="1"/>
  <c r="I59" i="2"/>
  <c r="J59" i="2"/>
  <c r="I60" i="2"/>
  <c r="J60" i="2" s="1"/>
  <c r="I61" i="2"/>
  <c r="J61" i="2"/>
  <c r="I62" i="2"/>
  <c r="J62" i="2" s="1"/>
  <c r="J3" i="2"/>
  <c r="I17" i="4" l="1"/>
  <c r="I10" i="4"/>
  <c r="I15" i="4"/>
  <c r="I18" i="4"/>
  <c r="I14" i="4"/>
  <c r="I22" i="4"/>
  <c r="I35" i="4"/>
  <c r="I12" i="4"/>
  <c r="I32" i="4"/>
  <c r="I29" i="4"/>
  <c r="I30" i="4"/>
  <c r="I8" i="4"/>
  <c r="I19" i="4"/>
  <c r="I13" i="4"/>
  <c r="J40" i="4"/>
  <c r="K40" i="4" s="1"/>
  <c r="J54" i="4"/>
  <c r="K54" i="4" s="1"/>
  <c r="J62" i="4"/>
  <c r="K62" i="4" s="1"/>
  <c r="J26" i="4"/>
  <c r="K26" i="4" s="1"/>
  <c r="J56" i="4"/>
  <c r="K56" i="4" s="1"/>
  <c r="J36" i="4"/>
  <c r="K36" i="4" s="1"/>
  <c r="J58" i="4"/>
  <c r="K58" i="4" s="1"/>
  <c r="J5" i="4"/>
  <c r="K5" i="4" s="1"/>
  <c r="J46" i="4"/>
  <c r="K46" i="4" s="1"/>
  <c r="J59" i="4"/>
  <c r="K59" i="4" s="1"/>
  <c r="J43" i="4"/>
  <c r="K43" i="4" s="1"/>
  <c r="J55" i="4"/>
  <c r="K55" i="4" s="1"/>
  <c r="J34" i="4"/>
  <c r="K34" i="4" s="1"/>
  <c r="J31" i="4"/>
  <c r="K31" i="4" s="1"/>
  <c r="J25" i="4"/>
  <c r="K25" i="4" s="1"/>
  <c r="J4" i="4"/>
  <c r="K4" i="4" s="1"/>
  <c r="J11" i="4"/>
  <c r="K11" i="4" s="1"/>
  <c r="J60" i="4"/>
  <c r="K60" i="4" s="1"/>
  <c r="J61" i="4"/>
  <c r="K61" i="4" s="1"/>
  <c r="J39" i="4"/>
  <c r="K39" i="4" s="1"/>
  <c r="J53" i="4"/>
  <c r="K53" i="4" s="1"/>
  <c r="J3" i="4"/>
  <c r="K3" i="4" s="1"/>
  <c r="J48" i="4"/>
  <c r="K48" i="4" s="1"/>
  <c r="J38" i="4"/>
  <c r="K38" i="4" s="1"/>
  <c r="J50" i="4"/>
  <c r="K50" i="4" s="1"/>
  <c r="J28" i="4"/>
  <c r="K28" i="4" s="1"/>
  <c r="J20" i="4"/>
  <c r="K20" i="4" s="1"/>
  <c r="J42" i="4"/>
  <c r="K42" i="4" s="1"/>
  <c r="J41" i="4"/>
  <c r="K41" i="4" s="1"/>
  <c r="J45" i="4"/>
  <c r="K45" i="4" s="1"/>
  <c r="J9" i="4"/>
  <c r="K9" i="4" s="1"/>
  <c r="J27" i="4"/>
  <c r="K27" i="4" s="1"/>
  <c r="J21" i="4"/>
  <c r="K21" i="4" s="1"/>
  <c r="J23" i="4"/>
  <c r="K23" i="4" s="1"/>
  <c r="J52" i="4"/>
  <c r="K52" i="4" s="1"/>
  <c r="J47" i="4"/>
  <c r="K47" i="4" s="1"/>
  <c r="J24" i="4"/>
  <c r="K24" i="4" s="1"/>
  <c r="J37" i="4"/>
  <c r="K37" i="4" s="1"/>
  <c r="J57" i="4"/>
  <c r="K57" i="4" s="1"/>
  <c r="J7" i="4"/>
  <c r="K7" i="4" s="1"/>
  <c r="J33" i="4"/>
  <c r="K33" i="4" s="1"/>
  <c r="J51" i="4"/>
  <c r="K51" i="4" s="1"/>
  <c r="J16" i="4"/>
  <c r="K16" i="4" s="1"/>
  <c r="J6" i="4"/>
  <c r="K6" i="4" s="1"/>
  <c r="J49" i="4"/>
  <c r="K49" i="4" s="1"/>
  <c r="J44" i="4"/>
  <c r="K44" i="4" s="1"/>
</calcChain>
</file>

<file path=xl/sharedStrings.xml><?xml version="1.0" encoding="utf-8"?>
<sst xmlns="http://schemas.openxmlformats.org/spreadsheetml/2006/main" count="101" uniqueCount="50">
  <si>
    <t>Mod 1 (Sin A)</t>
  </si>
  <si>
    <t>Mod 2 (Triangle)</t>
  </si>
  <si>
    <t>Mod 3 (Saw)</t>
  </si>
  <si>
    <t>Mod 4 (Square)</t>
  </si>
  <si>
    <t>Mod 5 (Chorus)</t>
  </si>
  <si>
    <t>Chorus</t>
  </si>
  <si>
    <t>Sin A</t>
  </si>
  <si>
    <t>Triangle</t>
  </si>
  <si>
    <t>Sawtooth</t>
  </si>
  <si>
    <t>Square</t>
  </si>
  <si>
    <t>Depth</t>
  </si>
  <si>
    <t>Rate</t>
  </si>
  <si>
    <t>Modulation</t>
  </si>
  <si>
    <t>Cycle</t>
  </si>
  <si>
    <t>Angle</t>
  </si>
  <si>
    <t>Step</t>
  </si>
  <si>
    <t>Distortion</t>
  </si>
  <si>
    <t>step</t>
  </si>
  <si>
    <t>period</t>
  </si>
  <si>
    <t>midpoint</t>
  </si>
  <si>
    <t>Period</t>
  </si>
  <si>
    <t>shift</t>
  </si>
  <si>
    <t>Shift</t>
  </si>
  <si>
    <t>Reverse Sawtooth</t>
  </si>
  <si>
    <t>BAUD RATE = FOSC / ( 64 * ( n + 1 ) )</t>
  </si>
  <si>
    <t>31250 = 8,000,000 / ( 64 * ( 3 + 1 ) )</t>
  </si>
  <si>
    <t>Baud Rate</t>
  </si>
  <si>
    <t>FOSC</t>
  </si>
  <si>
    <t>SPBRG = (FOSC/C*BaudRate) - 1</t>
  </si>
  <si>
    <t>C</t>
  </si>
  <si>
    <t>n</t>
  </si>
  <si>
    <t>SPBRG</t>
  </si>
  <si>
    <t>case 9600:</t>
  </si>
  <si>
    <t xml:space="preserve">        SPBRG=129;</t>
  </si>
  <si>
    <t xml:space="preserve">        break;</t>
  </si>
  <si>
    <t xml:space="preserve">     case 19200:</t>
  </si>
  <si>
    <t xml:space="preserve">        SPBRG=64;</t>
  </si>
  <si>
    <t xml:space="preserve">     case 28800:</t>
  </si>
  <si>
    <t xml:space="preserve">        SPBRG=42;</t>
  </si>
  <si>
    <t xml:space="preserve">     case 33600:</t>
  </si>
  <si>
    <t xml:space="preserve">        SPBRG=36;</t>
  </si>
  <si>
    <t xml:space="preserve">    case 31250:</t>
  </si>
  <si>
    <t xml:space="preserve">        SPBRG = 7;</t>
  </si>
  <si>
    <t>Inflected Triangle</t>
  </si>
  <si>
    <t>Sin</t>
  </si>
  <si>
    <t>Inflected Sawtooth</t>
  </si>
  <si>
    <t>Inflected Rev Sawtooth</t>
  </si>
  <si>
    <t>Inflected Square</t>
  </si>
  <si>
    <t>Simplified Calc</t>
  </si>
  <si>
    <t>Simplified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</si>
</sst>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Verdana"/>
      <family val="2"/>
    </font>
    <font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114589795315652E-2"/>
          <c:y val="4.954954954954955E-2"/>
          <c:w val="0.9475545189472484"/>
          <c:h val="0.89892991416613466"/>
        </c:manualLayout>
      </c:layout>
      <c:lineChart>
        <c:grouping val="standard"/>
        <c:varyColors val="0"/>
        <c:ser>
          <c:idx val="5"/>
          <c:order val="5"/>
          <c:tx>
            <c:v>Calc Chorus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'Modulation Equations'!$J$2:$J$62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50</c:v>
                </c:pt>
                <c:pt idx="6">
                  <c:v>59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87</c:v>
                </c:pt>
                <c:pt idx="11">
                  <c:v>91</c:v>
                </c:pt>
                <c:pt idx="12">
                  <c:v>95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  <c:pt idx="16">
                  <c:v>99</c:v>
                </c:pt>
                <c:pt idx="17">
                  <c:v>98</c:v>
                </c:pt>
                <c:pt idx="18">
                  <c:v>95</c:v>
                </c:pt>
                <c:pt idx="19">
                  <c:v>91</c:v>
                </c:pt>
                <c:pt idx="20">
                  <c:v>87</c:v>
                </c:pt>
                <c:pt idx="21">
                  <c:v>81</c:v>
                </c:pt>
                <c:pt idx="22">
                  <c:v>74</c:v>
                </c:pt>
                <c:pt idx="23">
                  <c:v>67</c:v>
                </c:pt>
                <c:pt idx="24">
                  <c:v>59</c:v>
                </c:pt>
                <c:pt idx="25">
                  <c:v>50</c:v>
                </c:pt>
                <c:pt idx="26">
                  <c:v>41</c:v>
                </c:pt>
                <c:pt idx="27">
                  <c:v>31</c:v>
                </c:pt>
                <c:pt idx="28">
                  <c:v>21</c:v>
                </c:pt>
                <c:pt idx="29">
                  <c:v>10</c:v>
                </c:pt>
                <c:pt idx="30">
                  <c:v>0</c:v>
                </c:pt>
                <c:pt idx="31">
                  <c:v>-10</c:v>
                </c:pt>
                <c:pt idx="32">
                  <c:v>-21</c:v>
                </c:pt>
                <c:pt idx="33">
                  <c:v>-31</c:v>
                </c:pt>
                <c:pt idx="34">
                  <c:v>-41</c:v>
                </c:pt>
                <c:pt idx="35">
                  <c:v>-50</c:v>
                </c:pt>
                <c:pt idx="36">
                  <c:v>-59</c:v>
                </c:pt>
                <c:pt idx="37">
                  <c:v>-67</c:v>
                </c:pt>
                <c:pt idx="38">
                  <c:v>-74</c:v>
                </c:pt>
                <c:pt idx="39">
                  <c:v>-81</c:v>
                </c:pt>
                <c:pt idx="40">
                  <c:v>-87</c:v>
                </c:pt>
                <c:pt idx="41">
                  <c:v>-91</c:v>
                </c:pt>
                <c:pt idx="42">
                  <c:v>-95</c:v>
                </c:pt>
                <c:pt idx="43">
                  <c:v>-98</c:v>
                </c:pt>
                <c:pt idx="44">
                  <c:v>-99</c:v>
                </c:pt>
                <c:pt idx="45">
                  <c:v>-100</c:v>
                </c:pt>
                <c:pt idx="46">
                  <c:v>-99</c:v>
                </c:pt>
                <c:pt idx="47">
                  <c:v>-98</c:v>
                </c:pt>
                <c:pt idx="48">
                  <c:v>-95</c:v>
                </c:pt>
                <c:pt idx="49">
                  <c:v>-91</c:v>
                </c:pt>
                <c:pt idx="50">
                  <c:v>-87</c:v>
                </c:pt>
                <c:pt idx="51">
                  <c:v>-81</c:v>
                </c:pt>
                <c:pt idx="52">
                  <c:v>-74</c:v>
                </c:pt>
                <c:pt idx="53">
                  <c:v>-67</c:v>
                </c:pt>
                <c:pt idx="54">
                  <c:v>-59</c:v>
                </c:pt>
                <c:pt idx="55">
                  <c:v>-50</c:v>
                </c:pt>
                <c:pt idx="56">
                  <c:v>-41</c:v>
                </c:pt>
                <c:pt idx="57">
                  <c:v>-31</c:v>
                </c:pt>
                <c:pt idx="58">
                  <c:v>-21</c:v>
                </c:pt>
                <c:pt idx="59">
                  <c:v>-10</c:v>
                </c:pt>
                <c:pt idx="60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DB8-480B-862A-0A2B1F4D55A0}"/>
            </c:ext>
          </c:extLst>
        </c:ser>
        <c:ser>
          <c:idx val="6"/>
          <c:order val="6"/>
          <c:tx>
            <c:v>Tri Calc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'Modulation Equations'!$L$2:$L$62</c:f>
              <c:numCache>
                <c:formatCode>General</c:formatCode>
                <c:ptCount val="61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20</c:v>
                </c:pt>
                <c:pt idx="4">
                  <c:v>27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60</c:v>
                </c:pt>
                <c:pt idx="10">
                  <c:v>67</c:v>
                </c:pt>
                <c:pt idx="11">
                  <c:v>73</c:v>
                </c:pt>
                <c:pt idx="12">
                  <c:v>80</c:v>
                </c:pt>
                <c:pt idx="13">
                  <c:v>87</c:v>
                </c:pt>
                <c:pt idx="14">
                  <c:v>93</c:v>
                </c:pt>
                <c:pt idx="15">
                  <c:v>100</c:v>
                </c:pt>
                <c:pt idx="16">
                  <c:v>93</c:v>
                </c:pt>
                <c:pt idx="17">
                  <c:v>87</c:v>
                </c:pt>
                <c:pt idx="18">
                  <c:v>80</c:v>
                </c:pt>
                <c:pt idx="19">
                  <c:v>73</c:v>
                </c:pt>
                <c:pt idx="20">
                  <c:v>67</c:v>
                </c:pt>
                <c:pt idx="21">
                  <c:v>60</c:v>
                </c:pt>
                <c:pt idx="22">
                  <c:v>53</c:v>
                </c:pt>
                <c:pt idx="23">
                  <c:v>47</c:v>
                </c:pt>
                <c:pt idx="24">
                  <c:v>40</c:v>
                </c:pt>
                <c:pt idx="25">
                  <c:v>33</c:v>
                </c:pt>
                <c:pt idx="26">
                  <c:v>27</c:v>
                </c:pt>
                <c:pt idx="27">
                  <c:v>20</c:v>
                </c:pt>
                <c:pt idx="28">
                  <c:v>13</c:v>
                </c:pt>
                <c:pt idx="29">
                  <c:v>7</c:v>
                </c:pt>
                <c:pt idx="30">
                  <c:v>0</c:v>
                </c:pt>
                <c:pt idx="31">
                  <c:v>-7</c:v>
                </c:pt>
                <c:pt idx="32">
                  <c:v>-13</c:v>
                </c:pt>
                <c:pt idx="33">
                  <c:v>-20</c:v>
                </c:pt>
                <c:pt idx="34">
                  <c:v>-27</c:v>
                </c:pt>
                <c:pt idx="35">
                  <c:v>-33</c:v>
                </c:pt>
                <c:pt idx="36">
                  <c:v>-40</c:v>
                </c:pt>
                <c:pt idx="37">
                  <c:v>-47</c:v>
                </c:pt>
                <c:pt idx="38">
                  <c:v>-53</c:v>
                </c:pt>
                <c:pt idx="39">
                  <c:v>-60</c:v>
                </c:pt>
                <c:pt idx="40">
                  <c:v>-67</c:v>
                </c:pt>
                <c:pt idx="41">
                  <c:v>-73</c:v>
                </c:pt>
                <c:pt idx="42">
                  <c:v>-80</c:v>
                </c:pt>
                <c:pt idx="43">
                  <c:v>-87</c:v>
                </c:pt>
                <c:pt idx="44">
                  <c:v>-93</c:v>
                </c:pt>
                <c:pt idx="45">
                  <c:v>-100</c:v>
                </c:pt>
                <c:pt idx="46">
                  <c:v>-93</c:v>
                </c:pt>
                <c:pt idx="47">
                  <c:v>-87</c:v>
                </c:pt>
                <c:pt idx="48">
                  <c:v>-80</c:v>
                </c:pt>
                <c:pt idx="49">
                  <c:v>-73</c:v>
                </c:pt>
                <c:pt idx="50">
                  <c:v>-67</c:v>
                </c:pt>
                <c:pt idx="51">
                  <c:v>-60</c:v>
                </c:pt>
                <c:pt idx="52">
                  <c:v>-53</c:v>
                </c:pt>
                <c:pt idx="53">
                  <c:v>-47</c:v>
                </c:pt>
                <c:pt idx="54">
                  <c:v>-40</c:v>
                </c:pt>
                <c:pt idx="55">
                  <c:v>-33</c:v>
                </c:pt>
                <c:pt idx="56">
                  <c:v>-27</c:v>
                </c:pt>
                <c:pt idx="57">
                  <c:v>-20</c:v>
                </c:pt>
                <c:pt idx="58">
                  <c:v>-13</c:v>
                </c:pt>
                <c:pt idx="59">
                  <c:v>-7</c:v>
                </c:pt>
                <c:pt idx="60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DB8-480B-862A-0A2B1F4D55A0}"/>
            </c:ext>
          </c:extLst>
        </c:ser>
        <c:ser>
          <c:idx val="7"/>
          <c:order val="7"/>
          <c:tx>
            <c:v>Saw Calc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'Modulation Equations'!$M$2:$M$62</c:f>
              <c:numCache>
                <c:formatCode>General</c:formatCode>
                <c:ptCount val="61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  <c:pt idx="20">
                  <c:v>67</c:v>
                </c:pt>
                <c:pt idx="21">
                  <c:v>70</c:v>
                </c:pt>
                <c:pt idx="22">
                  <c:v>73</c:v>
                </c:pt>
                <c:pt idx="23">
                  <c:v>77</c:v>
                </c:pt>
                <c:pt idx="24">
                  <c:v>80</c:v>
                </c:pt>
                <c:pt idx="25">
                  <c:v>83</c:v>
                </c:pt>
                <c:pt idx="26">
                  <c:v>87</c:v>
                </c:pt>
                <c:pt idx="27">
                  <c:v>90</c:v>
                </c:pt>
                <c:pt idx="28">
                  <c:v>93</c:v>
                </c:pt>
                <c:pt idx="29">
                  <c:v>97</c:v>
                </c:pt>
                <c:pt idx="30">
                  <c:v>100</c:v>
                </c:pt>
                <c:pt idx="31">
                  <c:v>-97</c:v>
                </c:pt>
                <c:pt idx="32">
                  <c:v>-93</c:v>
                </c:pt>
                <c:pt idx="33">
                  <c:v>-90</c:v>
                </c:pt>
                <c:pt idx="34">
                  <c:v>-87</c:v>
                </c:pt>
                <c:pt idx="35">
                  <c:v>-83</c:v>
                </c:pt>
                <c:pt idx="36">
                  <c:v>-80</c:v>
                </c:pt>
                <c:pt idx="37">
                  <c:v>-77</c:v>
                </c:pt>
                <c:pt idx="38">
                  <c:v>-73</c:v>
                </c:pt>
                <c:pt idx="39">
                  <c:v>-70</c:v>
                </c:pt>
                <c:pt idx="40">
                  <c:v>-67</c:v>
                </c:pt>
                <c:pt idx="41">
                  <c:v>-63</c:v>
                </c:pt>
                <c:pt idx="42">
                  <c:v>-60</c:v>
                </c:pt>
                <c:pt idx="43">
                  <c:v>-57</c:v>
                </c:pt>
                <c:pt idx="44">
                  <c:v>-53</c:v>
                </c:pt>
                <c:pt idx="45">
                  <c:v>-50</c:v>
                </c:pt>
                <c:pt idx="46">
                  <c:v>-47</c:v>
                </c:pt>
                <c:pt idx="47">
                  <c:v>-43</c:v>
                </c:pt>
                <c:pt idx="48">
                  <c:v>-40</c:v>
                </c:pt>
                <c:pt idx="49">
                  <c:v>-37</c:v>
                </c:pt>
                <c:pt idx="50">
                  <c:v>-33</c:v>
                </c:pt>
                <c:pt idx="51">
                  <c:v>-30</c:v>
                </c:pt>
                <c:pt idx="52">
                  <c:v>-27</c:v>
                </c:pt>
                <c:pt idx="53">
                  <c:v>-23</c:v>
                </c:pt>
                <c:pt idx="54">
                  <c:v>-20</c:v>
                </c:pt>
                <c:pt idx="55">
                  <c:v>-17</c:v>
                </c:pt>
                <c:pt idx="56">
                  <c:v>-13</c:v>
                </c:pt>
                <c:pt idx="57">
                  <c:v>-10</c:v>
                </c:pt>
                <c:pt idx="58">
                  <c:v>-7</c:v>
                </c:pt>
                <c:pt idx="59">
                  <c:v>-3</c:v>
                </c:pt>
                <c:pt idx="60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5DB8-480B-862A-0A2B1F4D55A0}"/>
            </c:ext>
          </c:extLst>
        </c:ser>
        <c:ser>
          <c:idx val="8"/>
          <c:order val="8"/>
          <c:tx>
            <c:v>Square Calc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'Modulation Equations'!$N$2:$N$62</c:f>
              <c:numCache>
                <c:formatCode>General</c:formatCode>
                <c:ptCount val="6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B8-480B-862A-0A2B1F4D55A0}"/>
            </c:ext>
          </c:extLst>
        </c:ser>
        <c:ser>
          <c:idx val="9"/>
          <c:order val="9"/>
          <c:tx>
            <c:strRef>
              <c:f>'Modulation Equations'!$O$1</c:f>
              <c:strCache>
                <c:ptCount val="1"/>
                <c:pt idx="0">
                  <c:v>Reverse Sawtooth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'Modulation Equations'!$O$2:$O$62</c:f>
              <c:numCache>
                <c:formatCode>General</c:formatCode>
                <c:ptCount val="61"/>
                <c:pt idx="0">
                  <c:v>0</c:v>
                </c:pt>
                <c:pt idx="1">
                  <c:v>-3</c:v>
                </c:pt>
                <c:pt idx="2">
                  <c:v>-7</c:v>
                </c:pt>
                <c:pt idx="3">
                  <c:v>-10</c:v>
                </c:pt>
                <c:pt idx="4">
                  <c:v>-13</c:v>
                </c:pt>
                <c:pt idx="5">
                  <c:v>-17</c:v>
                </c:pt>
                <c:pt idx="6">
                  <c:v>-20</c:v>
                </c:pt>
                <c:pt idx="7">
                  <c:v>-23</c:v>
                </c:pt>
                <c:pt idx="8">
                  <c:v>-27</c:v>
                </c:pt>
                <c:pt idx="9">
                  <c:v>-30</c:v>
                </c:pt>
                <c:pt idx="10">
                  <c:v>-33</c:v>
                </c:pt>
                <c:pt idx="11">
                  <c:v>-37</c:v>
                </c:pt>
                <c:pt idx="12">
                  <c:v>-40</c:v>
                </c:pt>
                <c:pt idx="13">
                  <c:v>-43</c:v>
                </c:pt>
                <c:pt idx="14">
                  <c:v>-47</c:v>
                </c:pt>
                <c:pt idx="15">
                  <c:v>-50</c:v>
                </c:pt>
                <c:pt idx="16">
                  <c:v>-53</c:v>
                </c:pt>
                <c:pt idx="17">
                  <c:v>-57</c:v>
                </c:pt>
                <c:pt idx="18">
                  <c:v>-60</c:v>
                </c:pt>
                <c:pt idx="19">
                  <c:v>-63</c:v>
                </c:pt>
                <c:pt idx="20">
                  <c:v>-67</c:v>
                </c:pt>
                <c:pt idx="21">
                  <c:v>-70</c:v>
                </c:pt>
                <c:pt idx="22">
                  <c:v>-73</c:v>
                </c:pt>
                <c:pt idx="23">
                  <c:v>-77</c:v>
                </c:pt>
                <c:pt idx="24">
                  <c:v>-80</c:v>
                </c:pt>
                <c:pt idx="25">
                  <c:v>-83</c:v>
                </c:pt>
                <c:pt idx="26">
                  <c:v>-87</c:v>
                </c:pt>
                <c:pt idx="27">
                  <c:v>-90</c:v>
                </c:pt>
                <c:pt idx="28">
                  <c:v>-93</c:v>
                </c:pt>
                <c:pt idx="29">
                  <c:v>-97</c:v>
                </c:pt>
                <c:pt idx="30">
                  <c:v>-100</c:v>
                </c:pt>
                <c:pt idx="31">
                  <c:v>97</c:v>
                </c:pt>
                <c:pt idx="32">
                  <c:v>93</c:v>
                </c:pt>
                <c:pt idx="33">
                  <c:v>90</c:v>
                </c:pt>
                <c:pt idx="34">
                  <c:v>87</c:v>
                </c:pt>
                <c:pt idx="35">
                  <c:v>83</c:v>
                </c:pt>
                <c:pt idx="36">
                  <c:v>80</c:v>
                </c:pt>
                <c:pt idx="37">
                  <c:v>77</c:v>
                </c:pt>
                <c:pt idx="38">
                  <c:v>73</c:v>
                </c:pt>
                <c:pt idx="39">
                  <c:v>70</c:v>
                </c:pt>
                <c:pt idx="40">
                  <c:v>67</c:v>
                </c:pt>
                <c:pt idx="41">
                  <c:v>63</c:v>
                </c:pt>
                <c:pt idx="42">
                  <c:v>60</c:v>
                </c:pt>
                <c:pt idx="43">
                  <c:v>57</c:v>
                </c:pt>
                <c:pt idx="44">
                  <c:v>53</c:v>
                </c:pt>
                <c:pt idx="45">
                  <c:v>50</c:v>
                </c:pt>
                <c:pt idx="46">
                  <c:v>47</c:v>
                </c:pt>
                <c:pt idx="47">
                  <c:v>43</c:v>
                </c:pt>
                <c:pt idx="48">
                  <c:v>40</c:v>
                </c:pt>
                <c:pt idx="49">
                  <c:v>37</c:v>
                </c:pt>
                <c:pt idx="50">
                  <c:v>33</c:v>
                </c:pt>
                <c:pt idx="51">
                  <c:v>30</c:v>
                </c:pt>
                <c:pt idx="52">
                  <c:v>27</c:v>
                </c:pt>
                <c:pt idx="53">
                  <c:v>23</c:v>
                </c:pt>
                <c:pt idx="54">
                  <c:v>20</c:v>
                </c:pt>
                <c:pt idx="55">
                  <c:v>17</c:v>
                </c:pt>
                <c:pt idx="56">
                  <c:v>13</c:v>
                </c:pt>
                <c:pt idx="57">
                  <c:v>10</c:v>
                </c:pt>
                <c:pt idx="58">
                  <c:v>7</c:v>
                </c:pt>
                <c:pt idx="59">
                  <c:v>3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2-4755-BA99-A0FE86369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801416"/>
        <c:axId val="542802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'Modulation Equations'!$B$1</c15:sqref>
                        </c15:formulaRef>
                      </c:ext>
                    </c:extLst>
                    <c:strCache>
                      <c:ptCount val="1"/>
                      <c:pt idx="0">
                        <c:v>Mod 1 (Sin A)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'Modulation Equations'!$B$2:$B$60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21</c:v>
                      </c:pt>
                      <c:pt idx="2">
                        <c:v>40</c:v>
                      </c:pt>
                      <c:pt idx="3">
                        <c:v>59</c:v>
                      </c:pt>
                      <c:pt idx="4">
                        <c:v>74</c:v>
                      </c:pt>
                      <c:pt idx="5">
                        <c:v>86</c:v>
                      </c:pt>
                      <c:pt idx="6">
                        <c:v>95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95</c:v>
                      </c:pt>
                      <c:pt idx="10">
                        <c:v>87</c:v>
                      </c:pt>
                      <c:pt idx="11">
                        <c:v>75</c:v>
                      </c:pt>
                      <c:pt idx="12">
                        <c:v>60</c:v>
                      </c:pt>
                      <c:pt idx="13">
                        <c:v>42</c:v>
                      </c:pt>
                      <c:pt idx="14">
                        <c:v>22</c:v>
                      </c:pt>
                      <c:pt idx="15">
                        <c:v>2</c:v>
                      </c:pt>
                      <c:pt idx="16">
                        <c:v>-19</c:v>
                      </c:pt>
                      <c:pt idx="17">
                        <c:v>-39</c:v>
                      </c:pt>
                      <c:pt idx="18">
                        <c:v>-57</c:v>
                      </c:pt>
                      <c:pt idx="19">
                        <c:v>-73</c:v>
                      </c:pt>
                      <c:pt idx="20">
                        <c:v>-85</c:v>
                      </c:pt>
                      <c:pt idx="21">
                        <c:v>-94</c:v>
                      </c:pt>
                      <c:pt idx="22">
                        <c:v>-99</c:v>
                      </c:pt>
                      <c:pt idx="23">
                        <c:v>-100</c:v>
                      </c:pt>
                      <c:pt idx="24">
                        <c:v>-88</c:v>
                      </c:pt>
                      <c:pt idx="25">
                        <c:v>-76</c:v>
                      </c:pt>
                      <c:pt idx="26">
                        <c:v>-61</c:v>
                      </c:pt>
                      <c:pt idx="27">
                        <c:v>-43</c:v>
                      </c:pt>
                      <c:pt idx="28">
                        <c:v>-24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B8-480B-862A-0A2B1F4D55A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'Modulation Equations'!$C$1</c15:sqref>
                        </c15:formulaRef>
                      </c:ext>
                    </c:extLst>
                    <c:strCache>
                      <c:ptCount val="1"/>
                      <c:pt idx="0">
                        <c:v>Mod 2 (Triangle)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'Modulation Equations'!$C$2:$C$60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13</c:v>
                      </c:pt>
                      <c:pt idx="2">
                        <c:v>27</c:v>
                      </c:pt>
                      <c:pt idx="3">
                        <c:v>40</c:v>
                      </c:pt>
                      <c:pt idx="4">
                        <c:v>53</c:v>
                      </c:pt>
                      <c:pt idx="5">
                        <c:v>67</c:v>
                      </c:pt>
                      <c:pt idx="6">
                        <c:v>80</c:v>
                      </c:pt>
                      <c:pt idx="7">
                        <c:v>93</c:v>
                      </c:pt>
                      <c:pt idx="8">
                        <c:v>93</c:v>
                      </c:pt>
                      <c:pt idx="9">
                        <c:v>80</c:v>
                      </c:pt>
                      <c:pt idx="10">
                        <c:v>67</c:v>
                      </c:pt>
                      <c:pt idx="11">
                        <c:v>53</c:v>
                      </c:pt>
                      <c:pt idx="12">
                        <c:v>40</c:v>
                      </c:pt>
                      <c:pt idx="13">
                        <c:v>27</c:v>
                      </c:pt>
                      <c:pt idx="14">
                        <c:v>13</c:v>
                      </c:pt>
                      <c:pt idx="15">
                        <c:v>0</c:v>
                      </c:pt>
                      <c:pt idx="16">
                        <c:v>-13</c:v>
                      </c:pt>
                      <c:pt idx="17">
                        <c:v>-27</c:v>
                      </c:pt>
                      <c:pt idx="18">
                        <c:v>-40</c:v>
                      </c:pt>
                      <c:pt idx="19">
                        <c:v>-53</c:v>
                      </c:pt>
                      <c:pt idx="20">
                        <c:v>-67</c:v>
                      </c:pt>
                      <c:pt idx="21">
                        <c:v>-80</c:v>
                      </c:pt>
                      <c:pt idx="22">
                        <c:v>-93</c:v>
                      </c:pt>
                      <c:pt idx="23">
                        <c:v>-93</c:v>
                      </c:pt>
                      <c:pt idx="24">
                        <c:v>-80</c:v>
                      </c:pt>
                      <c:pt idx="25">
                        <c:v>-67</c:v>
                      </c:pt>
                      <c:pt idx="26">
                        <c:v>-53</c:v>
                      </c:pt>
                      <c:pt idx="27">
                        <c:v>-40</c:v>
                      </c:pt>
                      <c:pt idx="28">
                        <c:v>-27</c:v>
                      </c:pt>
                      <c:pt idx="29">
                        <c:v>-13</c:v>
                      </c:pt>
                      <c:pt idx="3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DB8-480B-862A-0A2B1F4D55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'Modulation Equations'!$D$1</c15:sqref>
                        </c15:formulaRef>
                      </c:ext>
                    </c:extLst>
                    <c:strCache>
                      <c:ptCount val="1"/>
                      <c:pt idx="0">
                        <c:v>Mod 3 (Saw)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'Modulation Equations'!$D$2:$D$60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7</c:v>
                      </c:pt>
                      <c:pt idx="2">
                        <c:v>13</c:v>
                      </c:pt>
                      <c:pt idx="3">
                        <c:v>20</c:v>
                      </c:pt>
                      <c:pt idx="4">
                        <c:v>27</c:v>
                      </c:pt>
                      <c:pt idx="5">
                        <c:v>33</c:v>
                      </c:pt>
                      <c:pt idx="6">
                        <c:v>40</c:v>
                      </c:pt>
                      <c:pt idx="7">
                        <c:v>47</c:v>
                      </c:pt>
                      <c:pt idx="8">
                        <c:v>53</c:v>
                      </c:pt>
                      <c:pt idx="9">
                        <c:v>60</c:v>
                      </c:pt>
                      <c:pt idx="10">
                        <c:v>67</c:v>
                      </c:pt>
                      <c:pt idx="11">
                        <c:v>73</c:v>
                      </c:pt>
                      <c:pt idx="12">
                        <c:v>80</c:v>
                      </c:pt>
                      <c:pt idx="13">
                        <c:v>87</c:v>
                      </c:pt>
                      <c:pt idx="14">
                        <c:v>93</c:v>
                      </c:pt>
                      <c:pt idx="15">
                        <c:v>-100</c:v>
                      </c:pt>
                      <c:pt idx="16">
                        <c:v>-93</c:v>
                      </c:pt>
                      <c:pt idx="17">
                        <c:v>-87</c:v>
                      </c:pt>
                      <c:pt idx="18">
                        <c:v>-80</c:v>
                      </c:pt>
                      <c:pt idx="19">
                        <c:v>-73</c:v>
                      </c:pt>
                      <c:pt idx="20">
                        <c:v>-67</c:v>
                      </c:pt>
                      <c:pt idx="21">
                        <c:v>-60</c:v>
                      </c:pt>
                      <c:pt idx="22">
                        <c:v>-53</c:v>
                      </c:pt>
                      <c:pt idx="23">
                        <c:v>-47</c:v>
                      </c:pt>
                      <c:pt idx="24">
                        <c:v>-40</c:v>
                      </c:pt>
                      <c:pt idx="25">
                        <c:v>-33</c:v>
                      </c:pt>
                      <c:pt idx="26">
                        <c:v>-27</c:v>
                      </c:pt>
                      <c:pt idx="27">
                        <c:v>-20</c:v>
                      </c:pt>
                      <c:pt idx="28">
                        <c:v>-13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B8-480B-862A-0A2B1F4D55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'Modulation Equations'!$E$1</c15:sqref>
                        </c15:formulaRef>
                      </c:ext>
                    </c:extLst>
                    <c:strCache>
                      <c:ptCount val="1"/>
                      <c:pt idx="0">
                        <c:v>Mod 4 (Square)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'Modulation Equations'!$E$2:$E$60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-100</c:v>
                      </c:pt>
                      <c:pt idx="16">
                        <c:v>-100</c:v>
                      </c:pt>
                      <c:pt idx="17">
                        <c:v>-100</c:v>
                      </c:pt>
                      <c:pt idx="18">
                        <c:v>-100</c:v>
                      </c:pt>
                      <c:pt idx="19">
                        <c:v>-100</c:v>
                      </c:pt>
                      <c:pt idx="20">
                        <c:v>-100</c:v>
                      </c:pt>
                      <c:pt idx="21">
                        <c:v>-100</c:v>
                      </c:pt>
                      <c:pt idx="22">
                        <c:v>-100</c:v>
                      </c:pt>
                      <c:pt idx="23">
                        <c:v>-100</c:v>
                      </c:pt>
                      <c:pt idx="24">
                        <c:v>-100</c:v>
                      </c:pt>
                      <c:pt idx="25">
                        <c:v>-100</c:v>
                      </c:pt>
                      <c:pt idx="26">
                        <c:v>-100</c:v>
                      </c:pt>
                      <c:pt idx="27">
                        <c:v>-100</c:v>
                      </c:pt>
                      <c:pt idx="28">
                        <c:v>-100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B8-480B-862A-0A2B1F4D55A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'Modulation Equations'!$F$1</c15:sqref>
                        </c15:formulaRef>
                      </c:ext>
                    </c:extLst>
                    <c:strCache>
                      <c:ptCount val="1"/>
                      <c:pt idx="0">
                        <c:v>Mod 5 (Chorus)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'Modulation Equations'!$F$2:$F$60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58</c:v>
                      </c:pt>
                      <c:pt idx="7">
                        <c:v>66</c:v>
                      </c:pt>
                      <c:pt idx="8">
                        <c:v>74</c:v>
                      </c:pt>
                      <c:pt idx="9">
                        <c:v>80</c:v>
                      </c:pt>
                      <c:pt idx="10">
                        <c:v>86</c:v>
                      </c:pt>
                      <c:pt idx="11">
                        <c:v>91</c:v>
                      </c:pt>
                      <c:pt idx="12">
                        <c:v>95</c:v>
                      </c:pt>
                      <c:pt idx="13">
                        <c:v>97</c:v>
                      </c:pt>
                      <c:pt idx="14">
                        <c:v>99</c:v>
                      </c:pt>
                      <c:pt idx="15">
                        <c:v>100</c:v>
                      </c:pt>
                      <c:pt idx="16">
                        <c:v>99</c:v>
                      </c:pt>
                      <c:pt idx="17">
                        <c:v>97</c:v>
                      </c:pt>
                      <c:pt idx="18">
                        <c:v>95</c:v>
                      </c:pt>
                      <c:pt idx="19">
                        <c:v>91</c:v>
                      </c:pt>
                      <c:pt idx="20">
                        <c:v>86</c:v>
                      </c:pt>
                      <c:pt idx="21">
                        <c:v>80</c:v>
                      </c:pt>
                      <c:pt idx="22">
                        <c:v>74</c:v>
                      </c:pt>
                      <c:pt idx="23">
                        <c:v>66</c:v>
                      </c:pt>
                      <c:pt idx="24">
                        <c:v>58</c:v>
                      </c:pt>
                      <c:pt idx="25">
                        <c:v>50</c:v>
                      </c:pt>
                      <c:pt idx="26">
                        <c:v>40</c:v>
                      </c:pt>
                      <c:pt idx="27">
                        <c:v>30</c:v>
                      </c:pt>
                      <c:pt idx="28">
                        <c:v>20</c:v>
                      </c:pt>
                      <c:pt idx="29">
                        <c:v>10</c:v>
                      </c:pt>
                      <c:pt idx="30">
                        <c:v>0</c:v>
                      </c:pt>
                      <c:pt idx="31">
                        <c:v>-10</c:v>
                      </c:pt>
                      <c:pt idx="32">
                        <c:v>-20</c:v>
                      </c:pt>
                      <c:pt idx="33">
                        <c:v>-30</c:v>
                      </c:pt>
                      <c:pt idx="34">
                        <c:v>-40</c:v>
                      </c:pt>
                      <c:pt idx="35">
                        <c:v>-50</c:v>
                      </c:pt>
                      <c:pt idx="36">
                        <c:v>-58</c:v>
                      </c:pt>
                      <c:pt idx="37">
                        <c:v>-66</c:v>
                      </c:pt>
                      <c:pt idx="38">
                        <c:v>-74</c:v>
                      </c:pt>
                      <c:pt idx="39">
                        <c:v>-80</c:v>
                      </c:pt>
                      <c:pt idx="40">
                        <c:v>-86</c:v>
                      </c:pt>
                      <c:pt idx="41">
                        <c:v>-91</c:v>
                      </c:pt>
                      <c:pt idx="42">
                        <c:v>-95</c:v>
                      </c:pt>
                      <c:pt idx="43">
                        <c:v>-97</c:v>
                      </c:pt>
                      <c:pt idx="44">
                        <c:v>-99</c:v>
                      </c:pt>
                      <c:pt idx="45">
                        <c:v>-100</c:v>
                      </c:pt>
                      <c:pt idx="46">
                        <c:v>-99</c:v>
                      </c:pt>
                      <c:pt idx="47">
                        <c:v>-97</c:v>
                      </c:pt>
                      <c:pt idx="48">
                        <c:v>-95</c:v>
                      </c:pt>
                      <c:pt idx="49">
                        <c:v>-91</c:v>
                      </c:pt>
                      <c:pt idx="50">
                        <c:v>-86</c:v>
                      </c:pt>
                      <c:pt idx="51">
                        <c:v>-80</c:v>
                      </c:pt>
                      <c:pt idx="52">
                        <c:v>-74</c:v>
                      </c:pt>
                      <c:pt idx="53">
                        <c:v>-66</c:v>
                      </c:pt>
                      <c:pt idx="54">
                        <c:v>-58</c:v>
                      </c:pt>
                      <c:pt idx="55">
                        <c:v>-50</c:v>
                      </c:pt>
                      <c:pt idx="56">
                        <c:v>-40</c:v>
                      </c:pt>
                      <c:pt idx="57">
                        <c:v>-30</c:v>
                      </c:pt>
                      <c:pt idx="58">
                        <c:v>-20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B8-480B-862A-0A2B1F4D55A0}"/>
                  </c:ext>
                </c:extLst>
              </c15:ser>
            </c15:filteredLineSeries>
          </c:ext>
        </c:extLst>
      </c:lineChart>
      <c:catAx>
        <c:axId val="542801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02072"/>
        <c:crosses val="autoZero"/>
        <c:auto val="1"/>
        <c:lblAlgn val="ctr"/>
        <c:lblOffset val="100"/>
        <c:noMultiLvlLbl val="0"/>
      </c:catAx>
      <c:valAx>
        <c:axId val="5428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Modulation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Sheet2!$D$2:$D$64</c:f>
              <c:numCache>
                <c:formatCode>General</c:formatCode>
                <c:ptCount val="63"/>
                <c:pt idx="0">
                  <c:v>127.5</c:v>
                </c:pt>
                <c:pt idx="1">
                  <c:v>140.25</c:v>
                </c:pt>
                <c:pt idx="2">
                  <c:v>153</c:v>
                </c:pt>
                <c:pt idx="3">
                  <c:v>165.75</c:v>
                </c:pt>
                <c:pt idx="4">
                  <c:v>178.5</c:v>
                </c:pt>
                <c:pt idx="5">
                  <c:v>191.25</c:v>
                </c:pt>
                <c:pt idx="6">
                  <c:v>201.45</c:v>
                </c:pt>
                <c:pt idx="7">
                  <c:v>211.65</c:v>
                </c:pt>
                <c:pt idx="8">
                  <c:v>221.85</c:v>
                </c:pt>
                <c:pt idx="9">
                  <c:v>229.5</c:v>
                </c:pt>
                <c:pt idx="10">
                  <c:v>237.15</c:v>
                </c:pt>
                <c:pt idx="11">
                  <c:v>243.52500000000001</c:v>
                </c:pt>
                <c:pt idx="12">
                  <c:v>248.625</c:v>
                </c:pt>
                <c:pt idx="13">
                  <c:v>251.17500000000001</c:v>
                </c:pt>
                <c:pt idx="14">
                  <c:v>253.72499999999999</c:v>
                </c:pt>
                <c:pt idx="15">
                  <c:v>255</c:v>
                </c:pt>
                <c:pt idx="16">
                  <c:v>253.72499999999999</c:v>
                </c:pt>
                <c:pt idx="17">
                  <c:v>251.17500000000001</c:v>
                </c:pt>
                <c:pt idx="18">
                  <c:v>248.625</c:v>
                </c:pt>
                <c:pt idx="19">
                  <c:v>243.52500000000001</c:v>
                </c:pt>
                <c:pt idx="20">
                  <c:v>237.15</c:v>
                </c:pt>
                <c:pt idx="21">
                  <c:v>229.5</c:v>
                </c:pt>
                <c:pt idx="22">
                  <c:v>221.85</c:v>
                </c:pt>
                <c:pt idx="23">
                  <c:v>211.65</c:v>
                </c:pt>
                <c:pt idx="24">
                  <c:v>201.45</c:v>
                </c:pt>
                <c:pt idx="25">
                  <c:v>191.25</c:v>
                </c:pt>
                <c:pt idx="26">
                  <c:v>178.5</c:v>
                </c:pt>
                <c:pt idx="27">
                  <c:v>165.75</c:v>
                </c:pt>
                <c:pt idx="28">
                  <c:v>153</c:v>
                </c:pt>
                <c:pt idx="29">
                  <c:v>140.25</c:v>
                </c:pt>
                <c:pt idx="30">
                  <c:v>127.5</c:v>
                </c:pt>
                <c:pt idx="31">
                  <c:v>114.75</c:v>
                </c:pt>
                <c:pt idx="32">
                  <c:v>102</c:v>
                </c:pt>
                <c:pt idx="33">
                  <c:v>89.25</c:v>
                </c:pt>
                <c:pt idx="34">
                  <c:v>76.5</c:v>
                </c:pt>
                <c:pt idx="35">
                  <c:v>63.75</c:v>
                </c:pt>
                <c:pt idx="36">
                  <c:v>53.55</c:v>
                </c:pt>
                <c:pt idx="37">
                  <c:v>43.35</c:v>
                </c:pt>
                <c:pt idx="38">
                  <c:v>33.15</c:v>
                </c:pt>
                <c:pt idx="39">
                  <c:v>25.5</c:v>
                </c:pt>
                <c:pt idx="40">
                  <c:v>17.850000000000001</c:v>
                </c:pt>
                <c:pt idx="41">
                  <c:v>11.475</c:v>
                </c:pt>
                <c:pt idx="42">
                  <c:v>6.375</c:v>
                </c:pt>
                <c:pt idx="43">
                  <c:v>3.8250000000000002</c:v>
                </c:pt>
                <c:pt idx="44">
                  <c:v>1.2749999999999999</c:v>
                </c:pt>
                <c:pt idx="45">
                  <c:v>0</c:v>
                </c:pt>
                <c:pt idx="46">
                  <c:v>1.2749999999999999</c:v>
                </c:pt>
                <c:pt idx="47">
                  <c:v>3.8250000000000002</c:v>
                </c:pt>
                <c:pt idx="48">
                  <c:v>6.375</c:v>
                </c:pt>
                <c:pt idx="49">
                  <c:v>11.475</c:v>
                </c:pt>
                <c:pt idx="50">
                  <c:v>17.850000000000001</c:v>
                </c:pt>
                <c:pt idx="51">
                  <c:v>25.5</c:v>
                </c:pt>
                <c:pt idx="52">
                  <c:v>33.15</c:v>
                </c:pt>
                <c:pt idx="53">
                  <c:v>43.35</c:v>
                </c:pt>
                <c:pt idx="54">
                  <c:v>53.55</c:v>
                </c:pt>
                <c:pt idx="55">
                  <c:v>63.75</c:v>
                </c:pt>
                <c:pt idx="56">
                  <c:v>76.5</c:v>
                </c:pt>
                <c:pt idx="57">
                  <c:v>89.25</c:v>
                </c:pt>
                <c:pt idx="58">
                  <c:v>102</c:v>
                </c:pt>
                <c:pt idx="59">
                  <c:v>114.75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B-4D60-9AC6-B9B4F9620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51368"/>
        <c:axId val="442953008"/>
      </c:scatterChart>
      <c:valAx>
        <c:axId val="44295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53008"/>
        <c:crosses val="autoZero"/>
        <c:crossBetween val="midCat"/>
      </c:valAx>
      <c:valAx>
        <c:axId val="4429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5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'Inflected Sin'!$C$1</c:f>
              <c:strCache>
                <c:ptCount val="1"/>
                <c:pt idx="0">
                  <c:v>Chorus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'Inflected Sin'!$B$2:$B$122</c:f>
              <c:numCache>
                <c:formatCode>General</c:formatCode>
                <c:ptCount val="1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125.99999999999999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186.00000000000003</c:v>
                </c:pt>
                <c:pt idx="32">
                  <c:v>192</c:v>
                </c:pt>
                <c:pt idx="33">
                  <c:v>198.00000000000003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251.99999999999997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372.00000000000006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396.00000000000006</c:v>
                </c:pt>
                <c:pt idx="67">
                  <c:v>402</c:v>
                </c:pt>
                <c:pt idx="68">
                  <c:v>408</c:v>
                </c:pt>
                <c:pt idx="69">
                  <c:v>413.99999999999994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437.99999999999994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462.00000000000006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486.00000000000006</c:v>
                </c:pt>
                <c:pt idx="82">
                  <c:v>492</c:v>
                </c:pt>
                <c:pt idx="83">
                  <c:v>498</c:v>
                </c:pt>
                <c:pt idx="84">
                  <c:v>503.99999999999994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</c:numCache>
            </c:numRef>
          </c:xVal>
          <c:yVal>
            <c:numRef>
              <c:f>'Inflected Sin'!$C$2:$C$122</c:f>
              <c:numCache>
                <c:formatCode>General</c:formatCode>
                <c:ptCount val="12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91</c:v>
                </c:pt>
                <c:pt idx="5">
                  <c:v>87</c:v>
                </c:pt>
                <c:pt idx="6">
                  <c:v>81</c:v>
                </c:pt>
                <c:pt idx="7">
                  <c:v>74</c:v>
                </c:pt>
                <c:pt idx="8">
                  <c:v>67</c:v>
                </c:pt>
                <c:pt idx="9">
                  <c:v>59</c:v>
                </c:pt>
                <c:pt idx="10">
                  <c:v>50</c:v>
                </c:pt>
                <c:pt idx="11">
                  <c:v>41</c:v>
                </c:pt>
                <c:pt idx="12">
                  <c:v>31</c:v>
                </c:pt>
                <c:pt idx="13">
                  <c:v>21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-21</c:v>
                </c:pt>
                <c:pt idx="18">
                  <c:v>-31</c:v>
                </c:pt>
                <c:pt idx="19">
                  <c:v>-41</c:v>
                </c:pt>
                <c:pt idx="20">
                  <c:v>-50</c:v>
                </c:pt>
                <c:pt idx="21">
                  <c:v>-59</c:v>
                </c:pt>
                <c:pt idx="22">
                  <c:v>-67</c:v>
                </c:pt>
                <c:pt idx="23">
                  <c:v>-74</c:v>
                </c:pt>
                <c:pt idx="24">
                  <c:v>-81</c:v>
                </c:pt>
                <c:pt idx="25">
                  <c:v>-87</c:v>
                </c:pt>
                <c:pt idx="26">
                  <c:v>-91</c:v>
                </c:pt>
                <c:pt idx="27">
                  <c:v>-95</c:v>
                </c:pt>
                <c:pt idx="28">
                  <c:v>-98</c:v>
                </c:pt>
                <c:pt idx="29">
                  <c:v>-99</c:v>
                </c:pt>
                <c:pt idx="30">
                  <c:v>-100</c:v>
                </c:pt>
                <c:pt idx="31">
                  <c:v>-99</c:v>
                </c:pt>
                <c:pt idx="32">
                  <c:v>-98</c:v>
                </c:pt>
                <c:pt idx="33">
                  <c:v>-95</c:v>
                </c:pt>
                <c:pt idx="34">
                  <c:v>-91</c:v>
                </c:pt>
                <c:pt idx="35">
                  <c:v>-87</c:v>
                </c:pt>
                <c:pt idx="36">
                  <c:v>-81</c:v>
                </c:pt>
                <c:pt idx="37">
                  <c:v>-74</c:v>
                </c:pt>
                <c:pt idx="38">
                  <c:v>-67</c:v>
                </c:pt>
                <c:pt idx="39">
                  <c:v>-59</c:v>
                </c:pt>
                <c:pt idx="40">
                  <c:v>-50</c:v>
                </c:pt>
                <c:pt idx="41">
                  <c:v>-41</c:v>
                </c:pt>
                <c:pt idx="42">
                  <c:v>-31</c:v>
                </c:pt>
                <c:pt idx="43">
                  <c:v>-21</c:v>
                </c:pt>
                <c:pt idx="44">
                  <c:v>-10</c:v>
                </c:pt>
                <c:pt idx="45">
                  <c:v>0</c:v>
                </c:pt>
                <c:pt idx="46">
                  <c:v>10</c:v>
                </c:pt>
                <c:pt idx="47">
                  <c:v>21</c:v>
                </c:pt>
                <c:pt idx="48">
                  <c:v>31</c:v>
                </c:pt>
                <c:pt idx="49">
                  <c:v>41</c:v>
                </c:pt>
                <c:pt idx="50">
                  <c:v>50</c:v>
                </c:pt>
                <c:pt idx="51">
                  <c:v>59</c:v>
                </c:pt>
                <c:pt idx="52">
                  <c:v>67</c:v>
                </c:pt>
                <c:pt idx="53">
                  <c:v>74</c:v>
                </c:pt>
                <c:pt idx="54">
                  <c:v>81</c:v>
                </c:pt>
                <c:pt idx="55">
                  <c:v>87</c:v>
                </c:pt>
                <c:pt idx="56">
                  <c:v>91</c:v>
                </c:pt>
                <c:pt idx="57">
                  <c:v>95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99</c:v>
                </c:pt>
                <c:pt idx="62">
                  <c:v>98</c:v>
                </c:pt>
                <c:pt idx="63">
                  <c:v>95</c:v>
                </c:pt>
                <c:pt idx="64">
                  <c:v>91</c:v>
                </c:pt>
                <c:pt idx="65">
                  <c:v>87</c:v>
                </c:pt>
                <c:pt idx="66">
                  <c:v>81</c:v>
                </c:pt>
                <c:pt idx="67">
                  <c:v>74</c:v>
                </c:pt>
                <c:pt idx="68">
                  <c:v>67</c:v>
                </c:pt>
                <c:pt idx="69">
                  <c:v>59</c:v>
                </c:pt>
                <c:pt idx="70">
                  <c:v>50</c:v>
                </c:pt>
                <c:pt idx="71">
                  <c:v>41</c:v>
                </c:pt>
                <c:pt idx="72">
                  <c:v>31</c:v>
                </c:pt>
                <c:pt idx="73">
                  <c:v>21</c:v>
                </c:pt>
                <c:pt idx="74">
                  <c:v>10</c:v>
                </c:pt>
                <c:pt idx="75">
                  <c:v>0</c:v>
                </c:pt>
                <c:pt idx="76">
                  <c:v>-10</c:v>
                </c:pt>
                <c:pt idx="77">
                  <c:v>-21</c:v>
                </c:pt>
                <c:pt idx="78">
                  <c:v>-31</c:v>
                </c:pt>
                <c:pt idx="79">
                  <c:v>-41</c:v>
                </c:pt>
                <c:pt idx="80">
                  <c:v>-50</c:v>
                </c:pt>
                <c:pt idx="81">
                  <c:v>-59</c:v>
                </c:pt>
                <c:pt idx="82">
                  <c:v>-67</c:v>
                </c:pt>
                <c:pt idx="83">
                  <c:v>-74</c:v>
                </c:pt>
                <c:pt idx="84">
                  <c:v>-81</c:v>
                </c:pt>
                <c:pt idx="85">
                  <c:v>-87</c:v>
                </c:pt>
                <c:pt idx="86">
                  <c:v>-91</c:v>
                </c:pt>
                <c:pt idx="87">
                  <c:v>-95</c:v>
                </c:pt>
                <c:pt idx="88">
                  <c:v>-98</c:v>
                </c:pt>
                <c:pt idx="89">
                  <c:v>-99</c:v>
                </c:pt>
                <c:pt idx="90">
                  <c:v>-100</c:v>
                </c:pt>
                <c:pt idx="91">
                  <c:v>-99</c:v>
                </c:pt>
                <c:pt idx="92">
                  <c:v>-98</c:v>
                </c:pt>
                <c:pt idx="93">
                  <c:v>-95</c:v>
                </c:pt>
                <c:pt idx="94">
                  <c:v>-91</c:v>
                </c:pt>
                <c:pt idx="95">
                  <c:v>-87</c:v>
                </c:pt>
                <c:pt idx="96">
                  <c:v>-81</c:v>
                </c:pt>
                <c:pt idx="97">
                  <c:v>-74</c:v>
                </c:pt>
                <c:pt idx="98">
                  <c:v>-67</c:v>
                </c:pt>
                <c:pt idx="99">
                  <c:v>-59</c:v>
                </c:pt>
                <c:pt idx="100">
                  <c:v>-50</c:v>
                </c:pt>
                <c:pt idx="101">
                  <c:v>-41</c:v>
                </c:pt>
                <c:pt idx="102">
                  <c:v>-31</c:v>
                </c:pt>
                <c:pt idx="103">
                  <c:v>-21</c:v>
                </c:pt>
                <c:pt idx="104">
                  <c:v>-10</c:v>
                </c:pt>
                <c:pt idx="105">
                  <c:v>0</c:v>
                </c:pt>
                <c:pt idx="106">
                  <c:v>10</c:v>
                </c:pt>
                <c:pt idx="107">
                  <c:v>21</c:v>
                </c:pt>
                <c:pt idx="108">
                  <c:v>31</c:v>
                </c:pt>
                <c:pt idx="109">
                  <c:v>41</c:v>
                </c:pt>
                <c:pt idx="110">
                  <c:v>50</c:v>
                </c:pt>
                <c:pt idx="111">
                  <c:v>59</c:v>
                </c:pt>
                <c:pt idx="112">
                  <c:v>67</c:v>
                </c:pt>
                <c:pt idx="113">
                  <c:v>74</c:v>
                </c:pt>
                <c:pt idx="114">
                  <c:v>81</c:v>
                </c:pt>
                <c:pt idx="115">
                  <c:v>87</c:v>
                </c:pt>
                <c:pt idx="116">
                  <c:v>91</c:v>
                </c:pt>
                <c:pt idx="117">
                  <c:v>95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6-414F-8A00-DBCE57EA73DE}"/>
            </c:ext>
          </c:extLst>
        </c:ser>
        <c:ser>
          <c:idx val="3"/>
          <c:order val="3"/>
          <c:tx>
            <c:v>Alternate Wave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'Inflected Sin'!$H$2:$H$360</c:f>
              <c:numCache>
                <c:formatCode>General</c:formatCode>
                <c:ptCount val="35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125.99999999999999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186.00000000000003</c:v>
                </c:pt>
                <c:pt idx="32">
                  <c:v>192</c:v>
                </c:pt>
                <c:pt idx="33">
                  <c:v>198.00000000000003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251.99999999999997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372.00000000000006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396.00000000000006</c:v>
                </c:pt>
                <c:pt idx="67">
                  <c:v>402</c:v>
                </c:pt>
                <c:pt idx="68">
                  <c:v>408</c:v>
                </c:pt>
                <c:pt idx="69">
                  <c:v>413.99999999999994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437.99999999999994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462.00000000000006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486.00000000000006</c:v>
                </c:pt>
                <c:pt idx="82">
                  <c:v>492</c:v>
                </c:pt>
                <c:pt idx="83">
                  <c:v>498</c:v>
                </c:pt>
                <c:pt idx="84">
                  <c:v>503.99999999999994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</c:numCache>
            </c:numRef>
          </c:xVal>
          <c:yVal>
            <c:numRef>
              <c:f>'Inflected Sin'!$I$2:$I$360</c:f>
              <c:numCache>
                <c:formatCode>General</c:formatCode>
                <c:ptCount val="359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91</c:v>
                </c:pt>
                <c:pt idx="5">
                  <c:v>87</c:v>
                </c:pt>
                <c:pt idx="6">
                  <c:v>81</c:v>
                </c:pt>
                <c:pt idx="7">
                  <c:v>74</c:v>
                </c:pt>
                <c:pt idx="8">
                  <c:v>67</c:v>
                </c:pt>
                <c:pt idx="9">
                  <c:v>59</c:v>
                </c:pt>
                <c:pt idx="10">
                  <c:v>50</c:v>
                </c:pt>
                <c:pt idx="11">
                  <c:v>41</c:v>
                </c:pt>
                <c:pt idx="12">
                  <c:v>31</c:v>
                </c:pt>
                <c:pt idx="13">
                  <c:v>21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-21</c:v>
                </c:pt>
                <c:pt idx="18">
                  <c:v>-31</c:v>
                </c:pt>
                <c:pt idx="19">
                  <c:v>-41</c:v>
                </c:pt>
                <c:pt idx="20">
                  <c:v>-50</c:v>
                </c:pt>
                <c:pt idx="21">
                  <c:v>-59</c:v>
                </c:pt>
                <c:pt idx="22">
                  <c:v>-67</c:v>
                </c:pt>
                <c:pt idx="23">
                  <c:v>-74</c:v>
                </c:pt>
                <c:pt idx="24">
                  <c:v>-81</c:v>
                </c:pt>
                <c:pt idx="25">
                  <c:v>-87</c:v>
                </c:pt>
                <c:pt idx="26">
                  <c:v>-91</c:v>
                </c:pt>
                <c:pt idx="27">
                  <c:v>-95</c:v>
                </c:pt>
                <c:pt idx="28">
                  <c:v>-98</c:v>
                </c:pt>
                <c:pt idx="29">
                  <c:v>-99</c:v>
                </c:pt>
                <c:pt idx="30">
                  <c:v>-100</c:v>
                </c:pt>
                <c:pt idx="31">
                  <c:v>-99</c:v>
                </c:pt>
                <c:pt idx="32">
                  <c:v>-98</c:v>
                </c:pt>
                <c:pt idx="33">
                  <c:v>-95</c:v>
                </c:pt>
                <c:pt idx="34">
                  <c:v>-91</c:v>
                </c:pt>
                <c:pt idx="35">
                  <c:v>-87</c:v>
                </c:pt>
                <c:pt idx="36">
                  <c:v>-81</c:v>
                </c:pt>
                <c:pt idx="37">
                  <c:v>-74</c:v>
                </c:pt>
                <c:pt idx="38">
                  <c:v>-67</c:v>
                </c:pt>
                <c:pt idx="39">
                  <c:v>-59</c:v>
                </c:pt>
                <c:pt idx="40">
                  <c:v>-50</c:v>
                </c:pt>
                <c:pt idx="41">
                  <c:v>-41</c:v>
                </c:pt>
                <c:pt idx="42">
                  <c:v>-31</c:v>
                </c:pt>
                <c:pt idx="43">
                  <c:v>-21</c:v>
                </c:pt>
                <c:pt idx="44">
                  <c:v>-10</c:v>
                </c:pt>
                <c:pt idx="45">
                  <c:v>0</c:v>
                </c:pt>
                <c:pt idx="46">
                  <c:v>10</c:v>
                </c:pt>
                <c:pt idx="47">
                  <c:v>21</c:v>
                </c:pt>
                <c:pt idx="48">
                  <c:v>31</c:v>
                </c:pt>
                <c:pt idx="49">
                  <c:v>41</c:v>
                </c:pt>
                <c:pt idx="50">
                  <c:v>50</c:v>
                </c:pt>
                <c:pt idx="51">
                  <c:v>59</c:v>
                </c:pt>
                <c:pt idx="52">
                  <c:v>67</c:v>
                </c:pt>
                <c:pt idx="53">
                  <c:v>74</c:v>
                </c:pt>
                <c:pt idx="54">
                  <c:v>81</c:v>
                </c:pt>
                <c:pt idx="55">
                  <c:v>87</c:v>
                </c:pt>
                <c:pt idx="56">
                  <c:v>91</c:v>
                </c:pt>
                <c:pt idx="57">
                  <c:v>95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99</c:v>
                </c:pt>
                <c:pt idx="62">
                  <c:v>98</c:v>
                </c:pt>
                <c:pt idx="63">
                  <c:v>95</c:v>
                </c:pt>
                <c:pt idx="64">
                  <c:v>91</c:v>
                </c:pt>
                <c:pt idx="65">
                  <c:v>87</c:v>
                </c:pt>
                <c:pt idx="66">
                  <c:v>81</c:v>
                </c:pt>
                <c:pt idx="67">
                  <c:v>74</c:v>
                </c:pt>
                <c:pt idx="68">
                  <c:v>67</c:v>
                </c:pt>
                <c:pt idx="69">
                  <c:v>59</c:v>
                </c:pt>
                <c:pt idx="70">
                  <c:v>50</c:v>
                </c:pt>
                <c:pt idx="71">
                  <c:v>41</c:v>
                </c:pt>
                <c:pt idx="72">
                  <c:v>31</c:v>
                </c:pt>
                <c:pt idx="73">
                  <c:v>21</c:v>
                </c:pt>
                <c:pt idx="74">
                  <c:v>10</c:v>
                </c:pt>
                <c:pt idx="75">
                  <c:v>0</c:v>
                </c:pt>
                <c:pt idx="76">
                  <c:v>-10</c:v>
                </c:pt>
                <c:pt idx="77">
                  <c:v>-21</c:v>
                </c:pt>
                <c:pt idx="78">
                  <c:v>-31</c:v>
                </c:pt>
                <c:pt idx="79">
                  <c:v>-41</c:v>
                </c:pt>
                <c:pt idx="80">
                  <c:v>-50</c:v>
                </c:pt>
                <c:pt idx="81">
                  <c:v>-59</c:v>
                </c:pt>
                <c:pt idx="82">
                  <c:v>-67</c:v>
                </c:pt>
                <c:pt idx="83">
                  <c:v>-74</c:v>
                </c:pt>
                <c:pt idx="84">
                  <c:v>-81</c:v>
                </c:pt>
                <c:pt idx="85">
                  <c:v>-87</c:v>
                </c:pt>
                <c:pt idx="86">
                  <c:v>-91</c:v>
                </c:pt>
                <c:pt idx="87">
                  <c:v>-95</c:v>
                </c:pt>
                <c:pt idx="88">
                  <c:v>-98</c:v>
                </c:pt>
                <c:pt idx="89">
                  <c:v>-99</c:v>
                </c:pt>
                <c:pt idx="90">
                  <c:v>-100</c:v>
                </c:pt>
                <c:pt idx="91">
                  <c:v>-99</c:v>
                </c:pt>
                <c:pt idx="92">
                  <c:v>-98</c:v>
                </c:pt>
                <c:pt idx="93">
                  <c:v>-95</c:v>
                </c:pt>
                <c:pt idx="94">
                  <c:v>-91</c:v>
                </c:pt>
                <c:pt idx="95">
                  <c:v>-87</c:v>
                </c:pt>
                <c:pt idx="96">
                  <c:v>-81</c:v>
                </c:pt>
                <c:pt idx="97">
                  <c:v>-74</c:v>
                </c:pt>
                <c:pt idx="98">
                  <c:v>-67</c:v>
                </c:pt>
                <c:pt idx="99">
                  <c:v>-59</c:v>
                </c:pt>
                <c:pt idx="100">
                  <c:v>-50</c:v>
                </c:pt>
                <c:pt idx="101">
                  <c:v>-41</c:v>
                </c:pt>
                <c:pt idx="102">
                  <c:v>-31</c:v>
                </c:pt>
                <c:pt idx="103">
                  <c:v>-21</c:v>
                </c:pt>
                <c:pt idx="104">
                  <c:v>-10</c:v>
                </c:pt>
                <c:pt idx="105">
                  <c:v>0</c:v>
                </c:pt>
                <c:pt idx="106">
                  <c:v>10</c:v>
                </c:pt>
                <c:pt idx="107">
                  <c:v>21</c:v>
                </c:pt>
                <c:pt idx="108">
                  <c:v>31</c:v>
                </c:pt>
                <c:pt idx="109">
                  <c:v>41</c:v>
                </c:pt>
                <c:pt idx="110">
                  <c:v>50</c:v>
                </c:pt>
                <c:pt idx="111">
                  <c:v>59</c:v>
                </c:pt>
                <c:pt idx="112">
                  <c:v>67</c:v>
                </c:pt>
                <c:pt idx="113">
                  <c:v>74</c:v>
                </c:pt>
                <c:pt idx="114">
                  <c:v>81</c:v>
                </c:pt>
                <c:pt idx="115">
                  <c:v>87</c:v>
                </c:pt>
                <c:pt idx="116">
                  <c:v>91</c:v>
                </c:pt>
                <c:pt idx="117">
                  <c:v>95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16-414F-8A00-DBCE57EA7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71512"/>
        <c:axId val="4683738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Angle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'Inflected Sin'!$A$2:$A$62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'Inflected Sin'!$B$2:$B$62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  <c:pt idx="21">
                        <c:v>125.99999999999999</c:v>
                      </c:pt>
                      <c:pt idx="22">
                        <c:v>132</c:v>
                      </c:pt>
                      <c:pt idx="23">
                        <c:v>138</c:v>
                      </c:pt>
                      <c:pt idx="24">
                        <c:v>144</c:v>
                      </c:pt>
                      <c:pt idx="25">
                        <c:v>150</c:v>
                      </c:pt>
                      <c:pt idx="26">
                        <c:v>156</c:v>
                      </c:pt>
                      <c:pt idx="27">
                        <c:v>162</c:v>
                      </c:pt>
                      <c:pt idx="28">
                        <c:v>168</c:v>
                      </c:pt>
                      <c:pt idx="29">
                        <c:v>174</c:v>
                      </c:pt>
                      <c:pt idx="30">
                        <c:v>180</c:v>
                      </c:pt>
                      <c:pt idx="31">
                        <c:v>186.00000000000003</c:v>
                      </c:pt>
                      <c:pt idx="32">
                        <c:v>192</c:v>
                      </c:pt>
                      <c:pt idx="33">
                        <c:v>198.00000000000003</c:v>
                      </c:pt>
                      <c:pt idx="34">
                        <c:v>204</c:v>
                      </c:pt>
                      <c:pt idx="35">
                        <c:v>210</c:v>
                      </c:pt>
                      <c:pt idx="36">
                        <c:v>216</c:v>
                      </c:pt>
                      <c:pt idx="37">
                        <c:v>222</c:v>
                      </c:pt>
                      <c:pt idx="38">
                        <c:v>228</c:v>
                      </c:pt>
                      <c:pt idx="39">
                        <c:v>234</c:v>
                      </c:pt>
                      <c:pt idx="40">
                        <c:v>240</c:v>
                      </c:pt>
                      <c:pt idx="41">
                        <c:v>246</c:v>
                      </c:pt>
                      <c:pt idx="42">
                        <c:v>251.99999999999997</c:v>
                      </c:pt>
                      <c:pt idx="43">
                        <c:v>258</c:v>
                      </c:pt>
                      <c:pt idx="44">
                        <c:v>264</c:v>
                      </c:pt>
                      <c:pt idx="45">
                        <c:v>270</c:v>
                      </c:pt>
                      <c:pt idx="46">
                        <c:v>276</c:v>
                      </c:pt>
                      <c:pt idx="47">
                        <c:v>282</c:v>
                      </c:pt>
                      <c:pt idx="48">
                        <c:v>288</c:v>
                      </c:pt>
                      <c:pt idx="49">
                        <c:v>294</c:v>
                      </c:pt>
                      <c:pt idx="50">
                        <c:v>300</c:v>
                      </c:pt>
                      <c:pt idx="51">
                        <c:v>306</c:v>
                      </c:pt>
                      <c:pt idx="52">
                        <c:v>312</c:v>
                      </c:pt>
                      <c:pt idx="53">
                        <c:v>318</c:v>
                      </c:pt>
                      <c:pt idx="54">
                        <c:v>324</c:v>
                      </c:pt>
                      <c:pt idx="55">
                        <c:v>330</c:v>
                      </c:pt>
                      <c:pt idx="56">
                        <c:v>336</c:v>
                      </c:pt>
                      <c:pt idx="57">
                        <c:v>342</c:v>
                      </c:pt>
                      <c:pt idx="58">
                        <c:v>348</c:v>
                      </c:pt>
                      <c:pt idx="59">
                        <c:v>354</c:v>
                      </c:pt>
                      <c:pt idx="60">
                        <c:v>360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A16-414F-8A00-DBCE57EA73D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Distortion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'Inflected Sin'!$A$2:$A$62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'Inflected Sin'!$E$2:$E$62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A16-414F-8A00-DBCE57EA73DE}"/>
                  </c:ext>
                </c:extLst>
              </c15:ser>
            </c15:filteredScatterSeries>
          </c:ext>
        </c:extLst>
      </c:scatterChart>
      <c:valAx>
        <c:axId val="468371512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73808"/>
        <c:crosses val="autoZero"/>
        <c:crossBetween val="midCat"/>
        <c:majorUnit val="30"/>
      </c:valAx>
      <c:valAx>
        <c:axId val="468373808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7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'inflected Tri'!$C$1</c:f>
              <c:strCache>
                <c:ptCount val="1"/>
                <c:pt idx="0">
                  <c:v>Triangle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'inflected Tri'!$B$2:$B$122</c:f>
              <c:numCache>
                <c:formatCode>General</c:formatCode>
                <c:ptCount val="1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125.99999999999999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186.00000000000003</c:v>
                </c:pt>
                <c:pt idx="32">
                  <c:v>192</c:v>
                </c:pt>
                <c:pt idx="33">
                  <c:v>198.00000000000003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251.99999999999997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xVal>
          <c:yVal>
            <c:numRef>
              <c:f>'inflected Tri'!$C$2:$C$122</c:f>
              <c:numCache>
                <c:formatCode>General</c:formatCode>
                <c:ptCount val="121"/>
                <c:pt idx="0">
                  <c:v>100</c:v>
                </c:pt>
                <c:pt idx="1">
                  <c:v>93</c:v>
                </c:pt>
                <c:pt idx="2">
                  <c:v>87</c:v>
                </c:pt>
                <c:pt idx="3">
                  <c:v>80</c:v>
                </c:pt>
                <c:pt idx="4">
                  <c:v>73</c:v>
                </c:pt>
                <c:pt idx="5">
                  <c:v>67</c:v>
                </c:pt>
                <c:pt idx="6">
                  <c:v>60</c:v>
                </c:pt>
                <c:pt idx="7">
                  <c:v>53</c:v>
                </c:pt>
                <c:pt idx="8">
                  <c:v>47</c:v>
                </c:pt>
                <c:pt idx="9">
                  <c:v>40</c:v>
                </c:pt>
                <c:pt idx="10">
                  <c:v>33</c:v>
                </c:pt>
                <c:pt idx="11">
                  <c:v>27</c:v>
                </c:pt>
                <c:pt idx="12">
                  <c:v>20</c:v>
                </c:pt>
                <c:pt idx="13">
                  <c:v>13</c:v>
                </c:pt>
                <c:pt idx="14">
                  <c:v>7</c:v>
                </c:pt>
                <c:pt idx="15">
                  <c:v>0</c:v>
                </c:pt>
                <c:pt idx="16">
                  <c:v>-7</c:v>
                </c:pt>
                <c:pt idx="17">
                  <c:v>-13</c:v>
                </c:pt>
                <c:pt idx="18">
                  <c:v>-20</c:v>
                </c:pt>
                <c:pt idx="19">
                  <c:v>-27</c:v>
                </c:pt>
                <c:pt idx="20">
                  <c:v>-33</c:v>
                </c:pt>
                <c:pt idx="21">
                  <c:v>-40</c:v>
                </c:pt>
                <c:pt idx="22">
                  <c:v>-47</c:v>
                </c:pt>
                <c:pt idx="23">
                  <c:v>-53</c:v>
                </c:pt>
                <c:pt idx="24">
                  <c:v>-60</c:v>
                </c:pt>
                <c:pt idx="25">
                  <c:v>-67</c:v>
                </c:pt>
                <c:pt idx="26">
                  <c:v>-73</c:v>
                </c:pt>
                <c:pt idx="27">
                  <c:v>-80</c:v>
                </c:pt>
                <c:pt idx="28">
                  <c:v>-87</c:v>
                </c:pt>
                <c:pt idx="29">
                  <c:v>-93</c:v>
                </c:pt>
                <c:pt idx="30">
                  <c:v>-100</c:v>
                </c:pt>
                <c:pt idx="31">
                  <c:v>-93</c:v>
                </c:pt>
                <c:pt idx="32">
                  <c:v>-87</c:v>
                </c:pt>
                <c:pt idx="33">
                  <c:v>-80</c:v>
                </c:pt>
                <c:pt idx="34">
                  <c:v>-73</c:v>
                </c:pt>
                <c:pt idx="35">
                  <c:v>-67</c:v>
                </c:pt>
                <c:pt idx="36">
                  <c:v>-60</c:v>
                </c:pt>
                <c:pt idx="37">
                  <c:v>-53</c:v>
                </c:pt>
                <c:pt idx="38">
                  <c:v>-47</c:v>
                </c:pt>
                <c:pt idx="39">
                  <c:v>-40</c:v>
                </c:pt>
                <c:pt idx="40">
                  <c:v>-33</c:v>
                </c:pt>
                <c:pt idx="41">
                  <c:v>-27</c:v>
                </c:pt>
                <c:pt idx="42">
                  <c:v>-20</c:v>
                </c:pt>
                <c:pt idx="43">
                  <c:v>-13</c:v>
                </c:pt>
                <c:pt idx="44">
                  <c:v>-7</c:v>
                </c:pt>
                <c:pt idx="45">
                  <c:v>0</c:v>
                </c:pt>
                <c:pt idx="46">
                  <c:v>7</c:v>
                </c:pt>
                <c:pt idx="47">
                  <c:v>13</c:v>
                </c:pt>
                <c:pt idx="48">
                  <c:v>20</c:v>
                </c:pt>
                <c:pt idx="49">
                  <c:v>27</c:v>
                </c:pt>
                <c:pt idx="50">
                  <c:v>33</c:v>
                </c:pt>
                <c:pt idx="51">
                  <c:v>40</c:v>
                </c:pt>
                <c:pt idx="52">
                  <c:v>47</c:v>
                </c:pt>
                <c:pt idx="53">
                  <c:v>53</c:v>
                </c:pt>
                <c:pt idx="54">
                  <c:v>60</c:v>
                </c:pt>
                <c:pt idx="55">
                  <c:v>67</c:v>
                </c:pt>
                <c:pt idx="56">
                  <c:v>73</c:v>
                </c:pt>
                <c:pt idx="57">
                  <c:v>80</c:v>
                </c:pt>
                <c:pt idx="58">
                  <c:v>87</c:v>
                </c:pt>
                <c:pt idx="59">
                  <c:v>93</c:v>
                </c:pt>
                <c:pt idx="6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B-457D-8AF4-003D359172D1}"/>
            </c:ext>
          </c:extLst>
        </c:ser>
        <c:ser>
          <c:idx val="2"/>
          <c:order val="1"/>
          <c:tx>
            <c:strRef>
              <c:f>'inflected Tri'!$I$1</c:f>
              <c:strCache>
                <c:ptCount val="1"/>
                <c:pt idx="0">
                  <c:v>Inflected Triangle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'inflected Tri'!$H$2:$H$122</c:f>
              <c:numCache>
                <c:formatCode>General</c:formatCode>
                <c:ptCount val="1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125.99999999999999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186.00000000000003</c:v>
                </c:pt>
                <c:pt idx="32">
                  <c:v>192</c:v>
                </c:pt>
                <c:pt idx="33">
                  <c:v>198.00000000000003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251.99999999999997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xVal>
          <c:yVal>
            <c:numRef>
              <c:f>'inflected Tri'!$I$2:$I$122</c:f>
              <c:numCache>
                <c:formatCode>General</c:formatCode>
                <c:ptCount val="121"/>
                <c:pt idx="0">
                  <c:v>100</c:v>
                </c:pt>
                <c:pt idx="1">
                  <c:v>93</c:v>
                </c:pt>
                <c:pt idx="2">
                  <c:v>87</c:v>
                </c:pt>
                <c:pt idx="3">
                  <c:v>80</c:v>
                </c:pt>
                <c:pt idx="4">
                  <c:v>73</c:v>
                </c:pt>
                <c:pt idx="5">
                  <c:v>67</c:v>
                </c:pt>
                <c:pt idx="6">
                  <c:v>60</c:v>
                </c:pt>
                <c:pt idx="7">
                  <c:v>53</c:v>
                </c:pt>
                <c:pt idx="8">
                  <c:v>47</c:v>
                </c:pt>
                <c:pt idx="9">
                  <c:v>40</c:v>
                </c:pt>
                <c:pt idx="10">
                  <c:v>33</c:v>
                </c:pt>
                <c:pt idx="11">
                  <c:v>27</c:v>
                </c:pt>
                <c:pt idx="12">
                  <c:v>20</c:v>
                </c:pt>
                <c:pt idx="13">
                  <c:v>13</c:v>
                </c:pt>
                <c:pt idx="14">
                  <c:v>7</c:v>
                </c:pt>
                <c:pt idx="15">
                  <c:v>0</c:v>
                </c:pt>
                <c:pt idx="16">
                  <c:v>-7</c:v>
                </c:pt>
                <c:pt idx="17">
                  <c:v>-13</c:v>
                </c:pt>
                <c:pt idx="18">
                  <c:v>-20</c:v>
                </c:pt>
                <c:pt idx="19">
                  <c:v>-27</c:v>
                </c:pt>
                <c:pt idx="20">
                  <c:v>-33</c:v>
                </c:pt>
                <c:pt idx="21">
                  <c:v>-40</c:v>
                </c:pt>
                <c:pt idx="22">
                  <c:v>-47</c:v>
                </c:pt>
                <c:pt idx="23">
                  <c:v>-53</c:v>
                </c:pt>
                <c:pt idx="24">
                  <c:v>-60</c:v>
                </c:pt>
                <c:pt idx="25">
                  <c:v>-67</c:v>
                </c:pt>
                <c:pt idx="26">
                  <c:v>-73</c:v>
                </c:pt>
                <c:pt idx="27">
                  <c:v>-80</c:v>
                </c:pt>
                <c:pt idx="28">
                  <c:v>-87</c:v>
                </c:pt>
                <c:pt idx="29">
                  <c:v>-93</c:v>
                </c:pt>
                <c:pt idx="30">
                  <c:v>-100</c:v>
                </c:pt>
                <c:pt idx="31">
                  <c:v>-93</c:v>
                </c:pt>
                <c:pt idx="32">
                  <c:v>-87</c:v>
                </c:pt>
                <c:pt idx="33">
                  <c:v>-80</c:v>
                </c:pt>
                <c:pt idx="34">
                  <c:v>-73</c:v>
                </c:pt>
                <c:pt idx="35">
                  <c:v>-67</c:v>
                </c:pt>
                <c:pt idx="36">
                  <c:v>-60</c:v>
                </c:pt>
                <c:pt idx="37">
                  <c:v>-53</c:v>
                </c:pt>
                <c:pt idx="38">
                  <c:v>-47</c:v>
                </c:pt>
                <c:pt idx="39">
                  <c:v>-40</c:v>
                </c:pt>
                <c:pt idx="40">
                  <c:v>-33</c:v>
                </c:pt>
                <c:pt idx="41">
                  <c:v>-27</c:v>
                </c:pt>
                <c:pt idx="42">
                  <c:v>-20</c:v>
                </c:pt>
                <c:pt idx="43">
                  <c:v>-13</c:v>
                </c:pt>
                <c:pt idx="44">
                  <c:v>-7</c:v>
                </c:pt>
                <c:pt idx="45">
                  <c:v>0</c:v>
                </c:pt>
                <c:pt idx="46">
                  <c:v>7</c:v>
                </c:pt>
                <c:pt idx="47">
                  <c:v>13</c:v>
                </c:pt>
                <c:pt idx="48">
                  <c:v>20</c:v>
                </c:pt>
                <c:pt idx="49">
                  <c:v>27</c:v>
                </c:pt>
                <c:pt idx="50">
                  <c:v>33</c:v>
                </c:pt>
                <c:pt idx="51">
                  <c:v>40</c:v>
                </c:pt>
                <c:pt idx="52">
                  <c:v>47</c:v>
                </c:pt>
                <c:pt idx="53">
                  <c:v>53</c:v>
                </c:pt>
                <c:pt idx="54">
                  <c:v>60</c:v>
                </c:pt>
                <c:pt idx="55">
                  <c:v>67</c:v>
                </c:pt>
                <c:pt idx="56">
                  <c:v>73</c:v>
                </c:pt>
                <c:pt idx="57">
                  <c:v>80</c:v>
                </c:pt>
                <c:pt idx="58">
                  <c:v>87</c:v>
                </c:pt>
                <c:pt idx="59">
                  <c:v>93</c:v>
                </c:pt>
                <c:pt idx="6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B-457D-8AF4-003D359172D1}"/>
            </c:ext>
          </c:extLst>
        </c:ser>
        <c:ser>
          <c:idx val="3"/>
          <c:order val="3"/>
          <c:tx>
            <c:strRef>
              <c:f>'inflected Tri'!$K$1</c:f>
              <c:strCache>
                <c:ptCount val="1"/>
                <c:pt idx="0">
                  <c:v>Simplified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'inflected Tri'!$H$2:$H$62</c:f>
              <c:numCache>
                <c:formatCode>General</c:formatCode>
                <c:ptCount val="6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125.99999999999999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186.00000000000003</c:v>
                </c:pt>
                <c:pt idx="32">
                  <c:v>192</c:v>
                </c:pt>
                <c:pt idx="33">
                  <c:v>198.00000000000003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251.99999999999997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xVal>
          <c:yVal>
            <c:numRef>
              <c:f>'inflected Tri'!$K$2:$K$62</c:f>
              <c:numCache>
                <c:formatCode>General</c:formatCode>
                <c:ptCount val="61"/>
                <c:pt idx="0">
                  <c:v>-100</c:v>
                </c:pt>
                <c:pt idx="1">
                  <c:v>-93</c:v>
                </c:pt>
                <c:pt idx="2">
                  <c:v>-87</c:v>
                </c:pt>
                <c:pt idx="3">
                  <c:v>-80</c:v>
                </c:pt>
                <c:pt idx="4">
                  <c:v>-73</c:v>
                </c:pt>
                <c:pt idx="5">
                  <c:v>-67</c:v>
                </c:pt>
                <c:pt idx="6">
                  <c:v>-60</c:v>
                </c:pt>
                <c:pt idx="7">
                  <c:v>-53</c:v>
                </c:pt>
                <c:pt idx="8">
                  <c:v>-47</c:v>
                </c:pt>
                <c:pt idx="9">
                  <c:v>-40</c:v>
                </c:pt>
                <c:pt idx="10">
                  <c:v>-33</c:v>
                </c:pt>
                <c:pt idx="11">
                  <c:v>-27</c:v>
                </c:pt>
                <c:pt idx="12">
                  <c:v>-20</c:v>
                </c:pt>
                <c:pt idx="13">
                  <c:v>-13</c:v>
                </c:pt>
                <c:pt idx="14">
                  <c:v>-7</c:v>
                </c:pt>
                <c:pt idx="15">
                  <c:v>0</c:v>
                </c:pt>
                <c:pt idx="16">
                  <c:v>7</c:v>
                </c:pt>
                <c:pt idx="17">
                  <c:v>13</c:v>
                </c:pt>
                <c:pt idx="18">
                  <c:v>20</c:v>
                </c:pt>
                <c:pt idx="19">
                  <c:v>27</c:v>
                </c:pt>
                <c:pt idx="20">
                  <c:v>33</c:v>
                </c:pt>
                <c:pt idx="21">
                  <c:v>40</c:v>
                </c:pt>
                <c:pt idx="22">
                  <c:v>47</c:v>
                </c:pt>
                <c:pt idx="23">
                  <c:v>53</c:v>
                </c:pt>
                <c:pt idx="24">
                  <c:v>60</c:v>
                </c:pt>
                <c:pt idx="25">
                  <c:v>67</c:v>
                </c:pt>
                <c:pt idx="26">
                  <c:v>73</c:v>
                </c:pt>
                <c:pt idx="27">
                  <c:v>80</c:v>
                </c:pt>
                <c:pt idx="28">
                  <c:v>87</c:v>
                </c:pt>
                <c:pt idx="29">
                  <c:v>93</c:v>
                </c:pt>
                <c:pt idx="30">
                  <c:v>100</c:v>
                </c:pt>
                <c:pt idx="31">
                  <c:v>93</c:v>
                </c:pt>
                <c:pt idx="32">
                  <c:v>87</c:v>
                </c:pt>
                <c:pt idx="33">
                  <c:v>80</c:v>
                </c:pt>
                <c:pt idx="34">
                  <c:v>73</c:v>
                </c:pt>
                <c:pt idx="35">
                  <c:v>67</c:v>
                </c:pt>
                <c:pt idx="36">
                  <c:v>60</c:v>
                </c:pt>
                <c:pt idx="37">
                  <c:v>53</c:v>
                </c:pt>
                <c:pt idx="38">
                  <c:v>47</c:v>
                </c:pt>
                <c:pt idx="39">
                  <c:v>40</c:v>
                </c:pt>
                <c:pt idx="40">
                  <c:v>33</c:v>
                </c:pt>
                <c:pt idx="41">
                  <c:v>27</c:v>
                </c:pt>
                <c:pt idx="42">
                  <c:v>20</c:v>
                </c:pt>
                <c:pt idx="43">
                  <c:v>13</c:v>
                </c:pt>
                <c:pt idx="44">
                  <c:v>7</c:v>
                </c:pt>
                <c:pt idx="45">
                  <c:v>0</c:v>
                </c:pt>
                <c:pt idx="46">
                  <c:v>-7</c:v>
                </c:pt>
                <c:pt idx="47">
                  <c:v>-13</c:v>
                </c:pt>
                <c:pt idx="48">
                  <c:v>-20</c:v>
                </c:pt>
                <c:pt idx="49">
                  <c:v>-27</c:v>
                </c:pt>
                <c:pt idx="50">
                  <c:v>-33</c:v>
                </c:pt>
                <c:pt idx="51">
                  <c:v>-40</c:v>
                </c:pt>
                <c:pt idx="52">
                  <c:v>-47</c:v>
                </c:pt>
                <c:pt idx="53">
                  <c:v>-53</c:v>
                </c:pt>
                <c:pt idx="54">
                  <c:v>-60</c:v>
                </c:pt>
                <c:pt idx="55">
                  <c:v>-67</c:v>
                </c:pt>
                <c:pt idx="56">
                  <c:v>-73</c:v>
                </c:pt>
                <c:pt idx="57">
                  <c:v>-80</c:v>
                </c:pt>
                <c:pt idx="58">
                  <c:v>-87</c:v>
                </c:pt>
                <c:pt idx="59">
                  <c:v>-93</c:v>
                </c:pt>
                <c:pt idx="6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3-46A3-B911-618E9379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04920"/>
        <c:axId val="5987088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'inflected Tri'!$J$1</c15:sqref>
                        </c15:formulaRef>
                      </c:ext>
                    </c:extLst>
                    <c:strCache>
                      <c:ptCount val="1"/>
                      <c:pt idx="0">
                        <c:v>Sin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'inflected Tri'!$H$2:$H$122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  <c:pt idx="21">
                        <c:v>125.99999999999999</c:v>
                      </c:pt>
                      <c:pt idx="22">
                        <c:v>132</c:v>
                      </c:pt>
                      <c:pt idx="23">
                        <c:v>138</c:v>
                      </c:pt>
                      <c:pt idx="24">
                        <c:v>144</c:v>
                      </c:pt>
                      <c:pt idx="25">
                        <c:v>150</c:v>
                      </c:pt>
                      <c:pt idx="26">
                        <c:v>156</c:v>
                      </c:pt>
                      <c:pt idx="27">
                        <c:v>162</c:v>
                      </c:pt>
                      <c:pt idx="28">
                        <c:v>168</c:v>
                      </c:pt>
                      <c:pt idx="29">
                        <c:v>174</c:v>
                      </c:pt>
                      <c:pt idx="30">
                        <c:v>180</c:v>
                      </c:pt>
                      <c:pt idx="31">
                        <c:v>186.00000000000003</c:v>
                      </c:pt>
                      <c:pt idx="32">
                        <c:v>192</c:v>
                      </c:pt>
                      <c:pt idx="33">
                        <c:v>198.00000000000003</c:v>
                      </c:pt>
                      <c:pt idx="34">
                        <c:v>204</c:v>
                      </c:pt>
                      <c:pt idx="35">
                        <c:v>210</c:v>
                      </c:pt>
                      <c:pt idx="36">
                        <c:v>216</c:v>
                      </c:pt>
                      <c:pt idx="37">
                        <c:v>222</c:v>
                      </c:pt>
                      <c:pt idx="38">
                        <c:v>228</c:v>
                      </c:pt>
                      <c:pt idx="39">
                        <c:v>234</c:v>
                      </c:pt>
                      <c:pt idx="40">
                        <c:v>240</c:v>
                      </c:pt>
                      <c:pt idx="41">
                        <c:v>246</c:v>
                      </c:pt>
                      <c:pt idx="42">
                        <c:v>251.99999999999997</c:v>
                      </c:pt>
                      <c:pt idx="43">
                        <c:v>258</c:v>
                      </c:pt>
                      <c:pt idx="44">
                        <c:v>264</c:v>
                      </c:pt>
                      <c:pt idx="45">
                        <c:v>270</c:v>
                      </c:pt>
                      <c:pt idx="46">
                        <c:v>276</c:v>
                      </c:pt>
                      <c:pt idx="47">
                        <c:v>282</c:v>
                      </c:pt>
                      <c:pt idx="48">
                        <c:v>288</c:v>
                      </c:pt>
                      <c:pt idx="49">
                        <c:v>294</c:v>
                      </c:pt>
                      <c:pt idx="50">
                        <c:v>300</c:v>
                      </c:pt>
                      <c:pt idx="51">
                        <c:v>306</c:v>
                      </c:pt>
                      <c:pt idx="52">
                        <c:v>312</c:v>
                      </c:pt>
                      <c:pt idx="53">
                        <c:v>318</c:v>
                      </c:pt>
                      <c:pt idx="54">
                        <c:v>324</c:v>
                      </c:pt>
                      <c:pt idx="55">
                        <c:v>330</c:v>
                      </c:pt>
                      <c:pt idx="56">
                        <c:v>336</c:v>
                      </c:pt>
                      <c:pt idx="57">
                        <c:v>342</c:v>
                      </c:pt>
                      <c:pt idx="58">
                        <c:v>348</c:v>
                      </c:pt>
                      <c:pt idx="59">
                        <c:v>354</c:v>
                      </c:pt>
                      <c:pt idx="60">
                        <c:v>360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'inflected Tri'!$J$2:$J$122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21</c:v>
                      </c:pt>
                      <c:pt idx="3">
                        <c:v>31</c:v>
                      </c:pt>
                      <c:pt idx="4">
                        <c:v>41</c:v>
                      </c:pt>
                      <c:pt idx="5">
                        <c:v>50</c:v>
                      </c:pt>
                      <c:pt idx="6">
                        <c:v>59</c:v>
                      </c:pt>
                      <c:pt idx="7">
                        <c:v>67</c:v>
                      </c:pt>
                      <c:pt idx="8">
                        <c:v>74</c:v>
                      </c:pt>
                      <c:pt idx="9">
                        <c:v>81</c:v>
                      </c:pt>
                      <c:pt idx="10">
                        <c:v>87</c:v>
                      </c:pt>
                      <c:pt idx="11">
                        <c:v>91</c:v>
                      </c:pt>
                      <c:pt idx="12">
                        <c:v>95</c:v>
                      </c:pt>
                      <c:pt idx="13">
                        <c:v>98</c:v>
                      </c:pt>
                      <c:pt idx="14">
                        <c:v>99</c:v>
                      </c:pt>
                      <c:pt idx="15">
                        <c:v>100</c:v>
                      </c:pt>
                      <c:pt idx="16">
                        <c:v>99</c:v>
                      </c:pt>
                      <c:pt idx="17">
                        <c:v>98</c:v>
                      </c:pt>
                      <c:pt idx="18">
                        <c:v>95</c:v>
                      </c:pt>
                      <c:pt idx="19">
                        <c:v>91</c:v>
                      </c:pt>
                      <c:pt idx="20">
                        <c:v>87</c:v>
                      </c:pt>
                      <c:pt idx="21">
                        <c:v>81</c:v>
                      </c:pt>
                      <c:pt idx="22">
                        <c:v>74</c:v>
                      </c:pt>
                      <c:pt idx="23">
                        <c:v>67</c:v>
                      </c:pt>
                      <c:pt idx="24">
                        <c:v>59</c:v>
                      </c:pt>
                      <c:pt idx="25">
                        <c:v>50</c:v>
                      </c:pt>
                      <c:pt idx="26">
                        <c:v>41</c:v>
                      </c:pt>
                      <c:pt idx="27">
                        <c:v>31</c:v>
                      </c:pt>
                      <c:pt idx="28">
                        <c:v>21</c:v>
                      </c:pt>
                      <c:pt idx="29">
                        <c:v>10</c:v>
                      </c:pt>
                      <c:pt idx="30">
                        <c:v>0</c:v>
                      </c:pt>
                      <c:pt idx="31">
                        <c:v>-10</c:v>
                      </c:pt>
                      <c:pt idx="32">
                        <c:v>-21</c:v>
                      </c:pt>
                      <c:pt idx="33">
                        <c:v>-31</c:v>
                      </c:pt>
                      <c:pt idx="34">
                        <c:v>-41</c:v>
                      </c:pt>
                      <c:pt idx="35">
                        <c:v>-50</c:v>
                      </c:pt>
                      <c:pt idx="36">
                        <c:v>-59</c:v>
                      </c:pt>
                      <c:pt idx="37">
                        <c:v>-67</c:v>
                      </c:pt>
                      <c:pt idx="38">
                        <c:v>-74</c:v>
                      </c:pt>
                      <c:pt idx="39">
                        <c:v>-81</c:v>
                      </c:pt>
                      <c:pt idx="40">
                        <c:v>-87</c:v>
                      </c:pt>
                      <c:pt idx="41">
                        <c:v>-91</c:v>
                      </c:pt>
                      <c:pt idx="42">
                        <c:v>-95</c:v>
                      </c:pt>
                      <c:pt idx="43">
                        <c:v>-98</c:v>
                      </c:pt>
                      <c:pt idx="44">
                        <c:v>-99</c:v>
                      </c:pt>
                      <c:pt idx="45">
                        <c:v>-100</c:v>
                      </c:pt>
                      <c:pt idx="46">
                        <c:v>-99</c:v>
                      </c:pt>
                      <c:pt idx="47">
                        <c:v>-98</c:v>
                      </c:pt>
                      <c:pt idx="48">
                        <c:v>-95</c:v>
                      </c:pt>
                      <c:pt idx="49">
                        <c:v>-91</c:v>
                      </c:pt>
                      <c:pt idx="50">
                        <c:v>-87</c:v>
                      </c:pt>
                      <c:pt idx="51">
                        <c:v>-81</c:v>
                      </c:pt>
                      <c:pt idx="52">
                        <c:v>-74</c:v>
                      </c:pt>
                      <c:pt idx="53">
                        <c:v>-67</c:v>
                      </c:pt>
                      <c:pt idx="54">
                        <c:v>-59</c:v>
                      </c:pt>
                      <c:pt idx="55">
                        <c:v>-50</c:v>
                      </c:pt>
                      <c:pt idx="56">
                        <c:v>-41</c:v>
                      </c:pt>
                      <c:pt idx="57">
                        <c:v>-31</c:v>
                      </c:pt>
                      <c:pt idx="58">
                        <c:v>-21</c:v>
                      </c:pt>
                      <c:pt idx="59">
                        <c:v>-10</c:v>
                      </c:pt>
                      <c:pt idx="6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81B-457D-8AF4-003D359172D1}"/>
                  </c:ext>
                </c:extLst>
              </c15:ser>
            </c15:filteredScatterSeries>
          </c:ext>
        </c:extLst>
      </c:scatterChart>
      <c:valAx>
        <c:axId val="59870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08856"/>
        <c:crosses val="autoZero"/>
        <c:crossBetween val="midCat"/>
      </c:valAx>
      <c:valAx>
        <c:axId val="5987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0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'Inflected Saw'!$K$1</c:f>
              <c:strCache>
                <c:ptCount val="1"/>
                <c:pt idx="0">
                  <c:v>Simplified 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'Inflected Saw'!$B$2:$B$122</c:f>
              <c:numCache>
                <c:formatCode>General</c:formatCode>
                <c:ptCount val="1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125.99999999999999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186.00000000000003</c:v>
                </c:pt>
                <c:pt idx="32">
                  <c:v>192</c:v>
                </c:pt>
                <c:pt idx="33">
                  <c:v>198.00000000000003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251.99999999999997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xVal>
          <c:yVal>
            <c:numRef>
              <c:f>'Inflected Saw'!$K$2:$K$122</c:f>
              <c:numCache>
                <c:formatCode>General</c:formatCode>
                <c:ptCount val="121"/>
                <c:pt idx="0">
                  <c:v>-100</c:v>
                </c:pt>
                <c:pt idx="1">
                  <c:v>-97</c:v>
                </c:pt>
                <c:pt idx="2">
                  <c:v>-93</c:v>
                </c:pt>
                <c:pt idx="3">
                  <c:v>-90</c:v>
                </c:pt>
                <c:pt idx="4">
                  <c:v>-87</c:v>
                </c:pt>
                <c:pt idx="5">
                  <c:v>-83</c:v>
                </c:pt>
                <c:pt idx="6">
                  <c:v>-80</c:v>
                </c:pt>
                <c:pt idx="7">
                  <c:v>-77</c:v>
                </c:pt>
                <c:pt idx="8">
                  <c:v>-73</c:v>
                </c:pt>
                <c:pt idx="9">
                  <c:v>-70</c:v>
                </c:pt>
                <c:pt idx="10">
                  <c:v>-67</c:v>
                </c:pt>
                <c:pt idx="11">
                  <c:v>-63</c:v>
                </c:pt>
                <c:pt idx="12">
                  <c:v>-60</c:v>
                </c:pt>
                <c:pt idx="13">
                  <c:v>-57</c:v>
                </c:pt>
                <c:pt idx="14">
                  <c:v>-53</c:v>
                </c:pt>
                <c:pt idx="15">
                  <c:v>-50</c:v>
                </c:pt>
                <c:pt idx="16">
                  <c:v>-47</c:v>
                </c:pt>
                <c:pt idx="17">
                  <c:v>-43</c:v>
                </c:pt>
                <c:pt idx="18">
                  <c:v>-40</c:v>
                </c:pt>
                <c:pt idx="19">
                  <c:v>-37</c:v>
                </c:pt>
                <c:pt idx="20">
                  <c:v>-33</c:v>
                </c:pt>
                <c:pt idx="21">
                  <c:v>-30</c:v>
                </c:pt>
                <c:pt idx="22">
                  <c:v>-27</c:v>
                </c:pt>
                <c:pt idx="23">
                  <c:v>-23</c:v>
                </c:pt>
                <c:pt idx="24">
                  <c:v>-20</c:v>
                </c:pt>
                <c:pt idx="25">
                  <c:v>-17</c:v>
                </c:pt>
                <c:pt idx="26">
                  <c:v>-13</c:v>
                </c:pt>
                <c:pt idx="27">
                  <c:v>-10</c:v>
                </c:pt>
                <c:pt idx="28">
                  <c:v>-7</c:v>
                </c:pt>
                <c:pt idx="29">
                  <c:v>-3</c:v>
                </c:pt>
                <c:pt idx="30">
                  <c:v>0</c:v>
                </c:pt>
                <c:pt idx="31">
                  <c:v>3</c:v>
                </c:pt>
                <c:pt idx="32">
                  <c:v>7</c:v>
                </c:pt>
                <c:pt idx="33">
                  <c:v>10</c:v>
                </c:pt>
                <c:pt idx="34">
                  <c:v>13</c:v>
                </c:pt>
                <c:pt idx="35">
                  <c:v>17</c:v>
                </c:pt>
                <c:pt idx="36">
                  <c:v>20</c:v>
                </c:pt>
                <c:pt idx="37">
                  <c:v>23</c:v>
                </c:pt>
                <c:pt idx="38">
                  <c:v>27</c:v>
                </c:pt>
                <c:pt idx="39">
                  <c:v>30</c:v>
                </c:pt>
                <c:pt idx="40">
                  <c:v>33</c:v>
                </c:pt>
                <c:pt idx="41">
                  <c:v>37</c:v>
                </c:pt>
                <c:pt idx="42">
                  <c:v>40</c:v>
                </c:pt>
                <c:pt idx="43">
                  <c:v>43</c:v>
                </c:pt>
                <c:pt idx="44">
                  <c:v>47</c:v>
                </c:pt>
                <c:pt idx="45">
                  <c:v>50</c:v>
                </c:pt>
                <c:pt idx="46">
                  <c:v>53</c:v>
                </c:pt>
                <c:pt idx="47">
                  <c:v>57</c:v>
                </c:pt>
                <c:pt idx="48">
                  <c:v>60</c:v>
                </c:pt>
                <c:pt idx="49">
                  <c:v>63</c:v>
                </c:pt>
                <c:pt idx="50">
                  <c:v>67</c:v>
                </c:pt>
                <c:pt idx="51">
                  <c:v>70</c:v>
                </c:pt>
                <c:pt idx="52">
                  <c:v>73</c:v>
                </c:pt>
                <c:pt idx="53">
                  <c:v>77</c:v>
                </c:pt>
                <c:pt idx="54">
                  <c:v>80</c:v>
                </c:pt>
                <c:pt idx="55">
                  <c:v>83</c:v>
                </c:pt>
                <c:pt idx="56">
                  <c:v>87</c:v>
                </c:pt>
                <c:pt idx="57">
                  <c:v>90</c:v>
                </c:pt>
                <c:pt idx="58">
                  <c:v>93</c:v>
                </c:pt>
                <c:pt idx="59">
                  <c:v>97</c:v>
                </c:pt>
                <c:pt idx="6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B-4340-A690-75FCF0D9B9E5}"/>
            </c:ext>
          </c:extLst>
        </c:ser>
        <c:ser>
          <c:idx val="2"/>
          <c:order val="1"/>
          <c:tx>
            <c:strRef>
              <c:f>'Inflected Saw'!$I$1</c:f>
              <c:strCache>
                <c:ptCount val="1"/>
                <c:pt idx="0">
                  <c:v>Inflected Sawtooth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'Inflected Saw'!$H$2:$H$122</c:f>
              <c:numCache>
                <c:formatCode>General</c:formatCode>
                <c:ptCount val="1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125.99999999999999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186.00000000000003</c:v>
                </c:pt>
                <c:pt idx="32">
                  <c:v>192</c:v>
                </c:pt>
                <c:pt idx="33">
                  <c:v>198.00000000000003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251.99999999999997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xVal>
          <c:yVal>
            <c:numRef>
              <c:f>'Inflected Saw'!$I$2:$I$122</c:f>
              <c:numCache>
                <c:formatCode>General</c:formatCode>
                <c:ptCount val="121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37</c:v>
                </c:pt>
                <c:pt idx="12">
                  <c:v>40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  <c:pt idx="20">
                  <c:v>67</c:v>
                </c:pt>
                <c:pt idx="21">
                  <c:v>70</c:v>
                </c:pt>
                <c:pt idx="22">
                  <c:v>73</c:v>
                </c:pt>
                <c:pt idx="23">
                  <c:v>77</c:v>
                </c:pt>
                <c:pt idx="24">
                  <c:v>80</c:v>
                </c:pt>
                <c:pt idx="25">
                  <c:v>83</c:v>
                </c:pt>
                <c:pt idx="26">
                  <c:v>87</c:v>
                </c:pt>
                <c:pt idx="27">
                  <c:v>90</c:v>
                </c:pt>
                <c:pt idx="28">
                  <c:v>93</c:v>
                </c:pt>
                <c:pt idx="29">
                  <c:v>97</c:v>
                </c:pt>
                <c:pt idx="30">
                  <c:v>100</c:v>
                </c:pt>
                <c:pt idx="31">
                  <c:v>-97</c:v>
                </c:pt>
                <c:pt idx="32">
                  <c:v>-93</c:v>
                </c:pt>
                <c:pt idx="33">
                  <c:v>-90</c:v>
                </c:pt>
                <c:pt idx="34">
                  <c:v>-87</c:v>
                </c:pt>
                <c:pt idx="35">
                  <c:v>-83</c:v>
                </c:pt>
                <c:pt idx="36">
                  <c:v>-80</c:v>
                </c:pt>
                <c:pt idx="37">
                  <c:v>-77</c:v>
                </c:pt>
                <c:pt idx="38">
                  <c:v>-73</c:v>
                </c:pt>
                <c:pt idx="39">
                  <c:v>-70</c:v>
                </c:pt>
                <c:pt idx="40">
                  <c:v>-67</c:v>
                </c:pt>
                <c:pt idx="41">
                  <c:v>-63</c:v>
                </c:pt>
                <c:pt idx="42">
                  <c:v>-60</c:v>
                </c:pt>
                <c:pt idx="43">
                  <c:v>-57</c:v>
                </c:pt>
                <c:pt idx="44">
                  <c:v>-53</c:v>
                </c:pt>
                <c:pt idx="45">
                  <c:v>-50</c:v>
                </c:pt>
                <c:pt idx="46">
                  <c:v>-47</c:v>
                </c:pt>
                <c:pt idx="47">
                  <c:v>-43</c:v>
                </c:pt>
                <c:pt idx="48">
                  <c:v>-40</c:v>
                </c:pt>
                <c:pt idx="49">
                  <c:v>-37</c:v>
                </c:pt>
                <c:pt idx="50">
                  <c:v>-33</c:v>
                </c:pt>
                <c:pt idx="51">
                  <c:v>-30</c:v>
                </c:pt>
                <c:pt idx="52">
                  <c:v>-27</c:v>
                </c:pt>
                <c:pt idx="53">
                  <c:v>-23</c:v>
                </c:pt>
                <c:pt idx="54">
                  <c:v>-20</c:v>
                </c:pt>
                <c:pt idx="55">
                  <c:v>-17</c:v>
                </c:pt>
                <c:pt idx="56">
                  <c:v>-13</c:v>
                </c:pt>
                <c:pt idx="57">
                  <c:v>-10</c:v>
                </c:pt>
                <c:pt idx="58">
                  <c:v>-7</c:v>
                </c:pt>
                <c:pt idx="59">
                  <c:v>-3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B-4340-A690-75FCF0D9B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04920"/>
        <c:axId val="5987088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'inflected Tri'!$J$1</c15:sqref>
                        </c15:formulaRef>
                      </c:ext>
                    </c:extLst>
                    <c:strCache>
                      <c:ptCount val="1"/>
                      <c:pt idx="0">
                        <c:v>Sin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'inflected Tri'!$H$2:$H$122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  <c:pt idx="21">
                        <c:v>125.99999999999999</c:v>
                      </c:pt>
                      <c:pt idx="22">
                        <c:v>132</c:v>
                      </c:pt>
                      <c:pt idx="23">
                        <c:v>138</c:v>
                      </c:pt>
                      <c:pt idx="24">
                        <c:v>144</c:v>
                      </c:pt>
                      <c:pt idx="25">
                        <c:v>150</c:v>
                      </c:pt>
                      <c:pt idx="26">
                        <c:v>156</c:v>
                      </c:pt>
                      <c:pt idx="27">
                        <c:v>162</c:v>
                      </c:pt>
                      <c:pt idx="28">
                        <c:v>168</c:v>
                      </c:pt>
                      <c:pt idx="29">
                        <c:v>174</c:v>
                      </c:pt>
                      <c:pt idx="30">
                        <c:v>180</c:v>
                      </c:pt>
                      <c:pt idx="31">
                        <c:v>186.00000000000003</c:v>
                      </c:pt>
                      <c:pt idx="32">
                        <c:v>192</c:v>
                      </c:pt>
                      <c:pt idx="33">
                        <c:v>198.00000000000003</c:v>
                      </c:pt>
                      <c:pt idx="34">
                        <c:v>204</c:v>
                      </c:pt>
                      <c:pt idx="35">
                        <c:v>210</c:v>
                      </c:pt>
                      <c:pt idx="36">
                        <c:v>216</c:v>
                      </c:pt>
                      <c:pt idx="37">
                        <c:v>222</c:v>
                      </c:pt>
                      <c:pt idx="38">
                        <c:v>228</c:v>
                      </c:pt>
                      <c:pt idx="39">
                        <c:v>234</c:v>
                      </c:pt>
                      <c:pt idx="40">
                        <c:v>240</c:v>
                      </c:pt>
                      <c:pt idx="41">
                        <c:v>246</c:v>
                      </c:pt>
                      <c:pt idx="42">
                        <c:v>251.99999999999997</c:v>
                      </c:pt>
                      <c:pt idx="43">
                        <c:v>258</c:v>
                      </c:pt>
                      <c:pt idx="44">
                        <c:v>264</c:v>
                      </c:pt>
                      <c:pt idx="45">
                        <c:v>270</c:v>
                      </c:pt>
                      <c:pt idx="46">
                        <c:v>276</c:v>
                      </c:pt>
                      <c:pt idx="47">
                        <c:v>282</c:v>
                      </c:pt>
                      <c:pt idx="48">
                        <c:v>288</c:v>
                      </c:pt>
                      <c:pt idx="49">
                        <c:v>294</c:v>
                      </c:pt>
                      <c:pt idx="50">
                        <c:v>300</c:v>
                      </c:pt>
                      <c:pt idx="51">
                        <c:v>306</c:v>
                      </c:pt>
                      <c:pt idx="52">
                        <c:v>312</c:v>
                      </c:pt>
                      <c:pt idx="53">
                        <c:v>318</c:v>
                      </c:pt>
                      <c:pt idx="54">
                        <c:v>324</c:v>
                      </c:pt>
                      <c:pt idx="55">
                        <c:v>330</c:v>
                      </c:pt>
                      <c:pt idx="56">
                        <c:v>336</c:v>
                      </c:pt>
                      <c:pt idx="57">
                        <c:v>342</c:v>
                      </c:pt>
                      <c:pt idx="58">
                        <c:v>348</c:v>
                      </c:pt>
                      <c:pt idx="59">
                        <c:v>354</c:v>
                      </c:pt>
                      <c:pt idx="60">
                        <c:v>360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'inflected Tri'!$J$2:$J$122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21</c:v>
                      </c:pt>
                      <c:pt idx="3">
                        <c:v>31</c:v>
                      </c:pt>
                      <c:pt idx="4">
                        <c:v>41</c:v>
                      </c:pt>
                      <c:pt idx="5">
                        <c:v>50</c:v>
                      </c:pt>
                      <c:pt idx="6">
                        <c:v>59</c:v>
                      </c:pt>
                      <c:pt idx="7">
                        <c:v>67</c:v>
                      </c:pt>
                      <c:pt idx="8">
                        <c:v>74</c:v>
                      </c:pt>
                      <c:pt idx="9">
                        <c:v>81</c:v>
                      </c:pt>
                      <c:pt idx="10">
                        <c:v>87</c:v>
                      </c:pt>
                      <c:pt idx="11">
                        <c:v>91</c:v>
                      </c:pt>
                      <c:pt idx="12">
                        <c:v>95</c:v>
                      </c:pt>
                      <c:pt idx="13">
                        <c:v>98</c:v>
                      </c:pt>
                      <c:pt idx="14">
                        <c:v>99</c:v>
                      </c:pt>
                      <c:pt idx="15">
                        <c:v>100</c:v>
                      </c:pt>
                      <c:pt idx="16">
                        <c:v>99</c:v>
                      </c:pt>
                      <c:pt idx="17">
                        <c:v>98</c:v>
                      </c:pt>
                      <c:pt idx="18">
                        <c:v>95</c:v>
                      </c:pt>
                      <c:pt idx="19">
                        <c:v>91</c:v>
                      </c:pt>
                      <c:pt idx="20">
                        <c:v>87</c:v>
                      </c:pt>
                      <c:pt idx="21">
                        <c:v>81</c:v>
                      </c:pt>
                      <c:pt idx="22">
                        <c:v>74</c:v>
                      </c:pt>
                      <c:pt idx="23">
                        <c:v>67</c:v>
                      </c:pt>
                      <c:pt idx="24">
                        <c:v>59</c:v>
                      </c:pt>
                      <c:pt idx="25">
                        <c:v>50</c:v>
                      </c:pt>
                      <c:pt idx="26">
                        <c:v>41</c:v>
                      </c:pt>
                      <c:pt idx="27">
                        <c:v>31</c:v>
                      </c:pt>
                      <c:pt idx="28">
                        <c:v>21</c:v>
                      </c:pt>
                      <c:pt idx="29">
                        <c:v>10</c:v>
                      </c:pt>
                      <c:pt idx="30">
                        <c:v>0</c:v>
                      </c:pt>
                      <c:pt idx="31">
                        <c:v>-10</c:v>
                      </c:pt>
                      <c:pt idx="32">
                        <c:v>-21</c:v>
                      </c:pt>
                      <c:pt idx="33">
                        <c:v>-31</c:v>
                      </c:pt>
                      <c:pt idx="34">
                        <c:v>-41</c:v>
                      </c:pt>
                      <c:pt idx="35">
                        <c:v>-50</c:v>
                      </c:pt>
                      <c:pt idx="36">
                        <c:v>-59</c:v>
                      </c:pt>
                      <c:pt idx="37">
                        <c:v>-67</c:v>
                      </c:pt>
                      <c:pt idx="38">
                        <c:v>-74</c:v>
                      </c:pt>
                      <c:pt idx="39">
                        <c:v>-81</c:v>
                      </c:pt>
                      <c:pt idx="40">
                        <c:v>-87</c:v>
                      </c:pt>
                      <c:pt idx="41">
                        <c:v>-91</c:v>
                      </c:pt>
                      <c:pt idx="42">
                        <c:v>-95</c:v>
                      </c:pt>
                      <c:pt idx="43">
                        <c:v>-98</c:v>
                      </c:pt>
                      <c:pt idx="44">
                        <c:v>-99</c:v>
                      </c:pt>
                      <c:pt idx="45">
                        <c:v>-100</c:v>
                      </c:pt>
                      <c:pt idx="46">
                        <c:v>-99</c:v>
                      </c:pt>
                      <c:pt idx="47">
                        <c:v>-98</c:v>
                      </c:pt>
                      <c:pt idx="48">
                        <c:v>-95</c:v>
                      </c:pt>
                      <c:pt idx="49">
                        <c:v>-91</c:v>
                      </c:pt>
                      <c:pt idx="50">
                        <c:v>-87</c:v>
                      </c:pt>
                      <c:pt idx="51">
                        <c:v>-81</c:v>
                      </c:pt>
                      <c:pt idx="52">
                        <c:v>-74</c:v>
                      </c:pt>
                      <c:pt idx="53">
                        <c:v>-67</c:v>
                      </c:pt>
                      <c:pt idx="54">
                        <c:v>-59</c:v>
                      </c:pt>
                      <c:pt idx="55">
                        <c:v>-50</c:v>
                      </c:pt>
                      <c:pt idx="56">
                        <c:v>-41</c:v>
                      </c:pt>
                      <c:pt idx="57">
                        <c:v>-31</c:v>
                      </c:pt>
                      <c:pt idx="58">
                        <c:v>-21</c:v>
                      </c:pt>
                      <c:pt idx="59">
                        <c:v>-10</c:v>
                      </c:pt>
                      <c:pt idx="6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4BB-4340-A690-75FCF0D9B9E5}"/>
                  </c:ext>
                </c:extLst>
              </c15:ser>
            </c15:filteredScatterSeries>
          </c:ext>
        </c:extLst>
      </c:scatterChart>
      <c:valAx>
        <c:axId val="59870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08856"/>
        <c:crosses val="autoZero"/>
        <c:crossBetween val="midCat"/>
      </c:valAx>
      <c:valAx>
        <c:axId val="5987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0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'Inflected Rev Saw'!$C$1</c:f>
              <c:strCache>
                <c:ptCount val="1"/>
                <c:pt idx="0">
                  <c:v>Reverse Sawtooth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'Inflected Rev Saw'!$B$2:$B$122</c:f>
              <c:numCache>
                <c:formatCode>General</c:formatCode>
                <c:ptCount val="1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125.99999999999999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186.00000000000003</c:v>
                </c:pt>
                <c:pt idx="32">
                  <c:v>192</c:v>
                </c:pt>
                <c:pt idx="33">
                  <c:v>198.00000000000003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251.99999999999997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xVal>
          <c:yVal>
            <c:numRef>
              <c:f>'Inflected Rev Saw'!$C$2:$C$122</c:f>
              <c:numCache>
                <c:formatCode>General</c:formatCode>
                <c:ptCount val="121"/>
                <c:pt idx="0">
                  <c:v>0</c:v>
                </c:pt>
                <c:pt idx="1">
                  <c:v>-3</c:v>
                </c:pt>
                <c:pt idx="2">
                  <c:v>-7</c:v>
                </c:pt>
                <c:pt idx="3">
                  <c:v>-10</c:v>
                </c:pt>
                <c:pt idx="4">
                  <c:v>-13</c:v>
                </c:pt>
                <c:pt idx="5">
                  <c:v>-17</c:v>
                </c:pt>
                <c:pt idx="6">
                  <c:v>-20</c:v>
                </c:pt>
                <c:pt idx="7">
                  <c:v>-23</c:v>
                </c:pt>
                <c:pt idx="8">
                  <c:v>-27</c:v>
                </c:pt>
                <c:pt idx="9">
                  <c:v>-30</c:v>
                </c:pt>
                <c:pt idx="10">
                  <c:v>-33</c:v>
                </c:pt>
                <c:pt idx="11">
                  <c:v>-37</c:v>
                </c:pt>
                <c:pt idx="12">
                  <c:v>-40</c:v>
                </c:pt>
                <c:pt idx="13">
                  <c:v>-43</c:v>
                </c:pt>
                <c:pt idx="14">
                  <c:v>-47</c:v>
                </c:pt>
                <c:pt idx="15">
                  <c:v>-50</c:v>
                </c:pt>
                <c:pt idx="16">
                  <c:v>-53</c:v>
                </c:pt>
                <c:pt idx="17">
                  <c:v>-57</c:v>
                </c:pt>
                <c:pt idx="18">
                  <c:v>-60</c:v>
                </c:pt>
                <c:pt idx="19">
                  <c:v>-63</c:v>
                </c:pt>
                <c:pt idx="20">
                  <c:v>-67</c:v>
                </c:pt>
                <c:pt idx="21">
                  <c:v>-70</c:v>
                </c:pt>
                <c:pt idx="22">
                  <c:v>-73</c:v>
                </c:pt>
                <c:pt idx="23">
                  <c:v>-77</c:v>
                </c:pt>
                <c:pt idx="24">
                  <c:v>-80</c:v>
                </c:pt>
                <c:pt idx="25">
                  <c:v>-83</c:v>
                </c:pt>
                <c:pt idx="26">
                  <c:v>-87</c:v>
                </c:pt>
                <c:pt idx="27">
                  <c:v>-90</c:v>
                </c:pt>
                <c:pt idx="28">
                  <c:v>-93</c:v>
                </c:pt>
                <c:pt idx="29">
                  <c:v>-97</c:v>
                </c:pt>
                <c:pt idx="30">
                  <c:v>-100</c:v>
                </c:pt>
                <c:pt idx="31">
                  <c:v>97</c:v>
                </c:pt>
                <c:pt idx="32">
                  <c:v>93</c:v>
                </c:pt>
                <c:pt idx="33">
                  <c:v>90</c:v>
                </c:pt>
                <c:pt idx="34">
                  <c:v>87</c:v>
                </c:pt>
                <c:pt idx="35">
                  <c:v>83</c:v>
                </c:pt>
                <c:pt idx="36">
                  <c:v>80</c:v>
                </c:pt>
                <c:pt idx="37">
                  <c:v>77</c:v>
                </c:pt>
                <c:pt idx="38">
                  <c:v>73</c:v>
                </c:pt>
                <c:pt idx="39">
                  <c:v>70</c:v>
                </c:pt>
                <c:pt idx="40">
                  <c:v>67</c:v>
                </c:pt>
                <c:pt idx="41">
                  <c:v>63</c:v>
                </c:pt>
                <c:pt idx="42">
                  <c:v>60</c:v>
                </c:pt>
                <c:pt idx="43">
                  <c:v>57</c:v>
                </c:pt>
                <c:pt idx="44">
                  <c:v>53</c:v>
                </c:pt>
                <c:pt idx="45">
                  <c:v>50</c:v>
                </c:pt>
                <c:pt idx="46">
                  <c:v>47</c:v>
                </c:pt>
                <c:pt idx="47">
                  <c:v>43</c:v>
                </c:pt>
                <c:pt idx="48">
                  <c:v>40</c:v>
                </c:pt>
                <c:pt idx="49">
                  <c:v>37</c:v>
                </c:pt>
                <c:pt idx="50">
                  <c:v>33</c:v>
                </c:pt>
                <c:pt idx="51">
                  <c:v>30</c:v>
                </c:pt>
                <c:pt idx="52">
                  <c:v>27</c:v>
                </c:pt>
                <c:pt idx="53">
                  <c:v>23</c:v>
                </c:pt>
                <c:pt idx="54">
                  <c:v>20</c:v>
                </c:pt>
                <c:pt idx="55">
                  <c:v>17</c:v>
                </c:pt>
                <c:pt idx="56">
                  <c:v>13</c:v>
                </c:pt>
                <c:pt idx="57">
                  <c:v>10</c:v>
                </c:pt>
                <c:pt idx="58">
                  <c:v>7</c:v>
                </c:pt>
                <c:pt idx="59">
                  <c:v>3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5-44C8-9794-3572B95A5FF4}"/>
            </c:ext>
          </c:extLst>
        </c:ser>
        <c:ser>
          <c:idx val="2"/>
          <c:order val="1"/>
          <c:tx>
            <c:strRef>
              <c:f>'Inflected Rev Saw'!$I$1</c:f>
              <c:strCache>
                <c:ptCount val="1"/>
                <c:pt idx="0">
                  <c:v>Inflected Rev Sawtooth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'Inflected Rev Saw'!$H$2:$H$122</c:f>
              <c:numCache>
                <c:formatCode>General</c:formatCode>
                <c:ptCount val="1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125.99999999999999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186.00000000000003</c:v>
                </c:pt>
                <c:pt idx="32">
                  <c:v>192</c:v>
                </c:pt>
                <c:pt idx="33">
                  <c:v>198.00000000000003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251.99999999999997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xVal>
          <c:yVal>
            <c:numRef>
              <c:f>'Inflected Rev Saw'!$I$2:$I$122</c:f>
              <c:numCache>
                <c:formatCode>General</c:formatCode>
                <c:ptCount val="121"/>
                <c:pt idx="0">
                  <c:v>0</c:v>
                </c:pt>
                <c:pt idx="1">
                  <c:v>-3</c:v>
                </c:pt>
                <c:pt idx="2">
                  <c:v>-7</c:v>
                </c:pt>
                <c:pt idx="3">
                  <c:v>-10</c:v>
                </c:pt>
                <c:pt idx="4">
                  <c:v>-13</c:v>
                </c:pt>
                <c:pt idx="5">
                  <c:v>-17</c:v>
                </c:pt>
                <c:pt idx="6">
                  <c:v>-20</c:v>
                </c:pt>
                <c:pt idx="7">
                  <c:v>-23</c:v>
                </c:pt>
                <c:pt idx="8">
                  <c:v>-27</c:v>
                </c:pt>
                <c:pt idx="9">
                  <c:v>-30</c:v>
                </c:pt>
                <c:pt idx="10">
                  <c:v>-33</c:v>
                </c:pt>
                <c:pt idx="11">
                  <c:v>-37</c:v>
                </c:pt>
                <c:pt idx="12">
                  <c:v>-40</c:v>
                </c:pt>
                <c:pt idx="13">
                  <c:v>-43</c:v>
                </c:pt>
                <c:pt idx="14">
                  <c:v>-47</c:v>
                </c:pt>
                <c:pt idx="15">
                  <c:v>-50</c:v>
                </c:pt>
                <c:pt idx="16">
                  <c:v>-53</c:v>
                </c:pt>
                <c:pt idx="17">
                  <c:v>-57</c:v>
                </c:pt>
                <c:pt idx="18">
                  <c:v>-60</c:v>
                </c:pt>
                <c:pt idx="19">
                  <c:v>-63</c:v>
                </c:pt>
                <c:pt idx="20">
                  <c:v>-67</c:v>
                </c:pt>
                <c:pt idx="21">
                  <c:v>-70</c:v>
                </c:pt>
                <c:pt idx="22">
                  <c:v>-73</c:v>
                </c:pt>
                <c:pt idx="23">
                  <c:v>-77</c:v>
                </c:pt>
                <c:pt idx="24">
                  <c:v>-80</c:v>
                </c:pt>
                <c:pt idx="25">
                  <c:v>-83</c:v>
                </c:pt>
                <c:pt idx="26">
                  <c:v>-87</c:v>
                </c:pt>
                <c:pt idx="27">
                  <c:v>-90</c:v>
                </c:pt>
                <c:pt idx="28">
                  <c:v>-93</c:v>
                </c:pt>
                <c:pt idx="29">
                  <c:v>-97</c:v>
                </c:pt>
                <c:pt idx="30">
                  <c:v>-100</c:v>
                </c:pt>
                <c:pt idx="31">
                  <c:v>97</c:v>
                </c:pt>
                <c:pt idx="32">
                  <c:v>93</c:v>
                </c:pt>
                <c:pt idx="33">
                  <c:v>90</c:v>
                </c:pt>
                <c:pt idx="34">
                  <c:v>87</c:v>
                </c:pt>
                <c:pt idx="35">
                  <c:v>83</c:v>
                </c:pt>
                <c:pt idx="36">
                  <c:v>80</c:v>
                </c:pt>
                <c:pt idx="37">
                  <c:v>77</c:v>
                </c:pt>
                <c:pt idx="38">
                  <c:v>73</c:v>
                </c:pt>
                <c:pt idx="39">
                  <c:v>70</c:v>
                </c:pt>
                <c:pt idx="40">
                  <c:v>67</c:v>
                </c:pt>
                <c:pt idx="41">
                  <c:v>63</c:v>
                </c:pt>
                <c:pt idx="42">
                  <c:v>60</c:v>
                </c:pt>
                <c:pt idx="43">
                  <c:v>57</c:v>
                </c:pt>
                <c:pt idx="44">
                  <c:v>53</c:v>
                </c:pt>
                <c:pt idx="45">
                  <c:v>50</c:v>
                </c:pt>
                <c:pt idx="46">
                  <c:v>47</c:v>
                </c:pt>
                <c:pt idx="47">
                  <c:v>43</c:v>
                </c:pt>
                <c:pt idx="48">
                  <c:v>40</c:v>
                </c:pt>
                <c:pt idx="49">
                  <c:v>37</c:v>
                </c:pt>
                <c:pt idx="50">
                  <c:v>33</c:v>
                </c:pt>
                <c:pt idx="51">
                  <c:v>30</c:v>
                </c:pt>
                <c:pt idx="52">
                  <c:v>27</c:v>
                </c:pt>
                <c:pt idx="53">
                  <c:v>23</c:v>
                </c:pt>
                <c:pt idx="54">
                  <c:v>20</c:v>
                </c:pt>
                <c:pt idx="55">
                  <c:v>17</c:v>
                </c:pt>
                <c:pt idx="56">
                  <c:v>13</c:v>
                </c:pt>
                <c:pt idx="57">
                  <c:v>10</c:v>
                </c:pt>
                <c:pt idx="58">
                  <c:v>7</c:v>
                </c:pt>
                <c:pt idx="59">
                  <c:v>3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5-44C8-9794-3572B95A5FF4}"/>
            </c:ext>
          </c:extLst>
        </c:ser>
        <c:ser>
          <c:idx val="3"/>
          <c:order val="3"/>
          <c:tx>
            <c:strRef>
              <c:f>'Inflected Rev Saw'!$K$1</c:f>
              <c:strCache>
                <c:ptCount val="1"/>
                <c:pt idx="0">
                  <c:v>Simplified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'Inflected Rev Saw'!$H$2:$H$62</c:f>
              <c:numCache>
                <c:formatCode>General</c:formatCode>
                <c:ptCount val="6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125.99999999999999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186.00000000000003</c:v>
                </c:pt>
                <c:pt idx="32">
                  <c:v>192</c:v>
                </c:pt>
                <c:pt idx="33">
                  <c:v>198.00000000000003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251.99999999999997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xVal>
          <c:yVal>
            <c:numRef>
              <c:f>'Inflected Rev Saw'!$K$2:$K$62</c:f>
              <c:numCache>
                <c:formatCode>General</c:formatCode>
                <c:ptCount val="61"/>
                <c:pt idx="0">
                  <c:v>100</c:v>
                </c:pt>
                <c:pt idx="1">
                  <c:v>97</c:v>
                </c:pt>
                <c:pt idx="2">
                  <c:v>93</c:v>
                </c:pt>
                <c:pt idx="3">
                  <c:v>90</c:v>
                </c:pt>
                <c:pt idx="4">
                  <c:v>87</c:v>
                </c:pt>
                <c:pt idx="5">
                  <c:v>83</c:v>
                </c:pt>
                <c:pt idx="6">
                  <c:v>80</c:v>
                </c:pt>
                <c:pt idx="7">
                  <c:v>77</c:v>
                </c:pt>
                <c:pt idx="8">
                  <c:v>73</c:v>
                </c:pt>
                <c:pt idx="9">
                  <c:v>70</c:v>
                </c:pt>
                <c:pt idx="10">
                  <c:v>67</c:v>
                </c:pt>
                <c:pt idx="11">
                  <c:v>63</c:v>
                </c:pt>
                <c:pt idx="12">
                  <c:v>60</c:v>
                </c:pt>
                <c:pt idx="13">
                  <c:v>57</c:v>
                </c:pt>
                <c:pt idx="14">
                  <c:v>53</c:v>
                </c:pt>
                <c:pt idx="15">
                  <c:v>50</c:v>
                </c:pt>
                <c:pt idx="16">
                  <c:v>47</c:v>
                </c:pt>
                <c:pt idx="17">
                  <c:v>43</c:v>
                </c:pt>
                <c:pt idx="18">
                  <c:v>40</c:v>
                </c:pt>
                <c:pt idx="19">
                  <c:v>37</c:v>
                </c:pt>
                <c:pt idx="20">
                  <c:v>33</c:v>
                </c:pt>
                <c:pt idx="21">
                  <c:v>30</c:v>
                </c:pt>
                <c:pt idx="22">
                  <c:v>27</c:v>
                </c:pt>
                <c:pt idx="23">
                  <c:v>23</c:v>
                </c:pt>
                <c:pt idx="24">
                  <c:v>20</c:v>
                </c:pt>
                <c:pt idx="25">
                  <c:v>17</c:v>
                </c:pt>
                <c:pt idx="26">
                  <c:v>13</c:v>
                </c:pt>
                <c:pt idx="27">
                  <c:v>10</c:v>
                </c:pt>
                <c:pt idx="28">
                  <c:v>7</c:v>
                </c:pt>
                <c:pt idx="29">
                  <c:v>3</c:v>
                </c:pt>
                <c:pt idx="30">
                  <c:v>0</c:v>
                </c:pt>
                <c:pt idx="31">
                  <c:v>-3</c:v>
                </c:pt>
                <c:pt idx="32">
                  <c:v>-7</c:v>
                </c:pt>
                <c:pt idx="33">
                  <c:v>-10</c:v>
                </c:pt>
                <c:pt idx="34">
                  <c:v>-13</c:v>
                </c:pt>
                <c:pt idx="35">
                  <c:v>-17</c:v>
                </c:pt>
                <c:pt idx="36">
                  <c:v>-20</c:v>
                </c:pt>
                <c:pt idx="37">
                  <c:v>-23</c:v>
                </c:pt>
                <c:pt idx="38">
                  <c:v>-27</c:v>
                </c:pt>
                <c:pt idx="39">
                  <c:v>-30</c:v>
                </c:pt>
                <c:pt idx="40">
                  <c:v>-33</c:v>
                </c:pt>
                <c:pt idx="41">
                  <c:v>-37</c:v>
                </c:pt>
                <c:pt idx="42">
                  <c:v>-40</c:v>
                </c:pt>
                <c:pt idx="43">
                  <c:v>-43</c:v>
                </c:pt>
                <c:pt idx="44">
                  <c:v>-47</c:v>
                </c:pt>
                <c:pt idx="45">
                  <c:v>-50</c:v>
                </c:pt>
                <c:pt idx="46">
                  <c:v>-53</c:v>
                </c:pt>
                <c:pt idx="47">
                  <c:v>-57</c:v>
                </c:pt>
                <c:pt idx="48">
                  <c:v>-60</c:v>
                </c:pt>
                <c:pt idx="49">
                  <c:v>-63</c:v>
                </c:pt>
                <c:pt idx="50">
                  <c:v>-67</c:v>
                </c:pt>
                <c:pt idx="51">
                  <c:v>-70</c:v>
                </c:pt>
                <c:pt idx="52">
                  <c:v>-73</c:v>
                </c:pt>
                <c:pt idx="53">
                  <c:v>-77</c:v>
                </c:pt>
                <c:pt idx="54">
                  <c:v>-80</c:v>
                </c:pt>
                <c:pt idx="55">
                  <c:v>-83</c:v>
                </c:pt>
                <c:pt idx="56">
                  <c:v>-87</c:v>
                </c:pt>
                <c:pt idx="57">
                  <c:v>-90</c:v>
                </c:pt>
                <c:pt idx="58">
                  <c:v>-93</c:v>
                </c:pt>
                <c:pt idx="59">
                  <c:v>-97</c:v>
                </c:pt>
                <c:pt idx="6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4-4BA6-A67A-74D07D99A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04920"/>
        <c:axId val="5987088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'inflected Tri'!$J$1</c15:sqref>
                        </c15:formulaRef>
                      </c:ext>
                    </c:extLst>
                    <c:strCache>
                      <c:ptCount val="1"/>
                      <c:pt idx="0">
                        <c:v>Sin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'inflected Tri'!$H$2:$H$122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  <c:pt idx="21">
                        <c:v>125.99999999999999</c:v>
                      </c:pt>
                      <c:pt idx="22">
                        <c:v>132</c:v>
                      </c:pt>
                      <c:pt idx="23">
                        <c:v>138</c:v>
                      </c:pt>
                      <c:pt idx="24">
                        <c:v>144</c:v>
                      </c:pt>
                      <c:pt idx="25">
                        <c:v>150</c:v>
                      </c:pt>
                      <c:pt idx="26">
                        <c:v>156</c:v>
                      </c:pt>
                      <c:pt idx="27">
                        <c:v>162</c:v>
                      </c:pt>
                      <c:pt idx="28">
                        <c:v>168</c:v>
                      </c:pt>
                      <c:pt idx="29">
                        <c:v>174</c:v>
                      </c:pt>
                      <c:pt idx="30">
                        <c:v>180</c:v>
                      </c:pt>
                      <c:pt idx="31">
                        <c:v>186.00000000000003</c:v>
                      </c:pt>
                      <c:pt idx="32">
                        <c:v>192</c:v>
                      </c:pt>
                      <c:pt idx="33">
                        <c:v>198.00000000000003</c:v>
                      </c:pt>
                      <c:pt idx="34">
                        <c:v>204</c:v>
                      </c:pt>
                      <c:pt idx="35">
                        <c:v>210</c:v>
                      </c:pt>
                      <c:pt idx="36">
                        <c:v>216</c:v>
                      </c:pt>
                      <c:pt idx="37">
                        <c:v>222</c:v>
                      </c:pt>
                      <c:pt idx="38">
                        <c:v>228</c:v>
                      </c:pt>
                      <c:pt idx="39">
                        <c:v>234</c:v>
                      </c:pt>
                      <c:pt idx="40">
                        <c:v>240</c:v>
                      </c:pt>
                      <c:pt idx="41">
                        <c:v>246</c:v>
                      </c:pt>
                      <c:pt idx="42">
                        <c:v>251.99999999999997</c:v>
                      </c:pt>
                      <c:pt idx="43">
                        <c:v>258</c:v>
                      </c:pt>
                      <c:pt idx="44">
                        <c:v>264</c:v>
                      </c:pt>
                      <c:pt idx="45">
                        <c:v>270</c:v>
                      </c:pt>
                      <c:pt idx="46">
                        <c:v>276</c:v>
                      </c:pt>
                      <c:pt idx="47">
                        <c:v>282</c:v>
                      </c:pt>
                      <c:pt idx="48">
                        <c:v>288</c:v>
                      </c:pt>
                      <c:pt idx="49">
                        <c:v>294</c:v>
                      </c:pt>
                      <c:pt idx="50">
                        <c:v>300</c:v>
                      </c:pt>
                      <c:pt idx="51">
                        <c:v>306</c:v>
                      </c:pt>
                      <c:pt idx="52">
                        <c:v>312</c:v>
                      </c:pt>
                      <c:pt idx="53">
                        <c:v>318</c:v>
                      </c:pt>
                      <c:pt idx="54">
                        <c:v>324</c:v>
                      </c:pt>
                      <c:pt idx="55">
                        <c:v>330</c:v>
                      </c:pt>
                      <c:pt idx="56">
                        <c:v>336</c:v>
                      </c:pt>
                      <c:pt idx="57">
                        <c:v>342</c:v>
                      </c:pt>
                      <c:pt idx="58">
                        <c:v>348</c:v>
                      </c:pt>
                      <c:pt idx="59">
                        <c:v>354</c:v>
                      </c:pt>
                      <c:pt idx="60">
                        <c:v>360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'inflected Tri'!$J$2:$J$122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21</c:v>
                      </c:pt>
                      <c:pt idx="3">
                        <c:v>31</c:v>
                      </c:pt>
                      <c:pt idx="4">
                        <c:v>41</c:v>
                      </c:pt>
                      <c:pt idx="5">
                        <c:v>50</c:v>
                      </c:pt>
                      <c:pt idx="6">
                        <c:v>59</c:v>
                      </c:pt>
                      <c:pt idx="7">
                        <c:v>67</c:v>
                      </c:pt>
                      <c:pt idx="8">
                        <c:v>74</c:v>
                      </c:pt>
                      <c:pt idx="9">
                        <c:v>81</c:v>
                      </c:pt>
                      <c:pt idx="10">
                        <c:v>87</c:v>
                      </c:pt>
                      <c:pt idx="11">
                        <c:v>91</c:v>
                      </c:pt>
                      <c:pt idx="12">
                        <c:v>95</c:v>
                      </c:pt>
                      <c:pt idx="13">
                        <c:v>98</c:v>
                      </c:pt>
                      <c:pt idx="14">
                        <c:v>99</c:v>
                      </c:pt>
                      <c:pt idx="15">
                        <c:v>100</c:v>
                      </c:pt>
                      <c:pt idx="16">
                        <c:v>99</c:v>
                      </c:pt>
                      <c:pt idx="17">
                        <c:v>98</c:v>
                      </c:pt>
                      <c:pt idx="18">
                        <c:v>95</c:v>
                      </c:pt>
                      <c:pt idx="19">
                        <c:v>91</c:v>
                      </c:pt>
                      <c:pt idx="20">
                        <c:v>87</c:v>
                      </c:pt>
                      <c:pt idx="21">
                        <c:v>81</c:v>
                      </c:pt>
                      <c:pt idx="22">
                        <c:v>74</c:v>
                      </c:pt>
                      <c:pt idx="23">
                        <c:v>67</c:v>
                      </c:pt>
                      <c:pt idx="24">
                        <c:v>59</c:v>
                      </c:pt>
                      <c:pt idx="25">
                        <c:v>50</c:v>
                      </c:pt>
                      <c:pt idx="26">
                        <c:v>41</c:v>
                      </c:pt>
                      <c:pt idx="27">
                        <c:v>31</c:v>
                      </c:pt>
                      <c:pt idx="28">
                        <c:v>21</c:v>
                      </c:pt>
                      <c:pt idx="29">
                        <c:v>10</c:v>
                      </c:pt>
                      <c:pt idx="30">
                        <c:v>0</c:v>
                      </c:pt>
                      <c:pt idx="31">
                        <c:v>-10</c:v>
                      </c:pt>
                      <c:pt idx="32">
                        <c:v>-21</c:v>
                      </c:pt>
                      <c:pt idx="33">
                        <c:v>-31</c:v>
                      </c:pt>
                      <c:pt idx="34">
                        <c:v>-41</c:v>
                      </c:pt>
                      <c:pt idx="35">
                        <c:v>-50</c:v>
                      </c:pt>
                      <c:pt idx="36">
                        <c:v>-59</c:v>
                      </c:pt>
                      <c:pt idx="37">
                        <c:v>-67</c:v>
                      </c:pt>
                      <c:pt idx="38">
                        <c:v>-74</c:v>
                      </c:pt>
                      <c:pt idx="39">
                        <c:v>-81</c:v>
                      </c:pt>
                      <c:pt idx="40">
                        <c:v>-87</c:v>
                      </c:pt>
                      <c:pt idx="41">
                        <c:v>-91</c:v>
                      </c:pt>
                      <c:pt idx="42">
                        <c:v>-95</c:v>
                      </c:pt>
                      <c:pt idx="43">
                        <c:v>-98</c:v>
                      </c:pt>
                      <c:pt idx="44">
                        <c:v>-99</c:v>
                      </c:pt>
                      <c:pt idx="45">
                        <c:v>-100</c:v>
                      </c:pt>
                      <c:pt idx="46">
                        <c:v>-99</c:v>
                      </c:pt>
                      <c:pt idx="47">
                        <c:v>-98</c:v>
                      </c:pt>
                      <c:pt idx="48">
                        <c:v>-95</c:v>
                      </c:pt>
                      <c:pt idx="49">
                        <c:v>-91</c:v>
                      </c:pt>
                      <c:pt idx="50">
                        <c:v>-87</c:v>
                      </c:pt>
                      <c:pt idx="51">
                        <c:v>-81</c:v>
                      </c:pt>
                      <c:pt idx="52">
                        <c:v>-74</c:v>
                      </c:pt>
                      <c:pt idx="53">
                        <c:v>-67</c:v>
                      </c:pt>
                      <c:pt idx="54">
                        <c:v>-59</c:v>
                      </c:pt>
                      <c:pt idx="55">
                        <c:v>-50</c:v>
                      </c:pt>
                      <c:pt idx="56">
                        <c:v>-41</c:v>
                      </c:pt>
                      <c:pt idx="57">
                        <c:v>-31</c:v>
                      </c:pt>
                      <c:pt idx="58">
                        <c:v>-21</c:v>
                      </c:pt>
                      <c:pt idx="59">
                        <c:v>-10</c:v>
                      </c:pt>
                      <c:pt idx="6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B05-44C8-9794-3572B95A5FF4}"/>
                  </c:ext>
                </c:extLst>
              </c15:ser>
            </c15:filteredScatterSeries>
          </c:ext>
        </c:extLst>
      </c:scatterChart>
      <c:valAx>
        <c:axId val="59870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08856"/>
        <c:crosses val="autoZero"/>
        <c:crossBetween val="midCat"/>
      </c:valAx>
      <c:valAx>
        <c:axId val="5987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0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'Inflected Square'!$C$1</c:f>
              <c:strCache>
                <c:ptCount val="1"/>
                <c:pt idx="0">
                  <c:v>Square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'Inflected Square'!$B$2:$B$122</c:f>
              <c:numCache>
                <c:formatCode>General</c:formatCode>
                <c:ptCount val="1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125.99999999999999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186.00000000000003</c:v>
                </c:pt>
                <c:pt idx="32">
                  <c:v>192</c:v>
                </c:pt>
                <c:pt idx="33">
                  <c:v>198.00000000000003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251.99999999999997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xVal>
          <c:yVal>
            <c:numRef>
              <c:f>'Inflected Square'!$C$2:$C$122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7-4DB0-A333-6ECAA277C81A}"/>
            </c:ext>
          </c:extLst>
        </c:ser>
        <c:ser>
          <c:idx val="2"/>
          <c:order val="1"/>
          <c:tx>
            <c:strRef>
              <c:f>'Inflected Square'!$I$1</c:f>
              <c:strCache>
                <c:ptCount val="1"/>
                <c:pt idx="0">
                  <c:v>Inflected Square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'Inflected Square'!$H$2:$H$122</c:f>
              <c:numCache>
                <c:formatCode>General</c:formatCode>
                <c:ptCount val="1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125.99999999999999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186.00000000000003</c:v>
                </c:pt>
                <c:pt idx="32">
                  <c:v>192</c:v>
                </c:pt>
                <c:pt idx="33">
                  <c:v>198.00000000000003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251.99999999999997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xVal>
          <c:yVal>
            <c:numRef>
              <c:f>'Inflected Square'!$I$2:$I$122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87-4DB0-A333-6ECAA277C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04920"/>
        <c:axId val="5987088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'inflected Tri'!$J$1</c15:sqref>
                        </c15:formulaRef>
                      </c:ext>
                    </c:extLst>
                    <c:strCache>
                      <c:ptCount val="1"/>
                      <c:pt idx="0">
                        <c:v>Sin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'inflected Tri'!$H$2:$H$122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  <c:pt idx="21">
                        <c:v>125.99999999999999</c:v>
                      </c:pt>
                      <c:pt idx="22">
                        <c:v>132</c:v>
                      </c:pt>
                      <c:pt idx="23">
                        <c:v>138</c:v>
                      </c:pt>
                      <c:pt idx="24">
                        <c:v>144</c:v>
                      </c:pt>
                      <c:pt idx="25">
                        <c:v>150</c:v>
                      </c:pt>
                      <c:pt idx="26">
                        <c:v>156</c:v>
                      </c:pt>
                      <c:pt idx="27">
                        <c:v>162</c:v>
                      </c:pt>
                      <c:pt idx="28">
                        <c:v>168</c:v>
                      </c:pt>
                      <c:pt idx="29">
                        <c:v>174</c:v>
                      </c:pt>
                      <c:pt idx="30">
                        <c:v>180</c:v>
                      </c:pt>
                      <c:pt idx="31">
                        <c:v>186.00000000000003</c:v>
                      </c:pt>
                      <c:pt idx="32">
                        <c:v>192</c:v>
                      </c:pt>
                      <c:pt idx="33">
                        <c:v>198.00000000000003</c:v>
                      </c:pt>
                      <c:pt idx="34">
                        <c:v>204</c:v>
                      </c:pt>
                      <c:pt idx="35">
                        <c:v>210</c:v>
                      </c:pt>
                      <c:pt idx="36">
                        <c:v>216</c:v>
                      </c:pt>
                      <c:pt idx="37">
                        <c:v>222</c:v>
                      </c:pt>
                      <c:pt idx="38">
                        <c:v>228</c:v>
                      </c:pt>
                      <c:pt idx="39">
                        <c:v>234</c:v>
                      </c:pt>
                      <c:pt idx="40">
                        <c:v>240</c:v>
                      </c:pt>
                      <c:pt idx="41">
                        <c:v>246</c:v>
                      </c:pt>
                      <c:pt idx="42">
                        <c:v>251.99999999999997</c:v>
                      </c:pt>
                      <c:pt idx="43">
                        <c:v>258</c:v>
                      </c:pt>
                      <c:pt idx="44">
                        <c:v>264</c:v>
                      </c:pt>
                      <c:pt idx="45">
                        <c:v>270</c:v>
                      </c:pt>
                      <c:pt idx="46">
                        <c:v>276</c:v>
                      </c:pt>
                      <c:pt idx="47">
                        <c:v>282</c:v>
                      </c:pt>
                      <c:pt idx="48">
                        <c:v>288</c:v>
                      </c:pt>
                      <c:pt idx="49">
                        <c:v>294</c:v>
                      </c:pt>
                      <c:pt idx="50">
                        <c:v>300</c:v>
                      </c:pt>
                      <c:pt idx="51">
                        <c:v>306</c:v>
                      </c:pt>
                      <c:pt idx="52">
                        <c:v>312</c:v>
                      </c:pt>
                      <c:pt idx="53">
                        <c:v>318</c:v>
                      </c:pt>
                      <c:pt idx="54">
                        <c:v>324</c:v>
                      </c:pt>
                      <c:pt idx="55">
                        <c:v>330</c:v>
                      </c:pt>
                      <c:pt idx="56">
                        <c:v>336</c:v>
                      </c:pt>
                      <c:pt idx="57">
                        <c:v>342</c:v>
                      </c:pt>
                      <c:pt idx="58">
                        <c:v>348</c:v>
                      </c:pt>
                      <c:pt idx="59">
                        <c:v>354</c:v>
                      </c:pt>
                      <c:pt idx="60">
                        <c:v>360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'inflected Tri'!$J$2:$J$122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21</c:v>
                      </c:pt>
                      <c:pt idx="3">
                        <c:v>31</c:v>
                      </c:pt>
                      <c:pt idx="4">
                        <c:v>41</c:v>
                      </c:pt>
                      <c:pt idx="5">
                        <c:v>50</c:v>
                      </c:pt>
                      <c:pt idx="6">
                        <c:v>59</c:v>
                      </c:pt>
                      <c:pt idx="7">
                        <c:v>67</c:v>
                      </c:pt>
                      <c:pt idx="8">
                        <c:v>74</c:v>
                      </c:pt>
                      <c:pt idx="9">
                        <c:v>81</c:v>
                      </c:pt>
                      <c:pt idx="10">
                        <c:v>87</c:v>
                      </c:pt>
                      <c:pt idx="11">
                        <c:v>91</c:v>
                      </c:pt>
                      <c:pt idx="12">
                        <c:v>95</c:v>
                      </c:pt>
                      <c:pt idx="13">
                        <c:v>98</c:v>
                      </c:pt>
                      <c:pt idx="14">
                        <c:v>99</c:v>
                      </c:pt>
                      <c:pt idx="15">
                        <c:v>100</c:v>
                      </c:pt>
                      <c:pt idx="16">
                        <c:v>99</c:v>
                      </c:pt>
                      <c:pt idx="17">
                        <c:v>98</c:v>
                      </c:pt>
                      <c:pt idx="18">
                        <c:v>95</c:v>
                      </c:pt>
                      <c:pt idx="19">
                        <c:v>91</c:v>
                      </c:pt>
                      <c:pt idx="20">
                        <c:v>87</c:v>
                      </c:pt>
                      <c:pt idx="21">
                        <c:v>81</c:v>
                      </c:pt>
                      <c:pt idx="22">
                        <c:v>74</c:v>
                      </c:pt>
                      <c:pt idx="23">
                        <c:v>67</c:v>
                      </c:pt>
                      <c:pt idx="24">
                        <c:v>59</c:v>
                      </c:pt>
                      <c:pt idx="25">
                        <c:v>50</c:v>
                      </c:pt>
                      <c:pt idx="26">
                        <c:v>41</c:v>
                      </c:pt>
                      <c:pt idx="27">
                        <c:v>31</c:v>
                      </c:pt>
                      <c:pt idx="28">
                        <c:v>21</c:v>
                      </c:pt>
                      <c:pt idx="29">
                        <c:v>10</c:v>
                      </c:pt>
                      <c:pt idx="30">
                        <c:v>0</c:v>
                      </c:pt>
                      <c:pt idx="31">
                        <c:v>-10</c:v>
                      </c:pt>
                      <c:pt idx="32">
                        <c:v>-21</c:v>
                      </c:pt>
                      <c:pt idx="33">
                        <c:v>-31</c:v>
                      </c:pt>
                      <c:pt idx="34">
                        <c:v>-41</c:v>
                      </c:pt>
                      <c:pt idx="35">
                        <c:v>-50</c:v>
                      </c:pt>
                      <c:pt idx="36">
                        <c:v>-59</c:v>
                      </c:pt>
                      <c:pt idx="37">
                        <c:v>-67</c:v>
                      </c:pt>
                      <c:pt idx="38">
                        <c:v>-74</c:v>
                      </c:pt>
                      <c:pt idx="39">
                        <c:v>-81</c:v>
                      </c:pt>
                      <c:pt idx="40">
                        <c:v>-87</c:v>
                      </c:pt>
                      <c:pt idx="41">
                        <c:v>-91</c:v>
                      </c:pt>
                      <c:pt idx="42">
                        <c:v>-95</c:v>
                      </c:pt>
                      <c:pt idx="43">
                        <c:v>-98</c:v>
                      </c:pt>
                      <c:pt idx="44">
                        <c:v>-99</c:v>
                      </c:pt>
                      <c:pt idx="45">
                        <c:v>-100</c:v>
                      </c:pt>
                      <c:pt idx="46">
                        <c:v>-99</c:v>
                      </c:pt>
                      <c:pt idx="47">
                        <c:v>-98</c:v>
                      </c:pt>
                      <c:pt idx="48">
                        <c:v>-95</c:v>
                      </c:pt>
                      <c:pt idx="49">
                        <c:v>-91</c:v>
                      </c:pt>
                      <c:pt idx="50">
                        <c:v>-87</c:v>
                      </c:pt>
                      <c:pt idx="51">
                        <c:v>-81</c:v>
                      </c:pt>
                      <c:pt idx="52">
                        <c:v>-74</c:v>
                      </c:pt>
                      <c:pt idx="53">
                        <c:v>-67</c:v>
                      </c:pt>
                      <c:pt idx="54">
                        <c:v>-59</c:v>
                      </c:pt>
                      <c:pt idx="55">
                        <c:v>-50</c:v>
                      </c:pt>
                      <c:pt idx="56">
                        <c:v>-41</c:v>
                      </c:pt>
                      <c:pt idx="57">
                        <c:v>-31</c:v>
                      </c:pt>
                      <c:pt idx="58">
                        <c:v>-21</c:v>
                      </c:pt>
                      <c:pt idx="59">
                        <c:v>-10</c:v>
                      </c:pt>
                      <c:pt idx="6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287-4DB0-A333-6ECAA277C81A}"/>
                  </c:ext>
                </c:extLst>
              </c15:ser>
            </c15:filteredScatterSeries>
          </c:ext>
        </c:extLst>
      </c:scatterChart>
      <c:valAx>
        <c:axId val="59870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08856"/>
        <c:crosses val="autoZero"/>
        <c:crossBetween val="midCat"/>
      </c:valAx>
      <c:valAx>
        <c:axId val="5987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0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B25k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B25k!$A$1:$A$40</c:f>
              <c:numCache>
                <c:formatCode>General</c:formatCode>
                <c:ptCount val="40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223</c:v>
                </c:pt>
                <c:pt idx="4">
                  <c:v>174</c:v>
                </c:pt>
                <c:pt idx="5">
                  <c:v>142</c:v>
                </c:pt>
                <c:pt idx="6">
                  <c:v>120</c:v>
                </c:pt>
                <c:pt idx="7">
                  <c:v>103</c:v>
                </c:pt>
                <c:pt idx="8">
                  <c:v>91</c:v>
                </c:pt>
                <c:pt idx="9">
                  <c:v>80</c:v>
                </c:pt>
                <c:pt idx="10">
                  <c:v>72</c:v>
                </c:pt>
                <c:pt idx="11">
                  <c:v>66</c:v>
                </c:pt>
                <c:pt idx="12">
                  <c:v>60</c:v>
                </c:pt>
                <c:pt idx="13">
                  <c:v>55</c:v>
                </c:pt>
                <c:pt idx="14">
                  <c:v>51</c:v>
                </c:pt>
                <c:pt idx="15">
                  <c:v>48</c:v>
                </c:pt>
                <c:pt idx="16">
                  <c:v>45</c:v>
                </c:pt>
                <c:pt idx="17">
                  <c:v>42</c:v>
                </c:pt>
                <c:pt idx="18">
                  <c:v>39</c:v>
                </c:pt>
                <c:pt idx="19">
                  <c:v>37</c:v>
                </c:pt>
                <c:pt idx="20">
                  <c:v>35</c:v>
                </c:pt>
                <c:pt idx="21">
                  <c:v>33</c:v>
                </c:pt>
                <c:pt idx="22">
                  <c:v>32</c:v>
                </c:pt>
                <c:pt idx="23">
                  <c:v>30</c:v>
                </c:pt>
                <c:pt idx="24">
                  <c:v>29</c:v>
                </c:pt>
                <c:pt idx="25">
                  <c:v>28</c:v>
                </c:pt>
                <c:pt idx="26">
                  <c:v>27</c:v>
                </c:pt>
                <c:pt idx="27">
                  <c:v>26</c:v>
                </c:pt>
                <c:pt idx="28">
                  <c:v>25</c:v>
                </c:pt>
                <c:pt idx="29">
                  <c:v>24</c:v>
                </c:pt>
                <c:pt idx="30">
                  <c:v>23</c:v>
                </c:pt>
                <c:pt idx="31">
                  <c:v>22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19</c:v>
                </c:pt>
                <c:pt idx="36">
                  <c:v>15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C-4726-B8BD-4B2CB1E46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490160"/>
        <c:axId val="591494752"/>
      </c:lineChart>
      <c:catAx>
        <c:axId val="59149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94752"/>
        <c:crosses val="autoZero"/>
        <c:auto val="1"/>
        <c:lblAlgn val="ctr"/>
        <c:lblOffset val="100"/>
        <c:noMultiLvlLbl val="0"/>
      </c:catAx>
      <c:valAx>
        <c:axId val="5914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Delay!$A$1:$A$255</c:f>
              <c:numCache>
                <c:formatCode>General</c:formatCode>
                <c:ptCount val="255"/>
                <c:pt idx="0">
                  <c:v>2082</c:v>
                </c:pt>
                <c:pt idx="1">
                  <c:v>2044</c:v>
                </c:pt>
                <c:pt idx="2">
                  <c:v>2008</c:v>
                </c:pt>
                <c:pt idx="3">
                  <c:v>1973</c:v>
                </c:pt>
                <c:pt idx="4">
                  <c:v>1939</c:v>
                </c:pt>
                <c:pt idx="5">
                  <c:v>1906</c:v>
                </c:pt>
                <c:pt idx="6">
                  <c:v>1874</c:v>
                </c:pt>
                <c:pt idx="7">
                  <c:v>1844</c:v>
                </c:pt>
                <c:pt idx="8">
                  <c:v>1814</c:v>
                </c:pt>
                <c:pt idx="9">
                  <c:v>1785</c:v>
                </c:pt>
                <c:pt idx="10">
                  <c:v>1757</c:v>
                </c:pt>
                <c:pt idx="11">
                  <c:v>1730</c:v>
                </c:pt>
                <c:pt idx="12">
                  <c:v>1704</c:v>
                </c:pt>
                <c:pt idx="13">
                  <c:v>1679</c:v>
                </c:pt>
                <c:pt idx="14">
                  <c:v>1654</c:v>
                </c:pt>
                <c:pt idx="15">
                  <c:v>1630</c:v>
                </c:pt>
                <c:pt idx="16">
                  <c:v>1607</c:v>
                </c:pt>
                <c:pt idx="17">
                  <c:v>1584</c:v>
                </c:pt>
                <c:pt idx="18">
                  <c:v>1562</c:v>
                </c:pt>
                <c:pt idx="19">
                  <c:v>1541</c:v>
                </c:pt>
                <c:pt idx="20">
                  <c:v>1520</c:v>
                </c:pt>
                <c:pt idx="21">
                  <c:v>1500</c:v>
                </c:pt>
                <c:pt idx="22">
                  <c:v>1480</c:v>
                </c:pt>
                <c:pt idx="23">
                  <c:v>1461</c:v>
                </c:pt>
                <c:pt idx="24">
                  <c:v>1443</c:v>
                </c:pt>
                <c:pt idx="25">
                  <c:v>1424</c:v>
                </c:pt>
                <c:pt idx="26">
                  <c:v>1407</c:v>
                </c:pt>
                <c:pt idx="27">
                  <c:v>1389</c:v>
                </c:pt>
                <c:pt idx="28">
                  <c:v>1372</c:v>
                </c:pt>
                <c:pt idx="29">
                  <c:v>1356</c:v>
                </c:pt>
                <c:pt idx="30">
                  <c:v>1340</c:v>
                </c:pt>
                <c:pt idx="31">
                  <c:v>1324</c:v>
                </c:pt>
                <c:pt idx="32">
                  <c:v>1309</c:v>
                </c:pt>
                <c:pt idx="33">
                  <c:v>1294</c:v>
                </c:pt>
                <c:pt idx="34">
                  <c:v>1279</c:v>
                </c:pt>
                <c:pt idx="35">
                  <c:v>1265</c:v>
                </c:pt>
                <c:pt idx="36">
                  <c:v>1250</c:v>
                </c:pt>
                <c:pt idx="37">
                  <c:v>1237</c:v>
                </c:pt>
                <c:pt idx="38">
                  <c:v>1223</c:v>
                </c:pt>
                <c:pt idx="39">
                  <c:v>1210</c:v>
                </c:pt>
                <c:pt idx="40">
                  <c:v>1197</c:v>
                </c:pt>
                <c:pt idx="41">
                  <c:v>1185</c:v>
                </c:pt>
                <c:pt idx="42">
                  <c:v>1172</c:v>
                </c:pt>
                <c:pt idx="43">
                  <c:v>1160</c:v>
                </c:pt>
                <c:pt idx="44">
                  <c:v>1149</c:v>
                </c:pt>
                <c:pt idx="45">
                  <c:v>1137</c:v>
                </c:pt>
                <c:pt idx="46">
                  <c:v>1126</c:v>
                </c:pt>
                <c:pt idx="47">
                  <c:v>1114</c:v>
                </c:pt>
                <c:pt idx="48">
                  <c:v>1104</c:v>
                </c:pt>
                <c:pt idx="49">
                  <c:v>1093</c:v>
                </c:pt>
                <c:pt idx="50">
                  <c:v>1082</c:v>
                </c:pt>
                <c:pt idx="51">
                  <c:v>1072</c:v>
                </c:pt>
                <c:pt idx="52">
                  <c:v>1062</c:v>
                </c:pt>
                <c:pt idx="53">
                  <c:v>1052</c:v>
                </c:pt>
                <c:pt idx="54">
                  <c:v>1042</c:v>
                </c:pt>
                <c:pt idx="55">
                  <c:v>1033</c:v>
                </c:pt>
                <c:pt idx="56">
                  <c:v>1023</c:v>
                </c:pt>
                <c:pt idx="57">
                  <c:v>1014</c:v>
                </c:pt>
                <c:pt idx="58">
                  <c:v>1005</c:v>
                </c:pt>
                <c:pt idx="59">
                  <c:v>996</c:v>
                </c:pt>
                <c:pt idx="60">
                  <c:v>988</c:v>
                </c:pt>
                <c:pt idx="61">
                  <c:v>979</c:v>
                </c:pt>
                <c:pt idx="62">
                  <c:v>971</c:v>
                </c:pt>
                <c:pt idx="63">
                  <c:v>962</c:v>
                </c:pt>
                <c:pt idx="64">
                  <c:v>954</c:v>
                </c:pt>
                <c:pt idx="65">
                  <c:v>946</c:v>
                </c:pt>
                <c:pt idx="66">
                  <c:v>938</c:v>
                </c:pt>
                <c:pt idx="67">
                  <c:v>930</c:v>
                </c:pt>
                <c:pt idx="68">
                  <c:v>923</c:v>
                </c:pt>
                <c:pt idx="69">
                  <c:v>915</c:v>
                </c:pt>
                <c:pt idx="70">
                  <c:v>908</c:v>
                </c:pt>
                <c:pt idx="71">
                  <c:v>901</c:v>
                </c:pt>
                <c:pt idx="72">
                  <c:v>894</c:v>
                </c:pt>
                <c:pt idx="73">
                  <c:v>887</c:v>
                </c:pt>
                <c:pt idx="74">
                  <c:v>880</c:v>
                </c:pt>
                <c:pt idx="75">
                  <c:v>873</c:v>
                </c:pt>
                <c:pt idx="76">
                  <c:v>866</c:v>
                </c:pt>
                <c:pt idx="77">
                  <c:v>860</c:v>
                </c:pt>
                <c:pt idx="78">
                  <c:v>853</c:v>
                </c:pt>
                <c:pt idx="79">
                  <c:v>847</c:v>
                </c:pt>
                <c:pt idx="80">
                  <c:v>840</c:v>
                </c:pt>
                <c:pt idx="81">
                  <c:v>834</c:v>
                </c:pt>
                <c:pt idx="82">
                  <c:v>828</c:v>
                </c:pt>
                <c:pt idx="83">
                  <c:v>822</c:v>
                </c:pt>
                <c:pt idx="84">
                  <c:v>816</c:v>
                </c:pt>
                <c:pt idx="85">
                  <c:v>810</c:v>
                </c:pt>
                <c:pt idx="86">
                  <c:v>804</c:v>
                </c:pt>
                <c:pt idx="87">
                  <c:v>799</c:v>
                </c:pt>
                <c:pt idx="88">
                  <c:v>793</c:v>
                </c:pt>
                <c:pt idx="89">
                  <c:v>787</c:v>
                </c:pt>
                <c:pt idx="90">
                  <c:v>782</c:v>
                </c:pt>
                <c:pt idx="91">
                  <c:v>777</c:v>
                </c:pt>
                <c:pt idx="92">
                  <c:v>771</c:v>
                </c:pt>
                <c:pt idx="93">
                  <c:v>766</c:v>
                </c:pt>
                <c:pt idx="94">
                  <c:v>761</c:v>
                </c:pt>
                <c:pt idx="95">
                  <c:v>756</c:v>
                </c:pt>
                <c:pt idx="96">
                  <c:v>751</c:v>
                </c:pt>
                <c:pt idx="97">
                  <c:v>746</c:v>
                </c:pt>
                <c:pt idx="98">
                  <c:v>741</c:v>
                </c:pt>
                <c:pt idx="99">
                  <c:v>736</c:v>
                </c:pt>
                <c:pt idx="100">
                  <c:v>731</c:v>
                </c:pt>
                <c:pt idx="101">
                  <c:v>727</c:v>
                </c:pt>
                <c:pt idx="102">
                  <c:v>722</c:v>
                </c:pt>
                <c:pt idx="103">
                  <c:v>717</c:v>
                </c:pt>
                <c:pt idx="104">
                  <c:v>713</c:v>
                </c:pt>
                <c:pt idx="105">
                  <c:v>708</c:v>
                </c:pt>
                <c:pt idx="106">
                  <c:v>704</c:v>
                </c:pt>
                <c:pt idx="107">
                  <c:v>700</c:v>
                </c:pt>
                <c:pt idx="108">
                  <c:v>695</c:v>
                </c:pt>
                <c:pt idx="109">
                  <c:v>691</c:v>
                </c:pt>
                <c:pt idx="110">
                  <c:v>687</c:v>
                </c:pt>
                <c:pt idx="111">
                  <c:v>683</c:v>
                </c:pt>
                <c:pt idx="112">
                  <c:v>678</c:v>
                </c:pt>
                <c:pt idx="113">
                  <c:v>674</c:v>
                </c:pt>
                <c:pt idx="114">
                  <c:v>670</c:v>
                </c:pt>
                <c:pt idx="115">
                  <c:v>666</c:v>
                </c:pt>
                <c:pt idx="116">
                  <c:v>663</c:v>
                </c:pt>
                <c:pt idx="117">
                  <c:v>659</c:v>
                </c:pt>
                <c:pt idx="118">
                  <c:v>655</c:v>
                </c:pt>
                <c:pt idx="119">
                  <c:v>651</c:v>
                </c:pt>
                <c:pt idx="120">
                  <c:v>647</c:v>
                </c:pt>
                <c:pt idx="121">
                  <c:v>644</c:v>
                </c:pt>
                <c:pt idx="122">
                  <c:v>640</c:v>
                </c:pt>
                <c:pt idx="123">
                  <c:v>636</c:v>
                </c:pt>
                <c:pt idx="124">
                  <c:v>633</c:v>
                </c:pt>
                <c:pt idx="125">
                  <c:v>629</c:v>
                </c:pt>
                <c:pt idx="126">
                  <c:v>626</c:v>
                </c:pt>
                <c:pt idx="127">
                  <c:v>622</c:v>
                </c:pt>
                <c:pt idx="128">
                  <c:v>619</c:v>
                </c:pt>
                <c:pt idx="129">
                  <c:v>615</c:v>
                </c:pt>
                <c:pt idx="130">
                  <c:v>612</c:v>
                </c:pt>
                <c:pt idx="131">
                  <c:v>609</c:v>
                </c:pt>
                <c:pt idx="132">
                  <c:v>606</c:v>
                </c:pt>
                <c:pt idx="133">
                  <c:v>602</c:v>
                </c:pt>
                <c:pt idx="134">
                  <c:v>599</c:v>
                </c:pt>
                <c:pt idx="135">
                  <c:v>596</c:v>
                </c:pt>
                <c:pt idx="136">
                  <c:v>593</c:v>
                </c:pt>
                <c:pt idx="137">
                  <c:v>590</c:v>
                </c:pt>
                <c:pt idx="138">
                  <c:v>587</c:v>
                </c:pt>
                <c:pt idx="139">
                  <c:v>584</c:v>
                </c:pt>
                <c:pt idx="140">
                  <c:v>581</c:v>
                </c:pt>
                <c:pt idx="141">
                  <c:v>578</c:v>
                </c:pt>
                <c:pt idx="142">
                  <c:v>575</c:v>
                </c:pt>
                <c:pt idx="143">
                  <c:v>572</c:v>
                </c:pt>
                <c:pt idx="144">
                  <c:v>569</c:v>
                </c:pt>
                <c:pt idx="145">
                  <c:v>566</c:v>
                </c:pt>
                <c:pt idx="146">
                  <c:v>563</c:v>
                </c:pt>
                <c:pt idx="147">
                  <c:v>560</c:v>
                </c:pt>
                <c:pt idx="148">
                  <c:v>558</c:v>
                </c:pt>
                <c:pt idx="149">
                  <c:v>555</c:v>
                </c:pt>
                <c:pt idx="150">
                  <c:v>552</c:v>
                </c:pt>
                <c:pt idx="151">
                  <c:v>549</c:v>
                </c:pt>
                <c:pt idx="152">
                  <c:v>547</c:v>
                </c:pt>
                <c:pt idx="153">
                  <c:v>544</c:v>
                </c:pt>
                <c:pt idx="154">
                  <c:v>542</c:v>
                </c:pt>
                <c:pt idx="155">
                  <c:v>539</c:v>
                </c:pt>
                <c:pt idx="156">
                  <c:v>536</c:v>
                </c:pt>
                <c:pt idx="157">
                  <c:v>534</c:v>
                </c:pt>
                <c:pt idx="158">
                  <c:v>531</c:v>
                </c:pt>
                <c:pt idx="159">
                  <c:v>529</c:v>
                </c:pt>
                <c:pt idx="160">
                  <c:v>526</c:v>
                </c:pt>
                <c:pt idx="161">
                  <c:v>524</c:v>
                </c:pt>
                <c:pt idx="162">
                  <c:v>522</c:v>
                </c:pt>
                <c:pt idx="163">
                  <c:v>519</c:v>
                </c:pt>
                <c:pt idx="164">
                  <c:v>517</c:v>
                </c:pt>
                <c:pt idx="165">
                  <c:v>514</c:v>
                </c:pt>
                <c:pt idx="166">
                  <c:v>512</c:v>
                </c:pt>
                <c:pt idx="167">
                  <c:v>510</c:v>
                </c:pt>
                <c:pt idx="168">
                  <c:v>507</c:v>
                </c:pt>
                <c:pt idx="169">
                  <c:v>505</c:v>
                </c:pt>
                <c:pt idx="170">
                  <c:v>503</c:v>
                </c:pt>
                <c:pt idx="171">
                  <c:v>501</c:v>
                </c:pt>
                <c:pt idx="172">
                  <c:v>498</c:v>
                </c:pt>
                <c:pt idx="173">
                  <c:v>496</c:v>
                </c:pt>
                <c:pt idx="174">
                  <c:v>494</c:v>
                </c:pt>
                <c:pt idx="175">
                  <c:v>492</c:v>
                </c:pt>
                <c:pt idx="176">
                  <c:v>490</c:v>
                </c:pt>
                <c:pt idx="177">
                  <c:v>488</c:v>
                </c:pt>
                <c:pt idx="178">
                  <c:v>486</c:v>
                </c:pt>
                <c:pt idx="179">
                  <c:v>483</c:v>
                </c:pt>
                <c:pt idx="180">
                  <c:v>481</c:v>
                </c:pt>
                <c:pt idx="181">
                  <c:v>479</c:v>
                </c:pt>
                <c:pt idx="182">
                  <c:v>477</c:v>
                </c:pt>
                <c:pt idx="183">
                  <c:v>475</c:v>
                </c:pt>
                <c:pt idx="184">
                  <c:v>473</c:v>
                </c:pt>
                <c:pt idx="185">
                  <c:v>471</c:v>
                </c:pt>
                <c:pt idx="186">
                  <c:v>469</c:v>
                </c:pt>
                <c:pt idx="187">
                  <c:v>467</c:v>
                </c:pt>
                <c:pt idx="188">
                  <c:v>466</c:v>
                </c:pt>
                <c:pt idx="189">
                  <c:v>464</c:v>
                </c:pt>
                <c:pt idx="190">
                  <c:v>462</c:v>
                </c:pt>
                <c:pt idx="191">
                  <c:v>460</c:v>
                </c:pt>
                <c:pt idx="192">
                  <c:v>458</c:v>
                </c:pt>
                <c:pt idx="193">
                  <c:v>456</c:v>
                </c:pt>
                <c:pt idx="194">
                  <c:v>454</c:v>
                </c:pt>
                <c:pt idx="195">
                  <c:v>452</c:v>
                </c:pt>
                <c:pt idx="196">
                  <c:v>451</c:v>
                </c:pt>
                <c:pt idx="197">
                  <c:v>449</c:v>
                </c:pt>
                <c:pt idx="198">
                  <c:v>447</c:v>
                </c:pt>
                <c:pt idx="199">
                  <c:v>445</c:v>
                </c:pt>
                <c:pt idx="200">
                  <c:v>444</c:v>
                </c:pt>
                <c:pt idx="201">
                  <c:v>442</c:v>
                </c:pt>
                <c:pt idx="202">
                  <c:v>440</c:v>
                </c:pt>
                <c:pt idx="203">
                  <c:v>438</c:v>
                </c:pt>
                <c:pt idx="204">
                  <c:v>437</c:v>
                </c:pt>
                <c:pt idx="205">
                  <c:v>435</c:v>
                </c:pt>
                <c:pt idx="206">
                  <c:v>433</c:v>
                </c:pt>
                <c:pt idx="207">
                  <c:v>432</c:v>
                </c:pt>
                <c:pt idx="208">
                  <c:v>430</c:v>
                </c:pt>
                <c:pt idx="209">
                  <c:v>428</c:v>
                </c:pt>
                <c:pt idx="210">
                  <c:v>427</c:v>
                </c:pt>
                <c:pt idx="211">
                  <c:v>425</c:v>
                </c:pt>
                <c:pt idx="212">
                  <c:v>424</c:v>
                </c:pt>
                <c:pt idx="213">
                  <c:v>422</c:v>
                </c:pt>
                <c:pt idx="214">
                  <c:v>420</c:v>
                </c:pt>
                <c:pt idx="215">
                  <c:v>419</c:v>
                </c:pt>
                <c:pt idx="216">
                  <c:v>417</c:v>
                </c:pt>
                <c:pt idx="217">
                  <c:v>416</c:v>
                </c:pt>
                <c:pt idx="218">
                  <c:v>414</c:v>
                </c:pt>
                <c:pt idx="219">
                  <c:v>413</c:v>
                </c:pt>
                <c:pt idx="220">
                  <c:v>411</c:v>
                </c:pt>
                <c:pt idx="221">
                  <c:v>410</c:v>
                </c:pt>
                <c:pt idx="222">
                  <c:v>408</c:v>
                </c:pt>
                <c:pt idx="223">
                  <c:v>407</c:v>
                </c:pt>
                <c:pt idx="224">
                  <c:v>405</c:v>
                </c:pt>
                <c:pt idx="225">
                  <c:v>404</c:v>
                </c:pt>
                <c:pt idx="226">
                  <c:v>402</c:v>
                </c:pt>
                <c:pt idx="227">
                  <c:v>401</c:v>
                </c:pt>
                <c:pt idx="228">
                  <c:v>400</c:v>
                </c:pt>
                <c:pt idx="229">
                  <c:v>398</c:v>
                </c:pt>
                <c:pt idx="230">
                  <c:v>397</c:v>
                </c:pt>
                <c:pt idx="231">
                  <c:v>395</c:v>
                </c:pt>
                <c:pt idx="232">
                  <c:v>394</c:v>
                </c:pt>
                <c:pt idx="233">
                  <c:v>393</c:v>
                </c:pt>
                <c:pt idx="234">
                  <c:v>391</c:v>
                </c:pt>
                <c:pt idx="235">
                  <c:v>390</c:v>
                </c:pt>
                <c:pt idx="236">
                  <c:v>389</c:v>
                </c:pt>
                <c:pt idx="237">
                  <c:v>387</c:v>
                </c:pt>
                <c:pt idx="238">
                  <c:v>386</c:v>
                </c:pt>
                <c:pt idx="239">
                  <c:v>385</c:v>
                </c:pt>
                <c:pt idx="240">
                  <c:v>383</c:v>
                </c:pt>
                <c:pt idx="241">
                  <c:v>382</c:v>
                </c:pt>
                <c:pt idx="242">
                  <c:v>381</c:v>
                </c:pt>
                <c:pt idx="243">
                  <c:v>379</c:v>
                </c:pt>
                <c:pt idx="244">
                  <c:v>378</c:v>
                </c:pt>
                <c:pt idx="245">
                  <c:v>377</c:v>
                </c:pt>
                <c:pt idx="246">
                  <c:v>376</c:v>
                </c:pt>
                <c:pt idx="247">
                  <c:v>374</c:v>
                </c:pt>
                <c:pt idx="248">
                  <c:v>373</c:v>
                </c:pt>
                <c:pt idx="249">
                  <c:v>372</c:v>
                </c:pt>
                <c:pt idx="250">
                  <c:v>371</c:v>
                </c:pt>
                <c:pt idx="251">
                  <c:v>369</c:v>
                </c:pt>
                <c:pt idx="252">
                  <c:v>368</c:v>
                </c:pt>
                <c:pt idx="253">
                  <c:v>367</c:v>
                </c:pt>
                <c:pt idx="254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7-487F-8E6A-D66CDE22A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335088"/>
        <c:axId val="462329840"/>
      </c:lineChart>
      <c:catAx>
        <c:axId val="46233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29840"/>
        <c:crosses val="autoZero"/>
        <c:auto val="1"/>
        <c:lblAlgn val="ctr"/>
        <c:lblOffset val="100"/>
        <c:noMultiLvlLbl val="0"/>
      </c:catAx>
      <c:valAx>
        <c:axId val="4623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276224</xdr:colOff>
      <xdr:row>10</xdr:row>
      <xdr:rowOff>85725</xdr:rowOff>
    </xdr:from>
    <xdr:to>
      <xdr:col>34</xdr:col>
      <xdr:colOff>152400</xdr:colOff>
      <xdr:row>40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11</xdr:row>
      <xdr:rowOff>104775</xdr:rowOff>
    </xdr:from>
    <xdr:to>
      <xdr:col>13</xdr:col>
      <xdr:colOff>85725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10</xdr:row>
      <xdr:rowOff>28574</xdr:rowOff>
    </xdr:from>
    <xdr:to>
      <xdr:col>26</xdr:col>
      <xdr:colOff>438150</xdr:colOff>
      <xdr:row>32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600074</xdr:colOff>
      <xdr:row>4</xdr:row>
      <xdr:rowOff>19049</xdr:rowOff>
    </xdr:from>
    <xdr:to>
      <xdr:col>30</xdr:col>
      <xdr:colOff>304799</xdr:colOff>
      <xdr:row>39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333374</xdr:colOff>
      <xdr:row>3</xdr:row>
      <xdr:rowOff>9524</xdr:rowOff>
    </xdr:from>
    <xdr:to>
      <xdr:col>28</xdr:col>
      <xdr:colOff>38099</xdr:colOff>
      <xdr:row>38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133349</xdr:colOff>
      <xdr:row>3</xdr:row>
      <xdr:rowOff>66674</xdr:rowOff>
    </xdr:from>
    <xdr:to>
      <xdr:col>27</xdr:col>
      <xdr:colOff>447674</xdr:colOff>
      <xdr:row>38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333374</xdr:colOff>
      <xdr:row>3</xdr:row>
      <xdr:rowOff>9524</xdr:rowOff>
    </xdr:from>
    <xdr:to>
      <xdr:col>28</xdr:col>
      <xdr:colOff>38099</xdr:colOff>
      <xdr:row>38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2</xdr:row>
      <xdr:rowOff>104775</xdr:rowOff>
    </xdr:from>
    <xdr:to>
      <xdr:col>19</xdr:col>
      <xdr:colOff>266700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2</xdr:row>
      <xdr:rowOff>123824</xdr:rowOff>
    </xdr:from>
    <xdr:to>
      <xdr:col>24</xdr:col>
      <xdr:colOff>600074</xdr:colOff>
      <xdr:row>41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"/>
  <sheetViews>
    <sheetView workbookViewId="0">
      <selection activeCell="F28" sqref="F28"/>
    </sheetView>
  </sheetViews>
  <sheetFormatPr defaultRowHeight="15" x14ac:dyDescent="0.25"/>
  <sheetData>
    <row r="1" spans="1:61" x14ac:dyDescent="0.25">
      <c r="A1">
        <v>0</v>
      </c>
      <c r="B1">
        <v>21</v>
      </c>
      <c r="C1">
        <v>40</v>
      </c>
      <c r="D1">
        <v>59</v>
      </c>
      <c r="E1">
        <v>74</v>
      </c>
      <c r="F1">
        <v>86</v>
      </c>
      <c r="G1">
        <v>95</v>
      </c>
      <c r="H1">
        <v>99</v>
      </c>
      <c r="I1">
        <v>100</v>
      </c>
      <c r="J1">
        <v>95</v>
      </c>
      <c r="K1">
        <v>87</v>
      </c>
      <c r="L1">
        <v>75</v>
      </c>
      <c r="M1">
        <v>60</v>
      </c>
      <c r="N1">
        <v>42</v>
      </c>
      <c r="O1">
        <v>22</v>
      </c>
      <c r="P1">
        <v>2</v>
      </c>
      <c r="Q1">
        <v>-19</v>
      </c>
      <c r="R1">
        <v>-39</v>
      </c>
      <c r="S1">
        <v>-57</v>
      </c>
      <c r="T1">
        <v>-73</v>
      </c>
      <c r="U1">
        <v>-85</v>
      </c>
      <c r="V1">
        <v>-94</v>
      </c>
      <c r="W1">
        <v>-99</v>
      </c>
      <c r="X1">
        <v>-100</v>
      </c>
      <c r="Y1">
        <v>-88</v>
      </c>
      <c r="Z1">
        <v>-76</v>
      </c>
      <c r="AA1">
        <v>-61</v>
      </c>
      <c r="AB1">
        <v>-43</v>
      </c>
      <c r="AC1">
        <v>-24</v>
      </c>
    </row>
    <row r="2" spans="1:61" x14ac:dyDescent="0.25">
      <c r="A2">
        <v>0</v>
      </c>
      <c r="B2">
        <v>13</v>
      </c>
      <c r="C2">
        <v>27</v>
      </c>
      <c r="D2">
        <v>40</v>
      </c>
      <c r="E2">
        <v>53</v>
      </c>
      <c r="F2">
        <v>67</v>
      </c>
      <c r="G2">
        <v>80</v>
      </c>
      <c r="H2">
        <v>93</v>
      </c>
      <c r="I2">
        <v>93</v>
      </c>
      <c r="J2">
        <v>80</v>
      </c>
      <c r="K2">
        <v>67</v>
      </c>
      <c r="L2">
        <v>53</v>
      </c>
      <c r="M2">
        <v>40</v>
      </c>
      <c r="N2">
        <v>27</v>
      </c>
      <c r="O2">
        <v>13</v>
      </c>
      <c r="P2">
        <v>0</v>
      </c>
      <c r="Q2">
        <v>-13</v>
      </c>
      <c r="R2">
        <v>-27</v>
      </c>
      <c r="S2">
        <v>-40</v>
      </c>
      <c r="T2">
        <v>-53</v>
      </c>
      <c r="U2">
        <v>-67</v>
      </c>
      <c r="V2">
        <v>-80</v>
      </c>
      <c r="W2">
        <v>-93</v>
      </c>
      <c r="X2">
        <v>-93</v>
      </c>
      <c r="Y2">
        <v>-80</v>
      </c>
      <c r="Z2">
        <v>-67</v>
      </c>
      <c r="AA2">
        <v>-53</v>
      </c>
      <c r="AB2">
        <v>-40</v>
      </c>
      <c r="AC2">
        <v>-27</v>
      </c>
    </row>
    <row r="3" spans="1:61" x14ac:dyDescent="0.25">
      <c r="A3">
        <v>0</v>
      </c>
      <c r="B3">
        <v>7</v>
      </c>
      <c r="C3">
        <v>13</v>
      </c>
      <c r="D3">
        <v>20</v>
      </c>
      <c r="E3">
        <v>27</v>
      </c>
      <c r="F3">
        <v>33</v>
      </c>
      <c r="G3">
        <v>40</v>
      </c>
      <c r="H3">
        <v>47</v>
      </c>
      <c r="I3">
        <v>53</v>
      </c>
      <c r="J3">
        <v>60</v>
      </c>
      <c r="K3">
        <v>67</v>
      </c>
      <c r="L3">
        <v>73</v>
      </c>
      <c r="M3">
        <v>80</v>
      </c>
      <c r="N3">
        <v>87</v>
      </c>
      <c r="O3">
        <v>93</v>
      </c>
      <c r="P3">
        <v>-100</v>
      </c>
      <c r="Q3">
        <v>-93</v>
      </c>
      <c r="R3">
        <v>-87</v>
      </c>
      <c r="S3">
        <v>-80</v>
      </c>
      <c r="T3">
        <v>-73</v>
      </c>
      <c r="U3">
        <v>-67</v>
      </c>
      <c r="V3">
        <v>-60</v>
      </c>
      <c r="W3">
        <v>-53</v>
      </c>
      <c r="X3">
        <v>-47</v>
      </c>
      <c r="Y3">
        <v>-40</v>
      </c>
      <c r="Z3">
        <v>-33</v>
      </c>
      <c r="AA3">
        <v>-27</v>
      </c>
      <c r="AB3">
        <v>-20</v>
      </c>
      <c r="AC3">
        <v>-13</v>
      </c>
    </row>
    <row r="4" spans="1:61" x14ac:dyDescent="0.25">
      <c r="A4">
        <v>100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-100</v>
      </c>
      <c r="Q4">
        <v>-100</v>
      </c>
      <c r="R4">
        <v>-100</v>
      </c>
      <c r="S4">
        <v>-100</v>
      </c>
      <c r="T4">
        <v>-100</v>
      </c>
      <c r="U4">
        <v>-100</v>
      </c>
      <c r="V4">
        <v>-100</v>
      </c>
      <c r="W4">
        <v>-100</v>
      </c>
      <c r="X4">
        <v>-100</v>
      </c>
      <c r="Y4">
        <v>-100</v>
      </c>
      <c r="Z4">
        <v>-100</v>
      </c>
      <c r="AA4">
        <v>-100</v>
      </c>
      <c r="AB4">
        <v>-100</v>
      </c>
      <c r="AC4">
        <v>-100</v>
      </c>
    </row>
    <row r="5" spans="1:61" x14ac:dyDescent="0.25">
      <c r="A5">
        <v>0</v>
      </c>
      <c r="B5">
        <v>10</v>
      </c>
      <c r="C5">
        <v>20</v>
      </c>
      <c r="D5">
        <v>30</v>
      </c>
      <c r="E5">
        <v>40</v>
      </c>
      <c r="F5">
        <v>50</v>
      </c>
      <c r="G5">
        <v>58</v>
      </c>
      <c r="H5">
        <v>66</v>
      </c>
      <c r="I5">
        <v>74</v>
      </c>
      <c r="J5">
        <v>80</v>
      </c>
      <c r="K5">
        <v>86</v>
      </c>
      <c r="L5">
        <v>91</v>
      </c>
      <c r="M5">
        <v>95</v>
      </c>
      <c r="N5">
        <v>97</v>
      </c>
      <c r="O5">
        <v>99</v>
      </c>
      <c r="P5">
        <v>100</v>
      </c>
      <c r="Q5">
        <v>99</v>
      </c>
      <c r="R5">
        <v>97</v>
      </c>
      <c r="S5">
        <v>95</v>
      </c>
      <c r="T5">
        <v>91</v>
      </c>
      <c r="U5">
        <v>86</v>
      </c>
      <c r="V5">
        <v>80</v>
      </c>
      <c r="W5">
        <v>74</v>
      </c>
      <c r="X5">
        <v>66</v>
      </c>
      <c r="Y5">
        <v>58</v>
      </c>
      <c r="Z5">
        <v>50</v>
      </c>
      <c r="AA5">
        <v>40</v>
      </c>
      <c r="AB5">
        <v>30</v>
      </c>
      <c r="AC5">
        <v>20</v>
      </c>
      <c r="AD5">
        <v>10</v>
      </c>
      <c r="AE5">
        <v>0</v>
      </c>
      <c r="AF5">
        <v>-10</v>
      </c>
      <c r="AG5">
        <v>-20</v>
      </c>
      <c r="AH5">
        <v>-30</v>
      </c>
      <c r="AI5">
        <v>-40</v>
      </c>
      <c r="AJ5">
        <v>-50</v>
      </c>
      <c r="AK5">
        <v>-58</v>
      </c>
      <c r="AL5">
        <v>-66</v>
      </c>
      <c r="AM5">
        <v>-74</v>
      </c>
      <c r="AN5">
        <v>-80</v>
      </c>
      <c r="AO5">
        <v>-86</v>
      </c>
      <c r="AP5">
        <v>-91</v>
      </c>
      <c r="AQ5">
        <v>-95</v>
      </c>
      <c r="AR5">
        <v>-97</v>
      </c>
      <c r="AS5">
        <v>-99</v>
      </c>
      <c r="AT5">
        <v>-100</v>
      </c>
      <c r="AU5">
        <v>-99</v>
      </c>
      <c r="AV5">
        <v>-97</v>
      </c>
      <c r="AW5">
        <v>-95</v>
      </c>
      <c r="AX5">
        <v>-91</v>
      </c>
      <c r="AY5">
        <v>-86</v>
      </c>
      <c r="AZ5">
        <v>-80</v>
      </c>
      <c r="BA5">
        <v>-74</v>
      </c>
      <c r="BB5">
        <v>-66</v>
      </c>
      <c r="BC5">
        <v>-58</v>
      </c>
      <c r="BD5">
        <v>-50</v>
      </c>
      <c r="BE5">
        <v>-40</v>
      </c>
      <c r="BF5">
        <v>-30</v>
      </c>
      <c r="BG5">
        <v>-20</v>
      </c>
      <c r="BH5">
        <v>-10</v>
      </c>
      <c r="BI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5"/>
  <sheetViews>
    <sheetView workbookViewId="0">
      <selection activeCell="A135" sqref="A135"/>
    </sheetView>
  </sheetViews>
  <sheetFormatPr defaultRowHeight="15" x14ac:dyDescent="0.25"/>
  <sheetData>
    <row r="1" spans="1:2" x14ac:dyDescent="0.25">
      <c r="A1">
        <v>2082</v>
      </c>
      <c r="B1">
        <f>A1/2</f>
        <v>1041</v>
      </c>
    </row>
    <row r="2" spans="1:2" x14ac:dyDescent="0.25">
      <c r="A2">
        <v>2044</v>
      </c>
    </row>
    <row r="3" spans="1:2" x14ac:dyDescent="0.25">
      <c r="A3">
        <v>2008</v>
      </c>
    </row>
    <row r="4" spans="1:2" x14ac:dyDescent="0.25">
      <c r="A4">
        <v>1973</v>
      </c>
    </row>
    <row r="5" spans="1:2" x14ac:dyDescent="0.25">
      <c r="A5">
        <v>1939</v>
      </c>
    </row>
    <row r="6" spans="1:2" x14ac:dyDescent="0.25">
      <c r="A6">
        <v>1906</v>
      </c>
    </row>
    <row r="7" spans="1:2" x14ac:dyDescent="0.25">
      <c r="A7">
        <v>1874</v>
      </c>
    </row>
    <row r="8" spans="1:2" x14ac:dyDescent="0.25">
      <c r="A8">
        <v>1844</v>
      </c>
    </row>
    <row r="9" spans="1:2" x14ac:dyDescent="0.25">
      <c r="A9">
        <v>1814</v>
      </c>
    </row>
    <row r="10" spans="1:2" x14ac:dyDescent="0.25">
      <c r="A10">
        <v>1785</v>
      </c>
    </row>
    <row r="11" spans="1:2" x14ac:dyDescent="0.25">
      <c r="A11">
        <v>1757</v>
      </c>
    </row>
    <row r="12" spans="1:2" x14ac:dyDescent="0.25">
      <c r="A12">
        <v>1730</v>
      </c>
    </row>
    <row r="13" spans="1:2" x14ac:dyDescent="0.25">
      <c r="A13">
        <v>1704</v>
      </c>
    </row>
    <row r="14" spans="1:2" x14ac:dyDescent="0.25">
      <c r="A14">
        <v>1679</v>
      </c>
    </row>
    <row r="15" spans="1:2" x14ac:dyDescent="0.25">
      <c r="A15">
        <v>1654</v>
      </c>
    </row>
    <row r="16" spans="1:2" x14ac:dyDescent="0.25">
      <c r="A16">
        <v>1630</v>
      </c>
    </row>
    <row r="17" spans="1:1" x14ac:dyDescent="0.25">
      <c r="A17">
        <v>1607</v>
      </c>
    </row>
    <row r="18" spans="1:1" x14ac:dyDescent="0.25">
      <c r="A18">
        <v>1584</v>
      </c>
    </row>
    <row r="19" spans="1:1" x14ac:dyDescent="0.25">
      <c r="A19">
        <v>1562</v>
      </c>
    </row>
    <row r="20" spans="1:1" x14ac:dyDescent="0.25">
      <c r="A20">
        <v>1541</v>
      </c>
    </row>
    <row r="21" spans="1:1" x14ac:dyDescent="0.25">
      <c r="A21">
        <v>1520</v>
      </c>
    </row>
    <row r="22" spans="1:1" x14ac:dyDescent="0.25">
      <c r="A22">
        <v>1500</v>
      </c>
    </row>
    <row r="23" spans="1:1" x14ac:dyDescent="0.25">
      <c r="A23">
        <v>1480</v>
      </c>
    </row>
    <row r="24" spans="1:1" x14ac:dyDescent="0.25">
      <c r="A24">
        <v>1461</v>
      </c>
    </row>
    <row r="25" spans="1:1" x14ac:dyDescent="0.25">
      <c r="A25">
        <v>1443</v>
      </c>
    </row>
    <row r="26" spans="1:1" x14ac:dyDescent="0.25">
      <c r="A26">
        <v>1424</v>
      </c>
    </row>
    <row r="27" spans="1:1" x14ac:dyDescent="0.25">
      <c r="A27">
        <v>1407</v>
      </c>
    </row>
    <row r="28" spans="1:1" x14ac:dyDescent="0.25">
      <c r="A28">
        <v>1389</v>
      </c>
    </row>
    <row r="29" spans="1:1" x14ac:dyDescent="0.25">
      <c r="A29">
        <v>1372</v>
      </c>
    </row>
    <row r="30" spans="1:1" x14ac:dyDescent="0.25">
      <c r="A30">
        <v>1356</v>
      </c>
    </row>
    <row r="31" spans="1:1" x14ac:dyDescent="0.25">
      <c r="A31">
        <v>1340</v>
      </c>
    </row>
    <row r="32" spans="1:1" x14ac:dyDescent="0.25">
      <c r="A32">
        <v>1324</v>
      </c>
    </row>
    <row r="33" spans="1:1" x14ac:dyDescent="0.25">
      <c r="A33">
        <v>1309</v>
      </c>
    </row>
    <row r="34" spans="1:1" x14ac:dyDescent="0.25">
      <c r="A34">
        <v>1294</v>
      </c>
    </row>
    <row r="35" spans="1:1" x14ac:dyDescent="0.25">
      <c r="A35">
        <v>1279</v>
      </c>
    </row>
    <row r="36" spans="1:1" x14ac:dyDescent="0.25">
      <c r="A36">
        <v>1265</v>
      </c>
    </row>
    <row r="37" spans="1:1" x14ac:dyDescent="0.25">
      <c r="A37">
        <v>1250</v>
      </c>
    </row>
    <row r="38" spans="1:1" x14ac:dyDescent="0.25">
      <c r="A38">
        <v>1237</v>
      </c>
    </row>
    <row r="39" spans="1:1" x14ac:dyDescent="0.25">
      <c r="A39">
        <v>1223</v>
      </c>
    </row>
    <row r="40" spans="1:1" x14ac:dyDescent="0.25">
      <c r="A40">
        <v>1210</v>
      </c>
    </row>
    <row r="41" spans="1:1" x14ac:dyDescent="0.25">
      <c r="A41">
        <v>1197</v>
      </c>
    </row>
    <row r="42" spans="1:1" x14ac:dyDescent="0.25">
      <c r="A42">
        <v>1185</v>
      </c>
    </row>
    <row r="43" spans="1:1" x14ac:dyDescent="0.25">
      <c r="A43">
        <v>1172</v>
      </c>
    </row>
    <row r="44" spans="1:1" x14ac:dyDescent="0.25">
      <c r="A44">
        <v>1160</v>
      </c>
    </row>
    <row r="45" spans="1:1" x14ac:dyDescent="0.25">
      <c r="A45">
        <v>1149</v>
      </c>
    </row>
    <row r="46" spans="1:1" x14ac:dyDescent="0.25">
      <c r="A46">
        <v>1137</v>
      </c>
    </row>
    <row r="47" spans="1:1" x14ac:dyDescent="0.25">
      <c r="A47">
        <v>1126</v>
      </c>
    </row>
    <row r="48" spans="1:1" x14ac:dyDescent="0.25">
      <c r="A48">
        <v>1114</v>
      </c>
    </row>
    <row r="49" spans="1:1" x14ac:dyDescent="0.25">
      <c r="A49">
        <v>1104</v>
      </c>
    </row>
    <row r="50" spans="1:1" x14ac:dyDescent="0.25">
      <c r="A50">
        <v>1093</v>
      </c>
    </row>
    <row r="51" spans="1:1" x14ac:dyDescent="0.25">
      <c r="A51">
        <v>1082</v>
      </c>
    </row>
    <row r="52" spans="1:1" x14ac:dyDescent="0.25">
      <c r="A52">
        <v>1072</v>
      </c>
    </row>
    <row r="53" spans="1:1" x14ac:dyDescent="0.25">
      <c r="A53">
        <v>1062</v>
      </c>
    </row>
    <row r="54" spans="1:1" x14ac:dyDescent="0.25">
      <c r="A54">
        <v>1052</v>
      </c>
    </row>
    <row r="55" spans="1:1" x14ac:dyDescent="0.25">
      <c r="A55">
        <v>1042</v>
      </c>
    </row>
    <row r="56" spans="1:1" x14ac:dyDescent="0.25">
      <c r="A56">
        <v>1033</v>
      </c>
    </row>
    <row r="57" spans="1:1" x14ac:dyDescent="0.25">
      <c r="A57">
        <v>1023</v>
      </c>
    </row>
    <row r="58" spans="1:1" x14ac:dyDescent="0.25">
      <c r="A58">
        <v>1014</v>
      </c>
    </row>
    <row r="59" spans="1:1" x14ac:dyDescent="0.25">
      <c r="A59">
        <v>1005</v>
      </c>
    </row>
    <row r="60" spans="1:1" x14ac:dyDescent="0.25">
      <c r="A60">
        <v>996</v>
      </c>
    </row>
    <row r="61" spans="1:1" x14ac:dyDescent="0.25">
      <c r="A61">
        <v>988</v>
      </c>
    </row>
    <row r="62" spans="1:1" x14ac:dyDescent="0.25">
      <c r="A62">
        <v>979</v>
      </c>
    </row>
    <row r="63" spans="1:1" x14ac:dyDescent="0.25">
      <c r="A63">
        <v>971</v>
      </c>
    </row>
    <row r="64" spans="1:1" x14ac:dyDescent="0.25">
      <c r="A64">
        <v>962</v>
      </c>
    </row>
    <row r="65" spans="1:1" x14ac:dyDescent="0.25">
      <c r="A65">
        <v>954</v>
      </c>
    </row>
    <row r="66" spans="1:1" x14ac:dyDescent="0.25">
      <c r="A66">
        <v>946</v>
      </c>
    </row>
    <row r="67" spans="1:1" x14ac:dyDescent="0.25">
      <c r="A67">
        <v>938</v>
      </c>
    </row>
    <row r="68" spans="1:1" x14ac:dyDescent="0.25">
      <c r="A68">
        <v>930</v>
      </c>
    </row>
    <row r="69" spans="1:1" x14ac:dyDescent="0.25">
      <c r="A69">
        <v>923</v>
      </c>
    </row>
    <row r="70" spans="1:1" x14ac:dyDescent="0.25">
      <c r="A70">
        <v>915</v>
      </c>
    </row>
    <row r="71" spans="1:1" x14ac:dyDescent="0.25">
      <c r="A71">
        <v>908</v>
      </c>
    </row>
    <row r="72" spans="1:1" x14ac:dyDescent="0.25">
      <c r="A72">
        <v>901</v>
      </c>
    </row>
    <row r="73" spans="1:1" x14ac:dyDescent="0.25">
      <c r="A73">
        <v>894</v>
      </c>
    </row>
    <row r="74" spans="1:1" x14ac:dyDescent="0.25">
      <c r="A74">
        <v>887</v>
      </c>
    </row>
    <row r="75" spans="1:1" x14ac:dyDescent="0.25">
      <c r="A75">
        <v>880</v>
      </c>
    </row>
    <row r="76" spans="1:1" x14ac:dyDescent="0.25">
      <c r="A76">
        <v>873</v>
      </c>
    </row>
    <row r="77" spans="1:1" x14ac:dyDescent="0.25">
      <c r="A77">
        <v>866</v>
      </c>
    </row>
    <row r="78" spans="1:1" x14ac:dyDescent="0.25">
      <c r="A78">
        <v>860</v>
      </c>
    </row>
    <row r="79" spans="1:1" x14ac:dyDescent="0.25">
      <c r="A79">
        <v>853</v>
      </c>
    </row>
    <row r="80" spans="1:1" x14ac:dyDescent="0.25">
      <c r="A80">
        <v>847</v>
      </c>
    </row>
    <row r="81" spans="1:1" x14ac:dyDescent="0.25">
      <c r="A81">
        <v>840</v>
      </c>
    </row>
    <row r="82" spans="1:1" x14ac:dyDescent="0.25">
      <c r="A82">
        <v>834</v>
      </c>
    </row>
    <row r="83" spans="1:1" x14ac:dyDescent="0.25">
      <c r="A83">
        <v>828</v>
      </c>
    </row>
    <row r="84" spans="1:1" x14ac:dyDescent="0.25">
      <c r="A84">
        <v>822</v>
      </c>
    </row>
    <row r="85" spans="1:1" x14ac:dyDescent="0.25">
      <c r="A85">
        <v>816</v>
      </c>
    </row>
    <row r="86" spans="1:1" x14ac:dyDescent="0.25">
      <c r="A86">
        <v>810</v>
      </c>
    </row>
    <row r="87" spans="1:1" x14ac:dyDescent="0.25">
      <c r="A87">
        <v>804</v>
      </c>
    </row>
    <row r="88" spans="1:1" x14ac:dyDescent="0.25">
      <c r="A88">
        <v>799</v>
      </c>
    </row>
    <row r="89" spans="1:1" x14ac:dyDescent="0.25">
      <c r="A89">
        <v>793</v>
      </c>
    </row>
    <row r="90" spans="1:1" x14ac:dyDescent="0.25">
      <c r="A90">
        <v>787</v>
      </c>
    </row>
    <row r="91" spans="1:1" x14ac:dyDescent="0.25">
      <c r="A91">
        <v>782</v>
      </c>
    </row>
    <row r="92" spans="1:1" x14ac:dyDescent="0.25">
      <c r="A92">
        <v>777</v>
      </c>
    </row>
    <row r="93" spans="1:1" x14ac:dyDescent="0.25">
      <c r="A93">
        <v>771</v>
      </c>
    </row>
    <row r="94" spans="1:1" x14ac:dyDescent="0.25">
      <c r="A94">
        <v>766</v>
      </c>
    </row>
    <row r="95" spans="1:1" x14ac:dyDescent="0.25">
      <c r="A95">
        <v>761</v>
      </c>
    </row>
    <row r="96" spans="1:1" x14ac:dyDescent="0.25">
      <c r="A96">
        <v>756</v>
      </c>
    </row>
    <row r="97" spans="1:1" x14ac:dyDescent="0.25">
      <c r="A97">
        <v>751</v>
      </c>
    </row>
    <row r="98" spans="1:1" x14ac:dyDescent="0.25">
      <c r="A98">
        <v>746</v>
      </c>
    </row>
    <row r="99" spans="1:1" x14ac:dyDescent="0.25">
      <c r="A99">
        <v>741</v>
      </c>
    </row>
    <row r="100" spans="1:1" x14ac:dyDescent="0.25">
      <c r="A100">
        <v>736</v>
      </c>
    </row>
    <row r="101" spans="1:1" x14ac:dyDescent="0.25">
      <c r="A101">
        <v>731</v>
      </c>
    </row>
    <row r="102" spans="1:1" x14ac:dyDescent="0.25">
      <c r="A102">
        <v>727</v>
      </c>
    </row>
    <row r="103" spans="1:1" x14ac:dyDescent="0.25">
      <c r="A103">
        <v>722</v>
      </c>
    </row>
    <row r="104" spans="1:1" x14ac:dyDescent="0.25">
      <c r="A104">
        <v>717</v>
      </c>
    </row>
    <row r="105" spans="1:1" x14ac:dyDescent="0.25">
      <c r="A105">
        <v>713</v>
      </c>
    </row>
    <row r="106" spans="1:1" x14ac:dyDescent="0.25">
      <c r="A106">
        <v>708</v>
      </c>
    </row>
    <row r="107" spans="1:1" x14ac:dyDescent="0.25">
      <c r="A107">
        <v>704</v>
      </c>
    </row>
    <row r="108" spans="1:1" x14ac:dyDescent="0.25">
      <c r="A108">
        <v>700</v>
      </c>
    </row>
    <row r="109" spans="1:1" x14ac:dyDescent="0.25">
      <c r="A109">
        <v>695</v>
      </c>
    </row>
    <row r="110" spans="1:1" x14ac:dyDescent="0.25">
      <c r="A110">
        <v>691</v>
      </c>
    </row>
    <row r="111" spans="1:1" x14ac:dyDescent="0.25">
      <c r="A111">
        <v>687</v>
      </c>
    </row>
    <row r="112" spans="1:1" x14ac:dyDescent="0.25">
      <c r="A112">
        <v>683</v>
      </c>
    </row>
    <row r="113" spans="1:1" x14ac:dyDescent="0.25">
      <c r="A113">
        <v>678</v>
      </c>
    </row>
    <row r="114" spans="1:1" x14ac:dyDescent="0.25">
      <c r="A114">
        <v>674</v>
      </c>
    </row>
    <row r="115" spans="1:1" x14ac:dyDescent="0.25">
      <c r="A115">
        <v>670</v>
      </c>
    </row>
    <row r="116" spans="1:1" x14ac:dyDescent="0.25">
      <c r="A116">
        <v>666</v>
      </c>
    </row>
    <row r="117" spans="1:1" x14ac:dyDescent="0.25">
      <c r="A117">
        <v>663</v>
      </c>
    </row>
    <row r="118" spans="1:1" x14ac:dyDescent="0.25">
      <c r="A118">
        <v>659</v>
      </c>
    </row>
    <row r="119" spans="1:1" x14ac:dyDescent="0.25">
      <c r="A119">
        <v>655</v>
      </c>
    </row>
    <row r="120" spans="1:1" x14ac:dyDescent="0.25">
      <c r="A120">
        <v>651</v>
      </c>
    </row>
    <row r="121" spans="1:1" x14ac:dyDescent="0.25">
      <c r="A121">
        <v>647</v>
      </c>
    </row>
    <row r="122" spans="1:1" x14ac:dyDescent="0.25">
      <c r="A122">
        <v>644</v>
      </c>
    </row>
    <row r="123" spans="1:1" x14ac:dyDescent="0.25">
      <c r="A123">
        <v>640</v>
      </c>
    </row>
    <row r="124" spans="1:1" x14ac:dyDescent="0.25">
      <c r="A124">
        <v>636</v>
      </c>
    </row>
    <row r="125" spans="1:1" x14ac:dyDescent="0.25">
      <c r="A125">
        <v>633</v>
      </c>
    </row>
    <row r="126" spans="1:1" x14ac:dyDescent="0.25">
      <c r="A126">
        <v>629</v>
      </c>
    </row>
    <row r="127" spans="1:1" x14ac:dyDescent="0.25">
      <c r="A127">
        <v>626</v>
      </c>
    </row>
    <row r="128" spans="1:1" x14ac:dyDescent="0.25">
      <c r="A128">
        <v>622</v>
      </c>
    </row>
    <row r="129" spans="1:1" x14ac:dyDescent="0.25">
      <c r="A129">
        <v>619</v>
      </c>
    </row>
    <row r="130" spans="1:1" x14ac:dyDescent="0.25">
      <c r="A130">
        <v>615</v>
      </c>
    </row>
    <row r="131" spans="1:1" x14ac:dyDescent="0.25">
      <c r="A131">
        <v>612</v>
      </c>
    </row>
    <row r="132" spans="1:1" x14ac:dyDescent="0.25">
      <c r="A132">
        <v>609</v>
      </c>
    </row>
    <row r="133" spans="1:1" x14ac:dyDescent="0.25">
      <c r="A133">
        <v>606</v>
      </c>
    </row>
    <row r="134" spans="1:1" x14ac:dyDescent="0.25">
      <c r="A134">
        <v>602</v>
      </c>
    </row>
    <row r="135" spans="1:1" x14ac:dyDescent="0.25">
      <c r="A135">
        <v>599</v>
      </c>
    </row>
    <row r="136" spans="1:1" x14ac:dyDescent="0.25">
      <c r="A136">
        <v>596</v>
      </c>
    </row>
    <row r="137" spans="1:1" x14ac:dyDescent="0.25">
      <c r="A137">
        <v>593</v>
      </c>
    </row>
    <row r="138" spans="1:1" x14ac:dyDescent="0.25">
      <c r="A138">
        <v>590</v>
      </c>
    </row>
    <row r="139" spans="1:1" x14ac:dyDescent="0.25">
      <c r="A139">
        <v>587</v>
      </c>
    </row>
    <row r="140" spans="1:1" x14ac:dyDescent="0.25">
      <c r="A140">
        <v>584</v>
      </c>
    </row>
    <row r="141" spans="1:1" x14ac:dyDescent="0.25">
      <c r="A141">
        <v>581</v>
      </c>
    </row>
    <row r="142" spans="1:1" x14ac:dyDescent="0.25">
      <c r="A142">
        <v>578</v>
      </c>
    </row>
    <row r="143" spans="1:1" x14ac:dyDescent="0.25">
      <c r="A143">
        <v>575</v>
      </c>
    </row>
    <row r="144" spans="1:1" x14ac:dyDescent="0.25">
      <c r="A144">
        <v>572</v>
      </c>
    </row>
    <row r="145" spans="1:1" x14ac:dyDescent="0.25">
      <c r="A145">
        <v>569</v>
      </c>
    </row>
    <row r="146" spans="1:1" x14ac:dyDescent="0.25">
      <c r="A146">
        <v>566</v>
      </c>
    </row>
    <row r="147" spans="1:1" x14ac:dyDescent="0.25">
      <c r="A147">
        <v>563</v>
      </c>
    </row>
    <row r="148" spans="1:1" x14ac:dyDescent="0.25">
      <c r="A148">
        <v>560</v>
      </c>
    </row>
    <row r="149" spans="1:1" x14ac:dyDescent="0.25">
      <c r="A149">
        <v>558</v>
      </c>
    </row>
    <row r="150" spans="1:1" x14ac:dyDescent="0.25">
      <c r="A150">
        <v>555</v>
      </c>
    </row>
    <row r="151" spans="1:1" x14ac:dyDescent="0.25">
      <c r="A151">
        <v>552</v>
      </c>
    </row>
    <row r="152" spans="1:1" x14ac:dyDescent="0.25">
      <c r="A152">
        <v>549</v>
      </c>
    </row>
    <row r="153" spans="1:1" x14ac:dyDescent="0.25">
      <c r="A153">
        <v>547</v>
      </c>
    </row>
    <row r="154" spans="1:1" x14ac:dyDescent="0.25">
      <c r="A154">
        <v>544</v>
      </c>
    </row>
    <row r="155" spans="1:1" x14ac:dyDescent="0.25">
      <c r="A155">
        <v>542</v>
      </c>
    </row>
    <row r="156" spans="1:1" x14ac:dyDescent="0.25">
      <c r="A156">
        <v>539</v>
      </c>
    </row>
    <row r="157" spans="1:1" x14ac:dyDescent="0.25">
      <c r="A157">
        <v>536</v>
      </c>
    </row>
    <row r="158" spans="1:1" x14ac:dyDescent="0.25">
      <c r="A158">
        <v>534</v>
      </c>
    </row>
    <row r="159" spans="1:1" x14ac:dyDescent="0.25">
      <c r="A159">
        <v>531</v>
      </c>
    </row>
    <row r="160" spans="1:1" x14ac:dyDescent="0.25">
      <c r="A160">
        <v>529</v>
      </c>
    </row>
    <row r="161" spans="1:1" x14ac:dyDescent="0.25">
      <c r="A161">
        <v>526</v>
      </c>
    </row>
    <row r="162" spans="1:1" x14ac:dyDescent="0.25">
      <c r="A162">
        <v>524</v>
      </c>
    </row>
    <row r="163" spans="1:1" x14ac:dyDescent="0.25">
      <c r="A163">
        <v>522</v>
      </c>
    </row>
    <row r="164" spans="1:1" x14ac:dyDescent="0.25">
      <c r="A164">
        <v>519</v>
      </c>
    </row>
    <row r="165" spans="1:1" x14ac:dyDescent="0.25">
      <c r="A165">
        <v>517</v>
      </c>
    </row>
    <row r="166" spans="1:1" x14ac:dyDescent="0.25">
      <c r="A166">
        <v>514</v>
      </c>
    </row>
    <row r="167" spans="1:1" x14ac:dyDescent="0.25">
      <c r="A167">
        <v>512</v>
      </c>
    </row>
    <row r="168" spans="1:1" x14ac:dyDescent="0.25">
      <c r="A168">
        <v>510</v>
      </c>
    </row>
    <row r="169" spans="1:1" x14ac:dyDescent="0.25">
      <c r="A169">
        <v>507</v>
      </c>
    </row>
    <row r="170" spans="1:1" x14ac:dyDescent="0.25">
      <c r="A170">
        <v>505</v>
      </c>
    </row>
    <row r="171" spans="1:1" x14ac:dyDescent="0.25">
      <c r="A171">
        <v>503</v>
      </c>
    </row>
    <row r="172" spans="1:1" x14ac:dyDescent="0.25">
      <c r="A172">
        <v>501</v>
      </c>
    </row>
    <row r="173" spans="1:1" x14ac:dyDescent="0.25">
      <c r="A173">
        <v>498</v>
      </c>
    </row>
    <row r="174" spans="1:1" x14ac:dyDescent="0.25">
      <c r="A174">
        <v>496</v>
      </c>
    </row>
    <row r="175" spans="1:1" x14ac:dyDescent="0.25">
      <c r="A175">
        <v>494</v>
      </c>
    </row>
    <row r="176" spans="1:1" x14ac:dyDescent="0.25">
      <c r="A176">
        <v>492</v>
      </c>
    </row>
    <row r="177" spans="1:1" x14ac:dyDescent="0.25">
      <c r="A177">
        <v>490</v>
      </c>
    </row>
    <row r="178" spans="1:1" x14ac:dyDescent="0.25">
      <c r="A178">
        <v>488</v>
      </c>
    </row>
    <row r="179" spans="1:1" x14ac:dyDescent="0.25">
      <c r="A179">
        <v>486</v>
      </c>
    </row>
    <row r="180" spans="1:1" x14ac:dyDescent="0.25">
      <c r="A180">
        <v>483</v>
      </c>
    </row>
    <row r="181" spans="1:1" x14ac:dyDescent="0.25">
      <c r="A181">
        <v>481</v>
      </c>
    </row>
    <row r="182" spans="1:1" x14ac:dyDescent="0.25">
      <c r="A182">
        <v>479</v>
      </c>
    </row>
    <row r="183" spans="1:1" x14ac:dyDescent="0.25">
      <c r="A183">
        <v>477</v>
      </c>
    </row>
    <row r="184" spans="1:1" x14ac:dyDescent="0.25">
      <c r="A184">
        <v>475</v>
      </c>
    </row>
    <row r="185" spans="1:1" x14ac:dyDescent="0.25">
      <c r="A185">
        <v>473</v>
      </c>
    </row>
    <row r="186" spans="1:1" x14ac:dyDescent="0.25">
      <c r="A186">
        <v>471</v>
      </c>
    </row>
    <row r="187" spans="1:1" x14ac:dyDescent="0.25">
      <c r="A187">
        <v>469</v>
      </c>
    </row>
    <row r="188" spans="1:1" x14ac:dyDescent="0.25">
      <c r="A188">
        <v>467</v>
      </c>
    </row>
    <row r="189" spans="1:1" x14ac:dyDescent="0.25">
      <c r="A189">
        <v>466</v>
      </c>
    </row>
    <row r="190" spans="1:1" x14ac:dyDescent="0.25">
      <c r="A190">
        <v>464</v>
      </c>
    </row>
    <row r="191" spans="1:1" x14ac:dyDescent="0.25">
      <c r="A191">
        <v>462</v>
      </c>
    </row>
    <row r="192" spans="1:1" x14ac:dyDescent="0.25">
      <c r="A192">
        <v>460</v>
      </c>
    </row>
    <row r="193" spans="1:1" x14ac:dyDescent="0.25">
      <c r="A193">
        <v>458</v>
      </c>
    </row>
    <row r="194" spans="1:1" x14ac:dyDescent="0.25">
      <c r="A194">
        <v>456</v>
      </c>
    </row>
    <row r="195" spans="1:1" x14ac:dyDescent="0.25">
      <c r="A195">
        <v>454</v>
      </c>
    </row>
    <row r="196" spans="1:1" x14ac:dyDescent="0.25">
      <c r="A196">
        <v>452</v>
      </c>
    </row>
    <row r="197" spans="1:1" x14ac:dyDescent="0.25">
      <c r="A197">
        <v>451</v>
      </c>
    </row>
    <row r="198" spans="1:1" x14ac:dyDescent="0.25">
      <c r="A198">
        <v>449</v>
      </c>
    </row>
    <row r="199" spans="1:1" x14ac:dyDescent="0.25">
      <c r="A199">
        <v>447</v>
      </c>
    </row>
    <row r="200" spans="1:1" x14ac:dyDescent="0.25">
      <c r="A200">
        <v>445</v>
      </c>
    </row>
    <row r="201" spans="1:1" x14ac:dyDescent="0.25">
      <c r="A201">
        <v>444</v>
      </c>
    </row>
    <row r="202" spans="1:1" x14ac:dyDescent="0.25">
      <c r="A202">
        <v>442</v>
      </c>
    </row>
    <row r="203" spans="1:1" x14ac:dyDescent="0.25">
      <c r="A203">
        <v>440</v>
      </c>
    </row>
    <row r="204" spans="1:1" x14ac:dyDescent="0.25">
      <c r="A204">
        <v>438</v>
      </c>
    </row>
    <row r="205" spans="1:1" x14ac:dyDescent="0.25">
      <c r="A205">
        <v>437</v>
      </c>
    </row>
    <row r="206" spans="1:1" x14ac:dyDescent="0.25">
      <c r="A206">
        <v>435</v>
      </c>
    </row>
    <row r="207" spans="1:1" x14ac:dyDescent="0.25">
      <c r="A207">
        <v>433</v>
      </c>
    </row>
    <row r="208" spans="1:1" x14ac:dyDescent="0.25">
      <c r="A208">
        <v>432</v>
      </c>
    </row>
    <row r="209" spans="1:1" x14ac:dyDescent="0.25">
      <c r="A209">
        <v>430</v>
      </c>
    </row>
    <row r="210" spans="1:1" x14ac:dyDescent="0.25">
      <c r="A210">
        <v>428</v>
      </c>
    </row>
    <row r="211" spans="1:1" x14ac:dyDescent="0.25">
      <c r="A211">
        <v>427</v>
      </c>
    </row>
    <row r="212" spans="1:1" x14ac:dyDescent="0.25">
      <c r="A212">
        <v>425</v>
      </c>
    </row>
    <row r="213" spans="1:1" x14ac:dyDescent="0.25">
      <c r="A213">
        <v>424</v>
      </c>
    </row>
    <row r="214" spans="1:1" x14ac:dyDescent="0.25">
      <c r="A214">
        <v>422</v>
      </c>
    </row>
    <row r="215" spans="1:1" x14ac:dyDescent="0.25">
      <c r="A215">
        <v>420</v>
      </c>
    </row>
    <row r="216" spans="1:1" x14ac:dyDescent="0.25">
      <c r="A216">
        <v>419</v>
      </c>
    </row>
    <row r="217" spans="1:1" x14ac:dyDescent="0.25">
      <c r="A217">
        <v>417</v>
      </c>
    </row>
    <row r="218" spans="1:1" x14ac:dyDescent="0.25">
      <c r="A218">
        <v>416</v>
      </c>
    </row>
    <row r="219" spans="1:1" x14ac:dyDescent="0.25">
      <c r="A219">
        <v>414</v>
      </c>
    </row>
    <row r="220" spans="1:1" x14ac:dyDescent="0.25">
      <c r="A220">
        <v>413</v>
      </c>
    </row>
    <row r="221" spans="1:1" x14ac:dyDescent="0.25">
      <c r="A221">
        <v>411</v>
      </c>
    </row>
    <row r="222" spans="1:1" x14ac:dyDescent="0.25">
      <c r="A222">
        <v>410</v>
      </c>
    </row>
    <row r="223" spans="1:1" x14ac:dyDescent="0.25">
      <c r="A223">
        <v>408</v>
      </c>
    </row>
    <row r="224" spans="1:1" x14ac:dyDescent="0.25">
      <c r="A224">
        <v>407</v>
      </c>
    </row>
    <row r="225" spans="1:1" x14ac:dyDescent="0.25">
      <c r="A225">
        <v>405</v>
      </c>
    </row>
    <row r="226" spans="1:1" x14ac:dyDescent="0.25">
      <c r="A226">
        <v>404</v>
      </c>
    </row>
    <row r="227" spans="1:1" x14ac:dyDescent="0.25">
      <c r="A227">
        <v>402</v>
      </c>
    </row>
    <row r="228" spans="1:1" x14ac:dyDescent="0.25">
      <c r="A228">
        <v>401</v>
      </c>
    </row>
    <row r="229" spans="1:1" x14ac:dyDescent="0.25">
      <c r="A229">
        <v>400</v>
      </c>
    </row>
    <row r="230" spans="1:1" x14ac:dyDescent="0.25">
      <c r="A230">
        <v>398</v>
      </c>
    </row>
    <row r="231" spans="1:1" x14ac:dyDescent="0.25">
      <c r="A231">
        <v>397</v>
      </c>
    </row>
    <row r="232" spans="1:1" x14ac:dyDescent="0.25">
      <c r="A232">
        <v>395</v>
      </c>
    </row>
    <row r="233" spans="1:1" x14ac:dyDescent="0.25">
      <c r="A233">
        <v>394</v>
      </c>
    </row>
    <row r="234" spans="1:1" x14ac:dyDescent="0.25">
      <c r="A234">
        <v>393</v>
      </c>
    </row>
    <row r="235" spans="1:1" x14ac:dyDescent="0.25">
      <c r="A235">
        <v>391</v>
      </c>
    </row>
    <row r="236" spans="1:1" x14ac:dyDescent="0.25">
      <c r="A236">
        <v>390</v>
      </c>
    </row>
    <row r="237" spans="1:1" x14ac:dyDescent="0.25">
      <c r="A237">
        <v>389</v>
      </c>
    </row>
    <row r="238" spans="1:1" x14ac:dyDescent="0.25">
      <c r="A238">
        <v>387</v>
      </c>
    </row>
    <row r="239" spans="1:1" x14ac:dyDescent="0.25">
      <c r="A239">
        <v>386</v>
      </c>
    </row>
    <row r="240" spans="1:1" x14ac:dyDescent="0.25">
      <c r="A240">
        <v>385</v>
      </c>
    </row>
    <row r="241" spans="1:1" x14ac:dyDescent="0.25">
      <c r="A241">
        <v>383</v>
      </c>
    </row>
    <row r="242" spans="1:1" x14ac:dyDescent="0.25">
      <c r="A242">
        <v>382</v>
      </c>
    </row>
    <row r="243" spans="1:1" x14ac:dyDescent="0.25">
      <c r="A243">
        <v>381</v>
      </c>
    </row>
    <row r="244" spans="1:1" x14ac:dyDescent="0.25">
      <c r="A244">
        <v>379</v>
      </c>
    </row>
    <row r="245" spans="1:1" x14ac:dyDescent="0.25">
      <c r="A245">
        <v>378</v>
      </c>
    </row>
    <row r="246" spans="1:1" x14ac:dyDescent="0.25">
      <c r="A246">
        <v>377</v>
      </c>
    </row>
    <row r="247" spans="1:1" x14ac:dyDescent="0.25">
      <c r="A247">
        <v>376</v>
      </c>
    </row>
    <row r="248" spans="1:1" x14ac:dyDescent="0.25">
      <c r="A248">
        <v>374</v>
      </c>
    </row>
    <row r="249" spans="1:1" x14ac:dyDescent="0.25">
      <c r="A249">
        <v>373</v>
      </c>
    </row>
    <row r="250" spans="1:1" x14ac:dyDescent="0.25">
      <c r="A250">
        <v>372</v>
      </c>
    </row>
    <row r="251" spans="1:1" x14ac:dyDescent="0.25">
      <c r="A251">
        <v>371</v>
      </c>
    </row>
    <row r="252" spans="1:1" x14ac:dyDescent="0.25">
      <c r="A252">
        <v>369</v>
      </c>
    </row>
    <row r="253" spans="1:1" x14ac:dyDescent="0.25">
      <c r="A253">
        <v>368</v>
      </c>
    </row>
    <row r="254" spans="1:1" x14ac:dyDescent="0.25">
      <c r="A254">
        <v>367</v>
      </c>
    </row>
    <row r="255" spans="1:1" x14ac:dyDescent="0.25">
      <c r="A255">
        <v>366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B2" sqref="B2"/>
    </sheetView>
  </sheetViews>
  <sheetFormatPr defaultRowHeight="15" x14ac:dyDescent="0.25"/>
  <cols>
    <col min="2" max="2" width="10" bestFit="1" customWidth="1"/>
    <col min="7" max="7" width="11" bestFit="1" customWidth="1"/>
  </cols>
  <sheetData>
    <row r="1" spans="1:11" x14ac:dyDescent="0.25">
      <c r="A1" t="s">
        <v>26</v>
      </c>
      <c r="B1">
        <v>33600</v>
      </c>
      <c r="D1">
        <f>B2/(B3*(B4+1))</f>
        <v>7692.3076923076924</v>
      </c>
      <c r="F1" t="s">
        <v>31</v>
      </c>
      <c r="G1">
        <f>(B2/(B3*B1))-1</f>
        <v>28.761904761904763</v>
      </c>
    </row>
    <row r="2" spans="1:11" x14ac:dyDescent="0.25">
      <c r="A2" t="s">
        <v>27</v>
      </c>
      <c r="B2">
        <v>16000000</v>
      </c>
    </row>
    <row r="3" spans="1:11" x14ac:dyDescent="0.25">
      <c r="A3" t="s">
        <v>29</v>
      </c>
      <c r="B3">
        <v>16</v>
      </c>
    </row>
    <row r="4" spans="1:11" x14ac:dyDescent="0.25">
      <c r="A4" t="s">
        <v>30</v>
      </c>
      <c r="B4">
        <v>129</v>
      </c>
      <c r="I4" s="2" t="s">
        <v>28</v>
      </c>
    </row>
    <row r="8" spans="1:11" x14ac:dyDescent="0.25">
      <c r="D8" s="1" t="s">
        <v>24</v>
      </c>
    </row>
    <row r="9" spans="1:11" x14ac:dyDescent="0.25">
      <c r="D9" s="1" t="s">
        <v>25</v>
      </c>
      <c r="K9" t="s">
        <v>32</v>
      </c>
    </row>
    <row r="10" spans="1:11" x14ac:dyDescent="0.25">
      <c r="K10" t="s">
        <v>33</v>
      </c>
    </row>
    <row r="11" spans="1:11" x14ac:dyDescent="0.25">
      <c r="K11" t="s">
        <v>34</v>
      </c>
    </row>
    <row r="12" spans="1:11" x14ac:dyDescent="0.25">
      <c r="K12" t="s">
        <v>35</v>
      </c>
    </row>
    <row r="13" spans="1:11" x14ac:dyDescent="0.25">
      <c r="K13" t="s">
        <v>36</v>
      </c>
    </row>
    <row r="14" spans="1:11" x14ac:dyDescent="0.25">
      <c r="K14" t="s">
        <v>34</v>
      </c>
    </row>
    <row r="15" spans="1:11" x14ac:dyDescent="0.25">
      <c r="K15" t="s">
        <v>37</v>
      </c>
    </row>
    <row r="16" spans="1:11" x14ac:dyDescent="0.25">
      <c r="K16" t="s">
        <v>38</v>
      </c>
    </row>
    <row r="17" spans="11:11" x14ac:dyDescent="0.25">
      <c r="K17" t="s">
        <v>34</v>
      </c>
    </row>
    <row r="18" spans="11:11" x14ac:dyDescent="0.25">
      <c r="K18" t="s">
        <v>39</v>
      </c>
    </row>
    <row r="19" spans="11:11" x14ac:dyDescent="0.25">
      <c r="K19" t="s">
        <v>40</v>
      </c>
    </row>
    <row r="20" spans="11:11" x14ac:dyDescent="0.25">
      <c r="K20" t="s">
        <v>34</v>
      </c>
    </row>
    <row r="22" spans="11:11" x14ac:dyDescent="0.25">
      <c r="K22" t="s">
        <v>41</v>
      </c>
    </row>
    <row r="23" spans="11:11" x14ac:dyDescent="0.25">
      <c r="K23" t="s">
        <v>42</v>
      </c>
    </row>
    <row r="24" spans="11:11" x14ac:dyDescent="0.25">
      <c r="K24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E1" workbookViewId="0">
      <selection activeCell="N2" sqref="N2"/>
    </sheetView>
  </sheetViews>
  <sheetFormatPr defaultRowHeight="15" x14ac:dyDescent="0.25"/>
  <cols>
    <col min="13" max="13" width="11.7109375" bestFit="1" customWidth="1"/>
    <col min="15" max="15" width="11.710937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23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100</v>
      </c>
      <c r="F2">
        <v>0</v>
      </c>
      <c r="H2">
        <v>0</v>
      </c>
      <c r="I2">
        <v>0</v>
      </c>
      <c r="J2">
        <f>ROUND(100*SIN(RADIANS(I2)),0)</f>
        <v>0</v>
      </c>
      <c r="K2">
        <f>ROUND(100*SIN(RADIANS(H2)),0)</f>
        <v>0</v>
      </c>
      <c r="L2">
        <f>ROUND(2*100/PI()*ASIN(SIN(RADIANS(I2))), 0)</f>
        <v>0</v>
      </c>
      <c r="M2">
        <f>ROUND(-2*100/PI()*ATAN(_xlfn.COT(RADIANS(I2/2)+PI()/2)), 0)</f>
        <v>0</v>
      </c>
      <c r="N2">
        <f>SIGN(SIN(RADIANS(I2)) ) *100</f>
        <v>0</v>
      </c>
      <c r="O2">
        <f>ROUND(2*100/PI()*ATAN(_xlfn.COT(RADIANS(I2/2)+PI()/2)), 0)</f>
        <v>0</v>
      </c>
    </row>
    <row r="3" spans="1:15" x14ac:dyDescent="0.25">
      <c r="A3">
        <v>1</v>
      </c>
      <c r="B3">
        <v>21</v>
      </c>
      <c r="C3">
        <v>13</v>
      </c>
      <c r="D3">
        <v>7</v>
      </c>
      <c r="E3">
        <v>100</v>
      </c>
      <c r="F3">
        <v>10</v>
      </c>
      <c r="H3">
        <f>360*(A3/30)</f>
        <v>12</v>
      </c>
      <c r="I3">
        <f>360*(A3/60)</f>
        <v>6</v>
      </c>
      <c r="J3">
        <f>ROUND(100*SIN(RADIANS(I3)),0)</f>
        <v>10</v>
      </c>
      <c r="K3">
        <f t="shared" ref="K3:K32" si="0">ROUND(100*SIN(RADIANS(H3)),0)</f>
        <v>21</v>
      </c>
      <c r="L3">
        <f t="shared" ref="L3:L62" si="1">ROUND(2*100/PI()*ASIN(SIN(RADIANS(I3))), 0)</f>
        <v>7</v>
      </c>
      <c r="M3">
        <f t="shared" ref="M3:M62" si="2">ROUND(-2*100/PI()*ATAN(_xlfn.COT(RADIANS(I3/2)+PI()/2)), 0)</f>
        <v>3</v>
      </c>
      <c r="N3">
        <f t="shared" ref="N3:N62" si="3">SIGN(SIN(RADIANS(I3)) ) *100</f>
        <v>100</v>
      </c>
      <c r="O3">
        <f t="shared" ref="O3:O62" si="4">ROUND(2*100/PI()*ATAN(_xlfn.COT(RADIANS(I3/2)+PI()/2)), 0)</f>
        <v>-3</v>
      </c>
    </row>
    <row r="4" spans="1:15" x14ac:dyDescent="0.25">
      <c r="A4">
        <v>2</v>
      </c>
      <c r="B4">
        <v>40</v>
      </c>
      <c r="C4">
        <v>27</v>
      </c>
      <c r="D4">
        <v>13</v>
      </c>
      <c r="E4">
        <v>100</v>
      </c>
      <c r="F4">
        <v>20</v>
      </c>
      <c r="H4">
        <f t="shared" ref="H4:H32" si="5">360*(A4/30)</f>
        <v>24</v>
      </c>
      <c r="I4">
        <f t="shared" ref="I4:I62" si="6">360*(A4/60)</f>
        <v>12</v>
      </c>
      <c r="J4">
        <f t="shared" ref="J4:J62" si="7">ROUND(100*SIN(RADIANS(I4)),0)</f>
        <v>21</v>
      </c>
      <c r="K4">
        <f t="shared" si="0"/>
        <v>41</v>
      </c>
      <c r="L4">
        <f t="shared" si="1"/>
        <v>13</v>
      </c>
      <c r="M4">
        <f t="shared" si="2"/>
        <v>7</v>
      </c>
      <c r="N4">
        <f t="shared" si="3"/>
        <v>100</v>
      </c>
      <c r="O4">
        <f t="shared" si="4"/>
        <v>-7</v>
      </c>
    </row>
    <row r="5" spans="1:15" x14ac:dyDescent="0.25">
      <c r="A5">
        <v>3</v>
      </c>
      <c r="B5">
        <v>59</v>
      </c>
      <c r="C5">
        <v>40</v>
      </c>
      <c r="D5">
        <v>20</v>
      </c>
      <c r="E5">
        <v>100</v>
      </c>
      <c r="F5">
        <v>30</v>
      </c>
      <c r="H5">
        <f t="shared" si="5"/>
        <v>36</v>
      </c>
      <c r="I5">
        <f t="shared" si="6"/>
        <v>18</v>
      </c>
      <c r="J5">
        <f t="shared" si="7"/>
        <v>31</v>
      </c>
      <c r="K5">
        <f t="shared" si="0"/>
        <v>59</v>
      </c>
      <c r="L5">
        <f t="shared" si="1"/>
        <v>20</v>
      </c>
      <c r="M5">
        <f t="shared" si="2"/>
        <v>10</v>
      </c>
      <c r="N5">
        <f t="shared" si="3"/>
        <v>100</v>
      </c>
      <c r="O5">
        <f t="shared" si="4"/>
        <v>-10</v>
      </c>
    </row>
    <row r="6" spans="1:15" x14ac:dyDescent="0.25">
      <c r="A6">
        <v>4</v>
      </c>
      <c r="B6">
        <v>74</v>
      </c>
      <c r="C6">
        <v>53</v>
      </c>
      <c r="D6">
        <v>27</v>
      </c>
      <c r="E6">
        <v>100</v>
      </c>
      <c r="F6">
        <v>40</v>
      </c>
      <c r="H6">
        <f t="shared" si="5"/>
        <v>48</v>
      </c>
      <c r="I6">
        <f t="shared" si="6"/>
        <v>24</v>
      </c>
      <c r="J6">
        <f t="shared" si="7"/>
        <v>41</v>
      </c>
      <c r="K6">
        <f t="shared" si="0"/>
        <v>74</v>
      </c>
      <c r="L6">
        <f t="shared" si="1"/>
        <v>27</v>
      </c>
      <c r="M6">
        <f t="shared" si="2"/>
        <v>13</v>
      </c>
      <c r="N6">
        <f t="shared" si="3"/>
        <v>100</v>
      </c>
      <c r="O6">
        <f t="shared" si="4"/>
        <v>-13</v>
      </c>
    </row>
    <row r="7" spans="1:15" x14ac:dyDescent="0.25">
      <c r="A7">
        <v>5</v>
      </c>
      <c r="B7">
        <v>86</v>
      </c>
      <c r="C7">
        <v>67</v>
      </c>
      <c r="D7">
        <v>33</v>
      </c>
      <c r="E7">
        <v>100</v>
      </c>
      <c r="F7">
        <v>50</v>
      </c>
      <c r="H7">
        <f t="shared" si="5"/>
        <v>60</v>
      </c>
      <c r="I7">
        <f t="shared" si="6"/>
        <v>30</v>
      </c>
      <c r="J7">
        <f t="shared" si="7"/>
        <v>50</v>
      </c>
      <c r="K7">
        <f t="shared" si="0"/>
        <v>87</v>
      </c>
      <c r="L7">
        <f t="shared" si="1"/>
        <v>33</v>
      </c>
      <c r="M7">
        <f t="shared" si="2"/>
        <v>17</v>
      </c>
      <c r="N7">
        <f t="shared" si="3"/>
        <v>100</v>
      </c>
      <c r="O7">
        <f t="shared" si="4"/>
        <v>-17</v>
      </c>
    </row>
    <row r="8" spans="1:15" x14ac:dyDescent="0.25">
      <c r="A8">
        <v>6</v>
      </c>
      <c r="B8">
        <v>95</v>
      </c>
      <c r="C8">
        <v>80</v>
      </c>
      <c r="D8">
        <v>40</v>
      </c>
      <c r="E8">
        <v>100</v>
      </c>
      <c r="F8">
        <v>58</v>
      </c>
      <c r="H8">
        <f t="shared" si="5"/>
        <v>72</v>
      </c>
      <c r="I8">
        <f t="shared" si="6"/>
        <v>36</v>
      </c>
      <c r="J8">
        <f t="shared" si="7"/>
        <v>59</v>
      </c>
      <c r="K8">
        <f t="shared" si="0"/>
        <v>95</v>
      </c>
      <c r="L8">
        <f t="shared" si="1"/>
        <v>40</v>
      </c>
      <c r="M8">
        <f t="shared" si="2"/>
        <v>20</v>
      </c>
      <c r="N8">
        <f t="shared" si="3"/>
        <v>100</v>
      </c>
      <c r="O8">
        <f t="shared" si="4"/>
        <v>-20</v>
      </c>
    </row>
    <row r="9" spans="1:15" x14ac:dyDescent="0.25">
      <c r="A9">
        <v>7</v>
      </c>
      <c r="B9">
        <v>99</v>
      </c>
      <c r="C9">
        <v>93</v>
      </c>
      <c r="D9">
        <v>47</v>
      </c>
      <c r="E9">
        <v>100</v>
      </c>
      <c r="F9">
        <v>66</v>
      </c>
      <c r="H9">
        <f t="shared" si="5"/>
        <v>84</v>
      </c>
      <c r="I9">
        <f t="shared" si="6"/>
        <v>42</v>
      </c>
      <c r="J9">
        <f t="shared" si="7"/>
        <v>67</v>
      </c>
      <c r="K9">
        <f t="shared" si="0"/>
        <v>99</v>
      </c>
      <c r="L9">
        <f t="shared" si="1"/>
        <v>47</v>
      </c>
      <c r="M9">
        <f t="shared" si="2"/>
        <v>23</v>
      </c>
      <c r="N9">
        <f t="shared" si="3"/>
        <v>100</v>
      </c>
      <c r="O9">
        <f t="shared" si="4"/>
        <v>-23</v>
      </c>
    </row>
    <row r="10" spans="1:15" x14ac:dyDescent="0.25">
      <c r="A10">
        <v>8</v>
      </c>
      <c r="B10">
        <v>100</v>
      </c>
      <c r="C10">
        <v>93</v>
      </c>
      <c r="D10">
        <v>53</v>
      </c>
      <c r="E10">
        <v>100</v>
      </c>
      <c r="F10">
        <v>74</v>
      </c>
      <c r="H10">
        <f t="shared" si="5"/>
        <v>96</v>
      </c>
      <c r="I10">
        <f t="shared" si="6"/>
        <v>48</v>
      </c>
      <c r="J10">
        <f t="shared" si="7"/>
        <v>74</v>
      </c>
      <c r="K10">
        <f t="shared" si="0"/>
        <v>99</v>
      </c>
      <c r="L10">
        <f t="shared" si="1"/>
        <v>53</v>
      </c>
      <c r="M10">
        <f t="shared" si="2"/>
        <v>27</v>
      </c>
      <c r="N10">
        <f t="shared" si="3"/>
        <v>100</v>
      </c>
      <c r="O10">
        <f t="shared" si="4"/>
        <v>-27</v>
      </c>
    </row>
    <row r="11" spans="1:15" x14ac:dyDescent="0.25">
      <c r="A11">
        <v>9</v>
      </c>
      <c r="B11">
        <v>95</v>
      </c>
      <c r="C11">
        <v>80</v>
      </c>
      <c r="D11">
        <v>60</v>
      </c>
      <c r="E11">
        <v>100</v>
      </c>
      <c r="F11">
        <v>80</v>
      </c>
      <c r="H11">
        <f t="shared" si="5"/>
        <v>108</v>
      </c>
      <c r="I11">
        <f t="shared" si="6"/>
        <v>54</v>
      </c>
      <c r="J11">
        <f t="shared" si="7"/>
        <v>81</v>
      </c>
      <c r="K11">
        <f t="shared" si="0"/>
        <v>95</v>
      </c>
      <c r="L11">
        <f t="shared" si="1"/>
        <v>60</v>
      </c>
      <c r="M11">
        <f t="shared" si="2"/>
        <v>30</v>
      </c>
      <c r="N11">
        <f t="shared" si="3"/>
        <v>100</v>
      </c>
      <c r="O11">
        <f t="shared" si="4"/>
        <v>-30</v>
      </c>
    </row>
    <row r="12" spans="1:15" x14ac:dyDescent="0.25">
      <c r="A12">
        <v>10</v>
      </c>
      <c r="B12">
        <v>87</v>
      </c>
      <c r="C12">
        <v>67</v>
      </c>
      <c r="D12">
        <v>67</v>
      </c>
      <c r="E12">
        <v>100</v>
      </c>
      <c r="F12">
        <v>86</v>
      </c>
      <c r="H12">
        <f t="shared" si="5"/>
        <v>120</v>
      </c>
      <c r="I12">
        <f t="shared" si="6"/>
        <v>60</v>
      </c>
      <c r="J12">
        <f t="shared" si="7"/>
        <v>87</v>
      </c>
      <c r="K12">
        <f t="shared" si="0"/>
        <v>87</v>
      </c>
      <c r="L12">
        <f t="shared" si="1"/>
        <v>67</v>
      </c>
      <c r="M12">
        <f t="shared" si="2"/>
        <v>33</v>
      </c>
      <c r="N12">
        <f t="shared" si="3"/>
        <v>100</v>
      </c>
      <c r="O12">
        <f t="shared" si="4"/>
        <v>-33</v>
      </c>
    </row>
    <row r="13" spans="1:15" x14ac:dyDescent="0.25">
      <c r="A13">
        <v>11</v>
      </c>
      <c r="B13">
        <v>75</v>
      </c>
      <c r="C13">
        <v>53</v>
      </c>
      <c r="D13">
        <v>73</v>
      </c>
      <c r="E13">
        <v>100</v>
      </c>
      <c r="F13">
        <v>91</v>
      </c>
      <c r="H13">
        <f t="shared" si="5"/>
        <v>132</v>
      </c>
      <c r="I13">
        <f t="shared" si="6"/>
        <v>66</v>
      </c>
      <c r="J13">
        <f t="shared" si="7"/>
        <v>91</v>
      </c>
      <c r="K13">
        <f t="shared" si="0"/>
        <v>74</v>
      </c>
      <c r="L13">
        <f t="shared" si="1"/>
        <v>73</v>
      </c>
      <c r="M13">
        <f t="shared" si="2"/>
        <v>37</v>
      </c>
      <c r="N13">
        <f t="shared" si="3"/>
        <v>100</v>
      </c>
      <c r="O13">
        <f t="shared" si="4"/>
        <v>-37</v>
      </c>
    </row>
    <row r="14" spans="1:15" x14ac:dyDescent="0.25">
      <c r="A14">
        <v>12</v>
      </c>
      <c r="B14">
        <v>60</v>
      </c>
      <c r="C14">
        <v>40</v>
      </c>
      <c r="D14">
        <v>80</v>
      </c>
      <c r="E14">
        <v>100</v>
      </c>
      <c r="F14">
        <v>95</v>
      </c>
      <c r="H14">
        <f t="shared" si="5"/>
        <v>144</v>
      </c>
      <c r="I14">
        <f t="shared" si="6"/>
        <v>72</v>
      </c>
      <c r="J14">
        <f t="shared" si="7"/>
        <v>95</v>
      </c>
      <c r="K14">
        <f t="shared" si="0"/>
        <v>59</v>
      </c>
      <c r="L14">
        <f t="shared" si="1"/>
        <v>80</v>
      </c>
      <c r="M14">
        <f t="shared" si="2"/>
        <v>40</v>
      </c>
      <c r="N14">
        <f t="shared" si="3"/>
        <v>100</v>
      </c>
      <c r="O14">
        <f t="shared" si="4"/>
        <v>-40</v>
      </c>
    </row>
    <row r="15" spans="1:15" x14ac:dyDescent="0.25">
      <c r="A15">
        <v>13</v>
      </c>
      <c r="B15">
        <v>42</v>
      </c>
      <c r="C15">
        <v>27</v>
      </c>
      <c r="D15">
        <v>87</v>
      </c>
      <c r="E15">
        <v>100</v>
      </c>
      <c r="F15">
        <v>97</v>
      </c>
      <c r="H15">
        <f t="shared" si="5"/>
        <v>156</v>
      </c>
      <c r="I15">
        <f t="shared" si="6"/>
        <v>78</v>
      </c>
      <c r="J15">
        <f t="shared" si="7"/>
        <v>98</v>
      </c>
      <c r="K15">
        <f t="shared" si="0"/>
        <v>41</v>
      </c>
      <c r="L15">
        <f t="shared" si="1"/>
        <v>87</v>
      </c>
      <c r="M15">
        <f t="shared" si="2"/>
        <v>43</v>
      </c>
      <c r="N15">
        <f t="shared" si="3"/>
        <v>100</v>
      </c>
      <c r="O15">
        <f t="shared" si="4"/>
        <v>-43</v>
      </c>
    </row>
    <row r="16" spans="1:15" x14ac:dyDescent="0.25">
      <c r="A16">
        <v>14</v>
      </c>
      <c r="B16">
        <v>22</v>
      </c>
      <c r="C16">
        <v>13</v>
      </c>
      <c r="D16">
        <v>93</v>
      </c>
      <c r="E16">
        <v>100</v>
      </c>
      <c r="F16">
        <v>99</v>
      </c>
      <c r="H16">
        <f t="shared" si="5"/>
        <v>168</v>
      </c>
      <c r="I16">
        <f t="shared" si="6"/>
        <v>84</v>
      </c>
      <c r="J16">
        <f t="shared" si="7"/>
        <v>99</v>
      </c>
      <c r="K16">
        <f t="shared" si="0"/>
        <v>21</v>
      </c>
      <c r="L16">
        <f t="shared" si="1"/>
        <v>93</v>
      </c>
      <c r="M16">
        <f t="shared" si="2"/>
        <v>47</v>
      </c>
      <c r="N16">
        <f t="shared" si="3"/>
        <v>100</v>
      </c>
      <c r="O16">
        <f t="shared" si="4"/>
        <v>-47</v>
      </c>
    </row>
    <row r="17" spans="1:15" x14ac:dyDescent="0.25">
      <c r="A17">
        <v>15</v>
      </c>
      <c r="B17">
        <v>2</v>
      </c>
      <c r="C17">
        <v>0</v>
      </c>
      <c r="D17">
        <v>-100</v>
      </c>
      <c r="E17">
        <v>-100</v>
      </c>
      <c r="F17">
        <v>100</v>
      </c>
      <c r="H17">
        <f t="shared" si="5"/>
        <v>180</v>
      </c>
      <c r="I17">
        <f t="shared" si="6"/>
        <v>90</v>
      </c>
      <c r="J17">
        <f t="shared" si="7"/>
        <v>100</v>
      </c>
      <c r="K17">
        <f t="shared" si="0"/>
        <v>0</v>
      </c>
      <c r="L17">
        <f t="shared" si="1"/>
        <v>100</v>
      </c>
      <c r="M17">
        <f t="shared" si="2"/>
        <v>50</v>
      </c>
      <c r="N17">
        <f t="shared" si="3"/>
        <v>100</v>
      </c>
      <c r="O17">
        <f t="shared" si="4"/>
        <v>-50</v>
      </c>
    </row>
    <row r="18" spans="1:15" x14ac:dyDescent="0.25">
      <c r="A18">
        <v>16</v>
      </c>
      <c r="B18">
        <v>-19</v>
      </c>
      <c r="C18">
        <v>-13</v>
      </c>
      <c r="D18">
        <v>-93</v>
      </c>
      <c r="E18">
        <v>-100</v>
      </c>
      <c r="F18">
        <v>99</v>
      </c>
      <c r="H18">
        <f t="shared" si="5"/>
        <v>192</v>
      </c>
      <c r="I18">
        <f t="shared" si="6"/>
        <v>96</v>
      </c>
      <c r="J18">
        <f t="shared" si="7"/>
        <v>99</v>
      </c>
      <c r="K18">
        <f t="shared" si="0"/>
        <v>-21</v>
      </c>
      <c r="L18">
        <f t="shared" si="1"/>
        <v>93</v>
      </c>
      <c r="M18">
        <f t="shared" si="2"/>
        <v>53</v>
      </c>
      <c r="N18">
        <f t="shared" si="3"/>
        <v>100</v>
      </c>
      <c r="O18">
        <f t="shared" si="4"/>
        <v>-53</v>
      </c>
    </row>
    <row r="19" spans="1:15" x14ac:dyDescent="0.25">
      <c r="A19">
        <v>17</v>
      </c>
      <c r="B19">
        <v>-39</v>
      </c>
      <c r="C19">
        <v>-27</v>
      </c>
      <c r="D19">
        <v>-87</v>
      </c>
      <c r="E19">
        <v>-100</v>
      </c>
      <c r="F19">
        <v>97</v>
      </c>
      <c r="H19">
        <f t="shared" si="5"/>
        <v>204</v>
      </c>
      <c r="I19">
        <f t="shared" si="6"/>
        <v>102</v>
      </c>
      <c r="J19">
        <f t="shared" si="7"/>
        <v>98</v>
      </c>
      <c r="K19">
        <f t="shared" si="0"/>
        <v>-41</v>
      </c>
      <c r="L19">
        <f t="shared" si="1"/>
        <v>87</v>
      </c>
      <c r="M19">
        <f t="shared" si="2"/>
        <v>57</v>
      </c>
      <c r="N19">
        <f t="shared" si="3"/>
        <v>100</v>
      </c>
      <c r="O19">
        <f t="shared" si="4"/>
        <v>-57</v>
      </c>
    </row>
    <row r="20" spans="1:15" x14ac:dyDescent="0.25">
      <c r="A20">
        <v>18</v>
      </c>
      <c r="B20">
        <v>-57</v>
      </c>
      <c r="C20">
        <v>-40</v>
      </c>
      <c r="D20">
        <v>-80</v>
      </c>
      <c r="E20">
        <v>-100</v>
      </c>
      <c r="F20">
        <v>95</v>
      </c>
      <c r="H20">
        <f t="shared" si="5"/>
        <v>216</v>
      </c>
      <c r="I20">
        <f t="shared" si="6"/>
        <v>108</v>
      </c>
      <c r="J20">
        <f t="shared" si="7"/>
        <v>95</v>
      </c>
      <c r="K20">
        <f t="shared" si="0"/>
        <v>-59</v>
      </c>
      <c r="L20">
        <f t="shared" si="1"/>
        <v>80</v>
      </c>
      <c r="M20">
        <f t="shared" si="2"/>
        <v>60</v>
      </c>
      <c r="N20">
        <f t="shared" si="3"/>
        <v>100</v>
      </c>
      <c r="O20">
        <f t="shared" si="4"/>
        <v>-60</v>
      </c>
    </row>
    <row r="21" spans="1:15" x14ac:dyDescent="0.25">
      <c r="A21">
        <v>19</v>
      </c>
      <c r="B21">
        <v>-73</v>
      </c>
      <c r="C21">
        <v>-53</v>
      </c>
      <c r="D21">
        <v>-73</v>
      </c>
      <c r="E21">
        <v>-100</v>
      </c>
      <c r="F21">
        <v>91</v>
      </c>
      <c r="H21">
        <f t="shared" si="5"/>
        <v>228</v>
      </c>
      <c r="I21">
        <f t="shared" si="6"/>
        <v>114</v>
      </c>
      <c r="J21">
        <f t="shared" si="7"/>
        <v>91</v>
      </c>
      <c r="K21">
        <f t="shared" si="0"/>
        <v>-74</v>
      </c>
      <c r="L21">
        <f t="shared" si="1"/>
        <v>73</v>
      </c>
      <c r="M21">
        <f t="shared" si="2"/>
        <v>63</v>
      </c>
      <c r="N21">
        <f t="shared" si="3"/>
        <v>100</v>
      </c>
      <c r="O21">
        <f t="shared" si="4"/>
        <v>-63</v>
      </c>
    </row>
    <row r="22" spans="1:15" x14ac:dyDescent="0.25">
      <c r="A22">
        <v>20</v>
      </c>
      <c r="B22">
        <v>-85</v>
      </c>
      <c r="C22">
        <v>-67</v>
      </c>
      <c r="D22">
        <v>-67</v>
      </c>
      <c r="E22">
        <v>-100</v>
      </c>
      <c r="F22">
        <v>86</v>
      </c>
      <c r="H22">
        <f t="shared" si="5"/>
        <v>240</v>
      </c>
      <c r="I22">
        <f t="shared" si="6"/>
        <v>120</v>
      </c>
      <c r="J22">
        <f t="shared" si="7"/>
        <v>87</v>
      </c>
      <c r="K22">
        <f t="shared" si="0"/>
        <v>-87</v>
      </c>
      <c r="L22">
        <f t="shared" si="1"/>
        <v>67</v>
      </c>
      <c r="M22">
        <f t="shared" si="2"/>
        <v>67</v>
      </c>
      <c r="N22">
        <f t="shared" si="3"/>
        <v>100</v>
      </c>
      <c r="O22">
        <f t="shared" si="4"/>
        <v>-67</v>
      </c>
    </row>
    <row r="23" spans="1:15" x14ac:dyDescent="0.25">
      <c r="A23">
        <v>21</v>
      </c>
      <c r="B23">
        <v>-94</v>
      </c>
      <c r="C23">
        <v>-80</v>
      </c>
      <c r="D23">
        <v>-60</v>
      </c>
      <c r="E23">
        <v>-100</v>
      </c>
      <c r="F23">
        <v>80</v>
      </c>
      <c r="H23">
        <f t="shared" si="5"/>
        <v>251.99999999999997</v>
      </c>
      <c r="I23">
        <f t="shared" si="6"/>
        <v>125.99999999999999</v>
      </c>
      <c r="J23">
        <f t="shared" si="7"/>
        <v>81</v>
      </c>
      <c r="K23">
        <f t="shared" si="0"/>
        <v>-95</v>
      </c>
      <c r="L23">
        <f t="shared" si="1"/>
        <v>60</v>
      </c>
      <c r="M23">
        <f t="shared" si="2"/>
        <v>70</v>
      </c>
      <c r="N23">
        <f t="shared" si="3"/>
        <v>100</v>
      </c>
      <c r="O23">
        <f t="shared" si="4"/>
        <v>-70</v>
      </c>
    </row>
    <row r="24" spans="1:15" x14ac:dyDescent="0.25">
      <c r="A24">
        <v>22</v>
      </c>
      <c r="B24">
        <v>-99</v>
      </c>
      <c r="C24">
        <v>-93</v>
      </c>
      <c r="D24">
        <v>-53</v>
      </c>
      <c r="E24">
        <v>-100</v>
      </c>
      <c r="F24">
        <v>74</v>
      </c>
      <c r="H24">
        <f t="shared" si="5"/>
        <v>264</v>
      </c>
      <c r="I24">
        <f t="shared" si="6"/>
        <v>132</v>
      </c>
      <c r="J24">
        <f t="shared" si="7"/>
        <v>74</v>
      </c>
      <c r="K24">
        <f t="shared" si="0"/>
        <v>-99</v>
      </c>
      <c r="L24">
        <f t="shared" si="1"/>
        <v>53</v>
      </c>
      <c r="M24">
        <f t="shared" si="2"/>
        <v>73</v>
      </c>
      <c r="N24">
        <f t="shared" si="3"/>
        <v>100</v>
      </c>
      <c r="O24">
        <f t="shared" si="4"/>
        <v>-73</v>
      </c>
    </row>
    <row r="25" spans="1:15" x14ac:dyDescent="0.25">
      <c r="A25">
        <v>23</v>
      </c>
      <c r="B25">
        <v>-100</v>
      </c>
      <c r="C25">
        <v>-93</v>
      </c>
      <c r="D25">
        <v>-47</v>
      </c>
      <c r="E25">
        <v>-100</v>
      </c>
      <c r="F25">
        <v>66</v>
      </c>
      <c r="H25">
        <f t="shared" si="5"/>
        <v>276</v>
      </c>
      <c r="I25">
        <f t="shared" si="6"/>
        <v>138</v>
      </c>
      <c r="J25">
        <f t="shared" si="7"/>
        <v>67</v>
      </c>
      <c r="K25">
        <f t="shared" si="0"/>
        <v>-99</v>
      </c>
      <c r="L25">
        <f t="shared" si="1"/>
        <v>47</v>
      </c>
      <c r="M25">
        <f t="shared" si="2"/>
        <v>77</v>
      </c>
      <c r="N25">
        <f t="shared" si="3"/>
        <v>100</v>
      </c>
      <c r="O25">
        <f t="shared" si="4"/>
        <v>-77</v>
      </c>
    </row>
    <row r="26" spans="1:15" x14ac:dyDescent="0.25">
      <c r="A26">
        <v>24</v>
      </c>
      <c r="B26">
        <v>-88</v>
      </c>
      <c r="C26">
        <v>-80</v>
      </c>
      <c r="D26">
        <v>-40</v>
      </c>
      <c r="E26">
        <v>-100</v>
      </c>
      <c r="F26">
        <v>58</v>
      </c>
      <c r="H26">
        <f t="shared" si="5"/>
        <v>288</v>
      </c>
      <c r="I26">
        <f t="shared" si="6"/>
        <v>144</v>
      </c>
      <c r="J26">
        <f t="shared" si="7"/>
        <v>59</v>
      </c>
      <c r="K26">
        <f t="shared" si="0"/>
        <v>-95</v>
      </c>
      <c r="L26">
        <f t="shared" si="1"/>
        <v>40</v>
      </c>
      <c r="M26">
        <f t="shared" si="2"/>
        <v>80</v>
      </c>
      <c r="N26">
        <f t="shared" si="3"/>
        <v>100</v>
      </c>
      <c r="O26">
        <f t="shared" si="4"/>
        <v>-80</v>
      </c>
    </row>
    <row r="27" spans="1:15" x14ac:dyDescent="0.25">
      <c r="A27">
        <v>25</v>
      </c>
      <c r="B27">
        <v>-76</v>
      </c>
      <c r="C27">
        <v>-67</v>
      </c>
      <c r="D27">
        <v>-33</v>
      </c>
      <c r="E27">
        <v>-100</v>
      </c>
      <c r="F27">
        <v>50</v>
      </c>
      <c r="H27">
        <f t="shared" si="5"/>
        <v>300</v>
      </c>
      <c r="I27">
        <f t="shared" si="6"/>
        <v>150</v>
      </c>
      <c r="J27">
        <f t="shared" si="7"/>
        <v>50</v>
      </c>
      <c r="K27">
        <f t="shared" si="0"/>
        <v>-87</v>
      </c>
      <c r="L27">
        <f t="shared" si="1"/>
        <v>33</v>
      </c>
      <c r="M27">
        <f t="shared" si="2"/>
        <v>83</v>
      </c>
      <c r="N27">
        <f t="shared" si="3"/>
        <v>100</v>
      </c>
      <c r="O27">
        <f t="shared" si="4"/>
        <v>-83</v>
      </c>
    </row>
    <row r="28" spans="1:15" x14ac:dyDescent="0.25">
      <c r="A28">
        <v>26</v>
      </c>
      <c r="B28">
        <v>-61</v>
      </c>
      <c r="C28">
        <v>-53</v>
      </c>
      <c r="D28">
        <v>-27</v>
      </c>
      <c r="E28">
        <v>-100</v>
      </c>
      <c r="F28">
        <v>40</v>
      </c>
      <c r="H28">
        <f t="shared" si="5"/>
        <v>312</v>
      </c>
      <c r="I28">
        <f t="shared" si="6"/>
        <v>156</v>
      </c>
      <c r="J28">
        <f t="shared" si="7"/>
        <v>41</v>
      </c>
      <c r="K28">
        <f t="shared" si="0"/>
        <v>-74</v>
      </c>
      <c r="L28">
        <f t="shared" si="1"/>
        <v>27</v>
      </c>
      <c r="M28">
        <f t="shared" si="2"/>
        <v>87</v>
      </c>
      <c r="N28">
        <f t="shared" si="3"/>
        <v>100</v>
      </c>
      <c r="O28">
        <f t="shared" si="4"/>
        <v>-87</v>
      </c>
    </row>
    <row r="29" spans="1:15" x14ac:dyDescent="0.25">
      <c r="A29">
        <v>27</v>
      </c>
      <c r="B29">
        <v>-43</v>
      </c>
      <c r="C29">
        <v>-40</v>
      </c>
      <c r="D29">
        <v>-20</v>
      </c>
      <c r="E29">
        <v>-100</v>
      </c>
      <c r="F29">
        <v>30</v>
      </c>
      <c r="H29">
        <f t="shared" si="5"/>
        <v>324</v>
      </c>
      <c r="I29">
        <f t="shared" si="6"/>
        <v>162</v>
      </c>
      <c r="J29">
        <f t="shared" si="7"/>
        <v>31</v>
      </c>
      <c r="K29">
        <f t="shared" si="0"/>
        <v>-59</v>
      </c>
      <c r="L29">
        <f t="shared" si="1"/>
        <v>20</v>
      </c>
      <c r="M29">
        <f t="shared" si="2"/>
        <v>90</v>
      </c>
      <c r="N29">
        <f t="shared" si="3"/>
        <v>100</v>
      </c>
      <c r="O29">
        <f t="shared" si="4"/>
        <v>-90</v>
      </c>
    </row>
    <row r="30" spans="1:15" x14ac:dyDescent="0.25">
      <c r="A30">
        <v>28</v>
      </c>
      <c r="B30">
        <v>-24</v>
      </c>
      <c r="C30">
        <v>-27</v>
      </c>
      <c r="D30">
        <v>-13</v>
      </c>
      <c r="E30">
        <v>-100</v>
      </c>
      <c r="F30">
        <v>20</v>
      </c>
      <c r="H30">
        <f t="shared" si="5"/>
        <v>336</v>
      </c>
      <c r="I30">
        <f t="shared" si="6"/>
        <v>168</v>
      </c>
      <c r="J30">
        <f t="shared" si="7"/>
        <v>21</v>
      </c>
      <c r="K30">
        <f t="shared" si="0"/>
        <v>-41</v>
      </c>
      <c r="L30">
        <f t="shared" si="1"/>
        <v>13</v>
      </c>
      <c r="M30">
        <f t="shared" si="2"/>
        <v>93</v>
      </c>
      <c r="N30">
        <f t="shared" si="3"/>
        <v>100</v>
      </c>
      <c r="O30">
        <f t="shared" si="4"/>
        <v>-93</v>
      </c>
    </row>
    <row r="31" spans="1:15" x14ac:dyDescent="0.25">
      <c r="A31">
        <v>29</v>
      </c>
      <c r="C31">
        <v>-13</v>
      </c>
      <c r="F31">
        <v>10</v>
      </c>
      <c r="H31">
        <f t="shared" si="5"/>
        <v>348</v>
      </c>
      <c r="I31">
        <f t="shared" si="6"/>
        <v>174</v>
      </c>
      <c r="J31">
        <f t="shared" si="7"/>
        <v>10</v>
      </c>
      <c r="K31">
        <f t="shared" si="0"/>
        <v>-21</v>
      </c>
      <c r="L31">
        <f t="shared" si="1"/>
        <v>7</v>
      </c>
      <c r="M31">
        <f t="shared" si="2"/>
        <v>97</v>
      </c>
      <c r="N31">
        <f t="shared" si="3"/>
        <v>100</v>
      </c>
      <c r="O31">
        <f t="shared" si="4"/>
        <v>-97</v>
      </c>
    </row>
    <row r="32" spans="1:15" x14ac:dyDescent="0.25">
      <c r="A32">
        <v>30</v>
      </c>
      <c r="C32">
        <v>0</v>
      </c>
      <c r="F32">
        <v>0</v>
      </c>
      <c r="H32">
        <f t="shared" si="5"/>
        <v>360</v>
      </c>
      <c r="I32">
        <f t="shared" si="6"/>
        <v>180</v>
      </c>
      <c r="J32">
        <f t="shared" si="7"/>
        <v>0</v>
      </c>
      <c r="K32">
        <f t="shared" si="0"/>
        <v>0</v>
      </c>
      <c r="L32">
        <f t="shared" si="1"/>
        <v>0</v>
      </c>
      <c r="M32">
        <f t="shared" si="2"/>
        <v>100</v>
      </c>
      <c r="N32">
        <f t="shared" si="3"/>
        <v>100</v>
      </c>
      <c r="O32">
        <f t="shared" si="4"/>
        <v>-100</v>
      </c>
    </row>
    <row r="33" spans="1:15" x14ac:dyDescent="0.25">
      <c r="A33">
        <v>31</v>
      </c>
      <c r="F33">
        <v>-10</v>
      </c>
      <c r="I33">
        <f t="shared" si="6"/>
        <v>186.00000000000003</v>
      </c>
      <c r="J33">
        <f t="shared" si="7"/>
        <v>-10</v>
      </c>
      <c r="L33">
        <f t="shared" si="1"/>
        <v>-7</v>
      </c>
      <c r="M33">
        <f t="shared" si="2"/>
        <v>-97</v>
      </c>
      <c r="N33">
        <f t="shared" si="3"/>
        <v>-100</v>
      </c>
      <c r="O33">
        <f t="shared" si="4"/>
        <v>97</v>
      </c>
    </row>
    <row r="34" spans="1:15" x14ac:dyDescent="0.25">
      <c r="A34">
        <v>32</v>
      </c>
      <c r="F34">
        <v>-20</v>
      </c>
      <c r="I34">
        <f t="shared" si="6"/>
        <v>192</v>
      </c>
      <c r="J34">
        <f t="shared" si="7"/>
        <v>-21</v>
      </c>
      <c r="L34">
        <f t="shared" si="1"/>
        <v>-13</v>
      </c>
      <c r="M34">
        <f t="shared" si="2"/>
        <v>-93</v>
      </c>
      <c r="N34">
        <f t="shared" si="3"/>
        <v>-100</v>
      </c>
      <c r="O34">
        <f t="shared" si="4"/>
        <v>93</v>
      </c>
    </row>
    <row r="35" spans="1:15" x14ac:dyDescent="0.25">
      <c r="A35">
        <v>33</v>
      </c>
      <c r="F35">
        <v>-30</v>
      </c>
      <c r="I35">
        <f t="shared" si="6"/>
        <v>198.00000000000003</v>
      </c>
      <c r="J35">
        <f t="shared" si="7"/>
        <v>-31</v>
      </c>
      <c r="L35">
        <f t="shared" si="1"/>
        <v>-20</v>
      </c>
      <c r="M35">
        <f t="shared" si="2"/>
        <v>-90</v>
      </c>
      <c r="N35">
        <f t="shared" si="3"/>
        <v>-100</v>
      </c>
      <c r="O35">
        <f t="shared" si="4"/>
        <v>90</v>
      </c>
    </row>
    <row r="36" spans="1:15" x14ac:dyDescent="0.25">
      <c r="A36">
        <v>34</v>
      </c>
      <c r="F36">
        <v>-40</v>
      </c>
      <c r="I36">
        <f t="shared" si="6"/>
        <v>204</v>
      </c>
      <c r="J36">
        <f t="shared" si="7"/>
        <v>-41</v>
      </c>
      <c r="L36">
        <f t="shared" si="1"/>
        <v>-27</v>
      </c>
      <c r="M36">
        <f t="shared" si="2"/>
        <v>-87</v>
      </c>
      <c r="N36">
        <f t="shared" si="3"/>
        <v>-100</v>
      </c>
      <c r="O36">
        <f t="shared" si="4"/>
        <v>87</v>
      </c>
    </row>
    <row r="37" spans="1:15" x14ac:dyDescent="0.25">
      <c r="A37">
        <v>35</v>
      </c>
      <c r="F37">
        <v>-50</v>
      </c>
      <c r="I37">
        <f t="shared" si="6"/>
        <v>210</v>
      </c>
      <c r="J37">
        <f t="shared" si="7"/>
        <v>-50</v>
      </c>
      <c r="L37">
        <f t="shared" si="1"/>
        <v>-33</v>
      </c>
      <c r="M37">
        <f t="shared" si="2"/>
        <v>-83</v>
      </c>
      <c r="N37">
        <f t="shared" si="3"/>
        <v>-100</v>
      </c>
      <c r="O37">
        <f t="shared" si="4"/>
        <v>83</v>
      </c>
    </row>
    <row r="38" spans="1:15" x14ac:dyDescent="0.25">
      <c r="A38">
        <v>36</v>
      </c>
      <c r="F38">
        <v>-58</v>
      </c>
      <c r="I38">
        <f t="shared" si="6"/>
        <v>216</v>
      </c>
      <c r="J38">
        <f t="shared" si="7"/>
        <v>-59</v>
      </c>
      <c r="L38">
        <f t="shared" si="1"/>
        <v>-40</v>
      </c>
      <c r="M38">
        <f t="shared" si="2"/>
        <v>-80</v>
      </c>
      <c r="N38">
        <f t="shared" si="3"/>
        <v>-100</v>
      </c>
      <c r="O38">
        <f t="shared" si="4"/>
        <v>80</v>
      </c>
    </row>
    <row r="39" spans="1:15" x14ac:dyDescent="0.25">
      <c r="A39">
        <v>37</v>
      </c>
      <c r="F39">
        <v>-66</v>
      </c>
      <c r="I39">
        <f t="shared" si="6"/>
        <v>222</v>
      </c>
      <c r="J39">
        <f t="shared" si="7"/>
        <v>-67</v>
      </c>
      <c r="L39">
        <f t="shared" si="1"/>
        <v>-47</v>
      </c>
      <c r="M39">
        <f t="shared" si="2"/>
        <v>-77</v>
      </c>
      <c r="N39">
        <f t="shared" si="3"/>
        <v>-100</v>
      </c>
      <c r="O39">
        <f t="shared" si="4"/>
        <v>77</v>
      </c>
    </row>
    <row r="40" spans="1:15" x14ac:dyDescent="0.25">
      <c r="A40">
        <v>38</v>
      </c>
      <c r="F40">
        <v>-74</v>
      </c>
      <c r="I40">
        <f t="shared" si="6"/>
        <v>228</v>
      </c>
      <c r="J40">
        <f t="shared" si="7"/>
        <v>-74</v>
      </c>
      <c r="L40">
        <f t="shared" si="1"/>
        <v>-53</v>
      </c>
      <c r="M40">
        <f t="shared" si="2"/>
        <v>-73</v>
      </c>
      <c r="N40">
        <f t="shared" si="3"/>
        <v>-100</v>
      </c>
      <c r="O40">
        <f t="shared" si="4"/>
        <v>73</v>
      </c>
    </row>
    <row r="41" spans="1:15" x14ac:dyDescent="0.25">
      <c r="A41">
        <v>39</v>
      </c>
      <c r="F41">
        <v>-80</v>
      </c>
      <c r="I41">
        <f t="shared" si="6"/>
        <v>234</v>
      </c>
      <c r="J41">
        <f t="shared" si="7"/>
        <v>-81</v>
      </c>
      <c r="L41">
        <f t="shared" si="1"/>
        <v>-60</v>
      </c>
      <c r="M41">
        <f t="shared" si="2"/>
        <v>-70</v>
      </c>
      <c r="N41">
        <f t="shared" si="3"/>
        <v>-100</v>
      </c>
      <c r="O41">
        <f t="shared" si="4"/>
        <v>70</v>
      </c>
    </row>
    <row r="42" spans="1:15" x14ac:dyDescent="0.25">
      <c r="A42">
        <v>40</v>
      </c>
      <c r="F42">
        <v>-86</v>
      </c>
      <c r="I42">
        <f t="shared" si="6"/>
        <v>240</v>
      </c>
      <c r="J42">
        <f t="shared" si="7"/>
        <v>-87</v>
      </c>
      <c r="L42">
        <f t="shared" si="1"/>
        <v>-67</v>
      </c>
      <c r="M42">
        <f t="shared" si="2"/>
        <v>-67</v>
      </c>
      <c r="N42">
        <f t="shared" si="3"/>
        <v>-100</v>
      </c>
      <c r="O42">
        <f t="shared" si="4"/>
        <v>67</v>
      </c>
    </row>
    <row r="43" spans="1:15" x14ac:dyDescent="0.25">
      <c r="A43">
        <v>41</v>
      </c>
      <c r="F43">
        <v>-91</v>
      </c>
      <c r="I43">
        <f t="shared" si="6"/>
        <v>246</v>
      </c>
      <c r="J43">
        <f t="shared" si="7"/>
        <v>-91</v>
      </c>
      <c r="L43">
        <f t="shared" si="1"/>
        <v>-73</v>
      </c>
      <c r="M43">
        <f t="shared" si="2"/>
        <v>-63</v>
      </c>
      <c r="N43">
        <f t="shared" si="3"/>
        <v>-100</v>
      </c>
      <c r="O43">
        <f t="shared" si="4"/>
        <v>63</v>
      </c>
    </row>
    <row r="44" spans="1:15" x14ac:dyDescent="0.25">
      <c r="A44">
        <v>42</v>
      </c>
      <c r="F44">
        <v>-95</v>
      </c>
      <c r="I44">
        <f t="shared" si="6"/>
        <v>251.99999999999997</v>
      </c>
      <c r="J44">
        <f t="shared" si="7"/>
        <v>-95</v>
      </c>
      <c r="L44">
        <f t="shared" si="1"/>
        <v>-80</v>
      </c>
      <c r="M44">
        <f t="shared" si="2"/>
        <v>-60</v>
      </c>
      <c r="N44">
        <f t="shared" si="3"/>
        <v>-100</v>
      </c>
      <c r="O44">
        <f t="shared" si="4"/>
        <v>60</v>
      </c>
    </row>
    <row r="45" spans="1:15" x14ac:dyDescent="0.25">
      <c r="A45">
        <v>43</v>
      </c>
      <c r="F45">
        <v>-97</v>
      </c>
      <c r="I45">
        <f t="shared" si="6"/>
        <v>258</v>
      </c>
      <c r="J45">
        <f t="shared" si="7"/>
        <v>-98</v>
      </c>
      <c r="L45">
        <f t="shared" si="1"/>
        <v>-87</v>
      </c>
      <c r="M45">
        <f t="shared" si="2"/>
        <v>-57</v>
      </c>
      <c r="N45">
        <f t="shared" si="3"/>
        <v>-100</v>
      </c>
      <c r="O45">
        <f t="shared" si="4"/>
        <v>57</v>
      </c>
    </row>
    <row r="46" spans="1:15" x14ac:dyDescent="0.25">
      <c r="A46">
        <v>44</v>
      </c>
      <c r="F46">
        <v>-99</v>
      </c>
      <c r="I46">
        <f t="shared" si="6"/>
        <v>264</v>
      </c>
      <c r="J46">
        <f t="shared" si="7"/>
        <v>-99</v>
      </c>
      <c r="L46">
        <f t="shared" si="1"/>
        <v>-93</v>
      </c>
      <c r="M46">
        <f t="shared" si="2"/>
        <v>-53</v>
      </c>
      <c r="N46">
        <f t="shared" si="3"/>
        <v>-100</v>
      </c>
      <c r="O46">
        <f t="shared" si="4"/>
        <v>53</v>
      </c>
    </row>
    <row r="47" spans="1:15" x14ac:dyDescent="0.25">
      <c r="A47">
        <v>45</v>
      </c>
      <c r="F47">
        <v>-100</v>
      </c>
      <c r="I47">
        <f t="shared" si="6"/>
        <v>270</v>
      </c>
      <c r="J47">
        <f t="shared" si="7"/>
        <v>-100</v>
      </c>
      <c r="L47">
        <f t="shared" si="1"/>
        <v>-100</v>
      </c>
      <c r="M47">
        <f t="shared" si="2"/>
        <v>-50</v>
      </c>
      <c r="N47">
        <f t="shared" si="3"/>
        <v>-100</v>
      </c>
      <c r="O47">
        <f t="shared" si="4"/>
        <v>50</v>
      </c>
    </row>
    <row r="48" spans="1:15" x14ac:dyDescent="0.25">
      <c r="A48">
        <v>46</v>
      </c>
      <c r="F48">
        <v>-99</v>
      </c>
      <c r="I48">
        <f t="shared" si="6"/>
        <v>276</v>
      </c>
      <c r="J48">
        <f t="shared" si="7"/>
        <v>-99</v>
      </c>
      <c r="L48">
        <f t="shared" si="1"/>
        <v>-93</v>
      </c>
      <c r="M48">
        <f t="shared" si="2"/>
        <v>-47</v>
      </c>
      <c r="N48">
        <f t="shared" si="3"/>
        <v>-100</v>
      </c>
      <c r="O48">
        <f t="shared" si="4"/>
        <v>47</v>
      </c>
    </row>
    <row r="49" spans="1:15" x14ac:dyDescent="0.25">
      <c r="A49">
        <v>47</v>
      </c>
      <c r="F49">
        <v>-97</v>
      </c>
      <c r="I49">
        <f t="shared" si="6"/>
        <v>282</v>
      </c>
      <c r="J49">
        <f t="shared" si="7"/>
        <v>-98</v>
      </c>
      <c r="L49">
        <f t="shared" si="1"/>
        <v>-87</v>
      </c>
      <c r="M49">
        <f t="shared" si="2"/>
        <v>-43</v>
      </c>
      <c r="N49">
        <f t="shared" si="3"/>
        <v>-100</v>
      </c>
      <c r="O49">
        <f t="shared" si="4"/>
        <v>43</v>
      </c>
    </row>
    <row r="50" spans="1:15" x14ac:dyDescent="0.25">
      <c r="A50">
        <v>48</v>
      </c>
      <c r="F50">
        <v>-95</v>
      </c>
      <c r="I50">
        <f t="shared" si="6"/>
        <v>288</v>
      </c>
      <c r="J50">
        <f t="shared" si="7"/>
        <v>-95</v>
      </c>
      <c r="L50">
        <f t="shared" si="1"/>
        <v>-80</v>
      </c>
      <c r="M50">
        <f t="shared" si="2"/>
        <v>-40</v>
      </c>
      <c r="N50">
        <f t="shared" si="3"/>
        <v>-100</v>
      </c>
      <c r="O50">
        <f t="shared" si="4"/>
        <v>40</v>
      </c>
    </row>
    <row r="51" spans="1:15" x14ac:dyDescent="0.25">
      <c r="A51">
        <v>49</v>
      </c>
      <c r="F51">
        <v>-91</v>
      </c>
      <c r="I51">
        <f t="shared" si="6"/>
        <v>294</v>
      </c>
      <c r="J51">
        <f t="shared" si="7"/>
        <v>-91</v>
      </c>
      <c r="L51">
        <f t="shared" si="1"/>
        <v>-73</v>
      </c>
      <c r="M51">
        <f t="shared" si="2"/>
        <v>-37</v>
      </c>
      <c r="N51">
        <f t="shared" si="3"/>
        <v>-100</v>
      </c>
      <c r="O51">
        <f t="shared" si="4"/>
        <v>37</v>
      </c>
    </row>
    <row r="52" spans="1:15" x14ac:dyDescent="0.25">
      <c r="A52">
        <v>50</v>
      </c>
      <c r="F52">
        <v>-86</v>
      </c>
      <c r="I52">
        <f t="shared" si="6"/>
        <v>300</v>
      </c>
      <c r="J52">
        <f t="shared" si="7"/>
        <v>-87</v>
      </c>
      <c r="L52">
        <f t="shared" si="1"/>
        <v>-67</v>
      </c>
      <c r="M52">
        <f t="shared" si="2"/>
        <v>-33</v>
      </c>
      <c r="N52">
        <f t="shared" si="3"/>
        <v>-100</v>
      </c>
      <c r="O52">
        <f t="shared" si="4"/>
        <v>33</v>
      </c>
    </row>
    <row r="53" spans="1:15" x14ac:dyDescent="0.25">
      <c r="A53">
        <v>51</v>
      </c>
      <c r="F53">
        <v>-80</v>
      </c>
      <c r="I53">
        <f t="shared" si="6"/>
        <v>306</v>
      </c>
      <c r="J53">
        <f t="shared" si="7"/>
        <v>-81</v>
      </c>
      <c r="L53">
        <f t="shared" si="1"/>
        <v>-60</v>
      </c>
      <c r="M53">
        <f t="shared" si="2"/>
        <v>-30</v>
      </c>
      <c r="N53">
        <f t="shared" si="3"/>
        <v>-100</v>
      </c>
      <c r="O53">
        <f t="shared" si="4"/>
        <v>30</v>
      </c>
    </row>
    <row r="54" spans="1:15" x14ac:dyDescent="0.25">
      <c r="A54">
        <v>52</v>
      </c>
      <c r="F54">
        <v>-74</v>
      </c>
      <c r="I54">
        <f t="shared" si="6"/>
        <v>312</v>
      </c>
      <c r="J54">
        <f t="shared" si="7"/>
        <v>-74</v>
      </c>
      <c r="L54">
        <f t="shared" si="1"/>
        <v>-53</v>
      </c>
      <c r="M54">
        <f t="shared" si="2"/>
        <v>-27</v>
      </c>
      <c r="N54">
        <f t="shared" si="3"/>
        <v>-100</v>
      </c>
      <c r="O54">
        <f t="shared" si="4"/>
        <v>27</v>
      </c>
    </row>
    <row r="55" spans="1:15" x14ac:dyDescent="0.25">
      <c r="A55">
        <v>53</v>
      </c>
      <c r="F55">
        <v>-66</v>
      </c>
      <c r="I55">
        <f t="shared" si="6"/>
        <v>318</v>
      </c>
      <c r="J55">
        <f t="shared" si="7"/>
        <v>-67</v>
      </c>
      <c r="L55">
        <f t="shared" si="1"/>
        <v>-47</v>
      </c>
      <c r="M55">
        <f t="shared" si="2"/>
        <v>-23</v>
      </c>
      <c r="N55">
        <f t="shared" si="3"/>
        <v>-100</v>
      </c>
      <c r="O55">
        <f t="shared" si="4"/>
        <v>23</v>
      </c>
    </row>
    <row r="56" spans="1:15" x14ac:dyDescent="0.25">
      <c r="A56">
        <v>54</v>
      </c>
      <c r="F56">
        <v>-58</v>
      </c>
      <c r="I56">
        <f t="shared" si="6"/>
        <v>324</v>
      </c>
      <c r="J56">
        <f t="shared" si="7"/>
        <v>-59</v>
      </c>
      <c r="L56">
        <f t="shared" si="1"/>
        <v>-40</v>
      </c>
      <c r="M56">
        <f t="shared" si="2"/>
        <v>-20</v>
      </c>
      <c r="N56">
        <f t="shared" si="3"/>
        <v>-100</v>
      </c>
      <c r="O56">
        <f t="shared" si="4"/>
        <v>20</v>
      </c>
    </row>
    <row r="57" spans="1:15" x14ac:dyDescent="0.25">
      <c r="A57">
        <v>55</v>
      </c>
      <c r="F57">
        <v>-50</v>
      </c>
      <c r="I57">
        <f t="shared" si="6"/>
        <v>330</v>
      </c>
      <c r="J57">
        <f t="shared" si="7"/>
        <v>-50</v>
      </c>
      <c r="L57">
        <f t="shared" si="1"/>
        <v>-33</v>
      </c>
      <c r="M57">
        <f t="shared" si="2"/>
        <v>-17</v>
      </c>
      <c r="N57">
        <f t="shared" si="3"/>
        <v>-100</v>
      </c>
      <c r="O57">
        <f t="shared" si="4"/>
        <v>17</v>
      </c>
    </row>
    <row r="58" spans="1:15" x14ac:dyDescent="0.25">
      <c r="A58">
        <v>56</v>
      </c>
      <c r="F58">
        <v>-40</v>
      </c>
      <c r="I58">
        <f t="shared" si="6"/>
        <v>336</v>
      </c>
      <c r="J58">
        <f t="shared" si="7"/>
        <v>-41</v>
      </c>
      <c r="L58">
        <f t="shared" si="1"/>
        <v>-27</v>
      </c>
      <c r="M58">
        <f t="shared" si="2"/>
        <v>-13</v>
      </c>
      <c r="N58">
        <f t="shared" si="3"/>
        <v>-100</v>
      </c>
      <c r="O58">
        <f t="shared" si="4"/>
        <v>13</v>
      </c>
    </row>
    <row r="59" spans="1:15" x14ac:dyDescent="0.25">
      <c r="A59">
        <v>57</v>
      </c>
      <c r="F59">
        <v>-30</v>
      </c>
      <c r="I59">
        <f t="shared" si="6"/>
        <v>342</v>
      </c>
      <c r="J59">
        <f t="shared" si="7"/>
        <v>-31</v>
      </c>
      <c r="L59">
        <f t="shared" si="1"/>
        <v>-20</v>
      </c>
      <c r="M59">
        <f t="shared" si="2"/>
        <v>-10</v>
      </c>
      <c r="N59">
        <f t="shared" si="3"/>
        <v>-100</v>
      </c>
      <c r="O59">
        <f t="shared" si="4"/>
        <v>10</v>
      </c>
    </row>
    <row r="60" spans="1:15" x14ac:dyDescent="0.25">
      <c r="A60">
        <v>58</v>
      </c>
      <c r="F60">
        <v>-20</v>
      </c>
      <c r="I60">
        <f t="shared" si="6"/>
        <v>348</v>
      </c>
      <c r="J60">
        <f t="shared" si="7"/>
        <v>-21</v>
      </c>
      <c r="L60">
        <f t="shared" si="1"/>
        <v>-13</v>
      </c>
      <c r="M60">
        <f t="shared" si="2"/>
        <v>-7</v>
      </c>
      <c r="N60">
        <f t="shared" si="3"/>
        <v>-100</v>
      </c>
      <c r="O60">
        <f t="shared" si="4"/>
        <v>7</v>
      </c>
    </row>
    <row r="61" spans="1:15" x14ac:dyDescent="0.25">
      <c r="A61">
        <v>59</v>
      </c>
      <c r="F61">
        <v>-10</v>
      </c>
      <c r="I61">
        <f t="shared" si="6"/>
        <v>354</v>
      </c>
      <c r="J61">
        <f t="shared" si="7"/>
        <v>-10</v>
      </c>
      <c r="L61">
        <f t="shared" si="1"/>
        <v>-7</v>
      </c>
      <c r="M61">
        <f t="shared" si="2"/>
        <v>-3</v>
      </c>
      <c r="N61">
        <f t="shared" si="3"/>
        <v>-100</v>
      </c>
      <c r="O61">
        <f t="shared" si="4"/>
        <v>3</v>
      </c>
    </row>
    <row r="62" spans="1:15" x14ac:dyDescent="0.25">
      <c r="A62">
        <v>60</v>
      </c>
      <c r="F62">
        <v>0</v>
      </c>
      <c r="I62">
        <f t="shared" si="6"/>
        <v>360</v>
      </c>
      <c r="J62">
        <f t="shared" si="7"/>
        <v>0</v>
      </c>
      <c r="L62">
        <f t="shared" si="1"/>
        <v>0</v>
      </c>
      <c r="M62">
        <f t="shared" si="2"/>
        <v>0</v>
      </c>
      <c r="N62">
        <f t="shared" si="3"/>
        <v>-100</v>
      </c>
      <c r="O62">
        <f t="shared" si="4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C9" sqref="C9"/>
    </sheetView>
  </sheetViews>
  <sheetFormatPr defaultRowHeight="15" x14ac:dyDescent="0.25"/>
  <sheetData>
    <row r="1" spans="1:8" x14ac:dyDescent="0.25">
      <c r="A1" t="s">
        <v>13</v>
      </c>
      <c r="B1" t="s">
        <v>11</v>
      </c>
      <c r="D1" t="s">
        <v>12</v>
      </c>
      <c r="G1" t="s">
        <v>10</v>
      </c>
      <c r="H1">
        <v>1275</v>
      </c>
    </row>
    <row r="2" spans="1:8" x14ac:dyDescent="0.25">
      <c r="A2">
        <v>1</v>
      </c>
      <c r="B2">
        <v>0</v>
      </c>
      <c r="D2">
        <f>(127500 + ($H$1 * B2)) / 1000</f>
        <v>127.5</v>
      </c>
    </row>
    <row r="3" spans="1:8" x14ac:dyDescent="0.25">
      <c r="A3">
        <v>2</v>
      </c>
      <c r="B3">
        <v>10</v>
      </c>
      <c r="D3">
        <f t="shared" ref="D3:D61" si="0">(127500 + ($H$1 * B3)) / 1000</f>
        <v>140.25</v>
      </c>
    </row>
    <row r="4" spans="1:8" x14ac:dyDescent="0.25">
      <c r="A4">
        <v>3</v>
      </c>
      <c r="B4">
        <v>20</v>
      </c>
      <c r="D4">
        <f t="shared" si="0"/>
        <v>153</v>
      </c>
    </row>
    <row r="5" spans="1:8" x14ac:dyDescent="0.25">
      <c r="A5">
        <v>4</v>
      </c>
      <c r="B5">
        <v>30</v>
      </c>
      <c r="D5">
        <f t="shared" si="0"/>
        <v>165.75</v>
      </c>
    </row>
    <row r="6" spans="1:8" x14ac:dyDescent="0.25">
      <c r="A6">
        <v>5</v>
      </c>
      <c r="B6">
        <v>40</v>
      </c>
      <c r="D6">
        <f t="shared" si="0"/>
        <v>178.5</v>
      </c>
    </row>
    <row r="7" spans="1:8" x14ac:dyDescent="0.25">
      <c r="A7">
        <v>6</v>
      </c>
      <c r="B7">
        <v>50</v>
      </c>
      <c r="D7">
        <f t="shared" si="0"/>
        <v>191.25</v>
      </c>
    </row>
    <row r="8" spans="1:8" x14ac:dyDescent="0.25">
      <c r="A8">
        <v>7</v>
      </c>
      <c r="B8">
        <v>58</v>
      </c>
      <c r="D8">
        <f t="shared" si="0"/>
        <v>201.45</v>
      </c>
    </row>
    <row r="9" spans="1:8" x14ac:dyDescent="0.25">
      <c r="A9">
        <v>8</v>
      </c>
      <c r="B9">
        <v>66</v>
      </c>
      <c r="D9">
        <f t="shared" si="0"/>
        <v>211.65</v>
      </c>
    </row>
    <row r="10" spans="1:8" x14ac:dyDescent="0.25">
      <c r="A10">
        <v>9</v>
      </c>
      <c r="B10">
        <v>74</v>
      </c>
      <c r="D10">
        <f t="shared" si="0"/>
        <v>221.85</v>
      </c>
    </row>
    <row r="11" spans="1:8" x14ac:dyDescent="0.25">
      <c r="A11">
        <v>10</v>
      </c>
      <c r="B11">
        <v>80</v>
      </c>
      <c r="D11">
        <f t="shared" si="0"/>
        <v>229.5</v>
      </c>
    </row>
    <row r="12" spans="1:8" x14ac:dyDescent="0.25">
      <c r="A12">
        <v>11</v>
      </c>
      <c r="B12">
        <v>86</v>
      </c>
      <c r="D12">
        <f t="shared" si="0"/>
        <v>237.15</v>
      </c>
    </row>
    <row r="13" spans="1:8" x14ac:dyDescent="0.25">
      <c r="A13">
        <v>12</v>
      </c>
      <c r="B13">
        <v>91</v>
      </c>
      <c r="D13">
        <f t="shared" si="0"/>
        <v>243.52500000000001</v>
      </c>
    </row>
    <row r="14" spans="1:8" x14ac:dyDescent="0.25">
      <c r="A14">
        <v>13</v>
      </c>
      <c r="B14">
        <v>95</v>
      </c>
      <c r="D14">
        <f t="shared" si="0"/>
        <v>248.625</v>
      </c>
    </row>
    <row r="15" spans="1:8" x14ac:dyDescent="0.25">
      <c r="A15">
        <v>14</v>
      </c>
      <c r="B15">
        <v>97</v>
      </c>
      <c r="D15">
        <f t="shared" si="0"/>
        <v>251.17500000000001</v>
      </c>
    </row>
    <row r="16" spans="1:8" x14ac:dyDescent="0.25">
      <c r="A16">
        <v>15</v>
      </c>
      <c r="B16">
        <v>99</v>
      </c>
      <c r="D16">
        <f t="shared" si="0"/>
        <v>253.72499999999999</v>
      </c>
    </row>
    <row r="17" spans="1:4" x14ac:dyDescent="0.25">
      <c r="A17">
        <v>16</v>
      </c>
      <c r="B17">
        <v>100</v>
      </c>
      <c r="D17">
        <f t="shared" si="0"/>
        <v>255</v>
      </c>
    </row>
    <row r="18" spans="1:4" x14ac:dyDescent="0.25">
      <c r="A18">
        <v>17</v>
      </c>
      <c r="B18">
        <v>99</v>
      </c>
      <c r="D18">
        <f t="shared" si="0"/>
        <v>253.72499999999999</v>
      </c>
    </row>
    <row r="19" spans="1:4" x14ac:dyDescent="0.25">
      <c r="A19">
        <v>18</v>
      </c>
      <c r="B19">
        <v>97</v>
      </c>
      <c r="D19">
        <f t="shared" si="0"/>
        <v>251.17500000000001</v>
      </c>
    </row>
    <row r="20" spans="1:4" x14ac:dyDescent="0.25">
      <c r="A20">
        <v>19</v>
      </c>
      <c r="B20">
        <v>95</v>
      </c>
      <c r="D20">
        <f t="shared" si="0"/>
        <v>248.625</v>
      </c>
    </row>
    <row r="21" spans="1:4" x14ac:dyDescent="0.25">
      <c r="A21">
        <v>20</v>
      </c>
      <c r="B21">
        <v>91</v>
      </c>
      <c r="D21">
        <f t="shared" si="0"/>
        <v>243.52500000000001</v>
      </c>
    </row>
    <row r="22" spans="1:4" x14ac:dyDescent="0.25">
      <c r="A22">
        <v>21</v>
      </c>
      <c r="B22">
        <v>86</v>
      </c>
      <c r="D22">
        <f t="shared" si="0"/>
        <v>237.15</v>
      </c>
    </row>
    <row r="23" spans="1:4" x14ac:dyDescent="0.25">
      <c r="A23">
        <v>22</v>
      </c>
      <c r="B23">
        <v>80</v>
      </c>
      <c r="D23">
        <f t="shared" si="0"/>
        <v>229.5</v>
      </c>
    </row>
    <row r="24" spans="1:4" x14ac:dyDescent="0.25">
      <c r="A24">
        <v>23</v>
      </c>
      <c r="B24">
        <v>74</v>
      </c>
      <c r="D24">
        <f t="shared" si="0"/>
        <v>221.85</v>
      </c>
    </row>
    <row r="25" spans="1:4" x14ac:dyDescent="0.25">
      <c r="A25">
        <v>24</v>
      </c>
      <c r="B25">
        <v>66</v>
      </c>
      <c r="D25">
        <f t="shared" si="0"/>
        <v>211.65</v>
      </c>
    </row>
    <row r="26" spans="1:4" x14ac:dyDescent="0.25">
      <c r="A26">
        <v>25</v>
      </c>
      <c r="B26">
        <v>58</v>
      </c>
      <c r="D26">
        <f t="shared" si="0"/>
        <v>201.45</v>
      </c>
    </row>
    <row r="27" spans="1:4" x14ac:dyDescent="0.25">
      <c r="A27">
        <v>26</v>
      </c>
      <c r="B27">
        <v>50</v>
      </c>
      <c r="D27">
        <f t="shared" si="0"/>
        <v>191.25</v>
      </c>
    </row>
    <row r="28" spans="1:4" x14ac:dyDescent="0.25">
      <c r="A28">
        <v>27</v>
      </c>
      <c r="B28">
        <v>40</v>
      </c>
      <c r="D28">
        <f t="shared" si="0"/>
        <v>178.5</v>
      </c>
    </row>
    <row r="29" spans="1:4" x14ac:dyDescent="0.25">
      <c r="A29">
        <v>28</v>
      </c>
      <c r="B29">
        <v>30</v>
      </c>
      <c r="D29">
        <f t="shared" si="0"/>
        <v>165.75</v>
      </c>
    </row>
    <row r="30" spans="1:4" x14ac:dyDescent="0.25">
      <c r="A30">
        <v>29</v>
      </c>
      <c r="B30">
        <v>20</v>
      </c>
      <c r="D30">
        <f t="shared" si="0"/>
        <v>153</v>
      </c>
    </row>
    <row r="31" spans="1:4" x14ac:dyDescent="0.25">
      <c r="A31">
        <v>30</v>
      </c>
      <c r="B31">
        <v>10</v>
      </c>
      <c r="D31">
        <f t="shared" si="0"/>
        <v>140.25</v>
      </c>
    </row>
    <row r="32" spans="1:4" x14ac:dyDescent="0.25">
      <c r="A32">
        <v>31</v>
      </c>
      <c r="B32">
        <v>0</v>
      </c>
      <c r="D32">
        <f t="shared" si="0"/>
        <v>127.5</v>
      </c>
    </row>
    <row r="33" spans="1:4" x14ac:dyDescent="0.25">
      <c r="A33">
        <v>32</v>
      </c>
      <c r="B33">
        <v>-10</v>
      </c>
      <c r="D33">
        <f t="shared" si="0"/>
        <v>114.75</v>
      </c>
    </row>
    <row r="34" spans="1:4" x14ac:dyDescent="0.25">
      <c r="A34">
        <v>33</v>
      </c>
      <c r="B34">
        <v>-20</v>
      </c>
      <c r="D34">
        <f t="shared" si="0"/>
        <v>102</v>
      </c>
    </row>
    <row r="35" spans="1:4" x14ac:dyDescent="0.25">
      <c r="A35">
        <v>34</v>
      </c>
      <c r="B35">
        <v>-30</v>
      </c>
      <c r="D35">
        <f t="shared" si="0"/>
        <v>89.25</v>
      </c>
    </row>
    <row r="36" spans="1:4" x14ac:dyDescent="0.25">
      <c r="A36">
        <v>35</v>
      </c>
      <c r="B36">
        <v>-40</v>
      </c>
      <c r="D36">
        <f t="shared" si="0"/>
        <v>76.5</v>
      </c>
    </row>
    <row r="37" spans="1:4" x14ac:dyDescent="0.25">
      <c r="A37">
        <v>36</v>
      </c>
      <c r="B37">
        <v>-50</v>
      </c>
      <c r="D37">
        <f t="shared" si="0"/>
        <v>63.75</v>
      </c>
    </row>
    <row r="38" spans="1:4" x14ac:dyDescent="0.25">
      <c r="A38">
        <v>37</v>
      </c>
      <c r="B38">
        <v>-58</v>
      </c>
      <c r="D38">
        <f t="shared" si="0"/>
        <v>53.55</v>
      </c>
    </row>
    <row r="39" spans="1:4" x14ac:dyDescent="0.25">
      <c r="A39">
        <v>38</v>
      </c>
      <c r="B39">
        <v>-66</v>
      </c>
      <c r="D39">
        <f t="shared" si="0"/>
        <v>43.35</v>
      </c>
    </row>
    <row r="40" spans="1:4" x14ac:dyDescent="0.25">
      <c r="A40">
        <v>39</v>
      </c>
      <c r="B40">
        <v>-74</v>
      </c>
      <c r="D40">
        <f t="shared" si="0"/>
        <v>33.15</v>
      </c>
    </row>
    <row r="41" spans="1:4" x14ac:dyDescent="0.25">
      <c r="A41">
        <v>40</v>
      </c>
      <c r="B41">
        <v>-80</v>
      </c>
      <c r="D41">
        <f t="shared" si="0"/>
        <v>25.5</v>
      </c>
    </row>
    <row r="42" spans="1:4" x14ac:dyDescent="0.25">
      <c r="A42">
        <v>41</v>
      </c>
      <c r="B42">
        <v>-86</v>
      </c>
      <c r="D42">
        <f t="shared" si="0"/>
        <v>17.850000000000001</v>
      </c>
    </row>
    <row r="43" spans="1:4" x14ac:dyDescent="0.25">
      <c r="A43">
        <v>42</v>
      </c>
      <c r="B43">
        <v>-91</v>
      </c>
      <c r="D43">
        <f t="shared" si="0"/>
        <v>11.475</v>
      </c>
    </row>
    <row r="44" spans="1:4" x14ac:dyDescent="0.25">
      <c r="A44">
        <v>43</v>
      </c>
      <c r="B44">
        <v>-95</v>
      </c>
      <c r="D44">
        <f t="shared" si="0"/>
        <v>6.375</v>
      </c>
    </row>
    <row r="45" spans="1:4" x14ac:dyDescent="0.25">
      <c r="A45">
        <v>44</v>
      </c>
      <c r="B45">
        <v>-97</v>
      </c>
      <c r="D45">
        <f t="shared" si="0"/>
        <v>3.8250000000000002</v>
      </c>
    </row>
    <row r="46" spans="1:4" x14ac:dyDescent="0.25">
      <c r="A46">
        <v>45</v>
      </c>
      <c r="B46">
        <v>-99</v>
      </c>
      <c r="D46">
        <f t="shared" si="0"/>
        <v>1.2749999999999999</v>
      </c>
    </row>
    <row r="47" spans="1:4" x14ac:dyDescent="0.25">
      <c r="A47">
        <v>46</v>
      </c>
      <c r="B47">
        <v>-100</v>
      </c>
      <c r="D47">
        <f t="shared" si="0"/>
        <v>0</v>
      </c>
    </row>
    <row r="48" spans="1:4" x14ac:dyDescent="0.25">
      <c r="A48">
        <v>47</v>
      </c>
      <c r="B48">
        <v>-99</v>
      </c>
      <c r="D48">
        <f t="shared" si="0"/>
        <v>1.2749999999999999</v>
      </c>
    </row>
    <row r="49" spans="1:4" x14ac:dyDescent="0.25">
      <c r="A49">
        <v>48</v>
      </c>
      <c r="B49">
        <v>-97</v>
      </c>
      <c r="D49">
        <f t="shared" si="0"/>
        <v>3.8250000000000002</v>
      </c>
    </row>
    <row r="50" spans="1:4" x14ac:dyDescent="0.25">
      <c r="A50">
        <v>49</v>
      </c>
      <c r="B50">
        <v>-95</v>
      </c>
      <c r="D50">
        <f t="shared" si="0"/>
        <v>6.375</v>
      </c>
    </row>
    <row r="51" spans="1:4" x14ac:dyDescent="0.25">
      <c r="A51">
        <v>50</v>
      </c>
      <c r="B51">
        <v>-91</v>
      </c>
      <c r="D51">
        <f t="shared" si="0"/>
        <v>11.475</v>
      </c>
    </row>
    <row r="52" spans="1:4" x14ac:dyDescent="0.25">
      <c r="A52">
        <v>51</v>
      </c>
      <c r="B52">
        <v>-86</v>
      </c>
      <c r="D52">
        <f t="shared" si="0"/>
        <v>17.850000000000001</v>
      </c>
    </row>
    <row r="53" spans="1:4" x14ac:dyDescent="0.25">
      <c r="A53">
        <v>52</v>
      </c>
      <c r="B53">
        <v>-80</v>
      </c>
      <c r="D53">
        <f t="shared" si="0"/>
        <v>25.5</v>
      </c>
    </row>
    <row r="54" spans="1:4" x14ac:dyDescent="0.25">
      <c r="A54">
        <v>53</v>
      </c>
      <c r="B54">
        <v>-74</v>
      </c>
      <c r="D54">
        <f t="shared" si="0"/>
        <v>33.15</v>
      </c>
    </row>
    <row r="55" spans="1:4" x14ac:dyDescent="0.25">
      <c r="A55">
        <v>54</v>
      </c>
      <c r="B55">
        <v>-66</v>
      </c>
      <c r="D55">
        <f t="shared" si="0"/>
        <v>43.35</v>
      </c>
    </row>
    <row r="56" spans="1:4" x14ac:dyDescent="0.25">
      <c r="A56">
        <v>55</v>
      </c>
      <c r="B56">
        <v>-58</v>
      </c>
      <c r="D56">
        <f t="shared" si="0"/>
        <v>53.55</v>
      </c>
    </row>
    <row r="57" spans="1:4" x14ac:dyDescent="0.25">
      <c r="A57">
        <v>56</v>
      </c>
      <c r="B57">
        <v>-50</v>
      </c>
      <c r="D57">
        <f t="shared" si="0"/>
        <v>63.75</v>
      </c>
    </row>
    <row r="58" spans="1:4" x14ac:dyDescent="0.25">
      <c r="A58">
        <v>57</v>
      </c>
      <c r="B58">
        <v>-40</v>
      </c>
      <c r="D58">
        <f t="shared" si="0"/>
        <v>76.5</v>
      </c>
    </row>
    <row r="59" spans="1:4" x14ac:dyDescent="0.25">
      <c r="A59">
        <v>58</v>
      </c>
      <c r="B59">
        <v>-30</v>
      </c>
      <c r="D59">
        <f t="shared" si="0"/>
        <v>89.25</v>
      </c>
    </row>
    <row r="60" spans="1:4" x14ac:dyDescent="0.25">
      <c r="A60">
        <v>59</v>
      </c>
      <c r="B60">
        <v>-20</v>
      </c>
      <c r="D60">
        <f t="shared" si="0"/>
        <v>102</v>
      </c>
    </row>
    <row r="61" spans="1:4" x14ac:dyDescent="0.25">
      <c r="A61">
        <v>60</v>
      </c>
      <c r="B61">
        <v>-10</v>
      </c>
      <c r="D61">
        <f t="shared" si="0"/>
        <v>114.75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2"/>
  <sheetViews>
    <sheetView workbookViewId="0">
      <selection activeCell="K29" sqref="K29"/>
    </sheetView>
  </sheetViews>
  <sheetFormatPr defaultRowHeight="15" x14ac:dyDescent="0.25"/>
  <sheetData>
    <row r="1" spans="1:23" x14ac:dyDescent="0.25">
      <c r="A1" t="s">
        <v>15</v>
      </c>
      <c r="B1" t="s">
        <v>14</v>
      </c>
      <c r="C1" t="s">
        <v>5</v>
      </c>
      <c r="E1" t="s">
        <v>16</v>
      </c>
      <c r="F1" t="s">
        <v>20</v>
      </c>
      <c r="G1" t="s">
        <v>22</v>
      </c>
      <c r="H1" t="s">
        <v>14</v>
      </c>
      <c r="I1" t="s">
        <v>5</v>
      </c>
      <c r="L1" t="s">
        <v>18</v>
      </c>
      <c r="M1">
        <f>180/P1</f>
        <v>1</v>
      </c>
      <c r="O1" t="s">
        <v>19</v>
      </c>
      <c r="P1">
        <v>180</v>
      </c>
      <c r="R1" t="s">
        <v>21</v>
      </c>
      <c r="S1">
        <f>-(360-P1*2)*M2</f>
        <v>0</v>
      </c>
      <c r="U1" t="s">
        <v>17</v>
      </c>
      <c r="V1">
        <v>60</v>
      </c>
    </row>
    <row r="2" spans="1:23" x14ac:dyDescent="0.25">
      <c r="A2">
        <v>0</v>
      </c>
      <c r="B2">
        <v>0</v>
      </c>
      <c r="C2">
        <f>ROUND(100*COS(RADIANS(B2)),0)</f>
        <v>100</v>
      </c>
      <c r="E2">
        <f>A2</f>
        <v>0</v>
      </c>
      <c r="F2">
        <f>IF(H2&lt;=$P$1,$M$1,$M$2)</f>
        <v>1</v>
      </c>
      <c r="G2" s="3">
        <f>IF(H2&lt;=$P$1,0,$S$1)</f>
        <v>0</v>
      </c>
      <c r="H2">
        <v>0</v>
      </c>
      <c r="I2">
        <f>ROUND(100*COS(F2*RADIANS(H2)-RADIANS(G2)),0)</f>
        <v>100</v>
      </c>
      <c r="J2">
        <f>F2*(H2)-(G2)</f>
        <v>0</v>
      </c>
      <c r="K2">
        <f>J2/3</f>
        <v>0</v>
      </c>
      <c r="M2">
        <f>180/(360-P1)</f>
        <v>1</v>
      </c>
    </row>
    <row r="3" spans="1:23" x14ac:dyDescent="0.25">
      <c r="A3">
        <v>1</v>
      </c>
      <c r="B3">
        <f t="shared" ref="B3:B34" si="0">360*(A3/60)</f>
        <v>6</v>
      </c>
      <c r="C3">
        <f t="shared" ref="C3:C66" si="1">ROUND(100*COS(RADIANS(B3)),0)</f>
        <v>99</v>
      </c>
      <c r="E3">
        <f t="shared" ref="E3:E62" si="2">A3</f>
        <v>1</v>
      </c>
      <c r="F3">
        <f t="shared" ref="F3:F62" si="3">IF(H3&lt;=$P$1,$M$1,$M$2)</f>
        <v>1</v>
      </c>
      <c r="G3">
        <f t="shared" ref="G3:G66" si="4">IF(H3&lt;=$P$1,0,$S$1)</f>
        <v>0</v>
      </c>
      <c r="H3">
        <f>360*(A3/$V$1)</f>
        <v>6</v>
      </c>
      <c r="I3">
        <f t="shared" ref="I3:I66" si="5">ROUND(100*COS(F3*RADIANS(H3)-RADIANS(G3)),0)</f>
        <v>99</v>
      </c>
      <c r="J3">
        <f t="shared" ref="J3:J62" si="6">F3*(H3)-(G3)</f>
        <v>6</v>
      </c>
      <c r="K3">
        <f t="shared" ref="K3:K66" si="7">J3/3</f>
        <v>2</v>
      </c>
    </row>
    <row r="4" spans="1:23" x14ac:dyDescent="0.25">
      <c r="A4">
        <v>2</v>
      </c>
      <c r="B4">
        <f t="shared" si="0"/>
        <v>12</v>
      </c>
      <c r="C4">
        <f t="shared" si="1"/>
        <v>98</v>
      </c>
      <c r="E4">
        <f t="shared" si="2"/>
        <v>2</v>
      </c>
      <c r="F4">
        <f t="shared" si="3"/>
        <v>1</v>
      </c>
      <c r="G4">
        <f t="shared" si="4"/>
        <v>0</v>
      </c>
      <c r="H4">
        <f>360*(A4/$V$1)</f>
        <v>12</v>
      </c>
      <c r="I4">
        <f t="shared" si="5"/>
        <v>98</v>
      </c>
      <c r="J4">
        <f t="shared" si="6"/>
        <v>12</v>
      </c>
      <c r="K4">
        <f t="shared" si="7"/>
        <v>4</v>
      </c>
    </row>
    <row r="5" spans="1:23" x14ac:dyDescent="0.25">
      <c r="A5">
        <v>3</v>
      </c>
      <c r="B5">
        <f t="shared" si="0"/>
        <v>18</v>
      </c>
      <c r="C5">
        <f t="shared" si="1"/>
        <v>95</v>
      </c>
      <c r="E5">
        <f t="shared" si="2"/>
        <v>3</v>
      </c>
      <c r="F5">
        <f t="shared" si="3"/>
        <v>1</v>
      </c>
      <c r="G5">
        <f t="shared" si="4"/>
        <v>0</v>
      </c>
      <c r="H5">
        <f>360*(A5/$V$1)</f>
        <v>18</v>
      </c>
      <c r="I5">
        <f t="shared" si="5"/>
        <v>95</v>
      </c>
      <c r="J5">
        <f t="shared" si="6"/>
        <v>18</v>
      </c>
      <c r="K5">
        <f t="shared" si="7"/>
        <v>6</v>
      </c>
    </row>
    <row r="6" spans="1:23" x14ac:dyDescent="0.25">
      <c r="A6">
        <v>4</v>
      </c>
      <c r="B6">
        <f t="shared" si="0"/>
        <v>24</v>
      </c>
      <c r="C6">
        <f t="shared" si="1"/>
        <v>91</v>
      </c>
      <c r="E6">
        <f t="shared" si="2"/>
        <v>4</v>
      </c>
      <c r="F6">
        <f t="shared" si="3"/>
        <v>1</v>
      </c>
      <c r="G6">
        <f t="shared" si="4"/>
        <v>0</v>
      </c>
      <c r="H6">
        <f>360*(A6/$V$1)</f>
        <v>24</v>
      </c>
      <c r="I6">
        <f t="shared" si="5"/>
        <v>91</v>
      </c>
      <c r="J6">
        <f t="shared" si="6"/>
        <v>24</v>
      </c>
      <c r="K6">
        <f t="shared" si="7"/>
        <v>8</v>
      </c>
    </row>
    <row r="7" spans="1:23" x14ac:dyDescent="0.25">
      <c r="A7">
        <v>5</v>
      </c>
      <c r="B7">
        <f t="shared" si="0"/>
        <v>30</v>
      </c>
      <c r="C7">
        <f t="shared" si="1"/>
        <v>87</v>
      </c>
      <c r="E7">
        <f t="shared" si="2"/>
        <v>5</v>
      </c>
      <c r="F7">
        <f t="shared" si="3"/>
        <v>1</v>
      </c>
      <c r="G7">
        <f t="shared" si="4"/>
        <v>0</v>
      </c>
      <c r="H7">
        <f>360*(A7/$V$1)</f>
        <v>30</v>
      </c>
      <c r="I7">
        <f t="shared" si="5"/>
        <v>87</v>
      </c>
      <c r="J7">
        <f t="shared" si="6"/>
        <v>30</v>
      </c>
      <c r="K7">
        <f t="shared" si="7"/>
        <v>10</v>
      </c>
    </row>
    <row r="8" spans="1:23" x14ac:dyDescent="0.25">
      <c r="A8">
        <v>6</v>
      </c>
      <c r="B8">
        <f t="shared" si="0"/>
        <v>36</v>
      </c>
      <c r="C8">
        <f t="shared" si="1"/>
        <v>81</v>
      </c>
      <c r="E8">
        <f t="shared" si="2"/>
        <v>6</v>
      </c>
      <c r="F8">
        <f t="shared" si="3"/>
        <v>1</v>
      </c>
      <c r="G8">
        <f t="shared" si="4"/>
        <v>0</v>
      </c>
      <c r="H8">
        <f>360*(A8/$V$1)</f>
        <v>36</v>
      </c>
      <c r="I8">
        <f t="shared" si="5"/>
        <v>81</v>
      </c>
      <c r="J8">
        <f t="shared" si="6"/>
        <v>36</v>
      </c>
      <c r="K8">
        <f t="shared" si="7"/>
        <v>12</v>
      </c>
    </row>
    <row r="9" spans="1:23" x14ac:dyDescent="0.25">
      <c r="A9">
        <v>7</v>
      </c>
      <c r="B9">
        <f t="shared" si="0"/>
        <v>42</v>
      </c>
      <c r="C9">
        <f t="shared" si="1"/>
        <v>74</v>
      </c>
      <c r="E9">
        <f t="shared" si="2"/>
        <v>7</v>
      </c>
      <c r="F9">
        <f t="shared" si="3"/>
        <v>1</v>
      </c>
      <c r="G9">
        <f t="shared" si="4"/>
        <v>0</v>
      </c>
      <c r="H9">
        <f>360*(A9/$V$1)</f>
        <v>42</v>
      </c>
      <c r="I9">
        <f t="shared" si="5"/>
        <v>74</v>
      </c>
      <c r="J9">
        <f t="shared" si="6"/>
        <v>42</v>
      </c>
      <c r="K9">
        <f t="shared" si="7"/>
        <v>14</v>
      </c>
      <c r="V9">
        <f>50/6</f>
        <v>8.3333333333333339</v>
      </c>
    </row>
    <row r="10" spans="1:23" x14ac:dyDescent="0.25">
      <c r="A10">
        <v>8</v>
      </c>
      <c r="B10">
        <f t="shared" si="0"/>
        <v>48</v>
      </c>
      <c r="C10">
        <f t="shared" si="1"/>
        <v>67</v>
      </c>
      <c r="E10">
        <f t="shared" si="2"/>
        <v>8</v>
      </c>
      <c r="F10">
        <f t="shared" si="3"/>
        <v>1</v>
      </c>
      <c r="G10">
        <f t="shared" si="4"/>
        <v>0</v>
      </c>
      <c r="H10">
        <f>360*(A10/$V$1)</f>
        <v>48</v>
      </c>
      <c r="I10">
        <f t="shared" si="5"/>
        <v>67</v>
      </c>
      <c r="J10">
        <f t="shared" si="6"/>
        <v>48</v>
      </c>
      <c r="K10">
        <f t="shared" si="7"/>
        <v>16</v>
      </c>
      <c r="W10">
        <v>0.74316406000000002</v>
      </c>
    </row>
    <row r="11" spans="1:23" x14ac:dyDescent="0.25">
      <c r="A11">
        <v>9</v>
      </c>
      <c r="B11">
        <f t="shared" si="0"/>
        <v>54</v>
      </c>
      <c r="C11">
        <f t="shared" si="1"/>
        <v>59</v>
      </c>
      <c r="E11">
        <f t="shared" si="2"/>
        <v>9</v>
      </c>
      <c r="F11">
        <f t="shared" si="3"/>
        <v>1</v>
      </c>
      <c r="G11">
        <f t="shared" si="4"/>
        <v>0</v>
      </c>
      <c r="H11">
        <f>360*(A11/$V$1)</f>
        <v>54</v>
      </c>
      <c r="I11">
        <f t="shared" si="5"/>
        <v>59</v>
      </c>
      <c r="J11">
        <f t="shared" si="6"/>
        <v>54</v>
      </c>
      <c r="K11">
        <f t="shared" si="7"/>
        <v>18</v>
      </c>
    </row>
    <row r="12" spans="1:23" x14ac:dyDescent="0.25">
      <c r="A12">
        <v>10</v>
      </c>
      <c r="B12">
        <f t="shared" si="0"/>
        <v>60</v>
      </c>
      <c r="C12">
        <f t="shared" si="1"/>
        <v>50</v>
      </c>
      <c r="E12">
        <f t="shared" si="2"/>
        <v>10</v>
      </c>
      <c r="F12">
        <f t="shared" si="3"/>
        <v>1</v>
      </c>
      <c r="G12">
        <f t="shared" si="4"/>
        <v>0</v>
      </c>
      <c r="H12">
        <f>360*(A12/$V$1)</f>
        <v>60</v>
      </c>
      <c r="I12">
        <f t="shared" si="5"/>
        <v>50</v>
      </c>
      <c r="J12">
        <f t="shared" si="6"/>
        <v>60</v>
      </c>
      <c r="K12">
        <f t="shared" si="7"/>
        <v>20</v>
      </c>
    </row>
    <row r="13" spans="1:23" x14ac:dyDescent="0.25">
      <c r="A13">
        <v>11</v>
      </c>
      <c r="B13">
        <f t="shared" si="0"/>
        <v>66</v>
      </c>
      <c r="C13">
        <f t="shared" si="1"/>
        <v>41</v>
      </c>
      <c r="E13">
        <f t="shared" si="2"/>
        <v>11</v>
      </c>
      <c r="F13">
        <f t="shared" si="3"/>
        <v>1</v>
      </c>
      <c r="G13">
        <f t="shared" si="4"/>
        <v>0</v>
      </c>
      <c r="H13">
        <f>360*(A13/$V$1)</f>
        <v>66</v>
      </c>
      <c r="I13">
        <f t="shared" si="5"/>
        <v>41</v>
      </c>
      <c r="J13">
        <f t="shared" si="6"/>
        <v>66</v>
      </c>
      <c r="K13">
        <f t="shared" si="7"/>
        <v>22</v>
      </c>
    </row>
    <row r="14" spans="1:23" x14ac:dyDescent="0.25">
      <c r="A14">
        <v>12</v>
      </c>
      <c r="B14">
        <f t="shared" si="0"/>
        <v>72</v>
      </c>
      <c r="C14">
        <f t="shared" si="1"/>
        <v>31</v>
      </c>
      <c r="E14">
        <f t="shared" si="2"/>
        <v>12</v>
      </c>
      <c r="F14">
        <f t="shared" si="3"/>
        <v>1</v>
      </c>
      <c r="G14">
        <f t="shared" si="4"/>
        <v>0</v>
      </c>
      <c r="H14">
        <f>360*(A14/$V$1)</f>
        <v>72</v>
      </c>
      <c r="I14">
        <f t="shared" si="5"/>
        <v>31</v>
      </c>
      <c r="J14">
        <f t="shared" si="6"/>
        <v>72</v>
      </c>
      <c r="K14">
        <f t="shared" si="7"/>
        <v>24</v>
      </c>
    </row>
    <row r="15" spans="1:23" x14ac:dyDescent="0.25">
      <c r="A15">
        <v>13</v>
      </c>
      <c r="B15">
        <f t="shared" si="0"/>
        <v>78</v>
      </c>
      <c r="C15">
        <f t="shared" si="1"/>
        <v>21</v>
      </c>
      <c r="E15">
        <f t="shared" si="2"/>
        <v>13</v>
      </c>
      <c r="F15">
        <f t="shared" si="3"/>
        <v>1</v>
      </c>
      <c r="G15">
        <f t="shared" si="4"/>
        <v>0</v>
      </c>
      <c r="H15">
        <f>360*(A15/$V$1)</f>
        <v>78</v>
      </c>
      <c r="I15">
        <f t="shared" si="5"/>
        <v>21</v>
      </c>
      <c r="J15">
        <f t="shared" si="6"/>
        <v>78</v>
      </c>
      <c r="K15">
        <f t="shared" si="7"/>
        <v>26</v>
      </c>
    </row>
    <row r="16" spans="1:23" x14ac:dyDescent="0.25">
      <c r="A16">
        <v>14</v>
      </c>
      <c r="B16">
        <f t="shared" si="0"/>
        <v>84</v>
      </c>
      <c r="C16">
        <f t="shared" si="1"/>
        <v>10</v>
      </c>
      <c r="E16">
        <f t="shared" si="2"/>
        <v>14</v>
      </c>
      <c r="F16">
        <f t="shared" si="3"/>
        <v>1</v>
      </c>
      <c r="G16">
        <f t="shared" si="4"/>
        <v>0</v>
      </c>
      <c r="H16">
        <f>360*(A16/$V$1)</f>
        <v>84</v>
      </c>
      <c r="I16">
        <f t="shared" si="5"/>
        <v>10</v>
      </c>
      <c r="J16">
        <f t="shared" si="6"/>
        <v>84</v>
      </c>
      <c r="K16">
        <f t="shared" si="7"/>
        <v>28</v>
      </c>
    </row>
    <row r="17" spans="1:11" x14ac:dyDescent="0.25">
      <c r="A17">
        <v>15</v>
      </c>
      <c r="B17">
        <f t="shared" si="0"/>
        <v>90</v>
      </c>
      <c r="C17">
        <f t="shared" si="1"/>
        <v>0</v>
      </c>
      <c r="E17">
        <f t="shared" si="2"/>
        <v>15</v>
      </c>
      <c r="F17">
        <f t="shared" si="3"/>
        <v>1</v>
      </c>
      <c r="G17">
        <f t="shared" si="4"/>
        <v>0</v>
      </c>
      <c r="H17">
        <f>360*(A17/$V$1)</f>
        <v>90</v>
      </c>
      <c r="I17">
        <f t="shared" si="5"/>
        <v>0</v>
      </c>
      <c r="J17">
        <f t="shared" si="6"/>
        <v>90</v>
      </c>
      <c r="K17">
        <f t="shared" si="7"/>
        <v>30</v>
      </c>
    </row>
    <row r="18" spans="1:11" x14ac:dyDescent="0.25">
      <c r="A18">
        <v>16</v>
      </c>
      <c r="B18">
        <f t="shared" si="0"/>
        <v>96</v>
      </c>
      <c r="C18">
        <f t="shared" si="1"/>
        <v>-10</v>
      </c>
      <c r="E18">
        <f t="shared" si="2"/>
        <v>16</v>
      </c>
      <c r="F18">
        <f t="shared" si="3"/>
        <v>1</v>
      </c>
      <c r="G18">
        <f t="shared" si="4"/>
        <v>0</v>
      </c>
      <c r="H18">
        <f>360*(A18/$V$1)</f>
        <v>96</v>
      </c>
      <c r="I18">
        <f t="shared" si="5"/>
        <v>-10</v>
      </c>
      <c r="J18">
        <f t="shared" si="6"/>
        <v>96</v>
      </c>
      <c r="K18">
        <f t="shared" si="7"/>
        <v>32</v>
      </c>
    </row>
    <row r="19" spans="1:11" x14ac:dyDescent="0.25">
      <c r="A19">
        <v>17</v>
      </c>
      <c r="B19">
        <f t="shared" si="0"/>
        <v>102</v>
      </c>
      <c r="C19">
        <f t="shared" si="1"/>
        <v>-21</v>
      </c>
      <c r="E19">
        <f t="shared" si="2"/>
        <v>17</v>
      </c>
      <c r="F19">
        <f t="shared" si="3"/>
        <v>1</v>
      </c>
      <c r="G19">
        <f t="shared" si="4"/>
        <v>0</v>
      </c>
      <c r="H19">
        <f>360*(A19/$V$1)</f>
        <v>102</v>
      </c>
      <c r="I19">
        <f t="shared" si="5"/>
        <v>-21</v>
      </c>
      <c r="J19">
        <f t="shared" si="6"/>
        <v>102</v>
      </c>
      <c r="K19">
        <f t="shared" si="7"/>
        <v>34</v>
      </c>
    </row>
    <row r="20" spans="1:11" x14ac:dyDescent="0.25">
      <c r="A20">
        <v>18</v>
      </c>
      <c r="B20">
        <f t="shared" si="0"/>
        <v>108</v>
      </c>
      <c r="C20">
        <f t="shared" si="1"/>
        <v>-31</v>
      </c>
      <c r="E20">
        <f t="shared" si="2"/>
        <v>18</v>
      </c>
      <c r="F20">
        <f t="shared" si="3"/>
        <v>1</v>
      </c>
      <c r="G20">
        <f t="shared" si="4"/>
        <v>0</v>
      </c>
      <c r="H20">
        <f>360*(A20/$V$1)</f>
        <v>108</v>
      </c>
      <c r="I20">
        <f t="shared" si="5"/>
        <v>-31</v>
      </c>
      <c r="J20">
        <f t="shared" si="6"/>
        <v>108</v>
      </c>
      <c r="K20">
        <f t="shared" si="7"/>
        <v>36</v>
      </c>
    </row>
    <row r="21" spans="1:11" x14ac:dyDescent="0.25">
      <c r="A21">
        <v>19</v>
      </c>
      <c r="B21">
        <f t="shared" si="0"/>
        <v>114</v>
      </c>
      <c r="C21">
        <f t="shared" si="1"/>
        <v>-41</v>
      </c>
      <c r="E21">
        <f t="shared" si="2"/>
        <v>19</v>
      </c>
      <c r="F21">
        <f t="shared" si="3"/>
        <v>1</v>
      </c>
      <c r="G21">
        <f t="shared" si="4"/>
        <v>0</v>
      </c>
      <c r="H21">
        <f>360*(A21/$V$1)</f>
        <v>114</v>
      </c>
      <c r="I21">
        <f t="shared" si="5"/>
        <v>-41</v>
      </c>
      <c r="J21">
        <f t="shared" si="6"/>
        <v>114</v>
      </c>
      <c r="K21">
        <f t="shared" si="7"/>
        <v>38</v>
      </c>
    </row>
    <row r="22" spans="1:11" x14ac:dyDescent="0.25">
      <c r="A22">
        <v>20</v>
      </c>
      <c r="B22">
        <f t="shared" si="0"/>
        <v>120</v>
      </c>
      <c r="C22">
        <f t="shared" si="1"/>
        <v>-50</v>
      </c>
      <c r="E22">
        <f t="shared" si="2"/>
        <v>20</v>
      </c>
      <c r="F22">
        <f t="shared" si="3"/>
        <v>1</v>
      </c>
      <c r="G22">
        <f t="shared" si="4"/>
        <v>0</v>
      </c>
      <c r="H22">
        <f>360*(A22/$V$1)</f>
        <v>120</v>
      </c>
      <c r="I22">
        <f t="shared" si="5"/>
        <v>-50</v>
      </c>
      <c r="J22">
        <f t="shared" si="6"/>
        <v>120</v>
      </c>
      <c r="K22">
        <f t="shared" si="7"/>
        <v>40</v>
      </c>
    </row>
    <row r="23" spans="1:11" x14ac:dyDescent="0.25">
      <c r="A23">
        <v>21</v>
      </c>
      <c r="B23">
        <f t="shared" si="0"/>
        <v>125.99999999999999</v>
      </c>
      <c r="C23">
        <f t="shared" si="1"/>
        <v>-59</v>
      </c>
      <c r="E23">
        <f t="shared" si="2"/>
        <v>21</v>
      </c>
      <c r="F23">
        <f t="shared" si="3"/>
        <v>1</v>
      </c>
      <c r="G23">
        <f t="shared" si="4"/>
        <v>0</v>
      </c>
      <c r="H23">
        <f>360*(A23/$V$1)</f>
        <v>125.99999999999999</v>
      </c>
      <c r="I23">
        <f t="shared" si="5"/>
        <v>-59</v>
      </c>
      <c r="J23">
        <f t="shared" si="6"/>
        <v>125.99999999999999</v>
      </c>
      <c r="K23">
        <f t="shared" si="7"/>
        <v>41.999999999999993</v>
      </c>
    </row>
    <row r="24" spans="1:11" x14ac:dyDescent="0.25">
      <c r="A24">
        <v>22</v>
      </c>
      <c r="B24">
        <f t="shared" si="0"/>
        <v>132</v>
      </c>
      <c r="C24">
        <f t="shared" si="1"/>
        <v>-67</v>
      </c>
      <c r="E24">
        <f t="shared" si="2"/>
        <v>22</v>
      </c>
      <c r="F24">
        <f t="shared" si="3"/>
        <v>1</v>
      </c>
      <c r="G24">
        <f t="shared" si="4"/>
        <v>0</v>
      </c>
      <c r="H24">
        <f>360*(A24/$V$1)</f>
        <v>132</v>
      </c>
      <c r="I24">
        <f t="shared" si="5"/>
        <v>-67</v>
      </c>
      <c r="J24">
        <f t="shared" si="6"/>
        <v>132</v>
      </c>
      <c r="K24">
        <f t="shared" si="7"/>
        <v>44</v>
      </c>
    </row>
    <row r="25" spans="1:11" x14ac:dyDescent="0.25">
      <c r="A25">
        <v>23</v>
      </c>
      <c r="B25">
        <f t="shared" si="0"/>
        <v>138</v>
      </c>
      <c r="C25">
        <f t="shared" si="1"/>
        <v>-74</v>
      </c>
      <c r="E25">
        <f t="shared" si="2"/>
        <v>23</v>
      </c>
      <c r="F25">
        <f t="shared" si="3"/>
        <v>1</v>
      </c>
      <c r="G25">
        <f t="shared" si="4"/>
        <v>0</v>
      </c>
      <c r="H25">
        <f>360*(A25/$V$1)</f>
        <v>138</v>
      </c>
      <c r="I25">
        <f t="shared" si="5"/>
        <v>-74</v>
      </c>
      <c r="J25">
        <f t="shared" si="6"/>
        <v>138</v>
      </c>
      <c r="K25">
        <f t="shared" si="7"/>
        <v>46</v>
      </c>
    </row>
    <row r="26" spans="1:11" x14ac:dyDescent="0.25">
      <c r="A26">
        <v>24</v>
      </c>
      <c r="B26">
        <f t="shared" si="0"/>
        <v>144</v>
      </c>
      <c r="C26">
        <f t="shared" si="1"/>
        <v>-81</v>
      </c>
      <c r="E26">
        <f t="shared" si="2"/>
        <v>24</v>
      </c>
      <c r="F26">
        <f t="shared" si="3"/>
        <v>1</v>
      </c>
      <c r="G26">
        <f t="shared" si="4"/>
        <v>0</v>
      </c>
      <c r="H26">
        <f>360*(A26/$V$1)</f>
        <v>144</v>
      </c>
      <c r="I26">
        <f t="shared" si="5"/>
        <v>-81</v>
      </c>
      <c r="J26">
        <f t="shared" si="6"/>
        <v>144</v>
      </c>
      <c r="K26">
        <f t="shared" si="7"/>
        <v>48</v>
      </c>
    </row>
    <row r="27" spans="1:11" x14ac:dyDescent="0.25">
      <c r="A27">
        <v>25</v>
      </c>
      <c r="B27">
        <f t="shared" si="0"/>
        <v>150</v>
      </c>
      <c r="C27">
        <f t="shared" si="1"/>
        <v>-87</v>
      </c>
      <c r="E27">
        <f t="shared" si="2"/>
        <v>25</v>
      </c>
      <c r="F27">
        <f t="shared" si="3"/>
        <v>1</v>
      </c>
      <c r="G27">
        <f t="shared" si="4"/>
        <v>0</v>
      </c>
      <c r="H27">
        <f>360*(A27/$V$1)</f>
        <v>150</v>
      </c>
      <c r="I27">
        <f t="shared" si="5"/>
        <v>-87</v>
      </c>
      <c r="J27">
        <f t="shared" si="6"/>
        <v>150</v>
      </c>
      <c r="K27">
        <f t="shared" si="7"/>
        <v>50</v>
      </c>
    </row>
    <row r="28" spans="1:11" x14ac:dyDescent="0.25">
      <c r="A28">
        <v>26</v>
      </c>
      <c r="B28">
        <f t="shared" si="0"/>
        <v>156</v>
      </c>
      <c r="C28">
        <f t="shared" si="1"/>
        <v>-91</v>
      </c>
      <c r="E28">
        <f t="shared" si="2"/>
        <v>26</v>
      </c>
      <c r="F28">
        <f t="shared" si="3"/>
        <v>1</v>
      </c>
      <c r="G28">
        <f t="shared" si="4"/>
        <v>0</v>
      </c>
      <c r="H28">
        <f>360*(A28/$V$1)</f>
        <v>156</v>
      </c>
      <c r="I28">
        <f t="shared" si="5"/>
        <v>-91</v>
      </c>
      <c r="J28">
        <f t="shared" si="6"/>
        <v>156</v>
      </c>
      <c r="K28">
        <f t="shared" si="7"/>
        <v>52</v>
      </c>
    </row>
    <row r="29" spans="1:11" x14ac:dyDescent="0.25">
      <c r="A29">
        <v>27</v>
      </c>
      <c r="B29">
        <f t="shared" si="0"/>
        <v>162</v>
      </c>
      <c r="C29">
        <f t="shared" si="1"/>
        <v>-95</v>
      </c>
      <c r="E29">
        <f t="shared" si="2"/>
        <v>27</v>
      </c>
      <c r="F29">
        <f t="shared" si="3"/>
        <v>1</v>
      </c>
      <c r="G29">
        <f t="shared" si="4"/>
        <v>0</v>
      </c>
      <c r="H29">
        <f>360*(A29/$V$1)</f>
        <v>162</v>
      </c>
      <c r="I29">
        <f t="shared" si="5"/>
        <v>-95</v>
      </c>
      <c r="J29">
        <f t="shared" si="6"/>
        <v>162</v>
      </c>
      <c r="K29">
        <f t="shared" si="7"/>
        <v>54</v>
      </c>
    </row>
    <row r="30" spans="1:11" x14ac:dyDescent="0.25">
      <c r="A30">
        <v>28</v>
      </c>
      <c r="B30">
        <f t="shared" si="0"/>
        <v>168</v>
      </c>
      <c r="C30">
        <f t="shared" si="1"/>
        <v>-98</v>
      </c>
      <c r="E30">
        <f t="shared" si="2"/>
        <v>28</v>
      </c>
      <c r="F30">
        <f t="shared" si="3"/>
        <v>1</v>
      </c>
      <c r="G30">
        <f t="shared" si="4"/>
        <v>0</v>
      </c>
      <c r="H30">
        <f>360*(A30/$V$1)</f>
        <v>168</v>
      </c>
      <c r="I30">
        <f t="shared" si="5"/>
        <v>-98</v>
      </c>
      <c r="J30">
        <f t="shared" si="6"/>
        <v>168</v>
      </c>
      <c r="K30">
        <f t="shared" si="7"/>
        <v>56</v>
      </c>
    </row>
    <row r="31" spans="1:11" x14ac:dyDescent="0.25">
      <c r="A31">
        <v>29</v>
      </c>
      <c r="B31">
        <f t="shared" si="0"/>
        <v>174</v>
      </c>
      <c r="C31">
        <f t="shared" si="1"/>
        <v>-99</v>
      </c>
      <c r="E31">
        <f t="shared" si="2"/>
        <v>29</v>
      </c>
      <c r="F31">
        <f t="shared" si="3"/>
        <v>1</v>
      </c>
      <c r="G31">
        <f t="shared" si="4"/>
        <v>0</v>
      </c>
      <c r="H31">
        <f>360*(A31/$V$1)</f>
        <v>174</v>
      </c>
      <c r="I31">
        <f t="shared" si="5"/>
        <v>-99</v>
      </c>
      <c r="J31">
        <f t="shared" si="6"/>
        <v>174</v>
      </c>
      <c r="K31">
        <f t="shared" si="7"/>
        <v>58</v>
      </c>
    </row>
    <row r="32" spans="1:11" x14ac:dyDescent="0.25">
      <c r="A32">
        <v>30</v>
      </c>
      <c r="B32">
        <f t="shared" si="0"/>
        <v>180</v>
      </c>
      <c r="C32">
        <f t="shared" si="1"/>
        <v>-100</v>
      </c>
      <c r="E32">
        <f t="shared" si="2"/>
        <v>30</v>
      </c>
      <c r="F32">
        <f t="shared" si="3"/>
        <v>1</v>
      </c>
      <c r="G32">
        <f t="shared" si="4"/>
        <v>0</v>
      </c>
      <c r="H32">
        <f>360*(A32/$V$1)</f>
        <v>180</v>
      </c>
      <c r="I32">
        <f t="shared" si="5"/>
        <v>-100</v>
      </c>
      <c r="J32">
        <f t="shared" si="6"/>
        <v>180</v>
      </c>
      <c r="K32">
        <f t="shared" si="7"/>
        <v>60</v>
      </c>
    </row>
    <row r="33" spans="1:11" x14ac:dyDescent="0.25">
      <c r="A33">
        <v>31</v>
      </c>
      <c r="B33">
        <f t="shared" si="0"/>
        <v>186.00000000000003</v>
      </c>
      <c r="C33">
        <f t="shared" si="1"/>
        <v>-99</v>
      </c>
      <c r="E33">
        <f t="shared" si="2"/>
        <v>31</v>
      </c>
      <c r="F33">
        <f t="shared" si="3"/>
        <v>1</v>
      </c>
      <c r="G33">
        <f t="shared" si="4"/>
        <v>0</v>
      </c>
      <c r="H33">
        <f>360*(A33/$V$1)</f>
        <v>186.00000000000003</v>
      </c>
      <c r="I33">
        <f t="shared" si="5"/>
        <v>-99</v>
      </c>
      <c r="J33">
        <f t="shared" si="6"/>
        <v>186.00000000000003</v>
      </c>
      <c r="K33">
        <f t="shared" si="7"/>
        <v>62.000000000000007</v>
      </c>
    </row>
    <row r="34" spans="1:11" x14ac:dyDescent="0.25">
      <c r="A34">
        <v>32</v>
      </c>
      <c r="B34">
        <f t="shared" si="0"/>
        <v>192</v>
      </c>
      <c r="C34">
        <f t="shared" si="1"/>
        <v>-98</v>
      </c>
      <c r="E34">
        <f t="shared" si="2"/>
        <v>32</v>
      </c>
      <c r="F34">
        <f t="shared" si="3"/>
        <v>1</v>
      </c>
      <c r="G34">
        <f t="shared" si="4"/>
        <v>0</v>
      </c>
      <c r="H34">
        <f>360*(A34/$V$1)</f>
        <v>192</v>
      </c>
      <c r="I34">
        <f t="shared" si="5"/>
        <v>-98</v>
      </c>
      <c r="J34">
        <f t="shared" si="6"/>
        <v>192</v>
      </c>
      <c r="K34">
        <f t="shared" si="7"/>
        <v>64</v>
      </c>
    </row>
    <row r="35" spans="1:11" x14ac:dyDescent="0.25">
      <c r="A35">
        <v>33</v>
      </c>
      <c r="B35">
        <f t="shared" ref="B35:B62" si="8">360*(A35/60)</f>
        <v>198.00000000000003</v>
      </c>
      <c r="C35">
        <f t="shared" si="1"/>
        <v>-95</v>
      </c>
      <c r="E35">
        <f t="shared" si="2"/>
        <v>33</v>
      </c>
      <c r="F35">
        <f t="shared" si="3"/>
        <v>1</v>
      </c>
      <c r="G35">
        <f t="shared" si="4"/>
        <v>0</v>
      </c>
      <c r="H35">
        <f>360*(A35/$V$1)</f>
        <v>198.00000000000003</v>
      </c>
      <c r="I35">
        <f t="shared" si="5"/>
        <v>-95</v>
      </c>
      <c r="J35">
        <f t="shared" si="6"/>
        <v>198.00000000000003</v>
      </c>
      <c r="K35">
        <f t="shared" si="7"/>
        <v>66.000000000000014</v>
      </c>
    </row>
    <row r="36" spans="1:11" x14ac:dyDescent="0.25">
      <c r="A36">
        <v>34</v>
      </c>
      <c r="B36">
        <f t="shared" si="8"/>
        <v>204</v>
      </c>
      <c r="C36">
        <f t="shared" si="1"/>
        <v>-91</v>
      </c>
      <c r="E36">
        <f t="shared" si="2"/>
        <v>34</v>
      </c>
      <c r="F36">
        <f t="shared" si="3"/>
        <v>1</v>
      </c>
      <c r="G36">
        <f t="shared" si="4"/>
        <v>0</v>
      </c>
      <c r="H36">
        <f>360*(A36/$V$1)</f>
        <v>204</v>
      </c>
      <c r="I36">
        <f t="shared" si="5"/>
        <v>-91</v>
      </c>
      <c r="J36">
        <f t="shared" si="6"/>
        <v>204</v>
      </c>
      <c r="K36">
        <f t="shared" si="7"/>
        <v>68</v>
      </c>
    </row>
    <row r="37" spans="1:11" x14ac:dyDescent="0.25">
      <c r="A37">
        <v>35</v>
      </c>
      <c r="B37">
        <f t="shared" si="8"/>
        <v>210</v>
      </c>
      <c r="C37">
        <f t="shared" si="1"/>
        <v>-87</v>
      </c>
      <c r="E37">
        <f t="shared" si="2"/>
        <v>35</v>
      </c>
      <c r="F37">
        <f t="shared" si="3"/>
        <v>1</v>
      </c>
      <c r="G37">
        <f t="shared" si="4"/>
        <v>0</v>
      </c>
      <c r="H37">
        <f>360*(A37/$V$1)</f>
        <v>210</v>
      </c>
      <c r="I37">
        <f t="shared" si="5"/>
        <v>-87</v>
      </c>
      <c r="J37">
        <f t="shared" si="6"/>
        <v>210</v>
      </c>
      <c r="K37">
        <f t="shared" si="7"/>
        <v>70</v>
      </c>
    </row>
    <row r="38" spans="1:11" x14ac:dyDescent="0.25">
      <c r="A38">
        <v>36</v>
      </c>
      <c r="B38">
        <f t="shared" si="8"/>
        <v>216</v>
      </c>
      <c r="C38">
        <f t="shared" si="1"/>
        <v>-81</v>
      </c>
      <c r="E38">
        <f t="shared" si="2"/>
        <v>36</v>
      </c>
      <c r="F38">
        <f t="shared" si="3"/>
        <v>1</v>
      </c>
      <c r="G38">
        <f t="shared" si="4"/>
        <v>0</v>
      </c>
      <c r="H38">
        <f>360*(A38/$V$1)</f>
        <v>216</v>
      </c>
      <c r="I38">
        <f t="shared" si="5"/>
        <v>-81</v>
      </c>
      <c r="J38">
        <f t="shared" si="6"/>
        <v>216</v>
      </c>
      <c r="K38">
        <f t="shared" si="7"/>
        <v>72</v>
      </c>
    </row>
    <row r="39" spans="1:11" x14ac:dyDescent="0.25">
      <c r="A39">
        <v>37</v>
      </c>
      <c r="B39">
        <f t="shared" si="8"/>
        <v>222</v>
      </c>
      <c r="C39">
        <f t="shared" si="1"/>
        <v>-74</v>
      </c>
      <c r="E39">
        <f t="shared" si="2"/>
        <v>37</v>
      </c>
      <c r="F39">
        <f t="shared" si="3"/>
        <v>1</v>
      </c>
      <c r="G39">
        <f t="shared" si="4"/>
        <v>0</v>
      </c>
      <c r="H39">
        <f>360*(A39/$V$1)</f>
        <v>222</v>
      </c>
      <c r="I39">
        <f t="shared" si="5"/>
        <v>-74</v>
      </c>
      <c r="J39">
        <f t="shared" si="6"/>
        <v>222</v>
      </c>
      <c r="K39">
        <f t="shared" si="7"/>
        <v>74</v>
      </c>
    </row>
    <row r="40" spans="1:11" x14ac:dyDescent="0.25">
      <c r="A40">
        <v>38</v>
      </c>
      <c r="B40">
        <f t="shared" si="8"/>
        <v>228</v>
      </c>
      <c r="C40">
        <f t="shared" si="1"/>
        <v>-67</v>
      </c>
      <c r="E40">
        <f t="shared" si="2"/>
        <v>38</v>
      </c>
      <c r="F40">
        <f t="shared" si="3"/>
        <v>1</v>
      </c>
      <c r="G40">
        <f t="shared" si="4"/>
        <v>0</v>
      </c>
      <c r="H40">
        <f>360*(A40/$V$1)</f>
        <v>228</v>
      </c>
      <c r="I40">
        <f t="shared" si="5"/>
        <v>-67</v>
      </c>
      <c r="J40">
        <f t="shared" si="6"/>
        <v>228</v>
      </c>
      <c r="K40">
        <f t="shared" si="7"/>
        <v>76</v>
      </c>
    </row>
    <row r="41" spans="1:11" x14ac:dyDescent="0.25">
      <c r="A41">
        <v>39</v>
      </c>
      <c r="B41">
        <f t="shared" si="8"/>
        <v>234</v>
      </c>
      <c r="C41">
        <f t="shared" si="1"/>
        <v>-59</v>
      </c>
      <c r="E41">
        <f t="shared" si="2"/>
        <v>39</v>
      </c>
      <c r="F41">
        <f t="shared" si="3"/>
        <v>1</v>
      </c>
      <c r="G41">
        <f t="shared" si="4"/>
        <v>0</v>
      </c>
      <c r="H41">
        <f>360*(A41/$V$1)</f>
        <v>234</v>
      </c>
      <c r="I41">
        <f t="shared" si="5"/>
        <v>-59</v>
      </c>
      <c r="J41">
        <f t="shared" si="6"/>
        <v>234</v>
      </c>
      <c r="K41">
        <f t="shared" si="7"/>
        <v>78</v>
      </c>
    </row>
    <row r="42" spans="1:11" x14ac:dyDescent="0.25">
      <c r="A42">
        <v>40</v>
      </c>
      <c r="B42">
        <f t="shared" si="8"/>
        <v>240</v>
      </c>
      <c r="C42">
        <f t="shared" si="1"/>
        <v>-50</v>
      </c>
      <c r="E42">
        <f t="shared" si="2"/>
        <v>40</v>
      </c>
      <c r="F42">
        <f t="shared" si="3"/>
        <v>1</v>
      </c>
      <c r="G42">
        <f t="shared" si="4"/>
        <v>0</v>
      </c>
      <c r="H42">
        <f>360*(A42/$V$1)</f>
        <v>240</v>
      </c>
      <c r="I42">
        <f t="shared" si="5"/>
        <v>-50</v>
      </c>
      <c r="J42">
        <f t="shared" si="6"/>
        <v>240</v>
      </c>
      <c r="K42">
        <f t="shared" si="7"/>
        <v>80</v>
      </c>
    </row>
    <row r="43" spans="1:11" x14ac:dyDescent="0.25">
      <c r="A43">
        <v>41</v>
      </c>
      <c r="B43">
        <f t="shared" si="8"/>
        <v>246</v>
      </c>
      <c r="C43">
        <f t="shared" si="1"/>
        <v>-41</v>
      </c>
      <c r="E43">
        <f t="shared" si="2"/>
        <v>41</v>
      </c>
      <c r="F43">
        <f t="shared" si="3"/>
        <v>1</v>
      </c>
      <c r="G43">
        <f t="shared" si="4"/>
        <v>0</v>
      </c>
      <c r="H43">
        <f>360*(A43/$V$1)</f>
        <v>246</v>
      </c>
      <c r="I43">
        <f t="shared" si="5"/>
        <v>-41</v>
      </c>
      <c r="J43">
        <f t="shared" si="6"/>
        <v>246</v>
      </c>
      <c r="K43">
        <f t="shared" si="7"/>
        <v>82</v>
      </c>
    </row>
    <row r="44" spans="1:11" x14ac:dyDescent="0.25">
      <c r="A44">
        <v>42</v>
      </c>
      <c r="B44">
        <f t="shared" si="8"/>
        <v>251.99999999999997</v>
      </c>
      <c r="C44">
        <f t="shared" si="1"/>
        <v>-31</v>
      </c>
      <c r="E44">
        <f t="shared" si="2"/>
        <v>42</v>
      </c>
      <c r="F44">
        <f t="shared" si="3"/>
        <v>1</v>
      </c>
      <c r="G44">
        <f t="shared" si="4"/>
        <v>0</v>
      </c>
      <c r="H44">
        <f>360*(A44/$V$1)</f>
        <v>251.99999999999997</v>
      </c>
      <c r="I44">
        <f t="shared" si="5"/>
        <v>-31</v>
      </c>
      <c r="J44">
        <f t="shared" si="6"/>
        <v>251.99999999999997</v>
      </c>
      <c r="K44">
        <f t="shared" si="7"/>
        <v>83.999999999999986</v>
      </c>
    </row>
    <row r="45" spans="1:11" x14ac:dyDescent="0.25">
      <c r="A45">
        <v>43</v>
      </c>
      <c r="B45">
        <f t="shared" si="8"/>
        <v>258</v>
      </c>
      <c r="C45">
        <f t="shared" si="1"/>
        <v>-21</v>
      </c>
      <c r="E45">
        <f t="shared" si="2"/>
        <v>43</v>
      </c>
      <c r="F45">
        <f t="shared" si="3"/>
        <v>1</v>
      </c>
      <c r="G45">
        <f t="shared" si="4"/>
        <v>0</v>
      </c>
      <c r="H45">
        <f>360*(A45/$V$1)</f>
        <v>258</v>
      </c>
      <c r="I45">
        <f t="shared" si="5"/>
        <v>-21</v>
      </c>
      <c r="J45">
        <f t="shared" si="6"/>
        <v>258</v>
      </c>
      <c r="K45">
        <f t="shared" si="7"/>
        <v>86</v>
      </c>
    </row>
    <row r="46" spans="1:11" x14ac:dyDescent="0.25">
      <c r="A46">
        <v>44</v>
      </c>
      <c r="B46">
        <f t="shared" si="8"/>
        <v>264</v>
      </c>
      <c r="C46">
        <f t="shared" si="1"/>
        <v>-10</v>
      </c>
      <c r="E46">
        <f t="shared" si="2"/>
        <v>44</v>
      </c>
      <c r="F46">
        <f t="shared" si="3"/>
        <v>1</v>
      </c>
      <c r="G46">
        <f t="shared" si="4"/>
        <v>0</v>
      </c>
      <c r="H46">
        <f>360*(A46/$V$1)</f>
        <v>264</v>
      </c>
      <c r="I46">
        <f t="shared" si="5"/>
        <v>-10</v>
      </c>
      <c r="J46">
        <f t="shared" si="6"/>
        <v>264</v>
      </c>
      <c r="K46">
        <f t="shared" si="7"/>
        <v>88</v>
      </c>
    </row>
    <row r="47" spans="1:11" x14ac:dyDescent="0.25">
      <c r="A47">
        <v>45</v>
      </c>
      <c r="B47">
        <f t="shared" si="8"/>
        <v>270</v>
      </c>
      <c r="C47">
        <f t="shared" si="1"/>
        <v>0</v>
      </c>
      <c r="E47">
        <f t="shared" si="2"/>
        <v>45</v>
      </c>
      <c r="F47">
        <f t="shared" si="3"/>
        <v>1</v>
      </c>
      <c r="G47">
        <f t="shared" si="4"/>
        <v>0</v>
      </c>
      <c r="H47">
        <f>360*(A47/$V$1)</f>
        <v>270</v>
      </c>
      <c r="I47">
        <f t="shared" si="5"/>
        <v>0</v>
      </c>
      <c r="J47">
        <f t="shared" si="6"/>
        <v>270</v>
      </c>
      <c r="K47">
        <f t="shared" si="7"/>
        <v>90</v>
      </c>
    </row>
    <row r="48" spans="1:11" x14ac:dyDescent="0.25">
      <c r="A48">
        <v>46</v>
      </c>
      <c r="B48">
        <f t="shared" si="8"/>
        <v>276</v>
      </c>
      <c r="C48">
        <f t="shared" si="1"/>
        <v>10</v>
      </c>
      <c r="E48">
        <f t="shared" si="2"/>
        <v>46</v>
      </c>
      <c r="F48">
        <f t="shared" si="3"/>
        <v>1</v>
      </c>
      <c r="G48">
        <f t="shared" si="4"/>
        <v>0</v>
      </c>
      <c r="H48">
        <f>360*(A48/$V$1)</f>
        <v>276</v>
      </c>
      <c r="I48">
        <f t="shared" si="5"/>
        <v>10</v>
      </c>
      <c r="J48">
        <f t="shared" si="6"/>
        <v>276</v>
      </c>
      <c r="K48">
        <f t="shared" si="7"/>
        <v>92</v>
      </c>
    </row>
    <row r="49" spans="1:11" x14ac:dyDescent="0.25">
      <c r="A49">
        <v>47</v>
      </c>
      <c r="B49">
        <f t="shared" si="8"/>
        <v>282</v>
      </c>
      <c r="C49">
        <f t="shared" si="1"/>
        <v>21</v>
      </c>
      <c r="E49">
        <f t="shared" si="2"/>
        <v>47</v>
      </c>
      <c r="F49">
        <f t="shared" si="3"/>
        <v>1</v>
      </c>
      <c r="G49">
        <f t="shared" si="4"/>
        <v>0</v>
      </c>
      <c r="H49">
        <f>360*(A49/$V$1)</f>
        <v>282</v>
      </c>
      <c r="I49">
        <f t="shared" si="5"/>
        <v>21</v>
      </c>
      <c r="J49">
        <f t="shared" si="6"/>
        <v>282</v>
      </c>
      <c r="K49">
        <f t="shared" si="7"/>
        <v>94</v>
      </c>
    </row>
    <row r="50" spans="1:11" x14ac:dyDescent="0.25">
      <c r="A50">
        <v>48</v>
      </c>
      <c r="B50">
        <f t="shared" si="8"/>
        <v>288</v>
      </c>
      <c r="C50">
        <f t="shared" si="1"/>
        <v>31</v>
      </c>
      <c r="E50">
        <f t="shared" si="2"/>
        <v>48</v>
      </c>
      <c r="F50">
        <f t="shared" si="3"/>
        <v>1</v>
      </c>
      <c r="G50">
        <f t="shared" si="4"/>
        <v>0</v>
      </c>
      <c r="H50">
        <f>360*(A50/$V$1)</f>
        <v>288</v>
      </c>
      <c r="I50">
        <f t="shared" si="5"/>
        <v>31</v>
      </c>
      <c r="J50">
        <f t="shared" si="6"/>
        <v>288</v>
      </c>
      <c r="K50">
        <f t="shared" si="7"/>
        <v>96</v>
      </c>
    </row>
    <row r="51" spans="1:11" x14ac:dyDescent="0.25">
      <c r="A51">
        <v>49</v>
      </c>
      <c r="B51">
        <f t="shared" si="8"/>
        <v>294</v>
      </c>
      <c r="C51">
        <f t="shared" si="1"/>
        <v>41</v>
      </c>
      <c r="E51">
        <f t="shared" si="2"/>
        <v>49</v>
      </c>
      <c r="F51">
        <f t="shared" si="3"/>
        <v>1</v>
      </c>
      <c r="G51">
        <f t="shared" si="4"/>
        <v>0</v>
      </c>
      <c r="H51">
        <f>360*(A51/$V$1)</f>
        <v>294</v>
      </c>
      <c r="I51">
        <f t="shared" si="5"/>
        <v>41</v>
      </c>
      <c r="J51">
        <f t="shared" si="6"/>
        <v>294</v>
      </c>
      <c r="K51">
        <f t="shared" si="7"/>
        <v>98</v>
      </c>
    </row>
    <row r="52" spans="1:11" x14ac:dyDescent="0.25">
      <c r="A52">
        <v>50</v>
      </c>
      <c r="B52">
        <f t="shared" si="8"/>
        <v>300</v>
      </c>
      <c r="C52">
        <f t="shared" si="1"/>
        <v>50</v>
      </c>
      <c r="E52">
        <f t="shared" si="2"/>
        <v>50</v>
      </c>
      <c r="F52">
        <f t="shared" si="3"/>
        <v>1</v>
      </c>
      <c r="G52">
        <f t="shared" si="4"/>
        <v>0</v>
      </c>
      <c r="H52">
        <f>360*(A52/$V$1)</f>
        <v>300</v>
      </c>
      <c r="I52">
        <f t="shared" si="5"/>
        <v>50</v>
      </c>
      <c r="J52">
        <f t="shared" si="6"/>
        <v>300</v>
      </c>
      <c r="K52">
        <f t="shared" si="7"/>
        <v>100</v>
      </c>
    </row>
    <row r="53" spans="1:11" x14ac:dyDescent="0.25">
      <c r="A53">
        <v>51</v>
      </c>
      <c r="B53">
        <f t="shared" si="8"/>
        <v>306</v>
      </c>
      <c r="C53">
        <f t="shared" si="1"/>
        <v>59</v>
      </c>
      <c r="E53">
        <f t="shared" si="2"/>
        <v>51</v>
      </c>
      <c r="F53">
        <f t="shared" si="3"/>
        <v>1</v>
      </c>
      <c r="G53">
        <f t="shared" si="4"/>
        <v>0</v>
      </c>
      <c r="H53">
        <f>360*(A53/$V$1)</f>
        <v>306</v>
      </c>
      <c r="I53">
        <f t="shared" si="5"/>
        <v>59</v>
      </c>
      <c r="J53">
        <f t="shared" si="6"/>
        <v>306</v>
      </c>
      <c r="K53">
        <f t="shared" si="7"/>
        <v>102</v>
      </c>
    </row>
    <row r="54" spans="1:11" x14ac:dyDescent="0.25">
      <c r="A54">
        <v>52</v>
      </c>
      <c r="B54">
        <f t="shared" si="8"/>
        <v>312</v>
      </c>
      <c r="C54">
        <f t="shared" si="1"/>
        <v>67</v>
      </c>
      <c r="E54">
        <f t="shared" si="2"/>
        <v>52</v>
      </c>
      <c r="F54">
        <f t="shared" si="3"/>
        <v>1</v>
      </c>
      <c r="G54">
        <f t="shared" si="4"/>
        <v>0</v>
      </c>
      <c r="H54">
        <f>360*(A54/$V$1)</f>
        <v>312</v>
      </c>
      <c r="I54">
        <f t="shared" si="5"/>
        <v>67</v>
      </c>
      <c r="J54">
        <f t="shared" si="6"/>
        <v>312</v>
      </c>
      <c r="K54">
        <f t="shared" si="7"/>
        <v>104</v>
      </c>
    </row>
    <row r="55" spans="1:11" x14ac:dyDescent="0.25">
      <c r="A55">
        <v>53</v>
      </c>
      <c r="B55">
        <f t="shared" si="8"/>
        <v>318</v>
      </c>
      <c r="C55">
        <f t="shared" si="1"/>
        <v>74</v>
      </c>
      <c r="E55">
        <f t="shared" si="2"/>
        <v>53</v>
      </c>
      <c r="F55">
        <f t="shared" si="3"/>
        <v>1</v>
      </c>
      <c r="G55">
        <f t="shared" si="4"/>
        <v>0</v>
      </c>
      <c r="H55">
        <f>360*(A55/$V$1)</f>
        <v>318</v>
      </c>
      <c r="I55">
        <f t="shared" si="5"/>
        <v>74</v>
      </c>
      <c r="J55">
        <f t="shared" si="6"/>
        <v>318</v>
      </c>
      <c r="K55">
        <f t="shared" si="7"/>
        <v>106</v>
      </c>
    </row>
    <row r="56" spans="1:11" x14ac:dyDescent="0.25">
      <c r="A56">
        <v>54</v>
      </c>
      <c r="B56">
        <f t="shared" si="8"/>
        <v>324</v>
      </c>
      <c r="C56">
        <f t="shared" si="1"/>
        <v>81</v>
      </c>
      <c r="E56">
        <f t="shared" si="2"/>
        <v>54</v>
      </c>
      <c r="F56">
        <f t="shared" si="3"/>
        <v>1</v>
      </c>
      <c r="G56">
        <f t="shared" si="4"/>
        <v>0</v>
      </c>
      <c r="H56">
        <f>360*(A56/$V$1)</f>
        <v>324</v>
      </c>
      <c r="I56">
        <f t="shared" si="5"/>
        <v>81</v>
      </c>
      <c r="J56">
        <f t="shared" si="6"/>
        <v>324</v>
      </c>
      <c r="K56">
        <f t="shared" si="7"/>
        <v>108</v>
      </c>
    </row>
    <row r="57" spans="1:11" x14ac:dyDescent="0.25">
      <c r="A57">
        <v>55</v>
      </c>
      <c r="B57">
        <f t="shared" si="8"/>
        <v>330</v>
      </c>
      <c r="C57">
        <f t="shared" si="1"/>
        <v>87</v>
      </c>
      <c r="E57">
        <f t="shared" si="2"/>
        <v>55</v>
      </c>
      <c r="F57">
        <f t="shared" si="3"/>
        <v>1</v>
      </c>
      <c r="G57">
        <f t="shared" si="4"/>
        <v>0</v>
      </c>
      <c r="H57">
        <f>360*(A57/$V$1)</f>
        <v>330</v>
      </c>
      <c r="I57">
        <f t="shared" si="5"/>
        <v>87</v>
      </c>
      <c r="J57">
        <f t="shared" si="6"/>
        <v>330</v>
      </c>
      <c r="K57">
        <f t="shared" si="7"/>
        <v>110</v>
      </c>
    </row>
    <row r="58" spans="1:11" x14ac:dyDescent="0.25">
      <c r="A58">
        <v>56</v>
      </c>
      <c r="B58">
        <f t="shared" si="8"/>
        <v>336</v>
      </c>
      <c r="C58">
        <f t="shared" si="1"/>
        <v>91</v>
      </c>
      <c r="E58">
        <f t="shared" si="2"/>
        <v>56</v>
      </c>
      <c r="F58">
        <f t="shared" si="3"/>
        <v>1</v>
      </c>
      <c r="G58">
        <f t="shared" si="4"/>
        <v>0</v>
      </c>
      <c r="H58">
        <f>360*(A58/$V$1)</f>
        <v>336</v>
      </c>
      <c r="I58">
        <f t="shared" si="5"/>
        <v>91</v>
      </c>
      <c r="J58">
        <f t="shared" si="6"/>
        <v>336</v>
      </c>
      <c r="K58">
        <f t="shared" si="7"/>
        <v>112</v>
      </c>
    </row>
    <row r="59" spans="1:11" x14ac:dyDescent="0.25">
      <c r="A59">
        <v>57</v>
      </c>
      <c r="B59">
        <f t="shared" si="8"/>
        <v>342</v>
      </c>
      <c r="C59">
        <f t="shared" si="1"/>
        <v>95</v>
      </c>
      <c r="E59">
        <f t="shared" si="2"/>
        <v>57</v>
      </c>
      <c r="F59">
        <f t="shared" si="3"/>
        <v>1</v>
      </c>
      <c r="G59">
        <f t="shared" si="4"/>
        <v>0</v>
      </c>
      <c r="H59">
        <f>360*(A59/$V$1)</f>
        <v>342</v>
      </c>
      <c r="I59">
        <f t="shared" si="5"/>
        <v>95</v>
      </c>
      <c r="J59">
        <f t="shared" si="6"/>
        <v>342</v>
      </c>
      <c r="K59">
        <f t="shared" si="7"/>
        <v>114</v>
      </c>
    </row>
    <row r="60" spans="1:11" x14ac:dyDescent="0.25">
      <c r="A60">
        <v>58</v>
      </c>
      <c r="B60">
        <f t="shared" si="8"/>
        <v>348</v>
      </c>
      <c r="C60">
        <f t="shared" si="1"/>
        <v>98</v>
      </c>
      <c r="E60">
        <f t="shared" si="2"/>
        <v>58</v>
      </c>
      <c r="F60">
        <f t="shared" si="3"/>
        <v>1</v>
      </c>
      <c r="G60">
        <f t="shared" si="4"/>
        <v>0</v>
      </c>
      <c r="H60">
        <f>360*(A60/$V$1)</f>
        <v>348</v>
      </c>
      <c r="I60">
        <f t="shared" si="5"/>
        <v>98</v>
      </c>
      <c r="J60">
        <f t="shared" si="6"/>
        <v>348</v>
      </c>
      <c r="K60">
        <f t="shared" si="7"/>
        <v>116</v>
      </c>
    </row>
    <row r="61" spans="1:11" x14ac:dyDescent="0.25">
      <c r="A61">
        <v>59</v>
      </c>
      <c r="B61">
        <f t="shared" si="8"/>
        <v>354</v>
      </c>
      <c r="C61">
        <f t="shared" si="1"/>
        <v>99</v>
      </c>
      <c r="E61">
        <f t="shared" si="2"/>
        <v>59</v>
      </c>
      <c r="F61">
        <f t="shared" si="3"/>
        <v>1</v>
      </c>
      <c r="G61">
        <f t="shared" si="4"/>
        <v>0</v>
      </c>
      <c r="H61">
        <f>360*(A61/$V$1)</f>
        <v>354</v>
      </c>
      <c r="I61">
        <f t="shared" si="5"/>
        <v>99</v>
      </c>
      <c r="J61">
        <f t="shared" si="6"/>
        <v>354</v>
      </c>
      <c r="K61">
        <f t="shared" si="7"/>
        <v>118</v>
      </c>
    </row>
    <row r="62" spans="1:11" x14ac:dyDescent="0.25">
      <c r="A62">
        <v>60</v>
      </c>
      <c r="B62">
        <f t="shared" si="8"/>
        <v>360</v>
      </c>
      <c r="C62">
        <f t="shared" si="1"/>
        <v>100</v>
      </c>
      <c r="E62">
        <f t="shared" si="2"/>
        <v>60</v>
      </c>
      <c r="F62">
        <f t="shared" si="3"/>
        <v>1</v>
      </c>
      <c r="G62">
        <f t="shared" si="4"/>
        <v>0</v>
      </c>
      <c r="H62">
        <f>360*(A62/$V$1)</f>
        <v>360</v>
      </c>
      <c r="I62">
        <f t="shared" si="5"/>
        <v>100</v>
      </c>
      <c r="J62">
        <f t="shared" si="6"/>
        <v>360</v>
      </c>
      <c r="K62">
        <f t="shared" si="7"/>
        <v>120</v>
      </c>
    </row>
    <row r="63" spans="1:11" x14ac:dyDescent="0.25">
      <c r="A63">
        <v>61</v>
      </c>
      <c r="B63">
        <f t="shared" ref="B63:B122" si="9">360*(A63/60)</f>
        <v>366</v>
      </c>
      <c r="C63">
        <f t="shared" si="1"/>
        <v>99</v>
      </c>
      <c r="E63">
        <f t="shared" ref="E63:E122" si="10">A63</f>
        <v>61</v>
      </c>
      <c r="F63">
        <f t="shared" ref="F63:F122" si="11">IF(H63&lt;=$P$1,$M$1,$M$2)</f>
        <v>1</v>
      </c>
      <c r="G63">
        <f t="shared" si="4"/>
        <v>0</v>
      </c>
      <c r="H63">
        <f>360*(A63/$V$1)</f>
        <v>366</v>
      </c>
      <c r="I63">
        <f t="shared" si="5"/>
        <v>99</v>
      </c>
      <c r="K63">
        <f t="shared" si="7"/>
        <v>0</v>
      </c>
    </row>
    <row r="64" spans="1:11" x14ac:dyDescent="0.25">
      <c r="A64">
        <v>62</v>
      </c>
      <c r="B64">
        <f t="shared" si="9"/>
        <v>372.00000000000006</v>
      </c>
      <c r="C64">
        <f t="shared" si="1"/>
        <v>98</v>
      </c>
      <c r="E64">
        <f t="shared" si="10"/>
        <v>62</v>
      </c>
      <c r="F64">
        <f t="shared" si="11"/>
        <v>1</v>
      </c>
      <c r="G64">
        <f t="shared" si="4"/>
        <v>0</v>
      </c>
      <c r="H64">
        <f>360*(A64/$V$1)</f>
        <v>372.00000000000006</v>
      </c>
      <c r="I64">
        <f t="shared" si="5"/>
        <v>98</v>
      </c>
      <c r="K64">
        <f t="shared" si="7"/>
        <v>0</v>
      </c>
    </row>
    <row r="65" spans="1:11" x14ac:dyDescent="0.25">
      <c r="A65">
        <v>63</v>
      </c>
      <c r="B65">
        <f t="shared" si="9"/>
        <v>378</v>
      </c>
      <c r="C65">
        <f t="shared" si="1"/>
        <v>95</v>
      </c>
      <c r="E65">
        <f t="shared" si="10"/>
        <v>63</v>
      </c>
      <c r="F65">
        <f t="shared" si="11"/>
        <v>1</v>
      </c>
      <c r="G65">
        <f t="shared" si="4"/>
        <v>0</v>
      </c>
      <c r="H65">
        <f>360*(A65/$V$1)</f>
        <v>378</v>
      </c>
      <c r="I65">
        <f t="shared" si="5"/>
        <v>95</v>
      </c>
      <c r="K65">
        <f t="shared" si="7"/>
        <v>0</v>
      </c>
    </row>
    <row r="66" spans="1:11" x14ac:dyDescent="0.25">
      <c r="A66">
        <v>64</v>
      </c>
      <c r="B66">
        <f t="shared" si="9"/>
        <v>384</v>
      </c>
      <c r="C66">
        <f t="shared" si="1"/>
        <v>91</v>
      </c>
      <c r="E66">
        <f t="shared" si="10"/>
        <v>64</v>
      </c>
      <c r="F66">
        <f t="shared" si="11"/>
        <v>1</v>
      </c>
      <c r="G66">
        <f t="shared" si="4"/>
        <v>0</v>
      </c>
      <c r="H66">
        <f>360*(A66/$V$1)</f>
        <v>384</v>
      </c>
      <c r="I66">
        <f t="shared" si="5"/>
        <v>91</v>
      </c>
      <c r="K66">
        <f t="shared" si="7"/>
        <v>0</v>
      </c>
    </row>
    <row r="67" spans="1:11" x14ac:dyDescent="0.25">
      <c r="A67">
        <v>65</v>
      </c>
      <c r="B67">
        <f t="shared" si="9"/>
        <v>390</v>
      </c>
      <c r="C67">
        <f t="shared" ref="C67:C122" si="12">ROUND(100*COS(RADIANS(B67)),0)</f>
        <v>87</v>
      </c>
      <c r="E67">
        <f t="shared" si="10"/>
        <v>65</v>
      </c>
      <c r="F67">
        <f t="shared" si="11"/>
        <v>1</v>
      </c>
      <c r="G67">
        <f t="shared" ref="G67:G122" si="13">IF(H67&lt;=$P$1,0,$S$1)</f>
        <v>0</v>
      </c>
      <c r="H67">
        <f>360*(A67/$V$1)</f>
        <v>390</v>
      </c>
      <c r="I67">
        <f t="shared" ref="I67:I122" si="14">ROUND(100*COS(F67*RADIANS(H67)-RADIANS(G67)),0)</f>
        <v>87</v>
      </c>
      <c r="K67">
        <f t="shared" ref="K67:K93" si="15">J67/3</f>
        <v>0</v>
      </c>
    </row>
    <row r="68" spans="1:11" x14ac:dyDescent="0.25">
      <c r="A68">
        <v>66</v>
      </c>
      <c r="B68">
        <f t="shared" si="9"/>
        <v>396.00000000000006</v>
      </c>
      <c r="C68">
        <f t="shared" si="12"/>
        <v>81</v>
      </c>
      <c r="E68">
        <f t="shared" si="10"/>
        <v>66</v>
      </c>
      <c r="F68">
        <f t="shared" si="11"/>
        <v>1</v>
      </c>
      <c r="G68">
        <f t="shared" si="13"/>
        <v>0</v>
      </c>
      <c r="H68">
        <f>360*(A68/$V$1)</f>
        <v>396.00000000000006</v>
      </c>
      <c r="I68">
        <f t="shared" si="14"/>
        <v>81</v>
      </c>
      <c r="K68">
        <f t="shared" si="15"/>
        <v>0</v>
      </c>
    </row>
    <row r="69" spans="1:11" x14ac:dyDescent="0.25">
      <c r="A69">
        <v>67</v>
      </c>
      <c r="B69">
        <f t="shared" si="9"/>
        <v>402</v>
      </c>
      <c r="C69">
        <f t="shared" si="12"/>
        <v>74</v>
      </c>
      <c r="E69">
        <f t="shared" si="10"/>
        <v>67</v>
      </c>
      <c r="F69">
        <f t="shared" si="11"/>
        <v>1</v>
      </c>
      <c r="G69">
        <f t="shared" si="13"/>
        <v>0</v>
      </c>
      <c r="H69">
        <f>360*(A69/$V$1)</f>
        <v>402</v>
      </c>
      <c r="I69">
        <f t="shared" si="14"/>
        <v>74</v>
      </c>
      <c r="K69">
        <f t="shared" si="15"/>
        <v>0</v>
      </c>
    </row>
    <row r="70" spans="1:11" x14ac:dyDescent="0.25">
      <c r="A70">
        <v>68</v>
      </c>
      <c r="B70">
        <f t="shared" si="9"/>
        <v>408</v>
      </c>
      <c r="C70">
        <f t="shared" si="12"/>
        <v>67</v>
      </c>
      <c r="E70">
        <f t="shared" si="10"/>
        <v>68</v>
      </c>
      <c r="F70">
        <f t="shared" si="11"/>
        <v>1</v>
      </c>
      <c r="G70">
        <f t="shared" si="13"/>
        <v>0</v>
      </c>
      <c r="H70">
        <f>360*(A70/$V$1)</f>
        <v>408</v>
      </c>
      <c r="I70">
        <f t="shared" si="14"/>
        <v>67</v>
      </c>
      <c r="K70">
        <f t="shared" si="15"/>
        <v>0</v>
      </c>
    </row>
    <row r="71" spans="1:11" x14ac:dyDescent="0.25">
      <c r="A71">
        <v>69</v>
      </c>
      <c r="B71">
        <f t="shared" si="9"/>
        <v>413.99999999999994</v>
      </c>
      <c r="C71">
        <f t="shared" si="12"/>
        <v>59</v>
      </c>
      <c r="E71">
        <f t="shared" si="10"/>
        <v>69</v>
      </c>
      <c r="F71">
        <f t="shared" si="11"/>
        <v>1</v>
      </c>
      <c r="G71">
        <f t="shared" si="13"/>
        <v>0</v>
      </c>
      <c r="H71">
        <f>360*(A71/$V$1)</f>
        <v>413.99999999999994</v>
      </c>
      <c r="I71">
        <f t="shared" si="14"/>
        <v>59</v>
      </c>
      <c r="K71">
        <f t="shared" si="15"/>
        <v>0</v>
      </c>
    </row>
    <row r="72" spans="1:11" x14ac:dyDescent="0.25">
      <c r="A72">
        <v>70</v>
      </c>
      <c r="B72">
        <f t="shared" si="9"/>
        <v>420</v>
      </c>
      <c r="C72">
        <f t="shared" si="12"/>
        <v>50</v>
      </c>
      <c r="E72">
        <f t="shared" si="10"/>
        <v>70</v>
      </c>
      <c r="F72">
        <f t="shared" si="11"/>
        <v>1</v>
      </c>
      <c r="G72">
        <f t="shared" si="13"/>
        <v>0</v>
      </c>
      <c r="H72">
        <f>360*(A72/$V$1)</f>
        <v>420</v>
      </c>
      <c r="I72">
        <f t="shared" si="14"/>
        <v>50</v>
      </c>
      <c r="K72">
        <f t="shared" si="15"/>
        <v>0</v>
      </c>
    </row>
    <row r="73" spans="1:11" x14ac:dyDescent="0.25">
      <c r="A73">
        <v>71</v>
      </c>
      <c r="B73">
        <f t="shared" si="9"/>
        <v>426</v>
      </c>
      <c r="C73">
        <f t="shared" si="12"/>
        <v>41</v>
      </c>
      <c r="E73">
        <f t="shared" si="10"/>
        <v>71</v>
      </c>
      <c r="F73">
        <f t="shared" si="11"/>
        <v>1</v>
      </c>
      <c r="G73">
        <f t="shared" si="13"/>
        <v>0</v>
      </c>
      <c r="H73">
        <f>360*(A73/$V$1)</f>
        <v>426</v>
      </c>
      <c r="I73">
        <f t="shared" si="14"/>
        <v>41</v>
      </c>
      <c r="K73">
        <f t="shared" si="15"/>
        <v>0</v>
      </c>
    </row>
    <row r="74" spans="1:11" x14ac:dyDescent="0.25">
      <c r="A74">
        <v>72</v>
      </c>
      <c r="B74">
        <f t="shared" si="9"/>
        <v>432</v>
      </c>
      <c r="C74">
        <f t="shared" si="12"/>
        <v>31</v>
      </c>
      <c r="E74">
        <f t="shared" si="10"/>
        <v>72</v>
      </c>
      <c r="F74">
        <f t="shared" si="11"/>
        <v>1</v>
      </c>
      <c r="G74">
        <f t="shared" si="13"/>
        <v>0</v>
      </c>
      <c r="H74">
        <f>360*(A74/$V$1)</f>
        <v>432</v>
      </c>
      <c r="I74">
        <f t="shared" si="14"/>
        <v>31</v>
      </c>
      <c r="K74">
        <f t="shared" si="15"/>
        <v>0</v>
      </c>
    </row>
    <row r="75" spans="1:11" x14ac:dyDescent="0.25">
      <c r="A75">
        <v>73</v>
      </c>
      <c r="B75">
        <f t="shared" si="9"/>
        <v>437.99999999999994</v>
      </c>
      <c r="C75">
        <f t="shared" si="12"/>
        <v>21</v>
      </c>
      <c r="E75">
        <f t="shared" si="10"/>
        <v>73</v>
      </c>
      <c r="F75">
        <f t="shared" si="11"/>
        <v>1</v>
      </c>
      <c r="G75">
        <f t="shared" si="13"/>
        <v>0</v>
      </c>
      <c r="H75">
        <f>360*(A75/$V$1)</f>
        <v>437.99999999999994</v>
      </c>
      <c r="I75">
        <f t="shared" si="14"/>
        <v>21</v>
      </c>
      <c r="K75">
        <f t="shared" si="15"/>
        <v>0</v>
      </c>
    </row>
    <row r="76" spans="1:11" x14ac:dyDescent="0.25">
      <c r="A76">
        <v>74</v>
      </c>
      <c r="B76">
        <f t="shared" si="9"/>
        <v>444</v>
      </c>
      <c r="C76">
        <f t="shared" si="12"/>
        <v>10</v>
      </c>
      <c r="E76">
        <f t="shared" si="10"/>
        <v>74</v>
      </c>
      <c r="F76">
        <f t="shared" si="11"/>
        <v>1</v>
      </c>
      <c r="G76">
        <f t="shared" si="13"/>
        <v>0</v>
      </c>
      <c r="H76">
        <f>360*(A76/$V$1)</f>
        <v>444</v>
      </c>
      <c r="I76">
        <f t="shared" si="14"/>
        <v>10</v>
      </c>
      <c r="K76">
        <f t="shared" si="15"/>
        <v>0</v>
      </c>
    </row>
    <row r="77" spans="1:11" x14ac:dyDescent="0.25">
      <c r="A77">
        <v>75</v>
      </c>
      <c r="B77">
        <f t="shared" si="9"/>
        <v>450</v>
      </c>
      <c r="C77">
        <f t="shared" si="12"/>
        <v>0</v>
      </c>
      <c r="E77">
        <f t="shared" si="10"/>
        <v>75</v>
      </c>
      <c r="F77">
        <f t="shared" si="11"/>
        <v>1</v>
      </c>
      <c r="G77">
        <f t="shared" si="13"/>
        <v>0</v>
      </c>
      <c r="H77">
        <f>360*(A77/$V$1)</f>
        <v>450</v>
      </c>
      <c r="I77">
        <f t="shared" si="14"/>
        <v>0</v>
      </c>
      <c r="K77">
        <f t="shared" si="15"/>
        <v>0</v>
      </c>
    </row>
    <row r="78" spans="1:11" x14ac:dyDescent="0.25">
      <c r="A78">
        <v>76</v>
      </c>
      <c r="B78">
        <f t="shared" si="9"/>
        <v>456</v>
      </c>
      <c r="C78">
        <f t="shared" si="12"/>
        <v>-10</v>
      </c>
      <c r="E78">
        <f t="shared" si="10"/>
        <v>76</v>
      </c>
      <c r="F78">
        <f t="shared" si="11"/>
        <v>1</v>
      </c>
      <c r="G78">
        <f t="shared" si="13"/>
        <v>0</v>
      </c>
      <c r="H78">
        <f>360*(A78/$V$1)</f>
        <v>456</v>
      </c>
      <c r="I78">
        <f t="shared" si="14"/>
        <v>-10</v>
      </c>
      <c r="K78">
        <f t="shared" si="15"/>
        <v>0</v>
      </c>
    </row>
    <row r="79" spans="1:11" x14ac:dyDescent="0.25">
      <c r="A79">
        <v>77</v>
      </c>
      <c r="B79">
        <f t="shared" si="9"/>
        <v>462.00000000000006</v>
      </c>
      <c r="C79">
        <f t="shared" si="12"/>
        <v>-21</v>
      </c>
      <c r="E79">
        <f t="shared" si="10"/>
        <v>77</v>
      </c>
      <c r="F79">
        <f t="shared" si="11"/>
        <v>1</v>
      </c>
      <c r="G79">
        <f t="shared" si="13"/>
        <v>0</v>
      </c>
      <c r="H79">
        <f>360*(A79/$V$1)</f>
        <v>462.00000000000006</v>
      </c>
      <c r="I79">
        <f t="shared" si="14"/>
        <v>-21</v>
      </c>
      <c r="K79">
        <f t="shared" si="15"/>
        <v>0</v>
      </c>
    </row>
    <row r="80" spans="1:11" x14ac:dyDescent="0.25">
      <c r="A80">
        <v>78</v>
      </c>
      <c r="B80">
        <f t="shared" si="9"/>
        <v>468</v>
      </c>
      <c r="C80">
        <f t="shared" si="12"/>
        <v>-31</v>
      </c>
      <c r="E80">
        <f t="shared" si="10"/>
        <v>78</v>
      </c>
      <c r="F80">
        <f t="shared" si="11"/>
        <v>1</v>
      </c>
      <c r="G80">
        <f t="shared" si="13"/>
        <v>0</v>
      </c>
      <c r="H80">
        <f>360*(A80/$V$1)</f>
        <v>468</v>
      </c>
      <c r="I80">
        <f t="shared" si="14"/>
        <v>-31</v>
      </c>
      <c r="K80">
        <f t="shared" si="15"/>
        <v>0</v>
      </c>
    </row>
    <row r="81" spans="1:11" x14ac:dyDescent="0.25">
      <c r="A81">
        <v>79</v>
      </c>
      <c r="B81">
        <f t="shared" si="9"/>
        <v>474</v>
      </c>
      <c r="C81">
        <f t="shared" si="12"/>
        <v>-41</v>
      </c>
      <c r="E81">
        <f t="shared" si="10"/>
        <v>79</v>
      </c>
      <c r="F81">
        <f t="shared" si="11"/>
        <v>1</v>
      </c>
      <c r="G81">
        <f t="shared" si="13"/>
        <v>0</v>
      </c>
      <c r="H81">
        <f>360*(A81/$V$1)</f>
        <v>474</v>
      </c>
      <c r="I81">
        <f t="shared" si="14"/>
        <v>-41</v>
      </c>
      <c r="K81">
        <f t="shared" si="15"/>
        <v>0</v>
      </c>
    </row>
    <row r="82" spans="1:11" x14ac:dyDescent="0.25">
      <c r="A82">
        <v>80</v>
      </c>
      <c r="B82">
        <f t="shared" si="9"/>
        <v>480</v>
      </c>
      <c r="C82">
        <f t="shared" si="12"/>
        <v>-50</v>
      </c>
      <c r="E82">
        <f t="shared" si="10"/>
        <v>80</v>
      </c>
      <c r="F82">
        <f t="shared" si="11"/>
        <v>1</v>
      </c>
      <c r="G82">
        <f t="shared" si="13"/>
        <v>0</v>
      </c>
      <c r="H82">
        <f>360*(A82/$V$1)</f>
        <v>480</v>
      </c>
      <c r="I82">
        <f t="shared" si="14"/>
        <v>-50</v>
      </c>
      <c r="K82">
        <f t="shared" si="15"/>
        <v>0</v>
      </c>
    </row>
    <row r="83" spans="1:11" x14ac:dyDescent="0.25">
      <c r="A83">
        <v>81</v>
      </c>
      <c r="B83">
        <f t="shared" si="9"/>
        <v>486.00000000000006</v>
      </c>
      <c r="C83">
        <f t="shared" si="12"/>
        <v>-59</v>
      </c>
      <c r="E83">
        <f t="shared" si="10"/>
        <v>81</v>
      </c>
      <c r="F83">
        <f t="shared" si="11"/>
        <v>1</v>
      </c>
      <c r="G83">
        <f t="shared" si="13"/>
        <v>0</v>
      </c>
      <c r="H83">
        <f>360*(A83/$V$1)</f>
        <v>486.00000000000006</v>
      </c>
      <c r="I83">
        <f t="shared" si="14"/>
        <v>-59</v>
      </c>
      <c r="K83">
        <f t="shared" si="15"/>
        <v>0</v>
      </c>
    </row>
    <row r="84" spans="1:11" x14ac:dyDescent="0.25">
      <c r="A84">
        <v>82</v>
      </c>
      <c r="B84">
        <f t="shared" si="9"/>
        <v>492</v>
      </c>
      <c r="C84">
        <f t="shared" si="12"/>
        <v>-67</v>
      </c>
      <c r="E84">
        <f t="shared" si="10"/>
        <v>82</v>
      </c>
      <c r="F84">
        <f t="shared" si="11"/>
        <v>1</v>
      </c>
      <c r="G84">
        <f t="shared" si="13"/>
        <v>0</v>
      </c>
      <c r="H84">
        <f>360*(A84/$V$1)</f>
        <v>492</v>
      </c>
      <c r="I84">
        <f t="shared" si="14"/>
        <v>-67</v>
      </c>
      <c r="K84">
        <f t="shared" si="15"/>
        <v>0</v>
      </c>
    </row>
    <row r="85" spans="1:11" x14ac:dyDescent="0.25">
      <c r="A85">
        <v>83</v>
      </c>
      <c r="B85">
        <f t="shared" si="9"/>
        <v>498</v>
      </c>
      <c r="C85">
        <f t="shared" si="12"/>
        <v>-74</v>
      </c>
      <c r="E85">
        <f t="shared" si="10"/>
        <v>83</v>
      </c>
      <c r="F85">
        <f t="shared" si="11"/>
        <v>1</v>
      </c>
      <c r="G85">
        <f t="shared" si="13"/>
        <v>0</v>
      </c>
      <c r="H85">
        <f>360*(A85/$V$1)</f>
        <v>498</v>
      </c>
      <c r="I85">
        <f t="shared" si="14"/>
        <v>-74</v>
      </c>
      <c r="K85">
        <f t="shared" si="15"/>
        <v>0</v>
      </c>
    </row>
    <row r="86" spans="1:11" x14ac:dyDescent="0.25">
      <c r="A86">
        <v>84</v>
      </c>
      <c r="B86">
        <f t="shared" si="9"/>
        <v>503.99999999999994</v>
      </c>
      <c r="C86">
        <f t="shared" si="12"/>
        <v>-81</v>
      </c>
      <c r="E86">
        <f t="shared" si="10"/>
        <v>84</v>
      </c>
      <c r="F86">
        <f t="shared" si="11"/>
        <v>1</v>
      </c>
      <c r="G86">
        <f t="shared" si="13"/>
        <v>0</v>
      </c>
      <c r="H86">
        <f>360*(A86/$V$1)</f>
        <v>503.99999999999994</v>
      </c>
      <c r="I86">
        <f t="shared" si="14"/>
        <v>-81</v>
      </c>
      <c r="K86">
        <f t="shared" si="15"/>
        <v>0</v>
      </c>
    </row>
    <row r="87" spans="1:11" x14ac:dyDescent="0.25">
      <c r="A87">
        <v>85</v>
      </c>
      <c r="B87">
        <f t="shared" si="9"/>
        <v>510</v>
      </c>
      <c r="C87">
        <f t="shared" si="12"/>
        <v>-87</v>
      </c>
      <c r="E87">
        <f t="shared" si="10"/>
        <v>85</v>
      </c>
      <c r="F87">
        <f t="shared" si="11"/>
        <v>1</v>
      </c>
      <c r="G87">
        <f t="shared" si="13"/>
        <v>0</v>
      </c>
      <c r="H87">
        <f>360*(A87/$V$1)</f>
        <v>510</v>
      </c>
      <c r="I87">
        <f t="shared" si="14"/>
        <v>-87</v>
      </c>
      <c r="K87">
        <f t="shared" si="15"/>
        <v>0</v>
      </c>
    </row>
    <row r="88" spans="1:11" x14ac:dyDescent="0.25">
      <c r="A88">
        <v>86</v>
      </c>
      <c r="B88">
        <f t="shared" si="9"/>
        <v>516</v>
      </c>
      <c r="C88">
        <f t="shared" si="12"/>
        <v>-91</v>
      </c>
      <c r="E88">
        <f t="shared" si="10"/>
        <v>86</v>
      </c>
      <c r="F88">
        <f t="shared" si="11"/>
        <v>1</v>
      </c>
      <c r="G88">
        <f t="shared" si="13"/>
        <v>0</v>
      </c>
      <c r="H88">
        <f>360*(A88/$V$1)</f>
        <v>516</v>
      </c>
      <c r="I88">
        <f t="shared" si="14"/>
        <v>-91</v>
      </c>
      <c r="K88">
        <f t="shared" si="15"/>
        <v>0</v>
      </c>
    </row>
    <row r="89" spans="1:11" x14ac:dyDescent="0.25">
      <c r="A89">
        <v>87</v>
      </c>
      <c r="B89">
        <f t="shared" si="9"/>
        <v>522</v>
      </c>
      <c r="C89">
        <f t="shared" si="12"/>
        <v>-95</v>
      </c>
      <c r="E89">
        <f t="shared" si="10"/>
        <v>87</v>
      </c>
      <c r="F89">
        <f t="shared" si="11"/>
        <v>1</v>
      </c>
      <c r="G89">
        <f t="shared" si="13"/>
        <v>0</v>
      </c>
      <c r="H89">
        <f>360*(A89/$V$1)</f>
        <v>522</v>
      </c>
      <c r="I89">
        <f t="shared" si="14"/>
        <v>-95</v>
      </c>
      <c r="K89">
        <f t="shared" si="15"/>
        <v>0</v>
      </c>
    </row>
    <row r="90" spans="1:11" x14ac:dyDescent="0.25">
      <c r="A90">
        <v>88</v>
      </c>
      <c r="B90">
        <f t="shared" si="9"/>
        <v>528</v>
      </c>
      <c r="C90">
        <f t="shared" si="12"/>
        <v>-98</v>
      </c>
      <c r="E90">
        <f t="shared" si="10"/>
        <v>88</v>
      </c>
      <c r="F90">
        <f t="shared" si="11"/>
        <v>1</v>
      </c>
      <c r="G90">
        <f t="shared" si="13"/>
        <v>0</v>
      </c>
      <c r="H90">
        <f>360*(A90/$V$1)</f>
        <v>528</v>
      </c>
      <c r="I90">
        <f t="shared" si="14"/>
        <v>-98</v>
      </c>
      <c r="K90">
        <f t="shared" si="15"/>
        <v>0</v>
      </c>
    </row>
    <row r="91" spans="1:11" x14ac:dyDescent="0.25">
      <c r="A91">
        <v>89</v>
      </c>
      <c r="B91">
        <f t="shared" si="9"/>
        <v>534</v>
      </c>
      <c r="C91">
        <f t="shared" si="12"/>
        <v>-99</v>
      </c>
      <c r="E91">
        <f t="shared" si="10"/>
        <v>89</v>
      </c>
      <c r="F91">
        <f t="shared" si="11"/>
        <v>1</v>
      </c>
      <c r="G91">
        <f t="shared" si="13"/>
        <v>0</v>
      </c>
      <c r="H91">
        <f>360*(A91/$V$1)</f>
        <v>534</v>
      </c>
      <c r="I91">
        <f t="shared" si="14"/>
        <v>-99</v>
      </c>
      <c r="K91">
        <f t="shared" si="15"/>
        <v>0</v>
      </c>
    </row>
    <row r="92" spans="1:11" x14ac:dyDescent="0.25">
      <c r="A92">
        <v>90</v>
      </c>
      <c r="B92">
        <f t="shared" si="9"/>
        <v>540</v>
      </c>
      <c r="C92">
        <f t="shared" si="12"/>
        <v>-100</v>
      </c>
      <c r="E92">
        <f t="shared" si="10"/>
        <v>90</v>
      </c>
      <c r="F92">
        <f t="shared" si="11"/>
        <v>1</v>
      </c>
      <c r="G92">
        <f t="shared" si="13"/>
        <v>0</v>
      </c>
      <c r="H92">
        <f>360*(A92/$V$1)</f>
        <v>540</v>
      </c>
      <c r="I92">
        <f t="shared" si="14"/>
        <v>-100</v>
      </c>
      <c r="K92">
        <f t="shared" si="15"/>
        <v>0</v>
      </c>
    </row>
    <row r="93" spans="1:11" x14ac:dyDescent="0.25">
      <c r="A93">
        <v>91</v>
      </c>
      <c r="B93">
        <f t="shared" si="9"/>
        <v>546</v>
      </c>
      <c r="C93">
        <f t="shared" si="12"/>
        <v>-99</v>
      </c>
      <c r="E93">
        <f t="shared" si="10"/>
        <v>91</v>
      </c>
      <c r="F93">
        <f t="shared" si="11"/>
        <v>1</v>
      </c>
      <c r="G93">
        <f t="shared" si="13"/>
        <v>0</v>
      </c>
      <c r="H93">
        <f>360*(A93/$V$1)</f>
        <v>546</v>
      </c>
      <c r="I93">
        <f t="shared" si="14"/>
        <v>-99</v>
      </c>
      <c r="K93">
        <f t="shared" si="15"/>
        <v>0</v>
      </c>
    </row>
    <row r="94" spans="1:11" x14ac:dyDescent="0.25">
      <c r="A94">
        <v>92</v>
      </c>
      <c r="B94">
        <f t="shared" si="9"/>
        <v>552</v>
      </c>
      <c r="C94">
        <f t="shared" si="12"/>
        <v>-98</v>
      </c>
      <c r="E94">
        <f t="shared" si="10"/>
        <v>92</v>
      </c>
      <c r="F94">
        <f t="shared" si="11"/>
        <v>1</v>
      </c>
      <c r="G94">
        <f t="shared" si="13"/>
        <v>0</v>
      </c>
      <c r="H94">
        <f>360*(A94/$V$1)</f>
        <v>552</v>
      </c>
      <c r="I94">
        <f t="shared" si="14"/>
        <v>-98</v>
      </c>
    </row>
    <row r="95" spans="1:11" x14ac:dyDescent="0.25">
      <c r="A95">
        <v>93</v>
      </c>
      <c r="B95">
        <f t="shared" si="9"/>
        <v>558</v>
      </c>
      <c r="C95">
        <f t="shared" si="12"/>
        <v>-95</v>
      </c>
      <c r="E95">
        <f t="shared" si="10"/>
        <v>93</v>
      </c>
      <c r="F95">
        <f t="shared" si="11"/>
        <v>1</v>
      </c>
      <c r="G95">
        <f t="shared" si="13"/>
        <v>0</v>
      </c>
      <c r="H95">
        <f>360*(A95/$V$1)</f>
        <v>558</v>
      </c>
      <c r="I95">
        <f t="shared" si="14"/>
        <v>-95</v>
      </c>
    </row>
    <row r="96" spans="1:11" x14ac:dyDescent="0.25">
      <c r="A96">
        <v>94</v>
      </c>
      <c r="B96">
        <f t="shared" si="9"/>
        <v>564</v>
      </c>
      <c r="C96">
        <f t="shared" si="12"/>
        <v>-91</v>
      </c>
      <c r="E96">
        <f t="shared" si="10"/>
        <v>94</v>
      </c>
      <c r="F96">
        <f t="shared" si="11"/>
        <v>1</v>
      </c>
      <c r="G96">
        <f t="shared" si="13"/>
        <v>0</v>
      </c>
      <c r="H96">
        <f>360*(A96/$V$1)</f>
        <v>564</v>
      </c>
      <c r="I96">
        <f t="shared" si="14"/>
        <v>-91</v>
      </c>
    </row>
    <row r="97" spans="1:9" x14ac:dyDescent="0.25">
      <c r="A97">
        <v>95</v>
      </c>
      <c r="B97">
        <f t="shared" si="9"/>
        <v>570</v>
      </c>
      <c r="C97">
        <f t="shared" si="12"/>
        <v>-87</v>
      </c>
      <c r="E97">
        <f t="shared" si="10"/>
        <v>95</v>
      </c>
      <c r="F97">
        <f t="shared" si="11"/>
        <v>1</v>
      </c>
      <c r="G97">
        <f t="shared" si="13"/>
        <v>0</v>
      </c>
      <c r="H97">
        <f>360*(A97/$V$1)</f>
        <v>570</v>
      </c>
      <c r="I97">
        <f t="shared" si="14"/>
        <v>-87</v>
      </c>
    </row>
    <row r="98" spans="1:9" x14ac:dyDescent="0.25">
      <c r="A98">
        <v>96</v>
      </c>
      <c r="B98">
        <f t="shared" si="9"/>
        <v>576</v>
      </c>
      <c r="C98">
        <f t="shared" si="12"/>
        <v>-81</v>
      </c>
      <c r="E98">
        <f t="shared" si="10"/>
        <v>96</v>
      </c>
      <c r="F98">
        <f t="shared" si="11"/>
        <v>1</v>
      </c>
      <c r="G98">
        <f t="shared" si="13"/>
        <v>0</v>
      </c>
      <c r="H98">
        <f>360*(A98/$V$1)</f>
        <v>576</v>
      </c>
      <c r="I98">
        <f t="shared" si="14"/>
        <v>-81</v>
      </c>
    </row>
    <row r="99" spans="1:9" x14ac:dyDescent="0.25">
      <c r="A99">
        <v>97</v>
      </c>
      <c r="B99">
        <f t="shared" si="9"/>
        <v>582</v>
      </c>
      <c r="C99">
        <f t="shared" si="12"/>
        <v>-74</v>
      </c>
      <c r="E99">
        <f t="shared" si="10"/>
        <v>97</v>
      </c>
      <c r="F99">
        <f t="shared" si="11"/>
        <v>1</v>
      </c>
      <c r="G99">
        <f t="shared" si="13"/>
        <v>0</v>
      </c>
      <c r="H99">
        <f>360*(A99/$V$1)</f>
        <v>582</v>
      </c>
      <c r="I99">
        <f t="shared" si="14"/>
        <v>-74</v>
      </c>
    </row>
    <row r="100" spans="1:9" x14ac:dyDescent="0.25">
      <c r="A100">
        <v>98</v>
      </c>
      <c r="B100">
        <f t="shared" si="9"/>
        <v>588</v>
      </c>
      <c r="C100">
        <f t="shared" si="12"/>
        <v>-67</v>
      </c>
      <c r="E100">
        <f t="shared" si="10"/>
        <v>98</v>
      </c>
      <c r="F100">
        <f t="shared" si="11"/>
        <v>1</v>
      </c>
      <c r="G100">
        <f t="shared" si="13"/>
        <v>0</v>
      </c>
      <c r="H100">
        <f>360*(A100/$V$1)</f>
        <v>588</v>
      </c>
      <c r="I100">
        <f t="shared" si="14"/>
        <v>-67</v>
      </c>
    </row>
    <row r="101" spans="1:9" x14ac:dyDescent="0.25">
      <c r="A101">
        <v>99</v>
      </c>
      <c r="B101">
        <f t="shared" si="9"/>
        <v>594</v>
      </c>
      <c r="C101">
        <f t="shared" si="12"/>
        <v>-59</v>
      </c>
      <c r="E101">
        <f t="shared" si="10"/>
        <v>99</v>
      </c>
      <c r="F101">
        <f t="shared" si="11"/>
        <v>1</v>
      </c>
      <c r="G101">
        <f t="shared" si="13"/>
        <v>0</v>
      </c>
      <c r="H101">
        <f>360*(A101/$V$1)</f>
        <v>594</v>
      </c>
      <c r="I101">
        <f t="shared" si="14"/>
        <v>-59</v>
      </c>
    </row>
    <row r="102" spans="1:9" x14ac:dyDescent="0.25">
      <c r="A102">
        <v>100</v>
      </c>
      <c r="B102">
        <f t="shared" si="9"/>
        <v>600</v>
      </c>
      <c r="C102">
        <f t="shared" si="12"/>
        <v>-50</v>
      </c>
      <c r="E102">
        <f t="shared" si="10"/>
        <v>100</v>
      </c>
      <c r="F102">
        <f t="shared" si="11"/>
        <v>1</v>
      </c>
      <c r="G102">
        <f t="shared" si="13"/>
        <v>0</v>
      </c>
      <c r="H102">
        <f>360*(A102/$V$1)</f>
        <v>600</v>
      </c>
      <c r="I102">
        <f t="shared" si="14"/>
        <v>-50</v>
      </c>
    </row>
    <row r="103" spans="1:9" x14ac:dyDescent="0.25">
      <c r="A103">
        <v>101</v>
      </c>
      <c r="B103">
        <f t="shared" si="9"/>
        <v>606</v>
      </c>
      <c r="C103">
        <f t="shared" si="12"/>
        <v>-41</v>
      </c>
      <c r="E103">
        <f t="shared" si="10"/>
        <v>101</v>
      </c>
      <c r="F103">
        <f t="shared" si="11"/>
        <v>1</v>
      </c>
      <c r="G103">
        <f t="shared" si="13"/>
        <v>0</v>
      </c>
      <c r="H103">
        <f>360*(A103/$V$1)</f>
        <v>606</v>
      </c>
      <c r="I103">
        <f t="shared" si="14"/>
        <v>-41</v>
      </c>
    </row>
    <row r="104" spans="1:9" x14ac:dyDescent="0.25">
      <c r="A104">
        <v>102</v>
      </c>
      <c r="B104">
        <f t="shared" si="9"/>
        <v>612</v>
      </c>
      <c r="C104">
        <f t="shared" si="12"/>
        <v>-31</v>
      </c>
      <c r="E104">
        <f t="shared" si="10"/>
        <v>102</v>
      </c>
      <c r="F104">
        <f t="shared" si="11"/>
        <v>1</v>
      </c>
      <c r="G104">
        <f t="shared" si="13"/>
        <v>0</v>
      </c>
      <c r="H104">
        <f>360*(A104/$V$1)</f>
        <v>612</v>
      </c>
      <c r="I104">
        <f t="shared" si="14"/>
        <v>-31</v>
      </c>
    </row>
    <row r="105" spans="1:9" x14ac:dyDescent="0.25">
      <c r="A105">
        <v>103</v>
      </c>
      <c r="B105">
        <f t="shared" si="9"/>
        <v>618</v>
      </c>
      <c r="C105">
        <f t="shared" si="12"/>
        <v>-21</v>
      </c>
      <c r="E105">
        <f t="shared" si="10"/>
        <v>103</v>
      </c>
      <c r="F105">
        <f t="shared" si="11"/>
        <v>1</v>
      </c>
      <c r="G105">
        <f t="shared" si="13"/>
        <v>0</v>
      </c>
      <c r="H105">
        <f>360*(A105/$V$1)</f>
        <v>618</v>
      </c>
      <c r="I105">
        <f t="shared" si="14"/>
        <v>-21</v>
      </c>
    </row>
    <row r="106" spans="1:9" x14ac:dyDescent="0.25">
      <c r="A106">
        <v>104</v>
      </c>
      <c r="B106">
        <f t="shared" si="9"/>
        <v>624</v>
      </c>
      <c r="C106">
        <f t="shared" si="12"/>
        <v>-10</v>
      </c>
      <c r="E106">
        <f t="shared" si="10"/>
        <v>104</v>
      </c>
      <c r="F106">
        <f t="shared" si="11"/>
        <v>1</v>
      </c>
      <c r="G106">
        <f t="shared" si="13"/>
        <v>0</v>
      </c>
      <c r="H106">
        <f>360*(A106/$V$1)</f>
        <v>624</v>
      </c>
      <c r="I106">
        <f t="shared" si="14"/>
        <v>-10</v>
      </c>
    </row>
    <row r="107" spans="1:9" x14ac:dyDescent="0.25">
      <c r="A107">
        <v>105</v>
      </c>
      <c r="B107">
        <f t="shared" si="9"/>
        <v>630</v>
      </c>
      <c r="C107">
        <f t="shared" si="12"/>
        <v>0</v>
      </c>
      <c r="E107">
        <f t="shared" si="10"/>
        <v>105</v>
      </c>
      <c r="F107">
        <f t="shared" si="11"/>
        <v>1</v>
      </c>
      <c r="G107">
        <f t="shared" si="13"/>
        <v>0</v>
      </c>
      <c r="H107">
        <f>360*(A107/$V$1)</f>
        <v>630</v>
      </c>
      <c r="I107">
        <f t="shared" si="14"/>
        <v>0</v>
      </c>
    </row>
    <row r="108" spans="1:9" x14ac:dyDescent="0.25">
      <c r="A108">
        <v>106</v>
      </c>
      <c r="B108">
        <f t="shared" si="9"/>
        <v>636</v>
      </c>
      <c r="C108">
        <f t="shared" si="12"/>
        <v>10</v>
      </c>
      <c r="E108">
        <f t="shared" si="10"/>
        <v>106</v>
      </c>
      <c r="F108">
        <f t="shared" si="11"/>
        <v>1</v>
      </c>
      <c r="G108">
        <f t="shared" si="13"/>
        <v>0</v>
      </c>
      <c r="H108">
        <f>360*(A108/$V$1)</f>
        <v>636</v>
      </c>
      <c r="I108">
        <f t="shared" si="14"/>
        <v>10</v>
      </c>
    </row>
    <row r="109" spans="1:9" x14ac:dyDescent="0.25">
      <c r="A109">
        <v>107</v>
      </c>
      <c r="B109">
        <f t="shared" si="9"/>
        <v>642</v>
      </c>
      <c r="C109">
        <f t="shared" si="12"/>
        <v>21</v>
      </c>
      <c r="E109">
        <f t="shared" si="10"/>
        <v>107</v>
      </c>
      <c r="F109">
        <f t="shared" si="11"/>
        <v>1</v>
      </c>
      <c r="G109">
        <f t="shared" si="13"/>
        <v>0</v>
      </c>
      <c r="H109">
        <f>360*(A109/$V$1)</f>
        <v>642</v>
      </c>
      <c r="I109">
        <f t="shared" si="14"/>
        <v>21</v>
      </c>
    </row>
    <row r="110" spans="1:9" x14ac:dyDescent="0.25">
      <c r="A110">
        <v>108</v>
      </c>
      <c r="B110">
        <f t="shared" si="9"/>
        <v>648</v>
      </c>
      <c r="C110">
        <f t="shared" si="12"/>
        <v>31</v>
      </c>
      <c r="E110">
        <f t="shared" si="10"/>
        <v>108</v>
      </c>
      <c r="F110">
        <f t="shared" si="11"/>
        <v>1</v>
      </c>
      <c r="G110">
        <f t="shared" si="13"/>
        <v>0</v>
      </c>
      <c r="H110">
        <f>360*(A110/$V$1)</f>
        <v>648</v>
      </c>
      <c r="I110">
        <f t="shared" si="14"/>
        <v>31</v>
      </c>
    </row>
    <row r="111" spans="1:9" x14ac:dyDescent="0.25">
      <c r="A111">
        <v>109</v>
      </c>
      <c r="B111">
        <f t="shared" si="9"/>
        <v>654</v>
      </c>
      <c r="C111">
        <f t="shared" si="12"/>
        <v>41</v>
      </c>
      <c r="E111">
        <f t="shared" si="10"/>
        <v>109</v>
      </c>
      <c r="F111">
        <f t="shared" si="11"/>
        <v>1</v>
      </c>
      <c r="G111">
        <f t="shared" si="13"/>
        <v>0</v>
      </c>
      <c r="H111">
        <f>360*(A111/$V$1)</f>
        <v>654</v>
      </c>
      <c r="I111">
        <f t="shared" si="14"/>
        <v>41</v>
      </c>
    </row>
    <row r="112" spans="1:9" x14ac:dyDescent="0.25">
      <c r="A112">
        <v>110</v>
      </c>
      <c r="B112">
        <f t="shared" si="9"/>
        <v>660</v>
      </c>
      <c r="C112">
        <f t="shared" si="12"/>
        <v>50</v>
      </c>
      <c r="E112">
        <f t="shared" si="10"/>
        <v>110</v>
      </c>
      <c r="F112">
        <f t="shared" si="11"/>
        <v>1</v>
      </c>
      <c r="G112">
        <f t="shared" si="13"/>
        <v>0</v>
      </c>
      <c r="H112">
        <f>360*(A112/$V$1)</f>
        <v>660</v>
      </c>
      <c r="I112">
        <f t="shared" si="14"/>
        <v>50</v>
      </c>
    </row>
    <row r="113" spans="1:9" x14ac:dyDescent="0.25">
      <c r="A113">
        <v>111</v>
      </c>
      <c r="B113">
        <f t="shared" si="9"/>
        <v>666</v>
      </c>
      <c r="C113">
        <f t="shared" si="12"/>
        <v>59</v>
      </c>
      <c r="E113">
        <f t="shared" si="10"/>
        <v>111</v>
      </c>
      <c r="F113">
        <f t="shared" si="11"/>
        <v>1</v>
      </c>
      <c r="G113">
        <f t="shared" si="13"/>
        <v>0</v>
      </c>
      <c r="H113">
        <f>360*(A113/$V$1)</f>
        <v>666</v>
      </c>
      <c r="I113">
        <f t="shared" si="14"/>
        <v>59</v>
      </c>
    </row>
    <row r="114" spans="1:9" x14ac:dyDescent="0.25">
      <c r="A114">
        <v>112</v>
      </c>
      <c r="B114">
        <f t="shared" si="9"/>
        <v>672</v>
      </c>
      <c r="C114">
        <f t="shared" si="12"/>
        <v>67</v>
      </c>
      <c r="E114">
        <f t="shared" si="10"/>
        <v>112</v>
      </c>
      <c r="F114">
        <f t="shared" si="11"/>
        <v>1</v>
      </c>
      <c r="G114">
        <f t="shared" si="13"/>
        <v>0</v>
      </c>
      <c r="H114">
        <f>360*(A114/$V$1)</f>
        <v>672</v>
      </c>
      <c r="I114">
        <f t="shared" si="14"/>
        <v>67</v>
      </c>
    </row>
    <row r="115" spans="1:9" x14ac:dyDescent="0.25">
      <c r="A115">
        <v>113</v>
      </c>
      <c r="B115">
        <f t="shared" si="9"/>
        <v>678</v>
      </c>
      <c r="C115">
        <f t="shared" si="12"/>
        <v>74</v>
      </c>
      <c r="E115">
        <f t="shared" si="10"/>
        <v>113</v>
      </c>
      <c r="F115">
        <f t="shared" si="11"/>
        <v>1</v>
      </c>
      <c r="G115">
        <f t="shared" si="13"/>
        <v>0</v>
      </c>
      <c r="H115">
        <f>360*(A115/$V$1)</f>
        <v>678</v>
      </c>
      <c r="I115">
        <f t="shared" si="14"/>
        <v>74</v>
      </c>
    </row>
    <row r="116" spans="1:9" x14ac:dyDescent="0.25">
      <c r="A116">
        <v>114</v>
      </c>
      <c r="B116">
        <f t="shared" si="9"/>
        <v>684</v>
      </c>
      <c r="C116">
        <f t="shared" si="12"/>
        <v>81</v>
      </c>
      <c r="E116">
        <f t="shared" si="10"/>
        <v>114</v>
      </c>
      <c r="F116">
        <f t="shared" si="11"/>
        <v>1</v>
      </c>
      <c r="G116">
        <f t="shared" si="13"/>
        <v>0</v>
      </c>
      <c r="H116">
        <f>360*(A116/$V$1)</f>
        <v>684</v>
      </c>
      <c r="I116">
        <f t="shared" si="14"/>
        <v>81</v>
      </c>
    </row>
    <row r="117" spans="1:9" x14ac:dyDescent="0.25">
      <c r="A117">
        <v>115</v>
      </c>
      <c r="B117">
        <f t="shared" si="9"/>
        <v>690</v>
      </c>
      <c r="C117">
        <f t="shared" si="12"/>
        <v>87</v>
      </c>
      <c r="E117">
        <f t="shared" si="10"/>
        <v>115</v>
      </c>
      <c r="F117">
        <f t="shared" si="11"/>
        <v>1</v>
      </c>
      <c r="G117">
        <f t="shared" si="13"/>
        <v>0</v>
      </c>
      <c r="H117">
        <f>360*(A117/$V$1)</f>
        <v>690</v>
      </c>
      <c r="I117">
        <f t="shared" si="14"/>
        <v>87</v>
      </c>
    </row>
    <row r="118" spans="1:9" x14ac:dyDescent="0.25">
      <c r="A118">
        <v>116</v>
      </c>
      <c r="B118">
        <f t="shared" si="9"/>
        <v>696</v>
      </c>
      <c r="C118">
        <f t="shared" si="12"/>
        <v>91</v>
      </c>
      <c r="E118">
        <f t="shared" si="10"/>
        <v>116</v>
      </c>
      <c r="F118">
        <f t="shared" si="11"/>
        <v>1</v>
      </c>
      <c r="G118">
        <f t="shared" si="13"/>
        <v>0</v>
      </c>
      <c r="H118">
        <f>360*(A118/$V$1)</f>
        <v>696</v>
      </c>
      <c r="I118">
        <f t="shared" si="14"/>
        <v>91</v>
      </c>
    </row>
    <row r="119" spans="1:9" x14ac:dyDescent="0.25">
      <c r="A119">
        <v>117</v>
      </c>
      <c r="B119">
        <f t="shared" si="9"/>
        <v>702</v>
      </c>
      <c r="C119">
        <f t="shared" si="12"/>
        <v>95</v>
      </c>
      <c r="E119">
        <f t="shared" si="10"/>
        <v>117</v>
      </c>
      <c r="F119">
        <f t="shared" si="11"/>
        <v>1</v>
      </c>
      <c r="G119">
        <f t="shared" si="13"/>
        <v>0</v>
      </c>
      <c r="H119">
        <f>360*(A119/$V$1)</f>
        <v>702</v>
      </c>
      <c r="I119">
        <f t="shared" si="14"/>
        <v>95</v>
      </c>
    </row>
    <row r="120" spans="1:9" x14ac:dyDescent="0.25">
      <c r="A120">
        <v>118</v>
      </c>
      <c r="B120">
        <f t="shared" si="9"/>
        <v>708</v>
      </c>
      <c r="C120">
        <f t="shared" si="12"/>
        <v>98</v>
      </c>
      <c r="E120">
        <f t="shared" si="10"/>
        <v>118</v>
      </c>
      <c r="F120">
        <f t="shared" si="11"/>
        <v>1</v>
      </c>
      <c r="G120">
        <f t="shared" si="13"/>
        <v>0</v>
      </c>
      <c r="H120">
        <f>360*(A120/$V$1)</f>
        <v>708</v>
      </c>
      <c r="I120">
        <f t="shared" si="14"/>
        <v>98</v>
      </c>
    </row>
    <row r="121" spans="1:9" x14ac:dyDescent="0.25">
      <c r="A121">
        <v>119</v>
      </c>
      <c r="B121">
        <f t="shared" si="9"/>
        <v>714</v>
      </c>
      <c r="C121">
        <f t="shared" si="12"/>
        <v>99</v>
      </c>
      <c r="E121">
        <f t="shared" si="10"/>
        <v>119</v>
      </c>
      <c r="F121">
        <f t="shared" si="11"/>
        <v>1</v>
      </c>
      <c r="G121">
        <f t="shared" si="13"/>
        <v>0</v>
      </c>
      <c r="H121">
        <f>360*(A121/$V$1)</f>
        <v>714</v>
      </c>
      <c r="I121">
        <f t="shared" si="14"/>
        <v>99</v>
      </c>
    </row>
    <row r="122" spans="1:9" x14ac:dyDescent="0.25">
      <c r="A122">
        <v>120</v>
      </c>
      <c r="B122">
        <f t="shared" si="9"/>
        <v>720</v>
      </c>
      <c r="C122">
        <f t="shared" si="12"/>
        <v>100</v>
      </c>
      <c r="E122">
        <f t="shared" si="10"/>
        <v>120</v>
      </c>
      <c r="F122">
        <f t="shared" si="11"/>
        <v>1</v>
      </c>
      <c r="G122">
        <f t="shared" si="13"/>
        <v>0</v>
      </c>
      <c r="H122">
        <f>360*(A122/$V$1)</f>
        <v>720</v>
      </c>
      <c r="I122">
        <f t="shared" si="14"/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K2" sqref="K2:K62"/>
    </sheetView>
  </sheetViews>
  <sheetFormatPr defaultRowHeight="15" x14ac:dyDescent="0.25"/>
  <cols>
    <col min="9" max="9" width="16.7109375" bestFit="1" customWidth="1"/>
    <col min="10" max="10" width="4.28515625" customWidth="1"/>
    <col min="11" max="11" width="10.140625" bestFit="1" customWidth="1"/>
  </cols>
  <sheetData>
    <row r="1" spans="1:22" x14ac:dyDescent="0.25">
      <c r="A1" t="s">
        <v>15</v>
      </c>
      <c r="B1" t="s">
        <v>14</v>
      </c>
      <c r="C1" t="s">
        <v>7</v>
      </c>
      <c r="E1" t="s">
        <v>16</v>
      </c>
      <c r="F1" t="s">
        <v>20</v>
      </c>
      <c r="G1" t="s">
        <v>22</v>
      </c>
      <c r="H1" t="s">
        <v>14</v>
      </c>
      <c r="I1" t="s">
        <v>43</v>
      </c>
      <c r="J1" t="s">
        <v>44</v>
      </c>
      <c r="K1" t="s">
        <v>49</v>
      </c>
      <c r="L1" t="s">
        <v>18</v>
      </c>
      <c r="M1">
        <f>180/P1</f>
        <v>1</v>
      </c>
      <c r="O1" t="s">
        <v>19</v>
      </c>
      <c r="P1">
        <v>180</v>
      </c>
      <c r="R1" t="s">
        <v>21</v>
      </c>
      <c r="S1">
        <f>-(360-P1*2)*M2</f>
        <v>0</v>
      </c>
      <c r="V1">
        <v>60</v>
      </c>
    </row>
    <row r="2" spans="1:22" x14ac:dyDescent="0.25">
      <c r="A2">
        <v>0</v>
      </c>
      <c r="B2">
        <v>0</v>
      </c>
      <c r="C2">
        <f>ROUND(2*100/PI()*ASIN(SIN(RADIANS(B2+90))), 0)</f>
        <v>100</v>
      </c>
      <c r="E2">
        <f>A2</f>
        <v>0</v>
      </c>
      <c r="F2">
        <f>IF(H2&lt;=$P$1,$M$1,$M$2)</f>
        <v>1</v>
      </c>
      <c r="G2" s="3">
        <f>IF(H2&lt;=$P$1,0,$S$1)</f>
        <v>0</v>
      </c>
      <c r="H2">
        <v>0</v>
      </c>
      <c r="I2">
        <f>ROUND(2*100/PI()*ASIN(SIN(F2*RADIANS(H2)-RADIANS(G2)+RADIANS(90))), 0)</f>
        <v>100</v>
      </c>
      <c r="J2">
        <f>ROUND(100*SIN(F2*RADIANS(H2)-RADIANS(G2)),0)</f>
        <v>0</v>
      </c>
      <c r="K2">
        <f>ROUND((IF(H2&gt;=180, (F2*H2-G2)-270, 90-F2*H2-G2))*-10/9,0)</f>
        <v>-100</v>
      </c>
      <c r="M2">
        <f>180/(360-P1)</f>
        <v>1</v>
      </c>
    </row>
    <row r="3" spans="1:22" x14ac:dyDescent="0.25">
      <c r="A3">
        <v>1</v>
      </c>
      <c r="B3">
        <f t="shared" ref="B3:B62" si="0">360*(A3/60)</f>
        <v>6</v>
      </c>
      <c r="C3">
        <f t="shared" ref="C3:C62" si="1">ROUND(2*100/PI()*ASIN(SIN(RADIANS(B3+90))), 0)</f>
        <v>93</v>
      </c>
      <c r="E3">
        <f t="shared" ref="E3:E62" si="2">A3</f>
        <v>1</v>
      </c>
      <c r="F3">
        <f t="shared" ref="F3:F62" si="3">IF(H3&lt;=$P$1,$M$1,$M$2)</f>
        <v>1</v>
      </c>
      <c r="G3">
        <f t="shared" ref="G3:G62" si="4">IF(H3&lt;=$P$1,0,$S$1)</f>
        <v>0</v>
      </c>
      <c r="H3">
        <f>360*(A3/$V$1)</f>
        <v>6</v>
      </c>
      <c r="I3">
        <f t="shared" ref="I3:I62" si="5">ROUND(2*100/PI()*ASIN(SIN(F3*RADIANS(H3)-RADIANS(G3)+RADIANS(90))), 0)</f>
        <v>93</v>
      </c>
      <c r="J3">
        <f t="shared" ref="J3:J62" si="6">ROUND(100*SIN(F3*RADIANS(H3)-RADIANS(G3)),0)</f>
        <v>10</v>
      </c>
      <c r="K3">
        <f t="shared" ref="K3:K62" si="7">ROUND((IF(H3&gt;=180, (F3*H3-G3)-270, 90-F3*H3-G3))*-10/9,0)</f>
        <v>-93</v>
      </c>
    </row>
    <row r="4" spans="1:22" x14ac:dyDescent="0.25">
      <c r="A4">
        <v>2</v>
      </c>
      <c r="B4">
        <f t="shared" si="0"/>
        <v>12</v>
      </c>
      <c r="C4">
        <f t="shared" si="1"/>
        <v>87</v>
      </c>
      <c r="E4">
        <f t="shared" si="2"/>
        <v>2</v>
      </c>
      <c r="F4">
        <f t="shared" si="3"/>
        <v>1</v>
      </c>
      <c r="G4">
        <f t="shared" si="4"/>
        <v>0</v>
      </c>
      <c r="H4">
        <f>360*(A4/$V$1)</f>
        <v>12</v>
      </c>
      <c r="I4">
        <f t="shared" si="5"/>
        <v>87</v>
      </c>
      <c r="J4">
        <f t="shared" si="6"/>
        <v>21</v>
      </c>
      <c r="K4">
        <f t="shared" si="7"/>
        <v>-87</v>
      </c>
    </row>
    <row r="5" spans="1:22" x14ac:dyDescent="0.25">
      <c r="A5">
        <v>3</v>
      </c>
      <c r="B5">
        <f t="shared" si="0"/>
        <v>18</v>
      </c>
      <c r="C5">
        <f t="shared" si="1"/>
        <v>80</v>
      </c>
      <c r="E5">
        <f t="shared" si="2"/>
        <v>3</v>
      </c>
      <c r="F5">
        <f t="shared" si="3"/>
        <v>1</v>
      </c>
      <c r="G5">
        <f t="shared" si="4"/>
        <v>0</v>
      </c>
      <c r="H5">
        <f>360*(A5/$V$1)</f>
        <v>18</v>
      </c>
      <c r="I5">
        <f t="shared" si="5"/>
        <v>80</v>
      </c>
      <c r="J5">
        <f t="shared" si="6"/>
        <v>31</v>
      </c>
      <c r="K5">
        <f t="shared" si="7"/>
        <v>-80</v>
      </c>
    </row>
    <row r="6" spans="1:22" x14ac:dyDescent="0.25">
      <c r="A6">
        <v>4</v>
      </c>
      <c r="B6">
        <f t="shared" si="0"/>
        <v>24</v>
      </c>
      <c r="C6">
        <f t="shared" si="1"/>
        <v>73</v>
      </c>
      <c r="E6">
        <f t="shared" si="2"/>
        <v>4</v>
      </c>
      <c r="F6">
        <f t="shared" si="3"/>
        <v>1</v>
      </c>
      <c r="G6">
        <f t="shared" si="4"/>
        <v>0</v>
      </c>
      <c r="H6">
        <f>360*(A6/$V$1)</f>
        <v>24</v>
      </c>
      <c r="I6">
        <f t="shared" si="5"/>
        <v>73</v>
      </c>
      <c r="J6">
        <f t="shared" si="6"/>
        <v>41</v>
      </c>
      <c r="K6">
        <f t="shared" si="7"/>
        <v>-73</v>
      </c>
    </row>
    <row r="7" spans="1:22" x14ac:dyDescent="0.25">
      <c r="A7">
        <v>5</v>
      </c>
      <c r="B7">
        <f t="shared" si="0"/>
        <v>30</v>
      </c>
      <c r="C7">
        <f t="shared" si="1"/>
        <v>67</v>
      </c>
      <c r="E7">
        <f t="shared" si="2"/>
        <v>5</v>
      </c>
      <c r="F7">
        <f t="shared" si="3"/>
        <v>1</v>
      </c>
      <c r="G7">
        <f t="shared" si="4"/>
        <v>0</v>
      </c>
      <c r="H7">
        <f>360*(A7/$V$1)</f>
        <v>30</v>
      </c>
      <c r="I7">
        <f t="shared" si="5"/>
        <v>67</v>
      </c>
      <c r="J7">
        <f t="shared" si="6"/>
        <v>50</v>
      </c>
      <c r="K7">
        <f t="shared" si="7"/>
        <v>-67</v>
      </c>
    </row>
    <row r="8" spans="1:22" x14ac:dyDescent="0.25">
      <c r="A8">
        <v>6</v>
      </c>
      <c r="B8">
        <f t="shared" si="0"/>
        <v>36</v>
      </c>
      <c r="C8">
        <f t="shared" si="1"/>
        <v>60</v>
      </c>
      <c r="E8">
        <f t="shared" si="2"/>
        <v>6</v>
      </c>
      <c r="F8">
        <f t="shared" si="3"/>
        <v>1</v>
      </c>
      <c r="G8">
        <f t="shared" si="4"/>
        <v>0</v>
      </c>
      <c r="H8">
        <f>360*(A8/$V$1)</f>
        <v>36</v>
      </c>
      <c r="I8">
        <f t="shared" si="5"/>
        <v>60</v>
      </c>
      <c r="J8">
        <f t="shared" si="6"/>
        <v>59</v>
      </c>
      <c r="K8">
        <f t="shared" si="7"/>
        <v>-60</v>
      </c>
    </row>
    <row r="9" spans="1:22" x14ac:dyDescent="0.25">
      <c r="A9">
        <v>7</v>
      </c>
      <c r="B9">
        <f t="shared" si="0"/>
        <v>42</v>
      </c>
      <c r="C9">
        <f t="shared" si="1"/>
        <v>53</v>
      </c>
      <c r="E9">
        <f t="shared" si="2"/>
        <v>7</v>
      </c>
      <c r="F9">
        <f t="shared" si="3"/>
        <v>1</v>
      </c>
      <c r="G9">
        <f t="shared" si="4"/>
        <v>0</v>
      </c>
      <c r="H9">
        <f>360*(A9/$V$1)</f>
        <v>42</v>
      </c>
      <c r="I9">
        <f t="shared" si="5"/>
        <v>53</v>
      </c>
      <c r="J9">
        <f t="shared" si="6"/>
        <v>67</v>
      </c>
      <c r="K9">
        <f t="shared" si="7"/>
        <v>-53</v>
      </c>
    </row>
    <row r="10" spans="1:22" x14ac:dyDescent="0.25">
      <c r="A10">
        <v>8</v>
      </c>
      <c r="B10">
        <f t="shared" si="0"/>
        <v>48</v>
      </c>
      <c r="C10">
        <f t="shared" si="1"/>
        <v>47</v>
      </c>
      <c r="E10">
        <f t="shared" si="2"/>
        <v>8</v>
      </c>
      <c r="F10">
        <f t="shared" si="3"/>
        <v>1</v>
      </c>
      <c r="G10">
        <f t="shared" si="4"/>
        <v>0</v>
      </c>
      <c r="H10">
        <f>360*(A10/$V$1)</f>
        <v>48</v>
      </c>
      <c r="I10">
        <f t="shared" si="5"/>
        <v>47</v>
      </c>
      <c r="J10">
        <f t="shared" si="6"/>
        <v>74</v>
      </c>
      <c r="K10">
        <f t="shared" si="7"/>
        <v>-47</v>
      </c>
    </row>
    <row r="11" spans="1:22" x14ac:dyDescent="0.25">
      <c r="A11">
        <v>9</v>
      </c>
      <c r="B11">
        <f t="shared" si="0"/>
        <v>54</v>
      </c>
      <c r="C11">
        <f t="shared" si="1"/>
        <v>40</v>
      </c>
      <c r="E11">
        <f t="shared" si="2"/>
        <v>9</v>
      </c>
      <c r="F11">
        <f t="shared" si="3"/>
        <v>1</v>
      </c>
      <c r="G11">
        <f t="shared" si="4"/>
        <v>0</v>
      </c>
      <c r="H11">
        <f>360*(A11/$V$1)</f>
        <v>54</v>
      </c>
      <c r="I11">
        <f t="shared" si="5"/>
        <v>40</v>
      </c>
      <c r="J11">
        <f t="shared" si="6"/>
        <v>81</v>
      </c>
      <c r="K11">
        <f t="shared" si="7"/>
        <v>-40</v>
      </c>
    </row>
    <row r="12" spans="1:22" x14ac:dyDescent="0.25">
      <c r="A12">
        <v>10</v>
      </c>
      <c r="B12">
        <f t="shared" si="0"/>
        <v>60</v>
      </c>
      <c r="C12">
        <f t="shared" si="1"/>
        <v>33</v>
      </c>
      <c r="E12">
        <f t="shared" si="2"/>
        <v>10</v>
      </c>
      <c r="F12">
        <f t="shared" si="3"/>
        <v>1</v>
      </c>
      <c r="G12">
        <f t="shared" si="4"/>
        <v>0</v>
      </c>
      <c r="H12">
        <f>360*(A12/$V$1)</f>
        <v>60</v>
      </c>
      <c r="I12">
        <f t="shared" si="5"/>
        <v>33</v>
      </c>
      <c r="J12">
        <f t="shared" si="6"/>
        <v>87</v>
      </c>
      <c r="K12">
        <f t="shared" si="7"/>
        <v>-33</v>
      </c>
    </row>
    <row r="13" spans="1:22" x14ac:dyDescent="0.25">
      <c r="A13">
        <v>11</v>
      </c>
      <c r="B13">
        <f t="shared" si="0"/>
        <v>66</v>
      </c>
      <c r="C13">
        <f t="shared" si="1"/>
        <v>27</v>
      </c>
      <c r="E13">
        <f t="shared" si="2"/>
        <v>11</v>
      </c>
      <c r="F13">
        <f t="shared" si="3"/>
        <v>1</v>
      </c>
      <c r="G13">
        <f t="shared" si="4"/>
        <v>0</v>
      </c>
      <c r="H13">
        <f>360*(A13/$V$1)</f>
        <v>66</v>
      </c>
      <c r="I13">
        <f t="shared" si="5"/>
        <v>27</v>
      </c>
      <c r="J13">
        <f t="shared" si="6"/>
        <v>91</v>
      </c>
      <c r="K13">
        <f t="shared" si="7"/>
        <v>-27</v>
      </c>
    </row>
    <row r="14" spans="1:22" x14ac:dyDescent="0.25">
      <c r="A14">
        <v>12</v>
      </c>
      <c r="B14">
        <f t="shared" si="0"/>
        <v>72</v>
      </c>
      <c r="C14">
        <f t="shared" si="1"/>
        <v>20</v>
      </c>
      <c r="E14">
        <f t="shared" si="2"/>
        <v>12</v>
      </c>
      <c r="F14">
        <f t="shared" si="3"/>
        <v>1</v>
      </c>
      <c r="G14">
        <f t="shared" si="4"/>
        <v>0</v>
      </c>
      <c r="H14">
        <f>360*(A14/$V$1)</f>
        <v>72</v>
      </c>
      <c r="I14">
        <f t="shared" si="5"/>
        <v>20</v>
      </c>
      <c r="J14">
        <f t="shared" si="6"/>
        <v>95</v>
      </c>
      <c r="K14">
        <f t="shared" si="7"/>
        <v>-20</v>
      </c>
    </row>
    <row r="15" spans="1:22" x14ac:dyDescent="0.25">
      <c r="A15">
        <v>13</v>
      </c>
      <c r="B15">
        <f t="shared" si="0"/>
        <v>78</v>
      </c>
      <c r="C15">
        <f t="shared" si="1"/>
        <v>13</v>
      </c>
      <c r="E15">
        <f t="shared" si="2"/>
        <v>13</v>
      </c>
      <c r="F15">
        <f t="shared" si="3"/>
        <v>1</v>
      </c>
      <c r="G15">
        <f t="shared" si="4"/>
        <v>0</v>
      </c>
      <c r="H15">
        <f>360*(A15/$V$1)</f>
        <v>78</v>
      </c>
      <c r="I15">
        <f t="shared" si="5"/>
        <v>13</v>
      </c>
      <c r="J15">
        <f t="shared" si="6"/>
        <v>98</v>
      </c>
      <c r="K15">
        <f t="shared" si="7"/>
        <v>-13</v>
      </c>
    </row>
    <row r="16" spans="1:22" x14ac:dyDescent="0.25">
      <c r="A16">
        <v>14</v>
      </c>
      <c r="B16">
        <f t="shared" si="0"/>
        <v>84</v>
      </c>
      <c r="C16">
        <f t="shared" si="1"/>
        <v>7</v>
      </c>
      <c r="E16">
        <f t="shared" si="2"/>
        <v>14</v>
      </c>
      <c r="F16">
        <f t="shared" si="3"/>
        <v>1</v>
      </c>
      <c r="G16">
        <f t="shared" si="4"/>
        <v>0</v>
      </c>
      <c r="H16">
        <f>360*(A16/$V$1)</f>
        <v>84</v>
      </c>
      <c r="I16">
        <f t="shared" si="5"/>
        <v>7</v>
      </c>
      <c r="J16">
        <f t="shared" si="6"/>
        <v>99</v>
      </c>
      <c r="K16">
        <f t="shared" si="7"/>
        <v>-7</v>
      </c>
    </row>
    <row r="17" spans="1:11" x14ac:dyDescent="0.25">
      <c r="A17">
        <v>15</v>
      </c>
      <c r="B17">
        <f t="shared" si="0"/>
        <v>90</v>
      </c>
      <c r="C17">
        <f t="shared" si="1"/>
        <v>0</v>
      </c>
      <c r="E17">
        <f t="shared" si="2"/>
        <v>15</v>
      </c>
      <c r="F17">
        <f t="shared" si="3"/>
        <v>1</v>
      </c>
      <c r="G17">
        <f t="shared" si="4"/>
        <v>0</v>
      </c>
      <c r="H17">
        <f>360*(A17/$V$1)</f>
        <v>90</v>
      </c>
      <c r="I17">
        <f t="shared" si="5"/>
        <v>0</v>
      </c>
      <c r="J17">
        <f t="shared" si="6"/>
        <v>100</v>
      </c>
      <c r="K17">
        <f t="shared" si="7"/>
        <v>0</v>
      </c>
    </row>
    <row r="18" spans="1:11" x14ac:dyDescent="0.25">
      <c r="A18">
        <v>16</v>
      </c>
      <c r="B18">
        <f t="shared" si="0"/>
        <v>96</v>
      </c>
      <c r="C18">
        <f t="shared" si="1"/>
        <v>-7</v>
      </c>
      <c r="E18">
        <f t="shared" si="2"/>
        <v>16</v>
      </c>
      <c r="F18">
        <f t="shared" si="3"/>
        <v>1</v>
      </c>
      <c r="G18">
        <f t="shared" si="4"/>
        <v>0</v>
      </c>
      <c r="H18">
        <f>360*(A18/$V$1)</f>
        <v>96</v>
      </c>
      <c r="I18">
        <f t="shared" si="5"/>
        <v>-7</v>
      </c>
      <c r="J18">
        <f t="shared" si="6"/>
        <v>99</v>
      </c>
      <c r="K18">
        <f t="shared" si="7"/>
        <v>7</v>
      </c>
    </row>
    <row r="19" spans="1:11" x14ac:dyDescent="0.25">
      <c r="A19">
        <v>17</v>
      </c>
      <c r="B19">
        <f t="shared" si="0"/>
        <v>102</v>
      </c>
      <c r="C19">
        <f t="shared" si="1"/>
        <v>-13</v>
      </c>
      <c r="E19">
        <f t="shared" si="2"/>
        <v>17</v>
      </c>
      <c r="F19">
        <f t="shared" si="3"/>
        <v>1</v>
      </c>
      <c r="G19">
        <f t="shared" si="4"/>
        <v>0</v>
      </c>
      <c r="H19">
        <f>360*(A19/$V$1)</f>
        <v>102</v>
      </c>
      <c r="I19">
        <f t="shared" si="5"/>
        <v>-13</v>
      </c>
      <c r="J19">
        <f>ROUND(100*SIN(F19*RADIANS(H19)-RADIANS(G19)),0)</f>
        <v>98</v>
      </c>
      <c r="K19">
        <f t="shared" si="7"/>
        <v>13</v>
      </c>
    </row>
    <row r="20" spans="1:11" x14ac:dyDescent="0.25">
      <c r="A20">
        <v>18</v>
      </c>
      <c r="B20">
        <f t="shared" si="0"/>
        <v>108</v>
      </c>
      <c r="C20">
        <f t="shared" si="1"/>
        <v>-20</v>
      </c>
      <c r="E20">
        <f t="shared" si="2"/>
        <v>18</v>
      </c>
      <c r="F20">
        <f t="shared" si="3"/>
        <v>1</v>
      </c>
      <c r="G20">
        <f t="shared" si="4"/>
        <v>0</v>
      </c>
      <c r="H20">
        <f>360*(A20/$V$1)</f>
        <v>108</v>
      </c>
      <c r="I20">
        <f t="shared" si="5"/>
        <v>-20</v>
      </c>
      <c r="J20">
        <f t="shared" si="6"/>
        <v>95</v>
      </c>
      <c r="K20">
        <f t="shared" si="7"/>
        <v>20</v>
      </c>
    </row>
    <row r="21" spans="1:11" x14ac:dyDescent="0.25">
      <c r="A21">
        <v>19</v>
      </c>
      <c r="B21">
        <f t="shared" si="0"/>
        <v>114</v>
      </c>
      <c r="C21">
        <f t="shared" si="1"/>
        <v>-27</v>
      </c>
      <c r="E21">
        <f t="shared" si="2"/>
        <v>19</v>
      </c>
      <c r="F21">
        <f t="shared" si="3"/>
        <v>1</v>
      </c>
      <c r="G21">
        <f t="shared" si="4"/>
        <v>0</v>
      </c>
      <c r="H21">
        <f>360*(A21/$V$1)</f>
        <v>114</v>
      </c>
      <c r="I21">
        <f t="shared" si="5"/>
        <v>-27</v>
      </c>
      <c r="J21">
        <f t="shared" si="6"/>
        <v>91</v>
      </c>
      <c r="K21">
        <f t="shared" si="7"/>
        <v>27</v>
      </c>
    </row>
    <row r="22" spans="1:11" x14ac:dyDescent="0.25">
      <c r="A22">
        <v>20</v>
      </c>
      <c r="B22">
        <f t="shared" si="0"/>
        <v>120</v>
      </c>
      <c r="C22">
        <f t="shared" si="1"/>
        <v>-33</v>
      </c>
      <c r="E22">
        <f t="shared" si="2"/>
        <v>20</v>
      </c>
      <c r="F22">
        <f t="shared" si="3"/>
        <v>1</v>
      </c>
      <c r="G22">
        <f t="shared" si="4"/>
        <v>0</v>
      </c>
      <c r="H22">
        <f>360*(A22/$V$1)</f>
        <v>120</v>
      </c>
      <c r="I22">
        <f t="shared" si="5"/>
        <v>-33</v>
      </c>
      <c r="J22">
        <f t="shared" si="6"/>
        <v>87</v>
      </c>
      <c r="K22">
        <f t="shared" si="7"/>
        <v>33</v>
      </c>
    </row>
    <row r="23" spans="1:11" x14ac:dyDescent="0.25">
      <c r="A23">
        <v>21</v>
      </c>
      <c r="B23">
        <f t="shared" si="0"/>
        <v>125.99999999999999</v>
      </c>
      <c r="C23">
        <f t="shared" si="1"/>
        <v>-40</v>
      </c>
      <c r="E23">
        <f t="shared" si="2"/>
        <v>21</v>
      </c>
      <c r="F23">
        <f t="shared" si="3"/>
        <v>1</v>
      </c>
      <c r="G23">
        <f t="shared" si="4"/>
        <v>0</v>
      </c>
      <c r="H23">
        <f>360*(A23/$V$1)</f>
        <v>125.99999999999999</v>
      </c>
      <c r="I23">
        <f t="shared" si="5"/>
        <v>-40</v>
      </c>
      <c r="J23">
        <f t="shared" si="6"/>
        <v>81</v>
      </c>
      <c r="K23">
        <f t="shared" si="7"/>
        <v>40</v>
      </c>
    </row>
    <row r="24" spans="1:11" x14ac:dyDescent="0.25">
      <c r="A24">
        <v>22</v>
      </c>
      <c r="B24">
        <f t="shared" si="0"/>
        <v>132</v>
      </c>
      <c r="C24">
        <f t="shared" si="1"/>
        <v>-47</v>
      </c>
      <c r="E24">
        <f t="shared" si="2"/>
        <v>22</v>
      </c>
      <c r="F24">
        <f t="shared" si="3"/>
        <v>1</v>
      </c>
      <c r="G24">
        <f t="shared" si="4"/>
        <v>0</v>
      </c>
      <c r="H24">
        <f>360*(A24/$V$1)</f>
        <v>132</v>
      </c>
      <c r="I24">
        <f t="shared" si="5"/>
        <v>-47</v>
      </c>
      <c r="J24">
        <f t="shared" si="6"/>
        <v>74</v>
      </c>
      <c r="K24">
        <f t="shared" si="7"/>
        <v>47</v>
      </c>
    </row>
    <row r="25" spans="1:11" x14ac:dyDescent="0.25">
      <c r="A25">
        <v>23</v>
      </c>
      <c r="B25">
        <f t="shared" si="0"/>
        <v>138</v>
      </c>
      <c r="C25">
        <f t="shared" si="1"/>
        <v>-53</v>
      </c>
      <c r="E25">
        <f t="shared" si="2"/>
        <v>23</v>
      </c>
      <c r="F25">
        <f t="shared" si="3"/>
        <v>1</v>
      </c>
      <c r="G25">
        <f t="shared" si="4"/>
        <v>0</v>
      </c>
      <c r="H25">
        <f>360*(A25/$V$1)</f>
        <v>138</v>
      </c>
      <c r="I25">
        <f t="shared" si="5"/>
        <v>-53</v>
      </c>
      <c r="J25">
        <f t="shared" si="6"/>
        <v>67</v>
      </c>
      <c r="K25">
        <f t="shared" si="7"/>
        <v>53</v>
      </c>
    </row>
    <row r="26" spans="1:11" x14ac:dyDescent="0.25">
      <c r="A26">
        <v>24</v>
      </c>
      <c r="B26">
        <f t="shared" si="0"/>
        <v>144</v>
      </c>
      <c r="C26">
        <f t="shared" si="1"/>
        <v>-60</v>
      </c>
      <c r="E26">
        <f t="shared" si="2"/>
        <v>24</v>
      </c>
      <c r="F26">
        <f t="shared" si="3"/>
        <v>1</v>
      </c>
      <c r="G26">
        <f t="shared" si="4"/>
        <v>0</v>
      </c>
      <c r="H26">
        <f>360*(A26/$V$1)</f>
        <v>144</v>
      </c>
      <c r="I26">
        <f t="shared" si="5"/>
        <v>-60</v>
      </c>
      <c r="J26">
        <f t="shared" si="6"/>
        <v>59</v>
      </c>
      <c r="K26">
        <f t="shared" si="7"/>
        <v>60</v>
      </c>
    </row>
    <row r="27" spans="1:11" x14ac:dyDescent="0.25">
      <c r="A27">
        <v>25</v>
      </c>
      <c r="B27">
        <f t="shared" si="0"/>
        <v>150</v>
      </c>
      <c r="C27">
        <f t="shared" si="1"/>
        <v>-67</v>
      </c>
      <c r="E27">
        <f t="shared" si="2"/>
        <v>25</v>
      </c>
      <c r="F27">
        <f t="shared" si="3"/>
        <v>1</v>
      </c>
      <c r="G27">
        <f t="shared" si="4"/>
        <v>0</v>
      </c>
      <c r="H27">
        <f>360*(A27/$V$1)</f>
        <v>150</v>
      </c>
      <c r="I27">
        <f t="shared" si="5"/>
        <v>-67</v>
      </c>
      <c r="J27">
        <f t="shared" si="6"/>
        <v>50</v>
      </c>
      <c r="K27">
        <f t="shared" si="7"/>
        <v>67</v>
      </c>
    </row>
    <row r="28" spans="1:11" x14ac:dyDescent="0.25">
      <c r="A28">
        <v>26</v>
      </c>
      <c r="B28">
        <f t="shared" si="0"/>
        <v>156</v>
      </c>
      <c r="C28">
        <f t="shared" si="1"/>
        <v>-73</v>
      </c>
      <c r="E28">
        <f t="shared" si="2"/>
        <v>26</v>
      </c>
      <c r="F28">
        <f t="shared" si="3"/>
        <v>1</v>
      </c>
      <c r="G28">
        <f t="shared" si="4"/>
        <v>0</v>
      </c>
      <c r="H28">
        <f>360*(A28/$V$1)</f>
        <v>156</v>
      </c>
      <c r="I28">
        <f t="shared" si="5"/>
        <v>-73</v>
      </c>
      <c r="J28">
        <f t="shared" si="6"/>
        <v>41</v>
      </c>
      <c r="K28">
        <f t="shared" si="7"/>
        <v>73</v>
      </c>
    </row>
    <row r="29" spans="1:11" x14ac:dyDescent="0.25">
      <c r="A29">
        <v>27</v>
      </c>
      <c r="B29">
        <f t="shared" si="0"/>
        <v>162</v>
      </c>
      <c r="C29">
        <f t="shared" si="1"/>
        <v>-80</v>
      </c>
      <c r="E29">
        <f t="shared" si="2"/>
        <v>27</v>
      </c>
      <c r="F29">
        <f t="shared" si="3"/>
        <v>1</v>
      </c>
      <c r="G29">
        <f t="shared" si="4"/>
        <v>0</v>
      </c>
      <c r="H29">
        <f>360*(A29/$V$1)</f>
        <v>162</v>
      </c>
      <c r="I29">
        <f t="shared" si="5"/>
        <v>-80</v>
      </c>
      <c r="J29">
        <f t="shared" si="6"/>
        <v>31</v>
      </c>
      <c r="K29">
        <f t="shared" si="7"/>
        <v>80</v>
      </c>
    </row>
    <row r="30" spans="1:11" x14ac:dyDescent="0.25">
      <c r="A30">
        <v>28</v>
      </c>
      <c r="B30">
        <f t="shared" si="0"/>
        <v>168</v>
      </c>
      <c r="C30">
        <f t="shared" si="1"/>
        <v>-87</v>
      </c>
      <c r="E30">
        <f t="shared" si="2"/>
        <v>28</v>
      </c>
      <c r="F30">
        <f t="shared" si="3"/>
        <v>1</v>
      </c>
      <c r="G30">
        <f t="shared" si="4"/>
        <v>0</v>
      </c>
      <c r="H30">
        <f>360*(A30/$V$1)</f>
        <v>168</v>
      </c>
      <c r="I30">
        <f t="shared" si="5"/>
        <v>-87</v>
      </c>
      <c r="J30">
        <f t="shared" si="6"/>
        <v>21</v>
      </c>
      <c r="K30">
        <f t="shared" si="7"/>
        <v>87</v>
      </c>
    </row>
    <row r="31" spans="1:11" x14ac:dyDescent="0.25">
      <c r="A31">
        <v>29</v>
      </c>
      <c r="B31">
        <f t="shared" si="0"/>
        <v>174</v>
      </c>
      <c r="C31">
        <f t="shared" si="1"/>
        <v>-93</v>
      </c>
      <c r="E31">
        <f t="shared" si="2"/>
        <v>29</v>
      </c>
      <c r="F31">
        <f t="shared" si="3"/>
        <v>1</v>
      </c>
      <c r="G31">
        <f t="shared" si="4"/>
        <v>0</v>
      </c>
      <c r="H31">
        <f>360*(A31/$V$1)</f>
        <v>174</v>
      </c>
      <c r="I31">
        <f t="shared" si="5"/>
        <v>-93</v>
      </c>
      <c r="J31">
        <f t="shared" si="6"/>
        <v>10</v>
      </c>
      <c r="K31">
        <f t="shared" si="7"/>
        <v>93</v>
      </c>
    </row>
    <row r="32" spans="1:11" x14ac:dyDescent="0.25">
      <c r="A32">
        <v>30</v>
      </c>
      <c r="B32">
        <f t="shared" si="0"/>
        <v>180</v>
      </c>
      <c r="C32">
        <f t="shared" si="1"/>
        <v>-100</v>
      </c>
      <c r="E32">
        <f t="shared" si="2"/>
        <v>30</v>
      </c>
      <c r="F32">
        <f t="shared" si="3"/>
        <v>1</v>
      </c>
      <c r="G32">
        <f t="shared" si="4"/>
        <v>0</v>
      </c>
      <c r="H32">
        <f>360*(A32/$V$1)</f>
        <v>180</v>
      </c>
      <c r="I32">
        <f t="shared" si="5"/>
        <v>-100</v>
      </c>
      <c r="J32">
        <f t="shared" si="6"/>
        <v>0</v>
      </c>
      <c r="K32">
        <f t="shared" si="7"/>
        <v>100</v>
      </c>
    </row>
    <row r="33" spans="1:11" x14ac:dyDescent="0.25">
      <c r="A33">
        <v>31</v>
      </c>
      <c r="B33">
        <f t="shared" si="0"/>
        <v>186.00000000000003</v>
      </c>
      <c r="C33">
        <f t="shared" si="1"/>
        <v>-93</v>
      </c>
      <c r="E33">
        <f t="shared" si="2"/>
        <v>31</v>
      </c>
      <c r="F33">
        <f t="shared" si="3"/>
        <v>1</v>
      </c>
      <c r="G33">
        <f t="shared" si="4"/>
        <v>0</v>
      </c>
      <c r="H33">
        <f>360*(A33/$V$1)</f>
        <v>186.00000000000003</v>
      </c>
      <c r="I33">
        <f t="shared" si="5"/>
        <v>-93</v>
      </c>
      <c r="J33">
        <f t="shared" si="6"/>
        <v>-10</v>
      </c>
      <c r="K33">
        <f t="shared" si="7"/>
        <v>93</v>
      </c>
    </row>
    <row r="34" spans="1:11" x14ac:dyDescent="0.25">
      <c r="A34">
        <v>32</v>
      </c>
      <c r="B34">
        <f t="shared" si="0"/>
        <v>192</v>
      </c>
      <c r="C34">
        <f t="shared" si="1"/>
        <v>-87</v>
      </c>
      <c r="E34">
        <f t="shared" si="2"/>
        <v>32</v>
      </c>
      <c r="F34">
        <f t="shared" si="3"/>
        <v>1</v>
      </c>
      <c r="G34">
        <f t="shared" si="4"/>
        <v>0</v>
      </c>
      <c r="H34">
        <f>360*(A34/$V$1)</f>
        <v>192</v>
      </c>
      <c r="I34">
        <f t="shared" si="5"/>
        <v>-87</v>
      </c>
      <c r="J34">
        <f t="shared" si="6"/>
        <v>-21</v>
      </c>
      <c r="K34">
        <f t="shared" si="7"/>
        <v>87</v>
      </c>
    </row>
    <row r="35" spans="1:11" x14ac:dyDescent="0.25">
      <c r="A35">
        <v>33</v>
      </c>
      <c r="B35">
        <f t="shared" si="0"/>
        <v>198.00000000000003</v>
      </c>
      <c r="C35">
        <f t="shared" si="1"/>
        <v>-80</v>
      </c>
      <c r="E35">
        <f t="shared" si="2"/>
        <v>33</v>
      </c>
      <c r="F35">
        <f t="shared" si="3"/>
        <v>1</v>
      </c>
      <c r="G35">
        <f t="shared" si="4"/>
        <v>0</v>
      </c>
      <c r="H35">
        <f>360*(A35/$V$1)</f>
        <v>198.00000000000003</v>
      </c>
      <c r="I35">
        <f t="shared" si="5"/>
        <v>-80</v>
      </c>
      <c r="J35">
        <f t="shared" si="6"/>
        <v>-31</v>
      </c>
      <c r="K35">
        <f t="shared" si="7"/>
        <v>80</v>
      </c>
    </row>
    <row r="36" spans="1:11" x14ac:dyDescent="0.25">
      <c r="A36">
        <v>34</v>
      </c>
      <c r="B36">
        <f t="shared" si="0"/>
        <v>204</v>
      </c>
      <c r="C36">
        <f t="shared" si="1"/>
        <v>-73</v>
      </c>
      <c r="E36">
        <f t="shared" si="2"/>
        <v>34</v>
      </c>
      <c r="F36">
        <f t="shared" si="3"/>
        <v>1</v>
      </c>
      <c r="G36">
        <f t="shared" si="4"/>
        <v>0</v>
      </c>
      <c r="H36">
        <f>360*(A36/$V$1)</f>
        <v>204</v>
      </c>
      <c r="I36">
        <f t="shared" si="5"/>
        <v>-73</v>
      </c>
      <c r="J36">
        <f t="shared" si="6"/>
        <v>-41</v>
      </c>
      <c r="K36">
        <f t="shared" si="7"/>
        <v>73</v>
      </c>
    </row>
    <row r="37" spans="1:11" x14ac:dyDescent="0.25">
      <c r="A37">
        <v>35</v>
      </c>
      <c r="B37">
        <f t="shared" si="0"/>
        <v>210</v>
      </c>
      <c r="C37">
        <f t="shared" si="1"/>
        <v>-67</v>
      </c>
      <c r="E37">
        <f t="shared" si="2"/>
        <v>35</v>
      </c>
      <c r="F37">
        <f t="shared" si="3"/>
        <v>1</v>
      </c>
      <c r="G37">
        <f t="shared" si="4"/>
        <v>0</v>
      </c>
      <c r="H37">
        <f>360*(A37/$V$1)</f>
        <v>210</v>
      </c>
      <c r="I37">
        <f t="shared" si="5"/>
        <v>-67</v>
      </c>
      <c r="J37">
        <f t="shared" si="6"/>
        <v>-50</v>
      </c>
      <c r="K37">
        <f t="shared" si="7"/>
        <v>67</v>
      </c>
    </row>
    <row r="38" spans="1:11" x14ac:dyDescent="0.25">
      <c r="A38">
        <v>36</v>
      </c>
      <c r="B38">
        <f t="shared" si="0"/>
        <v>216</v>
      </c>
      <c r="C38">
        <f t="shared" si="1"/>
        <v>-60</v>
      </c>
      <c r="E38">
        <f t="shared" si="2"/>
        <v>36</v>
      </c>
      <c r="F38">
        <f t="shared" si="3"/>
        <v>1</v>
      </c>
      <c r="G38">
        <f t="shared" si="4"/>
        <v>0</v>
      </c>
      <c r="H38">
        <f>360*(A38/$V$1)</f>
        <v>216</v>
      </c>
      <c r="I38">
        <f t="shared" si="5"/>
        <v>-60</v>
      </c>
      <c r="J38">
        <f t="shared" si="6"/>
        <v>-59</v>
      </c>
      <c r="K38">
        <f t="shared" si="7"/>
        <v>60</v>
      </c>
    </row>
    <row r="39" spans="1:11" x14ac:dyDescent="0.25">
      <c r="A39">
        <v>37</v>
      </c>
      <c r="B39">
        <f t="shared" si="0"/>
        <v>222</v>
      </c>
      <c r="C39">
        <f t="shared" si="1"/>
        <v>-53</v>
      </c>
      <c r="E39">
        <f t="shared" si="2"/>
        <v>37</v>
      </c>
      <c r="F39">
        <f t="shared" si="3"/>
        <v>1</v>
      </c>
      <c r="G39">
        <f t="shared" si="4"/>
        <v>0</v>
      </c>
      <c r="H39">
        <f>360*(A39/$V$1)</f>
        <v>222</v>
      </c>
      <c r="I39">
        <f t="shared" si="5"/>
        <v>-53</v>
      </c>
      <c r="J39">
        <f t="shared" si="6"/>
        <v>-67</v>
      </c>
      <c r="K39">
        <f t="shared" si="7"/>
        <v>53</v>
      </c>
    </row>
    <row r="40" spans="1:11" x14ac:dyDescent="0.25">
      <c r="A40">
        <v>38</v>
      </c>
      <c r="B40">
        <f t="shared" si="0"/>
        <v>228</v>
      </c>
      <c r="C40">
        <f t="shared" si="1"/>
        <v>-47</v>
      </c>
      <c r="E40">
        <f t="shared" si="2"/>
        <v>38</v>
      </c>
      <c r="F40">
        <f t="shared" si="3"/>
        <v>1</v>
      </c>
      <c r="G40">
        <f t="shared" si="4"/>
        <v>0</v>
      </c>
      <c r="H40">
        <f>360*(A40/$V$1)</f>
        <v>228</v>
      </c>
      <c r="I40">
        <f t="shared" si="5"/>
        <v>-47</v>
      </c>
      <c r="J40">
        <f t="shared" si="6"/>
        <v>-74</v>
      </c>
      <c r="K40">
        <f t="shared" si="7"/>
        <v>47</v>
      </c>
    </row>
    <row r="41" spans="1:11" x14ac:dyDescent="0.25">
      <c r="A41">
        <v>39</v>
      </c>
      <c r="B41">
        <f t="shared" si="0"/>
        <v>234</v>
      </c>
      <c r="C41">
        <f t="shared" si="1"/>
        <v>-40</v>
      </c>
      <c r="E41">
        <f t="shared" si="2"/>
        <v>39</v>
      </c>
      <c r="F41">
        <f t="shared" si="3"/>
        <v>1</v>
      </c>
      <c r="G41">
        <f t="shared" si="4"/>
        <v>0</v>
      </c>
      <c r="H41">
        <f>360*(A41/$V$1)</f>
        <v>234</v>
      </c>
      <c r="I41">
        <f t="shared" si="5"/>
        <v>-40</v>
      </c>
      <c r="J41">
        <f t="shared" si="6"/>
        <v>-81</v>
      </c>
      <c r="K41">
        <f t="shared" si="7"/>
        <v>40</v>
      </c>
    </row>
    <row r="42" spans="1:11" x14ac:dyDescent="0.25">
      <c r="A42">
        <v>40</v>
      </c>
      <c r="B42">
        <f t="shared" si="0"/>
        <v>240</v>
      </c>
      <c r="C42">
        <f t="shared" si="1"/>
        <v>-33</v>
      </c>
      <c r="E42">
        <f t="shared" si="2"/>
        <v>40</v>
      </c>
      <c r="F42">
        <f t="shared" si="3"/>
        <v>1</v>
      </c>
      <c r="G42">
        <f t="shared" si="4"/>
        <v>0</v>
      </c>
      <c r="H42">
        <f>360*(A42/$V$1)</f>
        <v>240</v>
      </c>
      <c r="I42">
        <f t="shared" si="5"/>
        <v>-33</v>
      </c>
      <c r="J42">
        <f t="shared" si="6"/>
        <v>-87</v>
      </c>
      <c r="K42">
        <f t="shared" si="7"/>
        <v>33</v>
      </c>
    </row>
    <row r="43" spans="1:11" x14ac:dyDescent="0.25">
      <c r="A43">
        <v>41</v>
      </c>
      <c r="B43">
        <f t="shared" si="0"/>
        <v>246</v>
      </c>
      <c r="C43">
        <f t="shared" si="1"/>
        <v>-27</v>
      </c>
      <c r="E43">
        <f t="shared" si="2"/>
        <v>41</v>
      </c>
      <c r="F43">
        <f t="shared" si="3"/>
        <v>1</v>
      </c>
      <c r="G43">
        <f t="shared" si="4"/>
        <v>0</v>
      </c>
      <c r="H43">
        <f>360*(A43/$V$1)</f>
        <v>246</v>
      </c>
      <c r="I43">
        <f t="shared" si="5"/>
        <v>-27</v>
      </c>
      <c r="J43">
        <f t="shared" si="6"/>
        <v>-91</v>
      </c>
      <c r="K43">
        <f t="shared" si="7"/>
        <v>27</v>
      </c>
    </row>
    <row r="44" spans="1:11" x14ac:dyDescent="0.25">
      <c r="A44">
        <v>42</v>
      </c>
      <c r="B44">
        <f t="shared" si="0"/>
        <v>251.99999999999997</v>
      </c>
      <c r="C44">
        <f t="shared" si="1"/>
        <v>-20</v>
      </c>
      <c r="E44">
        <f t="shared" si="2"/>
        <v>42</v>
      </c>
      <c r="F44">
        <f t="shared" si="3"/>
        <v>1</v>
      </c>
      <c r="G44">
        <f t="shared" si="4"/>
        <v>0</v>
      </c>
      <c r="H44">
        <f>360*(A44/$V$1)</f>
        <v>251.99999999999997</v>
      </c>
      <c r="I44">
        <f t="shared" si="5"/>
        <v>-20</v>
      </c>
      <c r="J44">
        <f t="shared" si="6"/>
        <v>-95</v>
      </c>
      <c r="K44">
        <f t="shared" si="7"/>
        <v>20</v>
      </c>
    </row>
    <row r="45" spans="1:11" x14ac:dyDescent="0.25">
      <c r="A45">
        <v>43</v>
      </c>
      <c r="B45">
        <f t="shared" si="0"/>
        <v>258</v>
      </c>
      <c r="C45">
        <f t="shared" si="1"/>
        <v>-13</v>
      </c>
      <c r="E45">
        <f t="shared" si="2"/>
        <v>43</v>
      </c>
      <c r="F45">
        <f t="shared" si="3"/>
        <v>1</v>
      </c>
      <c r="G45">
        <f t="shared" si="4"/>
        <v>0</v>
      </c>
      <c r="H45">
        <f>360*(A45/$V$1)</f>
        <v>258</v>
      </c>
      <c r="I45">
        <f t="shared" si="5"/>
        <v>-13</v>
      </c>
      <c r="J45">
        <f t="shared" si="6"/>
        <v>-98</v>
      </c>
      <c r="K45">
        <f t="shared" si="7"/>
        <v>13</v>
      </c>
    </row>
    <row r="46" spans="1:11" x14ac:dyDescent="0.25">
      <c r="A46">
        <v>44</v>
      </c>
      <c r="B46">
        <f t="shared" si="0"/>
        <v>264</v>
      </c>
      <c r="C46">
        <f t="shared" si="1"/>
        <v>-7</v>
      </c>
      <c r="E46">
        <f t="shared" si="2"/>
        <v>44</v>
      </c>
      <c r="F46">
        <f t="shared" si="3"/>
        <v>1</v>
      </c>
      <c r="G46">
        <f t="shared" si="4"/>
        <v>0</v>
      </c>
      <c r="H46">
        <f>360*(A46/$V$1)</f>
        <v>264</v>
      </c>
      <c r="I46">
        <f t="shared" si="5"/>
        <v>-7</v>
      </c>
      <c r="J46">
        <f t="shared" si="6"/>
        <v>-99</v>
      </c>
      <c r="K46">
        <f t="shared" si="7"/>
        <v>7</v>
      </c>
    </row>
    <row r="47" spans="1:11" x14ac:dyDescent="0.25">
      <c r="A47">
        <v>45</v>
      </c>
      <c r="B47">
        <f t="shared" si="0"/>
        <v>270</v>
      </c>
      <c r="C47">
        <f t="shared" si="1"/>
        <v>0</v>
      </c>
      <c r="E47">
        <f t="shared" si="2"/>
        <v>45</v>
      </c>
      <c r="F47">
        <f t="shared" si="3"/>
        <v>1</v>
      </c>
      <c r="G47">
        <f t="shared" si="4"/>
        <v>0</v>
      </c>
      <c r="H47">
        <f>360*(A47/$V$1)</f>
        <v>270</v>
      </c>
      <c r="I47">
        <f t="shared" si="5"/>
        <v>0</v>
      </c>
      <c r="J47">
        <f t="shared" si="6"/>
        <v>-100</v>
      </c>
      <c r="K47">
        <f t="shared" si="7"/>
        <v>0</v>
      </c>
    </row>
    <row r="48" spans="1:11" x14ac:dyDescent="0.25">
      <c r="A48">
        <v>46</v>
      </c>
      <c r="B48">
        <f t="shared" si="0"/>
        <v>276</v>
      </c>
      <c r="C48">
        <f t="shared" si="1"/>
        <v>7</v>
      </c>
      <c r="E48">
        <f t="shared" si="2"/>
        <v>46</v>
      </c>
      <c r="F48">
        <f t="shared" si="3"/>
        <v>1</v>
      </c>
      <c r="G48">
        <f t="shared" si="4"/>
        <v>0</v>
      </c>
      <c r="H48">
        <f>360*(A48/$V$1)</f>
        <v>276</v>
      </c>
      <c r="I48">
        <f t="shared" si="5"/>
        <v>7</v>
      </c>
      <c r="J48">
        <f t="shared" si="6"/>
        <v>-99</v>
      </c>
      <c r="K48">
        <f t="shared" si="7"/>
        <v>-7</v>
      </c>
    </row>
    <row r="49" spans="1:11" x14ac:dyDescent="0.25">
      <c r="A49">
        <v>47</v>
      </c>
      <c r="B49">
        <f t="shared" si="0"/>
        <v>282</v>
      </c>
      <c r="C49">
        <f t="shared" si="1"/>
        <v>13</v>
      </c>
      <c r="E49">
        <f t="shared" si="2"/>
        <v>47</v>
      </c>
      <c r="F49">
        <f t="shared" si="3"/>
        <v>1</v>
      </c>
      <c r="G49">
        <f t="shared" si="4"/>
        <v>0</v>
      </c>
      <c r="H49">
        <f>360*(A49/$V$1)</f>
        <v>282</v>
      </c>
      <c r="I49">
        <f t="shared" si="5"/>
        <v>13</v>
      </c>
      <c r="J49">
        <f t="shared" si="6"/>
        <v>-98</v>
      </c>
      <c r="K49">
        <f t="shared" si="7"/>
        <v>-13</v>
      </c>
    </row>
    <row r="50" spans="1:11" x14ac:dyDescent="0.25">
      <c r="A50">
        <v>48</v>
      </c>
      <c r="B50">
        <f t="shared" si="0"/>
        <v>288</v>
      </c>
      <c r="C50">
        <f t="shared" si="1"/>
        <v>20</v>
      </c>
      <c r="E50">
        <f t="shared" si="2"/>
        <v>48</v>
      </c>
      <c r="F50">
        <f t="shared" si="3"/>
        <v>1</v>
      </c>
      <c r="G50">
        <f t="shared" si="4"/>
        <v>0</v>
      </c>
      <c r="H50">
        <f>360*(A50/$V$1)</f>
        <v>288</v>
      </c>
      <c r="I50">
        <f t="shared" si="5"/>
        <v>20</v>
      </c>
      <c r="J50">
        <f t="shared" si="6"/>
        <v>-95</v>
      </c>
      <c r="K50">
        <f t="shared" si="7"/>
        <v>-20</v>
      </c>
    </row>
    <row r="51" spans="1:11" x14ac:dyDescent="0.25">
      <c r="A51">
        <v>49</v>
      </c>
      <c r="B51">
        <f t="shared" si="0"/>
        <v>294</v>
      </c>
      <c r="C51">
        <f t="shared" si="1"/>
        <v>27</v>
      </c>
      <c r="E51">
        <f t="shared" si="2"/>
        <v>49</v>
      </c>
      <c r="F51">
        <f t="shared" si="3"/>
        <v>1</v>
      </c>
      <c r="G51">
        <f t="shared" si="4"/>
        <v>0</v>
      </c>
      <c r="H51">
        <f>360*(A51/$V$1)</f>
        <v>294</v>
      </c>
      <c r="I51">
        <f t="shared" si="5"/>
        <v>27</v>
      </c>
      <c r="J51">
        <f t="shared" si="6"/>
        <v>-91</v>
      </c>
      <c r="K51">
        <f t="shared" si="7"/>
        <v>-27</v>
      </c>
    </row>
    <row r="52" spans="1:11" x14ac:dyDescent="0.25">
      <c r="A52">
        <v>50</v>
      </c>
      <c r="B52">
        <f t="shared" si="0"/>
        <v>300</v>
      </c>
      <c r="C52">
        <f t="shared" si="1"/>
        <v>33</v>
      </c>
      <c r="E52">
        <f t="shared" si="2"/>
        <v>50</v>
      </c>
      <c r="F52">
        <f t="shared" si="3"/>
        <v>1</v>
      </c>
      <c r="G52">
        <f t="shared" si="4"/>
        <v>0</v>
      </c>
      <c r="H52">
        <f>360*(A52/$V$1)</f>
        <v>300</v>
      </c>
      <c r="I52">
        <f t="shared" si="5"/>
        <v>33</v>
      </c>
      <c r="J52">
        <f t="shared" si="6"/>
        <v>-87</v>
      </c>
      <c r="K52">
        <f t="shared" si="7"/>
        <v>-33</v>
      </c>
    </row>
    <row r="53" spans="1:11" x14ac:dyDescent="0.25">
      <c r="A53">
        <v>51</v>
      </c>
      <c r="B53">
        <f t="shared" si="0"/>
        <v>306</v>
      </c>
      <c r="C53">
        <f t="shared" si="1"/>
        <v>40</v>
      </c>
      <c r="E53">
        <f t="shared" si="2"/>
        <v>51</v>
      </c>
      <c r="F53">
        <f t="shared" si="3"/>
        <v>1</v>
      </c>
      <c r="G53">
        <f t="shared" si="4"/>
        <v>0</v>
      </c>
      <c r="H53">
        <f>360*(A53/$V$1)</f>
        <v>306</v>
      </c>
      <c r="I53">
        <f t="shared" si="5"/>
        <v>40</v>
      </c>
      <c r="J53">
        <f t="shared" si="6"/>
        <v>-81</v>
      </c>
      <c r="K53">
        <f t="shared" si="7"/>
        <v>-40</v>
      </c>
    </row>
    <row r="54" spans="1:11" x14ac:dyDescent="0.25">
      <c r="A54">
        <v>52</v>
      </c>
      <c r="B54">
        <f t="shared" si="0"/>
        <v>312</v>
      </c>
      <c r="C54">
        <f t="shared" si="1"/>
        <v>47</v>
      </c>
      <c r="E54">
        <f t="shared" si="2"/>
        <v>52</v>
      </c>
      <c r="F54">
        <f t="shared" si="3"/>
        <v>1</v>
      </c>
      <c r="G54">
        <f t="shared" si="4"/>
        <v>0</v>
      </c>
      <c r="H54">
        <f>360*(A54/$V$1)</f>
        <v>312</v>
      </c>
      <c r="I54">
        <f t="shared" si="5"/>
        <v>47</v>
      </c>
      <c r="J54">
        <f t="shared" si="6"/>
        <v>-74</v>
      </c>
      <c r="K54">
        <f t="shared" si="7"/>
        <v>-47</v>
      </c>
    </row>
    <row r="55" spans="1:11" x14ac:dyDescent="0.25">
      <c r="A55">
        <v>53</v>
      </c>
      <c r="B55">
        <f t="shared" si="0"/>
        <v>318</v>
      </c>
      <c r="C55">
        <f t="shared" si="1"/>
        <v>53</v>
      </c>
      <c r="E55">
        <f t="shared" si="2"/>
        <v>53</v>
      </c>
      <c r="F55">
        <f t="shared" si="3"/>
        <v>1</v>
      </c>
      <c r="G55">
        <f t="shared" si="4"/>
        <v>0</v>
      </c>
      <c r="H55">
        <f>360*(A55/$V$1)</f>
        <v>318</v>
      </c>
      <c r="I55">
        <f t="shared" si="5"/>
        <v>53</v>
      </c>
      <c r="J55">
        <f t="shared" si="6"/>
        <v>-67</v>
      </c>
      <c r="K55">
        <f t="shared" si="7"/>
        <v>-53</v>
      </c>
    </row>
    <row r="56" spans="1:11" x14ac:dyDescent="0.25">
      <c r="A56">
        <v>54</v>
      </c>
      <c r="B56">
        <f t="shared" si="0"/>
        <v>324</v>
      </c>
      <c r="C56">
        <f t="shared" si="1"/>
        <v>60</v>
      </c>
      <c r="E56">
        <f t="shared" si="2"/>
        <v>54</v>
      </c>
      <c r="F56">
        <f t="shared" si="3"/>
        <v>1</v>
      </c>
      <c r="G56">
        <f t="shared" si="4"/>
        <v>0</v>
      </c>
      <c r="H56">
        <f>360*(A56/$V$1)</f>
        <v>324</v>
      </c>
      <c r="I56">
        <f t="shared" si="5"/>
        <v>60</v>
      </c>
      <c r="J56">
        <f t="shared" si="6"/>
        <v>-59</v>
      </c>
      <c r="K56">
        <f t="shared" si="7"/>
        <v>-60</v>
      </c>
    </row>
    <row r="57" spans="1:11" x14ac:dyDescent="0.25">
      <c r="A57">
        <v>55</v>
      </c>
      <c r="B57">
        <f t="shared" si="0"/>
        <v>330</v>
      </c>
      <c r="C57">
        <f t="shared" si="1"/>
        <v>67</v>
      </c>
      <c r="E57">
        <f t="shared" si="2"/>
        <v>55</v>
      </c>
      <c r="F57">
        <f t="shared" si="3"/>
        <v>1</v>
      </c>
      <c r="G57">
        <f t="shared" si="4"/>
        <v>0</v>
      </c>
      <c r="H57">
        <f>360*(A57/$V$1)</f>
        <v>330</v>
      </c>
      <c r="I57">
        <f t="shared" si="5"/>
        <v>67</v>
      </c>
      <c r="J57">
        <f t="shared" si="6"/>
        <v>-50</v>
      </c>
      <c r="K57">
        <f t="shared" si="7"/>
        <v>-67</v>
      </c>
    </row>
    <row r="58" spans="1:11" x14ac:dyDescent="0.25">
      <c r="A58">
        <v>56</v>
      </c>
      <c r="B58">
        <f t="shared" si="0"/>
        <v>336</v>
      </c>
      <c r="C58">
        <f t="shared" si="1"/>
        <v>73</v>
      </c>
      <c r="E58">
        <f t="shared" si="2"/>
        <v>56</v>
      </c>
      <c r="F58">
        <f t="shared" si="3"/>
        <v>1</v>
      </c>
      <c r="G58">
        <f t="shared" si="4"/>
        <v>0</v>
      </c>
      <c r="H58">
        <f>360*(A58/$V$1)</f>
        <v>336</v>
      </c>
      <c r="I58">
        <f t="shared" si="5"/>
        <v>73</v>
      </c>
      <c r="J58">
        <f t="shared" si="6"/>
        <v>-41</v>
      </c>
      <c r="K58">
        <f t="shared" si="7"/>
        <v>-73</v>
      </c>
    </row>
    <row r="59" spans="1:11" x14ac:dyDescent="0.25">
      <c r="A59">
        <v>57</v>
      </c>
      <c r="B59">
        <f t="shared" si="0"/>
        <v>342</v>
      </c>
      <c r="C59">
        <f t="shared" si="1"/>
        <v>80</v>
      </c>
      <c r="E59">
        <f t="shared" si="2"/>
        <v>57</v>
      </c>
      <c r="F59">
        <f t="shared" si="3"/>
        <v>1</v>
      </c>
      <c r="G59">
        <f t="shared" si="4"/>
        <v>0</v>
      </c>
      <c r="H59">
        <f>360*(A59/$V$1)</f>
        <v>342</v>
      </c>
      <c r="I59">
        <f t="shared" si="5"/>
        <v>80</v>
      </c>
      <c r="J59">
        <f t="shared" si="6"/>
        <v>-31</v>
      </c>
      <c r="K59">
        <f t="shared" si="7"/>
        <v>-80</v>
      </c>
    </row>
    <row r="60" spans="1:11" x14ac:dyDescent="0.25">
      <c r="A60">
        <v>58</v>
      </c>
      <c r="B60">
        <f t="shared" si="0"/>
        <v>348</v>
      </c>
      <c r="C60">
        <f t="shared" si="1"/>
        <v>87</v>
      </c>
      <c r="E60">
        <f t="shared" si="2"/>
        <v>58</v>
      </c>
      <c r="F60">
        <f t="shared" si="3"/>
        <v>1</v>
      </c>
      <c r="G60">
        <f t="shared" si="4"/>
        <v>0</v>
      </c>
      <c r="H60">
        <f>360*(A60/$V$1)</f>
        <v>348</v>
      </c>
      <c r="I60">
        <f t="shared" si="5"/>
        <v>87</v>
      </c>
      <c r="J60">
        <f t="shared" si="6"/>
        <v>-21</v>
      </c>
      <c r="K60">
        <f t="shared" si="7"/>
        <v>-87</v>
      </c>
    </row>
    <row r="61" spans="1:11" x14ac:dyDescent="0.25">
      <c r="A61">
        <v>59</v>
      </c>
      <c r="B61">
        <f t="shared" si="0"/>
        <v>354</v>
      </c>
      <c r="C61">
        <f t="shared" si="1"/>
        <v>93</v>
      </c>
      <c r="E61">
        <f t="shared" si="2"/>
        <v>59</v>
      </c>
      <c r="F61">
        <f t="shared" si="3"/>
        <v>1</v>
      </c>
      <c r="G61">
        <f t="shared" si="4"/>
        <v>0</v>
      </c>
      <c r="H61">
        <f>360*(A61/$V$1)</f>
        <v>354</v>
      </c>
      <c r="I61">
        <f t="shared" si="5"/>
        <v>93</v>
      </c>
      <c r="J61">
        <f t="shared" si="6"/>
        <v>-10</v>
      </c>
      <c r="K61">
        <f t="shared" si="7"/>
        <v>-93</v>
      </c>
    </row>
    <row r="62" spans="1:11" x14ac:dyDescent="0.25">
      <c r="A62">
        <v>60</v>
      </c>
      <c r="B62">
        <f t="shared" si="0"/>
        <v>360</v>
      </c>
      <c r="C62">
        <f t="shared" si="1"/>
        <v>100</v>
      </c>
      <c r="E62">
        <f t="shared" si="2"/>
        <v>60</v>
      </c>
      <c r="F62">
        <f t="shared" si="3"/>
        <v>1</v>
      </c>
      <c r="G62">
        <f t="shared" si="4"/>
        <v>0</v>
      </c>
      <c r="H62">
        <f>360*(A62/$V$1)</f>
        <v>360</v>
      </c>
      <c r="I62">
        <f t="shared" si="5"/>
        <v>100</v>
      </c>
      <c r="J62">
        <f t="shared" si="6"/>
        <v>0</v>
      </c>
      <c r="K62">
        <f t="shared" si="7"/>
        <v>-100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K4" sqref="K4"/>
    </sheetView>
  </sheetViews>
  <sheetFormatPr defaultRowHeight="15" x14ac:dyDescent="0.25"/>
  <cols>
    <col min="3" max="3" width="11.7109375" bestFit="1" customWidth="1"/>
    <col min="9" max="9" width="16.7109375" bestFit="1" customWidth="1"/>
  </cols>
  <sheetData>
    <row r="1" spans="1:22" x14ac:dyDescent="0.25">
      <c r="A1" t="s">
        <v>15</v>
      </c>
      <c r="B1" t="s">
        <v>14</v>
      </c>
      <c r="C1" t="s">
        <v>8</v>
      </c>
      <c r="E1" t="s">
        <v>16</v>
      </c>
      <c r="F1" t="s">
        <v>20</v>
      </c>
      <c r="G1" t="s">
        <v>22</v>
      </c>
      <c r="H1" t="s">
        <v>14</v>
      </c>
      <c r="I1" t="s">
        <v>45</v>
      </c>
      <c r="J1" t="s">
        <v>44</v>
      </c>
      <c r="K1" t="s">
        <v>48</v>
      </c>
      <c r="L1" t="s">
        <v>18</v>
      </c>
      <c r="M1">
        <f>180/P1</f>
        <v>1</v>
      </c>
      <c r="O1" t="s">
        <v>19</v>
      </c>
      <c r="P1">
        <v>180</v>
      </c>
      <c r="R1" t="s">
        <v>21</v>
      </c>
      <c r="S1">
        <f>-(360-P1*2)*M2</f>
        <v>0</v>
      </c>
      <c r="V1">
        <v>60</v>
      </c>
    </row>
    <row r="2" spans="1:22" x14ac:dyDescent="0.25">
      <c r="A2">
        <v>0</v>
      </c>
      <c r="B2">
        <v>0</v>
      </c>
      <c r="C2">
        <f>ROUND(-2*100/PI()*ATAN(_xlfn.COT(RADIANS(B2/2)+PI()/2)), 0)</f>
        <v>0</v>
      </c>
      <c r="E2">
        <f>A2</f>
        <v>0</v>
      </c>
      <c r="F2">
        <f>IF(H2&lt;=$P$1,$M$1,$M$2)</f>
        <v>1</v>
      </c>
      <c r="G2" s="3">
        <f>IF(H2&lt;=$P$1,0,$S$1)</f>
        <v>0</v>
      </c>
      <c r="H2">
        <v>0</v>
      </c>
      <c r="I2">
        <f>ROUND(-2*100/PI()*ATAN(_xlfn.COT((F2*RADIANS(H2)-RADIANS(G2)+PI())/2)), 0)</f>
        <v>0</v>
      </c>
      <c r="J2">
        <f>ROUND(100*SIN(F2*RADIANS(H2)-RADIANS(G2)),0)</f>
        <v>0</v>
      </c>
      <c r="K2">
        <f>ROUND( (F2*H2-G2-180)*5/9,0)</f>
        <v>-100</v>
      </c>
      <c r="M2">
        <f>180/(360-P1)</f>
        <v>1</v>
      </c>
    </row>
    <row r="3" spans="1:22" x14ac:dyDescent="0.25">
      <c r="A3">
        <v>1</v>
      </c>
      <c r="B3">
        <f t="shared" ref="B3:B62" si="0">360*(A3/60)</f>
        <v>6</v>
      </c>
      <c r="C3">
        <f t="shared" ref="C3:C62" si="1">ROUND(-2*100/PI()*ATAN(_xlfn.COT(RADIANS(B3/2)+PI()/2)), 0)</f>
        <v>3</v>
      </c>
      <c r="E3">
        <f t="shared" ref="E3:E62" si="2">A3</f>
        <v>1</v>
      </c>
      <c r="F3">
        <f t="shared" ref="F3:F62" si="3">IF(H3&lt;=$P$1,$M$1,$M$2)</f>
        <v>1</v>
      </c>
      <c r="G3">
        <f t="shared" ref="G3:G62" si="4">IF(H3&lt;=$P$1,0,$S$1)</f>
        <v>0</v>
      </c>
      <c r="H3">
        <f>360*(A3/$V$1)</f>
        <v>6</v>
      </c>
      <c r="I3">
        <f t="shared" ref="I3:I62" si="5">ROUND(-2*100/PI()*ATAN(_xlfn.COT((F3*RADIANS(H3)-RADIANS(G3)+PI())/2)), 0)</f>
        <v>3</v>
      </c>
      <c r="J3">
        <f t="shared" ref="J3:J62" si="6">ROUND(100*SIN(F3*RADIANS(H3)-RADIANS(G3)),0)</f>
        <v>10</v>
      </c>
      <c r="K3">
        <f t="shared" ref="K3:K62" si="7">ROUND( (F3*H3-G3-180)*5/9,0)</f>
        <v>-97</v>
      </c>
    </row>
    <row r="4" spans="1:22" x14ac:dyDescent="0.25">
      <c r="A4">
        <v>2</v>
      </c>
      <c r="B4">
        <f t="shared" si="0"/>
        <v>12</v>
      </c>
      <c r="C4">
        <f t="shared" si="1"/>
        <v>7</v>
      </c>
      <c r="E4">
        <f t="shared" si="2"/>
        <v>2</v>
      </c>
      <c r="F4">
        <f t="shared" si="3"/>
        <v>1</v>
      </c>
      <c r="G4">
        <f t="shared" si="4"/>
        <v>0</v>
      </c>
      <c r="H4">
        <f>360*(A4/$V$1)</f>
        <v>12</v>
      </c>
      <c r="I4">
        <f t="shared" si="5"/>
        <v>7</v>
      </c>
      <c r="J4">
        <f t="shared" si="6"/>
        <v>21</v>
      </c>
      <c r="K4">
        <f t="shared" si="7"/>
        <v>-93</v>
      </c>
    </row>
    <row r="5" spans="1:22" x14ac:dyDescent="0.25">
      <c r="A5">
        <v>3</v>
      </c>
      <c r="B5">
        <f t="shared" si="0"/>
        <v>18</v>
      </c>
      <c r="C5">
        <f t="shared" si="1"/>
        <v>10</v>
      </c>
      <c r="E5">
        <f t="shared" si="2"/>
        <v>3</v>
      </c>
      <c r="F5">
        <f t="shared" si="3"/>
        <v>1</v>
      </c>
      <c r="G5">
        <f t="shared" si="4"/>
        <v>0</v>
      </c>
      <c r="H5">
        <f>360*(A5/$V$1)</f>
        <v>18</v>
      </c>
      <c r="I5">
        <f t="shared" si="5"/>
        <v>10</v>
      </c>
      <c r="J5">
        <f t="shared" si="6"/>
        <v>31</v>
      </c>
      <c r="K5">
        <f t="shared" si="7"/>
        <v>-90</v>
      </c>
    </row>
    <row r="6" spans="1:22" x14ac:dyDescent="0.25">
      <c r="A6">
        <v>4</v>
      </c>
      <c r="B6">
        <f t="shared" si="0"/>
        <v>24</v>
      </c>
      <c r="C6">
        <f t="shared" si="1"/>
        <v>13</v>
      </c>
      <c r="E6">
        <f t="shared" si="2"/>
        <v>4</v>
      </c>
      <c r="F6">
        <f t="shared" si="3"/>
        <v>1</v>
      </c>
      <c r="G6">
        <f t="shared" si="4"/>
        <v>0</v>
      </c>
      <c r="H6">
        <f>360*(A6/$V$1)</f>
        <v>24</v>
      </c>
      <c r="I6">
        <f t="shared" si="5"/>
        <v>13</v>
      </c>
      <c r="J6">
        <f t="shared" si="6"/>
        <v>41</v>
      </c>
      <c r="K6">
        <f t="shared" si="7"/>
        <v>-87</v>
      </c>
    </row>
    <row r="7" spans="1:22" x14ac:dyDescent="0.25">
      <c r="A7">
        <v>5</v>
      </c>
      <c r="B7">
        <f t="shared" si="0"/>
        <v>30</v>
      </c>
      <c r="C7">
        <f t="shared" si="1"/>
        <v>17</v>
      </c>
      <c r="E7">
        <f t="shared" si="2"/>
        <v>5</v>
      </c>
      <c r="F7">
        <f t="shared" si="3"/>
        <v>1</v>
      </c>
      <c r="G7">
        <f t="shared" si="4"/>
        <v>0</v>
      </c>
      <c r="H7">
        <f>360*(A7/$V$1)</f>
        <v>30</v>
      </c>
      <c r="I7">
        <f t="shared" si="5"/>
        <v>17</v>
      </c>
      <c r="J7">
        <f t="shared" si="6"/>
        <v>50</v>
      </c>
      <c r="K7">
        <f t="shared" si="7"/>
        <v>-83</v>
      </c>
    </row>
    <row r="8" spans="1:22" x14ac:dyDescent="0.25">
      <c r="A8">
        <v>6</v>
      </c>
      <c r="B8">
        <f t="shared" si="0"/>
        <v>36</v>
      </c>
      <c r="C8">
        <f t="shared" si="1"/>
        <v>20</v>
      </c>
      <c r="E8">
        <f t="shared" si="2"/>
        <v>6</v>
      </c>
      <c r="F8">
        <f t="shared" si="3"/>
        <v>1</v>
      </c>
      <c r="G8">
        <f t="shared" si="4"/>
        <v>0</v>
      </c>
      <c r="H8">
        <f>360*(A8/$V$1)</f>
        <v>36</v>
      </c>
      <c r="I8">
        <f t="shared" si="5"/>
        <v>20</v>
      </c>
      <c r="J8">
        <f t="shared" si="6"/>
        <v>59</v>
      </c>
      <c r="K8">
        <f t="shared" si="7"/>
        <v>-80</v>
      </c>
    </row>
    <row r="9" spans="1:22" x14ac:dyDescent="0.25">
      <c r="A9">
        <v>7</v>
      </c>
      <c r="B9">
        <f t="shared" si="0"/>
        <v>42</v>
      </c>
      <c r="C9">
        <f t="shared" si="1"/>
        <v>23</v>
      </c>
      <c r="E9">
        <f t="shared" si="2"/>
        <v>7</v>
      </c>
      <c r="F9">
        <f t="shared" si="3"/>
        <v>1</v>
      </c>
      <c r="G9">
        <f t="shared" si="4"/>
        <v>0</v>
      </c>
      <c r="H9">
        <f>360*(A9/$V$1)</f>
        <v>42</v>
      </c>
      <c r="I9">
        <f t="shared" si="5"/>
        <v>23</v>
      </c>
      <c r="J9">
        <f t="shared" si="6"/>
        <v>67</v>
      </c>
      <c r="K9">
        <f t="shared" si="7"/>
        <v>-77</v>
      </c>
    </row>
    <row r="10" spans="1:22" x14ac:dyDescent="0.25">
      <c r="A10">
        <v>8</v>
      </c>
      <c r="B10">
        <f t="shared" si="0"/>
        <v>48</v>
      </c>
      <c r="C10">
        <f t="shared" si="1"/>
        <v>27</v>
      </c>
      <c r="E10">
        <f t="shared" si="2"/>
        <v>8</v>
      </c>
      <c r="F10">
        <f t="shared" si="3"/>
        <v>1</v>
      </c>
      <c r="G10">
        <f t="shared" si="4"/>
        <v>0</v>
      </c>
      <c r="H10">
        <f>360*(A10/$V$1)</f>
        <v>48</v>
      </c>
      <c r="I10">
        <f t="shared" si="5"/>
        <v>27</v>
      </c>
      <c r="J10">
        <f t="shared" si="6"/>
        <v>74</v>
      </c>
      <c r="K10">
        <f t="shared" si="7"/>
        <v>-73</v>
      </c>
    </row>
    <row r="11" spans="1:22" x14ac:dyDescent="0.25">
      <c r="A11">
        <v>9</v>
      </c>
      <c r="B11">
        <f t="shared" si="0"/>
        <v>54</v>
      </c>
      <c r="C11">
        <f t="shared" si="1"/>
        <v>30</v>
      </c>
      <c r="E11">
        <f t="shared" si="2"/>
        <v>9</v>
      </c>
      <c r="F11">
        <f t="shared" si="3"/>
        <v>1</v>
      </c>
      <c r="G11">
        <f t="shared" si="4"/>
        <v>0</v>
      </c>
      <c r="H11">
        <f>360*(A11/$V$1)</f>
        <v>54</v>
      </c>
      <c r="I11">
        <f t="shared" si="5"/>
        <v>30</v>
      </c>
      <c r="J11">
        <f t="shared" si="6"/>
        <v>81</v>
      </c>
      <c r="K11">
        <f t="shared" si="7"/>
        <v>-70</v>
      </c>
    </row>
    <row r="12" spans="1:22" x14ac:dyDescent="0.25">
      <c r="A12">
        <v>10</v>
      </c>
      <c r="B12">
        <f t="shared" si="0"/>
        <v>60</v>
      </c>
      <c r="C12">
        <f t="shared" si="1"/>
        <v>33</v>
      </c>
      <c r="E12">
        <f t="shared" si="2"/>
        <v>10</v>
      </c>
      <c r="F12">
        <f t="shared" si="3"/>
        <v>1</v>
      </c>
      <c r="G12">
        <f t="shared" si="4"/>
        <v>0</v>
      </c>
      <c r="H12">
        <f>360*(A12/$V$1)</f>
        <v>60</v>
      </c>
      <c r="I12">
        <f t="shared" si="5"/>
        <v>33</v>
      </c>
      <c r="J12">
        <f t="shared" si="6"/>
        <v>87</v>
      </c>
      <c r="K12">
        <f t="shared" si="7"/>
        <v>-67</v>
      </c>
    </row>
    <row r="13" spans="1:22" x14ac:dyDescent="0.25">
      <c r="A13">
        <v>11</v>
      </c>
      <c r="B13">
        <f t="shared" si="0"/>
        <v>66</v>
      </c>
      <c r="C13">
        <f t="shared" si="1"/>
        <v>37</v>
      </c>
      <c r="E13">
        <f t="shared" si="2"/>
        <v>11</v>
      </c>
      <c r="F13">
        <f t="shared" si="3"/>
        <v>1</v>
      </c>
      <c r="G13">
        <f t="shared" si="4"/>
        <v>0</v>
      </c>
      <c r="H13">
        <f>360*(A13/$V$1)</f>
        <v>66</v>
      </c>
      <c r="I13">
        <f t="shared" si="5"/>
        <v>37</v>
      </c>
      <c r="J13">
        <f t="shared" si="6"/>
        <v>91</v>
      </c>
      <c r="K13">
        <f t="shared" si="7"/>
        <v>-63</v>
      </c>
    </row>
    <row r="14" spans="1:22" x14ac:dyDescent="0.25">
      <c r="A14">
        <v>12</v>
      </c>
      <c r="B14">
        <f t="shared" si="0"/>
        <v>72</v>
      </c>
      <c r="C14">
        <f t="shared" si="1"/>
        <v>40</v>
      </c>
      <c r="E14">
        <f t="shared" si="2"/>
        <v>12</v>
      </c>
      <c r="F14">
        <f t="shared" si="3"/>
        <v>1</v>
      </c>
      <c r="G14">
        <f t="shared" si="4"/>
        <v>0</v>
      </c>
      <c r="H14">
        <f>360*(A14/$V$1)</f>
        <v>72</v>
      </c>
      <c r="I14">
        <f t="shared" si="5"/>
        <v>40</v>
      </c>
      <c r="J14">
        <f t="shared" si="6"/>
        <v>95</v>
      </c>
      <c r="K14">
        <f t="shared" si="7"/>
        <v>-60</v>
      </c>
    </row>
    <row r="15" spans="1:22" x14ac:dyDescent="0.25">
      <c r="A15">
        <v>13</v>
      </c>
      <c r="B15">
        <f t="shared" si="0"/>
        <v>78</v>
      </c>
      <c r="C15">
        <f t="shared" si="1"/>
        <v>43</v>
      </c>
      <c r="E15">
        <f t="shared" si="2"/>
        <v>13</v>
      </c>
      <c r="F15">
        <f t="shared" si="3"/>
        <v>1</v>
      </c>
      <c r="G15">
        <f t="shared" si="4"/>
        <v>0</v>
      </c>
      <c r="H15">
        <f>360*(A15/$V$1)</f>
        <v>78</v>
      </c>
      <c r="I15">
        <f t="shared" si="5"/>
        <v>43</v>
      </c>
      <c r="J15">
        <f t="shared" si="6"/>
        <v>98</v>
      </c>
      <c r="K15">
        <f t="shared" si="7"/>
        <v>-57</v>
      </c>
    </row>
    <row r="16" spans="1:22" x14ac:dyDescent="0.25">
      <c r="A16">
        <v>14</v>
      </c>
      <c r="B16">
        <f t="shared" si="0"/>
        <v>84</v>
      </c>
      <c r="C16">
        <f t="shared" si="1"/>
        <v>47</v>
      </c>
      <c r="E16">
        <f t="shared" si="2"/>
        <v>14</v>
      </c>
      <c r="F16">
        <f t="shared" si="3"/>
        <v>1</v>
      </c>
      <c r="G16">
        <f t="shared" si="4"/>
        <v>0</v>
      </c>
      <c r="H16">
        <f>360*(A16/$V$1)</f>
        <v>84</v>
      </c>
      <c r="I16">
        <f t="shared" si="5"/>
        <v>47</v>
      </c>
      <c r="J16">
        <f t="shared" si="6"/>
        <v>99</v>
      </c>
      <c r="K16">
        <f t="shared" si="7"/>
        <v>-53</v>
      </c>
    </row>
    <row r="17" spans="1:11" x14ac:dyDescent="0.25">
      <c r="A17">
        <v>15</v>
      </c>
      <c r="B17">
        <f t="shared" si="0"/>
        <v>90</v>
      </c>
      <c r="C17">
        <f t="shared" si="1"/>
        <v>50</v>
      </c>
      <c r="E17">
        <f t="shared" si="2"/>
        <v>15</v>
      </c>
      <c r="F17">
        <f t="shared" si="3"/>
        <v>1</v>
      </c>
      <c r="G17">
        <f t="shared" si="4"/>
        <v>0</v>
      </c>
      <c r="H17">
        <f>360*(A17/$V$1)</f>
        <v>90</v>
      </c>
      <c r="I17">
        <f t="shared" si="5"/>
        <v>50</v>
      </c>
      <c r="J17">
        <f t="shared" si="6"/>
        <v>100</v>
      </c>
      <c r="K17">
        <f t="shared" si="7"/>
        <v>-50</v>
      </c>
    </row>
    <row r="18" spans="1:11" x14ac:dyDescent="0.25">
      <c r="A18">
        <v>16</v>
      </c>
      <c r="B18">
        <f t="shared" si="0"/>
        <v>96</v>
      </c>
      <c r="C18">
        <f t="shared" si="1"/>
        <v>53</v>
      </c>
      <c r="E18">
        <f t="shared" si="2"/>
        <v>16</v>
      </c>
      <c r="F18">
        <f t="shared" si="3"/>
        <v>1</v>
      </c>
      <c r="G18">
        <f t="shared" si="4"/>
        <v>0</v>
      </c>
      <c r="H18">
        <f>360*(A18/$V$1)</f>
        <v>96</v>
      </c>
      <c r="I18">
        <f t="shared" si="5"/>
        <v>53</v>
      </c>
      <c r="J18">
        <f t="shared" si="6"/>
        <v>99</v>
      </c>
      <c r="K18">
        <f t="shared" si="7"/>
        <v>-47</v>
      </c>
    </row>
    <row r="19" spans="1:11" x14ac:dyDescent="0.25">
      <c r="A19">
        <v>17</v>
      </c>
      <c r="B19">
        <f t="shared" si="0"/>
        <v>102</v>
      </c>
      <c r="C19">
        <f t="shared" si="1"/>
        <v>57</v>
      </c>
      <c r="E19">
        <f t="shared" si="2"/>
        <v>17</v>
      </c>
      <c r="F19">
        <f t="shared" si="3"/>
        <v>1</v>
      </c>
      <c r="G19">
        <f t="shared" si="4"/>
        <v>0</v>
      </c>
      <c r="H19">
        <f>360*(A19/$V$1)</f>
        <v>102</v>
      </c>
      <c r="I19">
        <f t="shared" si="5"/>
        <v>57</v>
      </c>
      <c r="J19">
        <f t="shared" si="6"/>
        <v>98</v>
      </c>
      <c r="K19">
        <f t="shared" si="7"/>
        <v>-43</v>
      </c>
    </row>
    <row r="20" spans="1:11" x14ac:dyDescent="0.25">
      <c r="A20">
        <v>18</v>
      </c>
      <c r="B20">
        <f t="shared" si="0"/>
        <v>108</v>
      </c>
      <c r="C20">
        <f t="shared" si="1"/>
        <v>60</v>
      </c>
      <c r="E20">
        <f t="shared" si="2"/>
        <v>18</v>
      </c>
      <c r="F20">
        <f t="shared" si="3"/>
        <v>1</v>
      </c>
      <c r="G20">
        <f t="shared" si="4"/>
        <v>0</v>
      </c>
      <c r="H20">
        <f>360*(A20/$V$1)</f>
        <v>108</v>
      </c>
      <c r="I20">
        <f t="shared" si="5"/>
        <v>60</v>
      </c>
      <c r="J20">
        <f t="shared" si="6"/>
        <v>95</v>
      </c>
      <c r="K20">
        <f t="shared" si="7"/>
        <v>-40</v>
      </c>
    </row>
    <row r="21" spans="1:11" x14ac:dyDescent="0.25">
      <c r="A21">
        <v>19</v>
      </c>
      <c r="B21">
        <f t="shared" si="0"/>
        <v>114</v>
      </c>
      <c r="C21">
        <f t="shared" si="1"/>
        <v>63</v>
      </c>
      <c r="E21">
        <f t="shared" si="2"/>
        <v>19</v>
      </c>
      <c r="F21">
        <f t="shared" si="3"/>
        <v>1</v>
      </c>
      <c r="G21">
        <f t="shared" si="4"/>
        <v>0</v>
      </c>
      <c r="H21">
        <f>360*(A21/$V$1)</f>
        <v>114</v>
      </c>
      <c r="I21">
        <f t="shared" si="5"/>
        <v>63</v>
      </c>
      <c r="J21">
        <f t="shared" si="6"/>
        <v>91</v>
      </c>
      <c r="K21">
        <f t="shared" si="7"/>
        <v>-37</v>
      </c>
    </row>
    <row r="22" spans="1:11" x14ac:dyDescent="0.25">
      <c r="A22">
        <v>20</v>
      </c>
      <c r="B22">
        <f t="shared" si="0"/>
        <v>120</v>
      </c>
      <c r="C22">
        <f t="shared" si="1"/>
        <v>67</v>
      </c>
      <c r="E22">
        <f t="shared" si="2"/>
        <v>20</v>
      </c>
      <c r="F22">
        <f t="shared" si="3"/>
        <v>1</v>
      </c>
      <c r="G22">
        <f t="shared" si="4"/>
        <v>0</v>
      </c>
      <c r="H22">
        <f>360*(A22/$V$1)</f>
        <v>120</v>
      </c>
      <c r="I22">
        <f t="shared" si="5"/>
        <v>67</v>
      </c>
      <c r="J22">
        <f t="shared" si="6"/>
        <v>87</v>
      </c>
      <c r="K22">
        <f t="shared" si="7"/>
        <v>-33</v>
      </c>
    </row>
    <row r="23" spans="1:11" x14ac:dyDescent="0.25">
      <c r="A23">
        <v>21</v>
      </c>
      <c r="B23">
        <f t="shared" si="0"/>
        <v>125.99999999999999</v>
      </c>
      <c r="C23">
        <f t="shared" si="1"/>
        <v>70</v>
      </c>
      <c r="E23">
        <f t="shared" si="2"/>
        <v>21</v>
      </c>
      <c r="F23">
        <f t="shared" si="3"/>
        <v>1</v>
      </c>
      <c r="G23">
        <f t="shared" si="4"/>
        <v>0</v>
      </c>
      <c r="H23">
        <f>360*(A23/$V$1)</f>
        <v>125.99999999999999</v>
      </c>
      <c r="I23">
        <f t="shared" si="5"/>
        <v>70</v>
      </c>
      <c r="J23">
        <f t="shared" si="6"/>
        <v>81</v>
      </c>
      <c r="K23">
        <f t="shared" si="7"/>
        <v>-30</v>
      </c>
    </row>
    <row r="24" spans="1:11" x14ac:dyDescent="0.25">
      <c r="A24">
        <v>22</v>
      </c>
      <c r="B24">
        <f t="shared" si="0"/>
        <v>132</v>
      </c>
      <c r="C24">
        <f t="shared" si="1"/>
        <v>73</v>
      </c>
      <c r="E24">
        <f t="shared" si="2"/>
        <v>22</v>
      </c>
      <c r="F24">
        <f t="shared" si="3"/>
        <v>1</v>
      </c>
      <c r="G24">
        <f t="shared" si="4"/>
        <v>0</v>
      </c>
      <c r="H24">
        <f>360*(A24/$V$1)</f>
        <v>132</v>
      </c>
      <c r="I24">
        <f t="shared" si="5"/>
        <v>73</v>
      </c>
      <c r="J24">
        <f t="shared" si="6"/>
        <v>74</v>
      </c>
      <c r="K24">
        <f t="shared" si="7"/>
        <v>-27</v>
      </c>
    </row>
    <row r="25" spans="1:11" x14ac:dyDescent="0.25">
      <c r="A25">
        <v>23</v>
      </c>
      <c r="B25">
        <f t="shared" si="0"/>
        <v>138</v>
      </c>
      <c r="C25">
        <f t="shared" si="1"/>
        <v>77</v>
      </c>
      <c r="E25">
        <f t="shared" si="2"/>
        <v>23</v>
      </c>
      <c r="F25">
        <f t="shared" si="3"/>
        <v>1</v>
      </c>
      <c r="G25">
        <f t="shared" si="4"/>
        <v>0</v>
      </c>
      <c r="H25">
        <f>360*(A25/$V$1)</f>
        <v>138</v>
      </c>
      <c r="I25">
        <f t="shared" si="5"/>
        <v>77</v>
      </c>
      <c r="J25">
        <f t="shared" si="6"/>
        <v>67</v>
      </c>
      <c r="K25">
        <f t="shared" si="7"/>
        <v>-23</v>
      </c>
    </row>
    <row r="26" spans="1:11" x14ac:dyDescent="0.25">
      <c r="A26">
        <v>24</v>
      </c>
      <c r="B26">
        <f t="shared" si="0"/>
        <v>144</v>
      </c>
      <c r="C26">
        <f t="shared" si="1"/>
        <v>80</v>
      </c>
      <c r="E26">
        <f t="shared" si="2"/>
        <v>24</v>
      </c>
      <c r="F26">
        <f t="shared" si="3"/>
        <v>1</v>
      </c>
      <c r="G26">
        <f t="shared" si="4"/>
        <v>0</v>
      </c>
      <c r="H26">
        <f>360*(A26/$V$1)</f>
        <v>144</v>
      </c>
      <c r="I26">
        <f t="shared" si="5"/>
        <v>80</v>
      </c>
      <c r="J26">
        <f t="shared" si="6"/>
        <v>59</v>
      </c>
      <c r="K26">
        <f t="shared" si="7"/>
        <v>-20</v>
      </c>
    </row>
    <row r="27" spans="1:11" x14ac:dyDescent="0.25">
      <c r="A27">
        <v>25</v>
      </c>
      <c r="B27">
        <f t="shared" si="0"/>
        <v>150</v>
      </c>
      <c r="C27">
        <f t="shared" si="1"/>
        <v>83</v>
      </c>
      <c r="E27">
        <f t="shared" si="2"/>
        <v>25</v>
      </c>
      <c r="F27">
        <f t="shared" si="3"/>
        <v>1</v>
      </c>
      <c r="G27">
        <f t="shared" si="4"/>
        <v>0</v>
      </c>
      <c r="H27">
        <f>360*(A27/$V$1)</f>
        <v>150</v>
      </c>
      <c r="I27">
        <f t="shared" si="5"/>
        <v>83</v>
      </c>
      <c r="J27">
        <f t="shared" si="6"/>
        <v>50</v>
      </c>
      <c r="K27">
        <f t="shared" si="7"/>
        <v>-17</v>
      </c>
    </row>
    <row r="28" spans="1:11" x14ac:dyDescent="0.25">
      <c r="A28">
        <v>26</v>
      </c>
      <c r="B28">
        <f t="shared" si="0"/>
        <v>156</v>
      </c>
      <c r="C28">
        <f t="shared" si="1"/>
        <v>87</v>
      </c>
      <c r="E28">
        <f t="shared" si="2"/>
        <v>26</v>
      </c>
      <c r="F28">
        <f t="shared" si="3"/>
        <v>1</v>
      </c>
      <c r="G28">
        <f t="shared" si="4"/>
        <v>0</v>
      </c>
      <c r="H28">
        <f>360*(A28/$V$1)</f>
        <v>156</v>
      </c>
      <c r="I28">
        <f t="shared" si="5"/>
        <v>87</v>
      </c>
      <c r="J28">
        <f t="shared" si="6"/>
        <v>41</v>
      </c>
      <c r="K28">
        <f t="shared" si="7"/>
        <v>-13</v>
      </c>
    </row>
    <row r="29" spans="1:11" x14ac:dyDescent="0.25">
      <c r="A29">
        <v>27</v>
      </c>
      <c r="B29">
        <f t="shared" si="0"/>
        <v>162</v>
      </c>
      <c r="C29">
        <f t="shared" si="1"/>
        <v>90</v>
      </c>
      <c r="E29">
        <f t="shared" si="2"/>
        <v>27</v>
      </c>
      <c r="F29">
        <f t="shared" si="3"/>
        <v>1</v>
      </c>
      <c r="G29">
        <f t="shared" si="4"/>
        <v>0</v>
      </c>
      <c r="H29">
        <f>360*(A29/$V$1)</f>
        <v>162</v>
      </c>
      <c r="I29">
        <f t="shared" si="5"/>
        <v>90</v>
      </c>
      <c r="J29">
        <f t="shared" si="6"/>
        <v>31</v>
      </c>
      <c r="K29">
        <f t="shared" si="7"/>
        <v>-10</v>
      </c>
    </row>
    <row r="30" spans="1:11" x14ac:dyDescent="0.25">
      <c r="A30">
        <v>28</v>
      </c>
      <c r="B30">
        <f t="shared" si="0"/>
        <v>168</v>
      </c>
      <c r="C30">
        <f t="shared" si="1"/>
        <v>93</v>
      </c>
      <c r="E30">
        <f t="shared" si="2"/>
        <v>28</v>
      </c>
      <c r="F30">
        <f t="shared" si="3"/>
        <v>1</v>
      </c>
      <c r="G30">
        <f t="shared" si="4"/>
        <v>0</v>
      </c>
      <c r="H30">
        <f>360*(A30/$V$1)</f>
        <v>168</v>
      </c>
      <c r="I30">
        <f t="shared" si="5"/>
        <v>93</v>
      </c>
      <c r="J30">
        <f t="shared" si="6"/>
        <v>21</v>
      </c>
      <c r="K30">
        <f t="shared" si="7"/>
        <v>-7</v>
      </c>
    </row>
    <row r="31" spans="1:11" x14ac:dyDescent="0.25">
      <c r="A31">
        <v>29</v>
      </c>
      <c r="B31">
        <f t="shared" si="0"/>
        <v>174</v>
      </c>
      <c r="C31">
        <f t="shared" si="1"/>
        <v>97</v>
      </c>
      <c r="E31">
        <f t="shared" si="2"/>
        <v>29</v>
      </c>
      <c r="F31">
        <f t="shared" si="3"/>
        <v>1</v>
      </c>
      <c r="G31">
        <f t="shared" si="4"/>
        <v>0</v>
      </c>
      <c r="H31">
        <f>360*(A31/$V$1)</f>
        <v>174</v>
      </c>
      <c r="I31">
        <f t="shared" si="5"/>
        <v>97</v>
      </c>
      <c r="J31">
        <f t="shared" si="6"/>
        <v>10</v>
      </c>
      <c r="K31">
        <f t="shared" si="7"/>
        <v>-3</v>
      </c>
    </row>
    <row r="32" spans="1:11" x14ac:dyDescent="0.25">
      <c r="A32">
        <v>30</v>
      </c>
      <c r="B32">
        <f t="shared" si="0"/>
        <v>180</v>
      </c>
      <c r="C32">
        <f t="shared" si="1"/>
        <v>100</v>
      </c>
      <c r="E32">
        <f t="shared" si="2"/>
        <v>30</v>
      </c>
      <c r="F32">
        <f t="shared" si="3"/>
        <v>1</v>
      </c>
      <c r="G32">
        <f t="shared" si="4"/>
        <v>0</v>
      </c>
      <c r="H32">
        <f>360*(A32/$V$1)</f>
        <v>180</v>
      </c>
      <c r="I32">
        <f t="shared" si="5"/>
        <v>100</v>
      </c>
      <c r="J32">
        <f t="shared" si="6"/>
        <v>0</v>
      </c>
      <c r="K32">
        <f t="shared" si="7"/>
        <v>0</v>
      </c>
    </row>
    <row r="33" spans="1:11" x14ac:dyDescent="0.25">
      <c r="A33">
        <v>31</v>
      </c>
      <c r="B33">
        <f t="shared" si="0"/>
        <v>186.00000000000003</v>
      </c>
      <c r="C33">
        <f t="shared" si="1"/>
        <v>-97</v>
      </c>
      <c r="E33">
        <f t="shared" si="2"/>
        <v>31</v>
      </c>
      <c r="F33">
        <f t="shared" si="3"/>
        <v>1</v>
      </c>
      <c r="G33">
        <f t="shared" si="4"/>
        <v>0</v>
      </c>
      <c r="H33">
        <f>360*(A33/$V$1)</f>
        <v>186.00000000000003</v>
      </c>
      <c r="I33">
        <f t="shared" si="5"/>
        <v>-97</v>
      </c>
      <c r="J33">
        <f t="shared" si="6"/>
        <v>-10</v>
      </c>
      <c r="K33">
        <f t="shared" si="7"/>
        <v>3</v>
      </c>
    </row>
    <row r="34" spans="1:11" x14ac:dyDescent="0.25">
      <c r="A34">
        <v>32</v>
      </c>
      <c r="B34">
        <f t="shared" si="0"/>
        <v>192</v>
      </c>
      <c r="C34">
        <f t="shared" si="1"/>
        <v>-93</v>
      </c>
      <c r="E34">
        <f t="shared" si="2"/>
        <v>32</v>
      </c>
      <c r="F34">
        <f t="shared" si="3"/>
        <v>1</v>
      </c>
      <c r="G34">
        <f t="shared" si="4"/>
        <v>0</v>
      </c>
      <c r="H34">
        <f>360*(A34/$V$1)</f>
        <v>192</v>
      </c>
      <c r="I34">
        <f t="shared" si="5"/>
        <v>-93</v>
      </c>
      <c r="J34">
        <f t="shared" si="6"/>
        <v>-21</v>
      </c>
      <c r="K34">
        <f t="shared" si="7"/>
        <v>7</v>
      </c>
    </row>
    <row r="35" spans="1:11" x14ac:dyDescent="0.25">
      <c r="A35">
        <v>33</v>
      </c>
      <c r="B35">
        <f t="shared" si="0"/>
        <v>198.00000000000003</v>
      </c>
      <c r="C35">
        <f t="shared" si="1"/>
        <v>-90</v>
      </c>
      <c r="E35">
        <f t="shared" si="2"/>
        <v>33</v>
      </c>
      <c r="F35">
        <f t="shared" si="3"/>
        <v>1</v>
      </c>
      <c r="G35">
        <f t="shared" si="4"/>
        <v>0</v>
      </c>
      <c r="H35">
        <f>360*(A35/$V$1)</f>
        <v>198.00000000000003</v>
      </c>
      <c r="I35">
        <f t="shared" si="5"/>
        <v>-90</v>
      </c>
      <c r="J35">
        <f t="shared" si="6"/>
        <v>-31</v>
      </c>
      <c r="K35">
        <f t="shared" si="7"/>
        <v>10</v>
      </c>
    </row>
    <row r="36" spans="1:11" x14ac:dyDescent="0.25">
      <c r="A36">
        <v>34</v>
      </c>
      <c r="B36">
        <f t="shared" si="0"/>
        <v>204</v>
      </c>
      <c r="C36">
        <f t="shared" si="1"/>
        <v>-87</v>
      </c>
      <c r="E36">
        <f t="shared" si="2"/>
        <v>34</v>
      </c>
      <c r="F36">
        <f t="shared" si="3"/>
        <v>1</v>
      </c>
      <c r="G36">
        <f t="shared" si="4"/>
        <v>0</v>
      </c>
      <c r="H36">
        <f>360*(A36/$V$1)</f>
        <v>204</v>
      </c>
      <c r="I36">
        <f t="shared" si="5"/>
        <v>-87</v>
      </c>
      <c r="J36">
        <f t="shared" si="6"/>
        <v>-41</v>
      </c>
      <c r="K36">
        <f t="shared" si="7"/>
        <v>13</v>
      </c>
    </row>
    <row r="37" spans="1:11" x14ac:dyDescent="0.25">
      <c r="A37">
        <v>35</v>
      </c>
      <c r="B37">
        <f t="shared" si="0"/>
        <v>210</v>
      </c>
      <c r="C37">
        <f t="shared" si="1"/>
        <v>-83</v>
      </c>
      <c r="E37">
        <f t="shared" si="2"/>
        <v>35</v>
      </c>
      <c r="F37">
        <f t="shared" si="3"/>
        <v>1</v>
      </c>
      <c r="G37">
        <f t="shared" si="4"/>
        <v>0</v>
      </c>
      <c r="H37">
        <f>360*(A37/$V$1)</f>
        <v>210</v>
      </c>
      <c r="I37">
        <f t="shared" si="5"/>
        <v>-83</v>
      </c>
      <c r="J37">
        <f t="shared" si="6"/>
        <v>-50</v>
      </c>
      <c r="K37">
        <f t="shared" si="7"/>
        <v>17</v>
      </c>
    </row>
    <row r="38" spans="1:11" x14ac:dyDescent="0.25">
      <c r="A38">
        <v>36</v>
      </c>
      <c r="B38">
        <f t="shared" si="0"/>
        <v>216</v>
      </c>
      <c r="C38">
        <f t="shared" si="1"/>
        <v>-80</v>
      </c>
      <c r="E38">
        <f t="shared" si="2"/>
        <v>36</v>
      </c>
      <c r="F38">
        <f t="shared" si="3"/>
        <v>1</v>
      </c>
      <c r="G38">
        <f t="shared" si="4"/>
        <v>0</v>
      </c>
      <c r="H38">
        <f>360*(A38/$V$1)</f>
        <v>216</v>
      </c>
      <c r="I38">
        <f t="shared" si="5"/>
        <v>-80</v>
      </c>
      <c r="J38">
        <f t="shared" si="6"/>
        <v>-59</v>
      </c>
      <c r="K38">
        <f t="shared" si="7"/>
        <v>20</v>
      </c>
    </row>
    <row r="39" spans="1:11" x14ac:dyDescent="0.25">
      <c r="A39">
        <v>37</v>
      </c>
      <c r="B39">
        <f t="shared" si="0"/>
        <v>222</v>
      </c>
      <c r="C39">
        <f t="shared" si="1"/>
        <v>-77</v>
      </c>
      <c r="E39">
        <f t="shared" si="2"/>
        <v>37</v>
      </c>
      <c r="F39">
        <f t="shared" si="3"/>
        <v>1</v>
      </c>
      <c r="G39">
        <f t="shared" si="4"/>
        <v>0</v>
      </c>
      <c r="H39">
        <f>360*(A39/$V$1)</f>
        <v>222</v>
      </c>
      <c r="I39">
        <f t="shared" si="5"/>
        <v>-77</v>
      </c>
      <c r="J39">
        <f t="shared" si="6"/>
        <v>-67</v>
      </c>
      <c r="K39">
        <f t="shared" si="7"/>
        <v>23</v>
      </c>
    </row>
    <row r="40" spans="1:11" x14ac:dyDescent="0.25">
      <c r="A40">
        <v>38</v>
      </c>
      <c r="B40">
        <f t="shared" si="0"/>
        <v>228</v>
      </c>
      <c r="C40">
        <f t="shared" si="1"/>
        <v>-73</v>
      </c>
      <c r="E40">
        <f t="shared" si="2"/>
        <v>38</v>
      </c>
      <c r="F40">
        <f t="shared" si="3"/>
        <v>1</v>
      </c>
      <c r="G40">
        <f t="shared" si="4"/>
        <v>0</v>
      </c>
      <c r="H40">
        <f>360*(A40/$V$1)</f>
        <v>228</v>
      </c>
      <c r="I40">
        <f t="shared" si="5"/>
        <v>-73</v>
      </c>
      <c r="J40">
        <f t="shared" si="6"/>
        <v>-74</v>
      </c>
      <c r="K40">
        <f t="shared" si="7"/>
        <v>27</v>
      </c>
    </row>
    <row r="41" spans="1:11" x14ac:dyDescent="0.25">
      <c r="A41">
        <v>39</v>
      </c>
      <c r="B41">
        <f t="shared" si="0"/>
        <v>234</v>
      </c>
      <c r="C41">
        <f t="shared" si="1"/>
        <v>-70</v>
      </c>
      <c r="E41">
        <f t="shared" si="2"/>
        <v>39</v>
      </c>
      <c r="F41">
        <f t="shared" si="3"/>
        <v>1</v>
      </c>
      <c r="G41">
        <f t="shared" si="4"/>
        <v>0</v>
      </c>
      <c r="H41">
        <f>360*(A41/$V$1)</f>
        <v>234</v>
      </c>
      <c r="I41">
        <f t="shared" si="5"/>
        <v>-70</v>
      </c>
      <c r="J41">
        <f t="shared" si="6"/>
        <v>-81</v>
      </c>
      <c r="K41">
        <f t="shared" si="7"/>
        <v>30</v>
      </c>
    </row>
    <row r="42" spans="1:11" x14ac:dyDescent="0.25">
      <c r="A42">
        <v>40</v>
      </c>
      <c r="B42">
        <f t="shared" si="0"/>
        <v>240</v>
      </c>
      <c r="C42">
        <f t="shared" si="1"/>
        <v>-67</v>
      </c>
      <c r="E42">
        <f t="shared" si="2"/>
        <v>40</v>
      </c>
      <c r="F42">
        <f t="shared" si="3"/>
        <v>1</v>
      </c>
      <c r="G42">
        <f t="shared" si="4"/>
        <v>0</v>
      </c>
      <c r="H42">
        <f>360*(A42/$V$1)</f>
        <v>240</v>
      </c>
      <c r="I42">
        <f t="shared" si="5"/>
        <v>-67</v>
      </c>
      <c r="J42">
        <f t="shared" si="6"/>
        <v>-87</v>
      </c>
      <c r="K42">
        <f t="shared" si="7"/>
        <v>33</v>
      </c>
    </row>
    <row r="43" spans="1:11" x14ac:dyDescent="0.25">
      <c r="A43">
        <v>41</v>
      </c>
      <c r="B43">
        <f t="shared" si="0"/>
        <v>246</v>
      </c>
      <c r="C43">
        <f t="shared" si="1"/>
        <v>-63</v>
      </c>
      <c r="E43">
        <f t="shared" si="2"/>
        <v>41</v>
      </c>
      <c r="F43">
        <f t="shared" si="3"/>
        <v>1</v>
      </c>
      <c r="G43">
        <f t="shared" si="4"/>
        <v>0</v>
      </c>
      <c r="H43">
        <f>360*(A43/$V$1)</f>
        <v>246</v>
      </c>
      <c r="I43">
        <f t="shared" si="5"/>
        <v>-63</v>
      </c>
      <c r="J43">
        <f t="shared" si="6"/>
        <v>-91</v>
      </c>
      <c r="K43">
        <f t="shared" si="7"/>
        <v>37</v>
      </c>
    </row>
    <row r="44" spans="1:11" x14ac:dyDescent="0.25">
      <c r="A44">
        <v>42</v>
      </c>
      <c r="B44">
        <f t="shared" si="0"/>
        <v>251.99999999999997</v>
      </c>
      <c r="C44">
        <f t="shared" si="1"/>
        <v>-60</v>
      </c>
      <c r="E44">
        <f t="shared" si="2"/>
        <v>42</v>
      </c>
      <c r="F44">
        <f t="shared" si="3"/>
        <v>1</v>
      </c>
      <c r="G44">
        <f t="shared" si="4"/>
        <v>0</v>
      </c>
      <c r="H44">
        <f>360*(A44/$V$1)</f>
        <v>251.99999999999997</v>
      </c>
      <c r="I44">
        <f t="shared" si="5"/>
        <v>-60</v>
      </c>
      <c r="J44">
        <f t="shared" si="6"/>
        <v>-95</v>
      </c>
      <c r="K44">
        <f t="shared" si="7"/>
        <v>40</v>
      </c>
    </row>
    <row r="45" spans="1:11" x14ac:dyDescent="0.25">
      <c r="A45">
        <v>43</v>
      </c>
      <c r="B45">
        <f t="shared" si="0"/>
        <v>258</v>
      </c>
      <c r="C45">
        <f t="shared" si="1"/>
        <v>-57</v>
      </c>
      <c r="E45">
        <f t="shared" si="2"/>
        <v>43</v>
      </c>
      <c r="F45">
        <f t="shared" si="3"/>
        <v>1</v>
      </c>
      <c r="G45">
        <f t="shared" si="4"/>
        <v>0</v>
      </c>
      <c r="H45">
        <f>360*(A45/$V$1)</f>
        <v>258</v>
      </c>
      <c r="I45">
        <f t="shared" si="5"/>
        <v>-57</v>
      </c>
      <c r="J45">
        <f t="shared" si="6"/>
        <v>-98</v>
      </c>
      <c r="K45">
        <f t="shared" si="7"/>
        <v>43</v>
      </c>
    </row>
    <row r="46" spans="1:11" x14ac:dyDescent="0.25">
      <c r="A46">
        <v>44</v>
      </c>
      <c r="B46">
        <f t="shared" si="0"/>
        <v>264</v>
      </c>
      <c r="C46">
        <f t="shared" si="1"/>
        <v>-53</v>
      </c>
      <c r="E46">
        <f t="shared" si="2"/>
        <v>44</v>
      </c>
      <c r="F46">
        <f t="shared" si="3"/>
        <v>1</v>
      </c>
      <c r="G46">
        <f t="shared" si="4"/>
        <v>0</v>
      </c>
      <c r="H46">
        <f>360*(A46/$V$1)</f>
        <v>264</v>
      </c>
      <c r="I46">
        <f t="shared" si="5"/>
        <v>-53</v>
      </c>
      <c r="J46">
        <f t="shared" si="6"/>
        <v>-99</v>
      </c>
      <c r="K46">
        <f t="shared" si="7"/>
        <v>47</v>
      </c>
    </row>
    <row r="47" spans="1:11" x14ac:dyDescent="0.25">
      <c r="A47">
        <v>45</v>
      </c>
      <c r="B47">
        <f t="shared" si="0"/>
        <v>270</v>
      </c>
      <c r="C47">
        <f t="shared" si="1"/>
        <v>-50</v>
      </c>
      <c r="E47">
        <f t="shared" si="2"/>
        <v>45</v>
      </c>
      <c r="F47">
        <f t="shared" si="3"/>
        <v>1</v>
      </c>
      <c r="G47">
        <f t="shared" si="4"/>
        <v>0</v>
      </c>
      <c r="H47">
        <f>360*(A47/$V$1)</f>
        <v>270</v>
      </c>
      <c r="I47">
        <f t="shared" si="5"/>
        <v>-50</v>
      </c>
      <c r="J47">
        <f t="shared" si="6"/>
        <v>-100</v>
      </c>
      <c r="K47">
        <f t="shared" si="7"/>
        <v>50</v>
      </c>
    </row>
    <row r="48" spans="1:11" x14ac:dyDescent="0.25">
      <c r="A48">
        <v>46</v>
      </c>
      <c r="B48">
        <f t="shared" si="0"/>
        <v>276</v>
      </c>
      <c r="C48">
        <f t="shared" si="1"/>
        <v>-47</v>
      </c>
      <c r="E48">
        <f t="shared" si="2"/>
        <v>46</v>
      </c>
      <c r="F48">
        <f t="shared" si="3"/>
        <v>1</v>
      </c>
      <c r="G48">
        <f t="shared" si="4"/>
        <v>0</v>
      </c>
      <c r="H48">
        <f>360*(A48/$V$1)</f>
        <v>276</v>
      </c>
      <c r="I48">
        <f t="shared" si="5"/>
        <v>-47</v>
      </c>
      <c r="J48">
        <f t="shared" si="6"/>
        <v>-99</v>
      </c>
      <c r="K48">
        <f t="shared" si="7"/>
        <v>53</v>
      </c>
    </row>
    <row r="49" spans="1:11" x14ac:dyDescent="0.25">
      <c r="A49">
        <v>47</v>
      </c>
      <c r="B49">
        <f t="shared" si="0"/>
        <v>282</v>
      </c>
      <c r="C49">
        <f t="shared" si="1"/>
        <v>-43</v>
      </c>
      <c r="E49">
        <f t="shared" si="2"/>
        <v>47</v>
      </c>
      <c r="F49">
        <f t="shared" si="3"/>
        <v>1</v>
      </c>
      <c r="G49">
        <f t="shared" si="4"/>
        <v>0</v>
      </c>
      <c r="H49">
        <f>360*(A49/$V$1)</f>
        <v>282</v>
      </c>
      <c r="I49">
        <f t="shared" si="5"/>
        <v>-43</v>
      </c>
      <c r="J49">
        <f t="shared" si="6"/>
        <v>-98</v>
      </c>
      <c r="K49">
        <f t="shared" si="7"/>
        <v>57</v>
      </c>
    </row>
    <row r="50" spans="1:11" x14ac:dyDescent="0.25">
      <c r="A50">
        <v>48</v>
      </c>
      <c r="B50">
        <f t="shared" si="0"/>
        <v>288</v>
      </c>
      <c r="C50">
        <f t="shared" si="1"/>
        <v>-40</v>
      </c>
      <c r="E50">
        <f t="shared" si="2"/>
        <v>48</v>
      </c>
      <c r="F50">
        <f t="shared" si="3"/>
        <v>1</v>
      </c>
      <c r="G50">
        <f t="shared" si="4"/>
        <v>0</v>
      </c>
      <c r="H50">
        <f>360*(A50/$V$1)</f>
        <v>288</v>
      </c>
      <c r="I50">
        <f t="shared" si="5"/>
        <v>-40</v>
      </c>
      <c r="J50">
        <f t="shared" si="6"/>
        <v>-95</v>
      </c>
      <c r="K50">
        <f t="shared" si="7"/>
        <v>60</v>
      </c>
    </row>
    <row r="51" spans="1:11" x14ac:dyDescent="0.25">
      <c r="A51">
        <v>49</v>
      </c>
      <c r="B51">
        <f t="shared" si="0"/>
        <v>294</v>
      </c>
      <c r="C51">
        <f t="shared" si="1"/>
        <v>-37</v>
      </c>
      <c r="E51">
        <f t="shared" si="2"/>
        <v>49</v>
      </c>
      <c r="F51">
        <f t="shared" si="3"/>
        <v>1</v>
      </c>
      <c r="G51">
        <f t="shared" si="4"/>
        <v>0</v>
      </c>
      <c r="H51">
        <f>360*(A51/$V$1)</f>
        <v>294</v>
      </c>
      <c r="I51">
        <f t="shared" si="5"/>
        <v>-37</v>
      </c>
      <c r="J51">
        <f t="shared" si="6"/>
        <v>-91</v>
      </c>
      <c r="K51">
        <f t="shared" si="7"/>
        <v>63</v>
      </c>
    </row>
    <row r="52" spans="1:11" x14ac:dyDescent="0.25">
      <c r="A52">
        <v>50</v>
      </c>
      <c r="B52">
        <f t="shared" si="0"/>
        <v>300</v>
      </c>
      <c r="C52">
        <f t="shared" si="1"/>
        <v>-33</v>
      </c>
      <c r="E52">
        <f t="shared" si="2"/>
        <v>50</v>
      </c>
      <c r="F52">
        <f t="shared" si="3"/>
        <v>1</v>
      </c>
      <c r="G52">
        <f t="shared" si="4"/>
        <v>0</v>
      </c>
      <c r="H52">
        <f>360*(A52/$V$1)</f>
        <v>300</v>
      </c>
      <c r="I52">
        <f t="shared" si="5"/>
        <v>-33</v>
      </c>
      <c r="J52">
        <f t="shared" si="6"/>
        <v>-87</v>
      </c>
      <c r="K52">
        <f t="shared" si="7"/>
        <v>67</v>
      </c>
    </row>
    <row r="53" spans="1:11" x14ac:dyDescent="0.25">
      <c r="A53">
        <v>51</v>
      </c>
      <c r="B53">
        <f t="shared" si="0"/>
        <v>306</v>
      </c>
      <c r="C53">
        <f t="shared" si="1"/>
        <v>-30</v>
      </c>
      <c r="E53">
        <f t="shared" si="2"/>
        <v>51</v>
      </c>
      <c r="F53">
        <f t="shared" si="3"/>
        <v>1</v>
      </c>
      <c r="G53">
        <f t="shared" si="4"/>
        <v>0</v>
      </c>
      <c r="H53">
        <f>360*(A53/$V$1)</f>
        <v>306</v>
      </c>
      <c r="I53">
        <f t="shared" si="5"/>
        <v>-30</v>
      </c>
      <c r="J53">
        <f t="shared" si="6"/>
        <v>-81</v>
      </c>
      <c r="K53">
        <f t="shared" si="7"/>
        <v>70</v>
      </c>
    </row>
    <row r="54" spans="1:11" x14ac:dyDescent="0.25">
      <c r="A54">
        <v>52</v>
      </c>
      <c r="B54">
        <f t="shared" si="0"/>
        <v>312</v>
      </c>
      <c r="C54">
        <f t="shared" si="1"/>
        <v>-27</v>
      </c>
      <c r="E54">
        <f t="shared" si="2"/>
        <v>52</v>
      </c>
      <c r="F54">
        <f t="shared" si="3"/>
        <v>1</v>
      </c>
      <c r="G54">
        <f t="shared" si="4"/>
        <v>0</v>
      </c>
      <c r="H54">
        <f>360*(A54/$V$1)</f>
        <v>312</v>
      </c>
      <c r="I54">
        <f t="shared" si="5"/>
        <v>-27</v>
      </c>
      <c r="J54">
        <f t="shared" si="6"/>
        <v>-74</v>
      </c>
      <c r="K54">
        <f t="shared" si="7"/>
        <v>73</v>
      </c>
    </row>
    <row r="55" spans="1:11" x14ac:dyDescent="0.25">
      <c r="A55">
        <v>53</v>
      </c>
      <c r="B55">
        <f t="shared" si="0"/>
        <v>318</v>
      </c>
      <c r="C55">
        <f t="shared" si="1"/>
        <v>-23</v>
      </c>
      <c r="E55">
        <f t="shared" si="2"/>
        <v>53</v>
      </c>
      <c r="F55">
        <f t="shared" si="3"/>
        <v>1</v>
      </c>
      <c r="G55">
        <f t="shared" si="4"/>
        <v>0</v>
      </c>
      <c r="H55">
        <f>360*(A55/$V$1)</f>
        <v>318</v>
      </c>
      <c r="I55">
        <f t="shared" si="5"/>
        <v>-23</v>
      </c>
      <c r="J55">
        <f t="shared" si="6"/>
        <v>-67</v>
      </c>
      <c r="K55">
        <f t="shared" si="7"/>
        <v>77</v>
      </c>
    </row>
    <row r="56" spans="1:11" x14ac:dyDescent="0.25">
      <c r="A56">
        <v>54</v>
      </c>
      <c r="B56">
        <f t="shared" si="0"/>
        <v>324</v>
      </c>
      <c r="C56">
        <f t="shared" si="1"/>
        <v>-20</v>
      </c>
      <c r="E56">
        <f t="shared" si="2"/>
        <v>54</v>
      </c>
      <c r="F56">
        <f t="shared" si="3"/>
        <v>1</v>
      </c>
      <c r="G56">
        <f t="shared" si="4"/>
        <v>0</v>
      </c>
      <c r="H56">
        <f>360*(A56/$V$1)</f>
        <v>324</v>
      </c>
      <c r="I56">
        <f t="shared" si="5"/>
        <v>-20</v>
      </c>
      <c r="J56">
        <f t="shared" si="6"/>
        <v>-59</v>
      </c>
      <c r="K56">
        <f t="shared" si="7"/>
        <v>80</v>
      </c>
    </row>
    <row r="57" spans="1:11" x14ac:dyDescent="0.25">
      <c r="A57">
        <v>55</v>
      </c>
      <c r="B57">
        <f t="shared" si="0"/>
        <v>330</v>
      </c>
      <c r="C57">
        <f t="shared" si="1"/>
        <v>-17</v>
      </c>
      <c r="E57">
        <f t="shared" si="2"/>
        <v>55</v>
      </c>
      <c r="F57">
        <f t="shared" si="3"/>
        <v>1</v>
      </c>
      <c r="G57">
        <f t="shared" si="4"/>
        <v>0</v>
      </c>
      <c r="H57">
        <f>360*(A57/$V$1)</f>
        <v>330</v>
      </c>
      <c r="I57">
        <f t="shared" si="5"/>
        <v>-17</v>
      </c>
      <c r="J57">
        <f t="shared" si="6"/>
        <v>-50</v>
      </c>
      <c r="K57">
        <f t="shared" si="7"/>
        <v>83</v>
      </c>
    </row>
    <row r="58" spans="1:11" x14ac:dyDescent="0.25">
      <c r="A58">
        <v>56</v>
      </c>
      <c r="B58">
        <f t="shared" si="0"/>
        <v>336</v>
      </c>
      <c r="C58">
        <f t="shared" si="1"/>
        <v>-13</v>
      </c>
      <c r="E58">
        <f t="shared" si="2"/>
        <v>56</v>
      </c>
      <c r="F58">
        <f t="shared" si="3"/>
        <v>1</v>
      </c>
      <c r="G58">
        <f t="shared" si="4"/>
        <v>0</v>
      </c>
      <c r="H58">
        <f>360*(A58/$V$1)</f>
        <v>336</v>
      </c>
      <c r="I58">
        <f t="shared" si="5"/>
        <v>-13</v>
      </c>
      <c r="J58">
        <f t="shared" si="6"/>
        <v>-41</v>
      </c>
      <c r="K58">
        <f t="shared" si="7"/>
        <v>87</v>
      </c>
    </row>
    <row r="59" spans="1:11" x14ac:dyDescent="0.25">
      <c r="A59">
        <v>57</v>
      </c>
      <c r="B59">
        <f t="shared" si="0"/>
        <v>342</v>
      </c>
      <c r="C59">
        <f t="shared" si="1"/>
        <v>-10</v>
      </c>
      <c r="E59">
        <f t="shared" si="2"/>
        <v>57</v>
      </c>
      <c r="F59">
        <f t="shared" si="3"/>
        <v>1</v>
      </c>
      <c r="G59">
        <f t="shared" si="4"/>
        <v>0</v>
      </c>
      <c r="H59">
        <f>360*(A59/$V$1)</f>
        <v>342</v>
      </c>
      <c r="I59">
        <f t="shared" si="5"/>
        <v>-10</v>
      </c>
      <c r="J59">
        <f t="shared" si="6"/>
        <v>-31</v>
      </c>
      <c r="K59">
        <f t="shared" si="7"/>
        <v>90</v>
      </c>
    </row>
    <row r="60" spans="1:11" x14ac:dyDescent="0.25">
      <c r="A60">
        <v>58</v>
      </c>
      <c r="B60">
        <f t="shared" si="0"/>
        <v>348</v>
      </c>
      <c r="C60">
        <f t="shared" si="1"/>
        <v>-7</v>
      </c>
      <c r="E60">
        <f t="shared" si="2"/>
        <v>58</v>
      </c>
      <c r="F60">
        <f t="shared" si="3"/>
        <v>1</v>
      </c>
      <c r="G60">
        <f t="shared" si="4"/>
        <v>0</v>
      </c>
      <c r="H60">
        <f>360*(A60/$V$1)</f>
        <v>348</v>
      </c>
      <c r="I60">
        <f t="shared" si="5"/>
        <v>-7</v>
      </c>
      <c r="J60">
        <f t="shared" si="6"/>
        <v>-21</v>
      </c>
      <c r="K60">
        <f t="shared" si="7"/>
        <v>93</v>
      </c>
    </row>
    <row r="61" spans="1:11" x14ac:dyDescent="0.25">
      <c r="A61">
        <v>59</v>
      </c>
      <c r="B61">
        <f t="shared" si="0"/>
        <v>354</v>
      </c>
      <c r="C61">
        <f t="shared" si="1"/>
        <v>-3</v>
      </c>
      <c r="E61">
        <f t="shared" si="2"/>
        <v>59</v>
      </c>
      <c r="F61">
        <f t="shared" si="3"/>
        <v>1</v>
      </c>
      <c r="G61">
        <f t="shared" si="4"/>
        <v>0</v>
      </c>
      <c r="H61">
        <f>360*(A61/$V$1)</f>
        <v>354</v>
      </c>
      <c r="I61">
        <f t="shared" si="5"/>
        <v>-3</v>
      </c>
      <c r="J61">
        <f t="shared" si="6"/>
        <v>-10</v>
      </c>
      <c r="K61">
        <f t="shared" si="7"/>
        <v>97</v>
      </c>
    </row>
    <row r="62" spans="1:11" x14ac:dyDescent="0.25">
      <c r="A62">
        <v>60</v>
      </c>
      <c r="B62">
        <f t="shared" si="0"/>
        <v>360</v>
      </c>
      <c r="C62">
        <f t="shared" si="1"/>
        <v>0</v>
      </c>
      <c r="E62">
        <f t="shared" si="2"/>
        <v>60</v>
      </c>
      <c r="F62">
        <f t="shared" si="3"/>
        <v>1</v>
      </c>
      <c r="G62">
        <f t="shared" si="4"/>
        <v>0</v>
      </c>
      <c r="H62">
        <f>360*(A62/$V$1)</f>
        <v>360</v>
      </c>
      <c r="I62">
        <f t="shared" si="5"/>
        <v>0</v>
      </c>
      <c r="J62">
        <f t="shared" si="6"/>
        <v>0</v>
      </c>
      <c r="K62">
        <f t="shared" si="7"/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P2" sqref="P2"/>
    </sheetView>
  </sheetViews>
  <sheetFormatPr defaultRowHeight="15" x14ac:dyDescent="0.25"/>
  <cols>
    <col min="3" max="3" width="11.7109375" bestFit="1" customWidth="1"/>
    <col min="9" max="9" width="16.7109375" bestFit="1" customWidth="1"/>
  </cols>
  <sheetData>
    <row r="1" spans="1:22" x14ac:dyDescent="0.25">
      <c r="A1" t="s">
        <v>15</v>
      </c>
      <c r="B1" t="s">
        <v>14</v>
      </c>
      <c r="C1" t="s">
        <v>23</v>
      </c>
      <c r="E1" t="s">
        <v>16</v>
      </c>
      <c r="F1" t="s">
        <v>20</v>
      </c>
      <c r="G1" t="s">
        <v>22</v>
      </c>
      <c r="H1" t="s">
        <v>14</v>
      </c>
      <c r="I1" t="s">
        <v>46</v>
      </c>
      <c r="J1" t="s">
        <v>44</v>
      </c>
      <c r="K1" t="s">
        <v>49</v>
      </c>
      <c r="L1" t="s">
        <v>18</v>
      </c>
      <c r="M1">
        <f>180/P1</f>
        <v>1</v>
      </c>
      <c r="O1" t="s">
        <v>19</v>
      </c>
      <c r="P1">
        <v>180</v>
      </c>
      <c r="R1" t="s">
        <v>21</v>
      </c>
      <c r="S1">
        <f>-(360-P1*2)*M2</f>
        <v>0</v>
      </c>
      <c r="V1">
        <v>60</v>
      </c>
    </row>
    <row r="2" spans="1:22" x14ac:dyDescent="0.25">
      <c r="A2">
        <v>0</v>
      </c>
      <c r="B2">
        <v>0</v>
      </c>
      <c r="C2">
        <f>ROUND(2*100/PI()*ATAN(_xlfn.COT(RADIANS(B2/2)+PI()/2)), 0)</f>
        <v>0</v>
      </c>
      <c r="E2">
        <f>A2</f>
        <v>0</v>
      </c>
      <c r="F2">
        <f>IF(H2&lt;=$P$1,$M$1,$M$2)</f>
        <v>1</v>
      </c>
      <c r="G2" s="3">
        <f>IF(H2&lt;=$P$1,0,$S$1)</f>
        <v>0</v>
      </c>
      <c r="H2">
        <v>0</v>
      </c>
      <c r="I2">
        <f>ROUND(2*100/PI()*ATAN(_xlfn.COT((F2*RADIANS(H2)-RADIANS(G2)+PI())/2)), 0)</f>
        <v>0</v>
      </c>
      <c r="J2">
        <f>ROUND(100*SIN(F2*RADIANS(H2)-RADIANS(G2)),0)</f>
        <v>0</v>
      </c>
      <c r="K2">
        <f>ROUND( (F2*H2-G2-180)*-5/9,0)</f>
        <v>100</v>
      </c>
      <c r="M2">
        <f>180/(360-P1)</f>
        <v>1</v>
      </c>
    </row>
    <row r="3" spans="1:22" x14ac:dyDescent="0.25">
      <c r="A3">
        <v>1</v>
      </c>
      <c r="B3">
        <f t="shared" ref="B3:B62" si="0">360*(A3/60)</f>
        <v>6</v>
      </c>
      <c r="C3">
        <f t="shared" ref="C3:C62" si="1">ROUND(2*100/PI()*ATAN(_xlfn.COT(RADIANS(B3/2)+PI()/2)), 0)</f>
        <v>-3</v>
      </c>
      <c r="E3">
        <f t="shared" ref="E3:E62" si="2">A3</f>
        <v>1</v>
      </c>
      <c r="F3">
        <f t="shared" ref="F3:F62" si="3">IF(H3&lt;=$P$1,$M$1,$M$2)</f>
        <v>1</v>
      </c>
      <c r="G3">
        <f t="shared" ref="G3:G62" si="4">IF(H3&lt;=$P$1,0,$S$1)</f>
        <v>0</v>
      </c>
      <c r="H3">
        <f>360*(A3/$V$1)</f>
        <v>6</v>
      </c>
      <c r="I3">
        <f t="shared" ref="I3:I62" si="5">ROUND(2*100/PI()*ATAN(_xlfn.COT((F3*RADIANS(H3)-RADIANS(G3)+PI())/2)), 0)</f>
        <v>-3</v>
      </c>
      <c r="J3">
        <f t="shared" ref="J3:J62" si="6">ROUND(100*SIN(F3*RADIANS(H3)-RADIANS(G3)),0)</f>
        <v>10</v>
      </c>
      <c r="K3">
        <f t="shared" ref="K3:K62" si="7">ROUND( (F3*H3-G3-180)*-5/9,0)</f>
        <v>97</v>
      </c>
    </row>
    <row r="4" spans="1:22" x14ac:dyDescent="0.25">
      <c r="A4">
        <v>2</v>
      </c>
      <c r="B4">
        <f t="shared" si="0"/>
        <v>12</v>
      </c>
      <c r="C4">
        <f t="shared" si="1"/>
        <v>-7</v>
      </c>
      <c r="E4">
        <f t="shared" si="2"/>
        <v>2</v>
      </c>
      <c r="F4">
        <f t="shared" si="3"/>
        <v>1</v>
      </c>
      <c r="G4">
        <f t="shared" si="4"/>
        <v>0</v>
      </c>
      <c r="H4">
        <f>360*(A4/$V$1)</f>
        <v>12</v>
      </c>
      <c r="I4">
        <f t="shared" si="5"/>
        <v>-7</v>
      </c>
      <c r="J4">
        <f t="shared" si="6"/>
        <v>21</v>
      </c>
      <c r="K4">
        <f t="shared" si="7"/>
        <v>93</v>
      </c>
    </row>
    <row r="5" spans="1:22" x14ac:dyDescent="0.25">
      <c r="A5">
        <v>3</v>
      </c>
      <c r="B5">
        <f t="shared" si="0"/>
        <v>18</v>
      </c>
      <c r="C5">
        <f t="shared" si="1"/>
        <v>-10</v>
      </c>
      <c r="E5">
        <f t="shared" si="2"/>
        <v>3</v>
      </c>
      <c r="F5">
        <f t="shared" si="3"/>
        <v>1</v>
      </c>
      <c r="G5">
        <f t="shared" si="4"/>
        <v>0</v>
      </c>
      <c r="H5">
        <f>360*(A5/$V$1)</f>
        <v>18</v>
      </c>
      <c r="I5">
        <f t="shared" si="5"/>
        <v>-10</v>
      </c>
      <c r="J5">
        <f t="shared" si="6"/>
        <v>31</v>
      </c>
      <c r="K5">
        <f t="shared" si="7"/>
        <v>90</v>
      </c>
    </row>
    <row r="6" spans="1:22" x14ac:dyDescent="0.25">
      <c r="A6">
        <v>4</v>
      </c>
      <c r="B6">
        <f t="shared" si="0"/>
        <v>24</v>
      </c>
      <c r="C6">
        <f t="shared" si="1"/>
        <v>-13</v>
      </c>
      <c r="E6">
        <f t="shared" si="2"/>
        <v>4</v>
      </c>
      <c r="F6">
        <f t="shared" si="3"/>
        <v>1</v>
      </c>
      <c r="G6">
        <f t="shared" si="4"/>
        <v>0</v>
      </c>
      <c r="H6">
        <f>360*(A6/$V$1)</f>
        <v>24</v>
      </c>
      <c r="I6">
        <f t="shared" si="5"/>
        <v>-13</v>
      </c>
      <c r="J6">
        <f t="shared" si="6"/>
        <v>41</v>
      </c>
      <c r="K6">
        <f t="shared" si="7"/>
        <v>87</v>
      </c>
    </row>
    <row r="7" spans="1:22" x14ac:dyDescent="0.25">
      <c r="A7">
        <v>5</v>
      </c>
      <c r="B7">
        <f t="shared" si="0"/>
        <v>30</v>
      </c>
      <c r="C7">
        <f t="shared" si="1"/>
        <v>-17</v>
      </c>
      <c r="E7">
        <f t="shared" si="2"/>
        <v>5</v>
      </c>
      <c r="F7">
        <f t="shared" si="3"/>
        <v>1</v>
      </c>
      <c r="G7">
        <f t="shared" si="4"/>
        <v>0</v>
      </c>
      <c r="H7">
        <f>360*(A7/$V$1)</f>
        <v>30</v>
      </c>
      <c r="I7">
        <f t="shared" si="5"/>
        <v>-17</v>
      </c>
      <c r="J7">
        <f t="shared" si="6"/>
        <v>50</v>
      </c>
      <c r="K7">
        <f t="shared" si="7"/>
        <v>83</v>
      </c>
    </row>
    <row r="8" spans="1:22" x14ac:dyDescent="0.25">
      <c r="A8">
        <v>6</v>
      </c>
      <c r="B8">
        <f t="shared" si="0"/>
        <v>36</v>
      </c>
      <c r="C8">
        <f t="shared" si="1"/>
        <v>-20</v>
      </c>
      <c r="E8">
        <f t="shared" si="2"/>
        <v>6</v>
      </c>
      <c r="F8">
        <f t="shared" si="3"/>
        <v>1</v>
      </c>
      <c r="G8">
        <f t="shared" si="4"/>
        <v>0</v>
      </c>
      <c r="H8">
        <f>360*(A8/$V$1)</f>
        <v>36</v>
      </c>
      <c r="I8">
        <f t="shared" si="5"/>
        <v>-20</v>
      </c>
      <c r="J8">
        <f t="shared" si="6"/>
        <v>59</v>
      </c>
      <c r="K8">
        <f t="shared" si="7"/>
        <v>80</v>
      </c>
    </row>
    <row r="9" spans="1:22" x14ac:dyDescent="0.25">
      <c r="A9">
        <v>7</v>
      </c>
      <c r="B9">
        <f t="shared" si="0"/>
        <v>42</v>
      </c>
      <c r="C9">
        <f t="shared" si="1"/>
        <v>-23</v>
      </c>
      <c r="E9">
        <f t="shared" si="2"/>
        <v>7</v>
      </c>
      <c r="F9">
        <f t="shared" si="3"/>
        <v>1</v>
      </c>
      <c r="G9">
        <f t="shared" si="4"/>
        <v>0</v>
      </c>
      <c r="H9">
        <f>360*(A9/$V$1)</f>
        <v>42</v>
      </c>
      <c r="I9">
        <f t="shared" si="5"/>
        <v>-23</v>
      </c>
      <c r="J9">
        <f t="shared" si="6"/>
        <v>67</v>
      </c>
      <c r="K9">
        <f t="shared" si="7"/>
        <v>77</v>
      </c>
    </row>
    <row r="10" spans="1:22" x14ac:dyDescent="0.25">
      <c r="A10">
        <v>8</v>
      </c>
      <c r="B10">
        <f t="shared" si="0"/>
        <v>48</v>
      </c>
      <c r="C10">
        <f t="shared" si="1"/>
        <v>-27</v>
      </c>
      <c r="E10">
        <f t="shared" si="2"/>
        <v>8</v>
      </c>
      <c r="F10">
        <f t="shared" si="3"/>
        <v>1</v>
      </c>
      <c r="G10">
        <f t="shared" si="4"/>
        <v>0</v>
      </c>
      <c r="H10">
        <f>360*(A10/$V$1)</f>
        <v>48</v>
      </c>
      <c r="I10">
        <f t="shared" si="5"/>
        <v>-27</v>
      </c>
      <c r="J10">
        <f t="shared" si="6"/>
        <v>74</v>
      </c>
      <c r="K10">
        <f t="shared" si="7"/>
        <v>73</v>
      </c>
    </row>
    <row r="11" spans="1:22" x14ac:dyDescent="0.25">
      <c r="A11">
        <v>9</v>
      </c>
      <c r="B11">
        <f t="shared" si="0"/>
        <v>54</v>
      </c>
      <c r="C11">
        <f t="shared" si="1"/>
        <v>-30</v>
      </c>
      <c r="E11">
        <f t="shared" si="2"/>
        <v>9</v>
      </c>
      <c r="F11">
        <f t="shared" si="3"/>
        <v>1</v>
      </c>
      <c r="G11">
        <f t="shared" si="4"/>
        <v>0</v>
      </c>
      <c r="H11">
        <f>360*(A11/$V$1)</f>
        <v>54</v>
      </c>
      <c r="I11">
        <f t="shared" si="5"/>
        <v>-30</v>
      </c>
      <c r="J11">
        <f t="shared" si="6"/>
        <v>81</v>
      </c>
      <c r="K11">
        <f t="shared" si="7"/>
        <v>70</v>
      </c>
    </row>
    <row r="12" spans="1:22" x14ac:dyDescent="0.25">
      <c r="A12">
        <v>10</v>
      </c>
      <c r="B12">
        <f t="shared" si="0"/>
        <v>60</v>
      </c>
      <c r="C12">
        <f t="shared" si="1"/>
        <v>-33</v>
      </c>
      <c r="E12">
        <f t="shared" si="2"/>
        <v>10</v>
      </c>
      <c r="F12">
        <f t="shared" si="3"/>
        <v>1</v>
      </c>
      <c r="G12">
        <f t="shared" si="4"/>
        <v>0</v>
      </c>
      <c r="H12">
        <f>360*(A12/$V$1)</f>
        <v>60</v>
      </c>
      <c r="I12">
        <f t="shared" si="5"/>
        <v>-33</v>
      </c>
      <c r="J12">
        <f t="shared" si="6"/>
        <v>87</v>
      </c>
      <c r="K12">
        <f t="shared" si="7"/>
        <v>67</v>
      </c>
    </row>
    <row r="13" spans="1:22" x14ac:dyDescent="0.25">
      <c r="A13">
        <v>11</v>
      </c>
      <c r="B13">
        <f t="shared" si="0"/>
        <v>66</v>
      </c>
      <c r="C13">
        <f t="shared" si="1"/>
        <v>-37</v>
      </c>
      <c r="E13">
        <f t="shared" si="2"/>
        <v>11</v>
      </c>
      <c r="F13">
        <f t="shared" si="3"/>
        <v>1</v>
      </c>
      <c r="G13">
        <f t="shared" si="4"/>
        <v>0</v>
      </c>
      <c r="H13">
        <f>360*(A13/$V$1)</f>
        <v>66</v>
      </c>
      <c r="I13">
        <f t="shared" si="5"/>
        <v>-37</v>
      </c>
      <c r="J13">
        <f t="shared" si="6"/>
        <v>91</v>
      </c>
      <c r="K13">
        <f t="shared" si="7"/>
        <v>63</v>
      </c>
    </row>
    <row r="14" spans="1:22" x14ac:dyDescent="0.25">
      <c r="A14">
        <v>12</v>
      </c>
      <c r="B14">
        <f t="shared" si="0"/>
        <v>72</v>
      </c>
      <c r="C14">
        <f t="shared" si="1"/>
        <v>-40</v>
      </c>
      <c r="E14">
        <f t="shared" si="2"/>
        <v>12</v>
      </c>
      <c r="F14">
        <f t="shared" si="3"/>
        <v>1</v>
      </c>
      <c r="G14">
        <f t="shared" si="4"/>
        <v>0</v>
      </c>
      <c r="H14">
        <f>360*(A14/$V$1)</f>
        <v>72</v>
      </c>
      <c r="I14">
        <f t="shared" si="5"/>
        <v>-40</v>
      </c>
      <c r="J14">
        <f t="shared" si="6"/>
        <v>95</v>
      </c>
      <c r="K14">
        <f t="shared" si="7"/>
        <v>60</v>
      </c>
    </row>
    <row r="15" spans="1:22" x14ac:dyDescent="0.25">
      <c r="A15">
        <v>13</v>
      </c>
      <c r="B15">
        <f t="shared" si="0"/>
        <v>78</v>
      </c>
      <c r="C15">
        <f t="shared" si="1"/>
        <v>-43</v>
      </c>
      <c r="E15">
        <f t="shared" si="2"/>
        <v>13</v>
      </c>
      <c r="F15">
        <f t="shared" si="3"/>
        <v>1</v>
      </c>
      <c r="G15">
        <f t="shared" si="4"/>
        <v>0</v>
      </c>
      <c r="H15">
        <f>360*(A15/$V$1)</f>
        <v>78</v>
      </c>
      <c r="I15">
        <f t="shared" si="5"/>
        <v>-43</v>
      </c>
      <c r="J15">
        <f t="shared" si="6"/>
        <v>98</v>
      </c>
      <c r="K15">
        <f t="shared" si="7"/>
        <v>57</v>
      </c>
    </row>
    <row r="16" spans="1:22" x14ac:dyDescent="0.25">
      <c r="A16">
        <v>14</v>
      </c>
      <c r="B16">
        <f t="shared" si="0"/>
        <v>84</v>
      </c>
      <c r="C16">
        <f t="shared" si="1"/>
        <v>-47</v>
      </c>
      <c r="E16">
        <f t="shared" si="2"/>
        <v>14</v>
      </c>
      <c r="F16">
        <f t="shared" si="3"/>
        <v>1</v>
      </c>
      <c r="G16">
        <f t="shared" si="4"/>
        <v>0</v>
      </c>
      <c r="H16">
        <f>360*(A16/$V$1)</f>
        <v>84</v>
      </c>
      <c r="I16">
        <f t="shared" si="5"/>
        <v>-47</v>
      </c>
      <c r="J16">
        <f t="shared" si="6"/>
        <v>99</v>
      </c>
      <c r="K16">
        <f t="shared" si="7"/>
        <v>53</v>
      </c>
    </row>
    <row r="17" spans="1:11" x14ac:dyDescent="0.25">
      <c r="A17">
        <v>15</v>
      </c>
      <c r="B17">
        <f t="shared" si="0"/>
        <v>90</v>
      </c>
      <c r="C17">
        <f t="shared" si="1"/>
        <v>-50</v>
      </c>
      <c r="E17">
        <f t="shared" si="2"/>
        <v>15</v>
      </c>
      <c r="F17">
        <f t="shared" si="3"/>
        <v>1</v>
      </c>
      <c r="G17">
        <f t="shared" si="4"/>
        <v>0</v>
      </c>
      <c r="H17">
        <f>360*(A17/$V$1)</f>
        <v>90</v>
      </c>
      <c r="I17">
        <f t="shared" si="5"/>
        <v>-50</v>
      </c>
      <c r="J17">
        <f t="shared" si="6"/>
        <v>100</v>
      </c>
      <c r="K17">
        <f t="shared" si="7"/>
        <v>50</v>
      </c>
    </row>
    <row r="18" spans="1:11" x14ac:dyDescent="0.25">
      <c r="A18">
        <v>16</v>
      </c>
      <c r="B18">
        <f t="shared" si="0"/>
        <v>96</v>
      </c>
      <c r="C18">
        <f t="shared" si="1"/>
        <v>-53</v>
      </c>
      <c r="E18">
        <f t="shared" si="2"/>
        <v>16</v>
      </c>
      <c r="F18">
        <f t="shared" si="3"/>
        <v>1</v>
      </c>
      <c r="G18">
        <f t="shared" si="4"/>
        <v>0</v>
      </c>
      <c r="H18">
        <f>360*(A18/$V$1)</f>
        <v>96</v>
      </c>
      <c r="I18">
        <f t="shared" si="5"/>
        <v>-53</v>
      </c>
      <c r="J18">
        <f t="shared" si="6"/>
        <v>99</v>
      </c>
      <c r="K18">
        <f t="shared" si="7"/>
        <v>47</v>
      </c>
    </row>
    <row r="19" spans="1:11" x14ac:dyDescent="0.25">
      <c r="A19">
        <v>17</v>
      </c>
      <c r="B19">
        <f t="shared" si="0"/>
        <v>102</v>
      </c>
      <c r="C19">
        <f t="shared" si="1"/>
        <v>-57</v>
      </c>
      <c r="E19">
        <f t="shared" si="2"/>
        <v>17</v>
      </c>
      <c r="F19">
        <f t="shared" si="3"/>
        <v>1</v>
      </c>
      <c r="G19">
        <f t="shared" si="4"/>
        <v>0</v>
      </c>
      <c r="H19">
        <f>360*(A19/$V$1)</f>
        <v>102</v>
      </c>
      <c r="I19">
        <f t="shared" si="5"/>
        <v>-57</v>
      </c>
      <c r="J19">
        <f t="shared" si="6"/>
        <v>98</v>
      </c>
      <c r="K19">
        <f t="shared" si="7"/>
        <v>43</v>
      </c>
    </row>
    <row r="20" spans="1:11" x14ac:dyDescent="0.25">
      <c r="A20">
        <v>18</v>
      </c>
      <c r="B20">
        <f t="shared" si="0"/>
        <v>108</v>
      </c>
      <c r="C20">
        <f t="shared" si="1"/>
        <v>-60</v>
      </c>
      <c r="E20">
        <f t="shared" si="2"/>
        <v>18</v>
      </c>
      <c r="F20">
        <f t="shared" si="3"/>
        <v>1</v>
      </c>
      <c r="G20">
        <f t="shared" si="4"/>
        <v>0</v>
      </c>
      <c r="H20">
        <f>360*(A20/$V$1)</f>
        <v>108</v>
      </c>
      <c r="I20">
        <f t="shared" si="5"/>
        <v>-60</v>
      </c>
      <c r="J20">
        <f t="shared" si="6"/>
        <v>95</v>
      </c>
      <c r="K20">
        <f t="shared" si="7"/>
        <v>40</v>
      </c>
    </row>
    <row r="21" spans="1:11" x14ac:dyDescent="0.25">
      <c r="A21">
        <v>19</v>
      </c>
      <c r="B21">
        <f t="shared" si="0"/>
        <v>114</v>
      </c>
      <c r="C21">
        <f t="shared" si="1"/>
        <v>-63</v>
      </c>
      <c r="E21">
        <f t="shared" si="2"/>
        <v>19</v>
      </c>
      <c r="F21">
        <f t="shared" si="3"/>
        <v>1</v>
      </c>
      <c r="G21">
        <f t="shared" si="4"/>
        <v>0</v>
      </c>
      <c r="H21">
        <f>360*(A21/$V$1)</f>
        <v>114</v>
      </c>
      <c r="I21">
        <f t="shared" si="5"/>
        <v>-63</v>
      </c>
      <c r="J21">
        <f t="shared" si="6"/>
        <v>91</v>
      </c>
      <c r="K21">
        <f t="shared" si="7"/>
        <v>37</v>
      </c>
    </row>
    <row r="22" spans="1:11" x14ac:dyDescent="0.25">
      <c r="A22">
        <v>20</v>
      </c>
      <c r="B22">
        <f t="shared" si="0"/>
        <v>120</v>
      </c>
      <c r="C22">
        <f t="shared" si="1"/>
        <v>-67</v>
      </c>
      <c r="E22">
        <f t="shared" si="2"/>
        <v>20</v>
      </c>
      <c r="F22">
        <f t="shared" si="3"/>
        <v>1</v>
      </c>
      <c r="G22">
        <f t="shared" si="4"/>
        <v>0</v>
      </c>
      <c r="H22">
        <f>360*(A22/$V$1)</f>
        <v>120</v>
      </c>
      <c r="I22">
        <f t="shared" si="5"/>
        <v>-67</v>
      </c>
      <c r="J22">
        <f t="shared" si="6"/>
        <v>87</v>
      </c>
      <c r="K22">
        <f t="shared" si="7"/>
        <v>33</v>
      </c>
    </row>
    <row r="23" spans="1:11" x14ac:dyDescent="0.25">
      <c r="A23">
        <v>21</v>
      </c>
      <c r="B23">
        <f t="shared" si="0"/>
        <v>125.99999999999999</v>
      </c>
      <c r="C23">
        <f t="shared" si="1"/>
        <v>-70</v>
      </c>
      <c r="E23">
        <f t="shared" si="2"/>
        <v>21</v>
      </c>
      <c r="F23">
        <f t="shared" si="3"/>
        <v>1</v>
      </c>
      <c r="G23">
        <f t="shared" si="4"/>
        <v>0</v>
      </c>
      <c r="H23">
        <f>360*(A23/$V$1)</f>
        <v>125.99999999999999</v>
      </c>
      <c r="I23">
        <f t="shared" si="5"/>
        <v>-70</v>
      </c>
      <c r="J23">
        <f t="shared" si="6"/>
        <v>81</v>
      </c>
      <c r="K23">
        <f t="shared" si="7"/>
        <v>30</v>
      </c>
    </row>
    <row r="24" spans="1:11" x14ac:dyDescent="0.25">
      <c r="A24">
        <v>22</v>
      </c>
      <c r="B24">
        <f t="shared" si="0"/>
        <v>132</v>
      </c>
      <c r="C24">
        <f t="shared" si="1"/>
        <v>-73</v>
      </c>
      <c r="E24">
        <f t="shared" si="2"/>
        <v>22</v>
      </c>
      <c r="F24">
        <f t="shared" si="3"/>
        <v>1</v>
      </c>
      <c r="G24">
        <f t="shared" si="4"/>
        <v>0</v>
      </c>
      <c r="H24">
        <f>360*(A24/$V$1)</f>
        <v>132</v>
      </c>
      <c r="I24">
        <f t="shared" si="5"/>
        <v>-73</v>
      </c>
      <c r="J24">
        <f t="shared" si="6"/>
        <v>74</v>
      </c>
      <c r="K24">
        <f t="shared" si="7"/>
        <v>27</v>
      </c>
    </row>
    <row r="25" spans="1:11" x14ac:dyDescent="0.25">
      <c r="A25">
        <v>23</v>
      </c>
      <c r="B25">
        <f t="shared" si="0"/>
        <v>138</v>
      </c>
      <c r="C25">
        <f t="shared" si="1"/>
        <v>-77</v>
      </c>
      <c r="E25">
        <f t="shared" si="2"/>
        <v>23</v>
      </c>
      <c r="F25">
        <f t="shared" si="3"/>
        <v>1</v>
      </c>
      <c r="G25">
        <f t="shared" si="4"/>
        <v>0</v>
      </c>
      <c r="H25">
        <f>360*(A25/$V$1)</f>
        <v>138</v>
      </c>
      <c r="I25">
        <f t="shared" si="5"/>
        <v>-77</v>
      </c>
      <c r="J25">
        <f t="shared" si="6"/>
        <v>67</v>
      </c>
      <c r="K25">
        <f t="shared" si="7"/>
        <v>23</v>
      </c>
    </row>
    <row r="26" spans="1:11" x14ac:dyDescent="0.25">
      <c r="A26">
        <v>24</v>
      </c>
      <c r="B26">
        <f t="shared" si="0"/>
        <v>144</v>
      </c>
      <c r="C26">
        <f t="shared" si="1"/>
        <v>-80</v>
      </c>
      <c r="E26">
        <f t="shared" si="2"/>
        <v>24</v>
      </c>
      <c r="F26">
        <f t="shared" si="3"/>
        <v>1</v>
      </c>
      <c r="G26">
        <f t="shared" si="4"/>
        <v>0</v>
      </c>
      <c r="H26">
        <f>360*(A26/$V$1)</f>
        <v>144</v>
      </c>
      <c r="I26">
        <f t="shared" si="5"/>
        <v>-80</v>
      </c>
      <c r="J26">
        <f t="shared" si="6"/>
        <v>59</v>
      </c>
      <c r="K26">
        <f t="shared" si="7"/>
        <v>20</v>
      </c>
    </row>
    <row r="27" spans="1:11" x14ac:dyDescent="0.25">
      <c r="A27">
        <v>25</v>
      </c>
      <c r="B27">
        <f t="shared" si="0"/>
        <v>150</v>
      </c>
      <c r="C27">
        <f t="shared" si="1"/>
        <v>-83</v>
      </c>
      <c r="E27">
        <f t="shared" si="2"/>
        <v>25</v>
      </c>
      <c r="F27">
        <f t="shared" si="3"/>
        <v>1</v>
      </c>
      <c r="G27">
        <f t="shared" si="4"/>
        <v>0</v>
      </c>
      <c r="H27">
        <f>360*(A27/$V$1)</f>
        <v>150</v>
      </c>
      <c r="I27">
        <f t="shared" si="5"/>
        <v>-83</v>
      </c>
      <c r="J27">
        <f t="shared" si="6"/>
        <v>50</v>
      </c>
      <c r="K27">
        <f t="shared" si="7"/>
        <v>17</v>
      </c>
    </row>
    <row r="28" spans="1:11" x14ac:dyDescent="0.25">
      <c r="A28">
        <v>26</v>
      </c>
      <c r="B28">
        <f t="shared" si="0"/>
        <v>156</v>
      </c>
      <c r="C28">
        <f t="shared" si="1"/>
        <v>-87</v>
      </c>
      <c r="E28">
        <f t="shared" si="2"/>
        <v>26</v>
      </c>
      <c r="F28">
        <f t="shared" si="3"/>
        <v>1</v>
      </c>
      <c r="G28">
        <f t="shared" si="4"/>
        <v>0</v>
      </c>
      <c r="H28">
        <f>360*(A28/$V$1)</f>
        <v>156</v>
      </c>
      <c r="I28">
        <f t="shared" si="5"/>
        <v>-87</v>
      </c>
      <c r="J28">
        <f t="shared" si="6"/>
        <v>41</v>
      </c>
      <c r="K28">
        <f t="shared" si="7"/>
        <v>13</v>
      </c>
    </row>
    <row r="29" spans="1:11" x14ac:dyDescent="0.25">
      <c r="A29">
        <v>27</v>
      </c>
      <c r="B29">
        <f t="shared" si="0"/>
        <v>162</v>
      </c>
      <c r="C29">
        <f t="shared" si="1"/>
        <v>-90</v>
      </c>
      <c r="E29">
        <f t="shared" si="2"/>
        <v>27</v>
      </c>
      <c r="F29">
        <f t="shared" si="3"/>
        <v>1</v>
      </c>
      <c r="G29">
        <f t="shared" si="4"/>
        <v>0</v>
      </c>
      <c r="H29">
        <f>360*(A29/$V$1)</f>
        <v>162</v>
      </c>
      <c r="I29">
        <f t="shared" si="5"/>
        <v>-90</v>
      </c>
      <c r="J29">
        <f t="shared" si="6"/>
        <v>31</v>
      </c>
      <c r="K29">
        <f t="shared" si="7"/>
        <v>10</v>
      </c>
    </row>
    <row r="30" spans="1:11" x14ac:dyDescent="0.25">
      <c r="A30">
        <v>28</v>
      </c>
      <c r="B30">
        <f t="shared" si="0"/>
        <v>168</v>
      </c>
      <c r="C30">
        <f t="shared" si="1"/>
        <v>-93</v>
      </c>
      <c r="E30">
        <f t="shared" si="2"/>
        <v>28</v>
      </c>
      <c r="F30">
        <f t="shared" si="3"/>
        <v>1</v>
      </c>
      <c r="G30">
        <f t="shared" si="4"/>
        <v>0</v>
      </c>
      <c r="H30">
        <f>360*(A30/$V$1)</f>
        <v>168</v>
      </c>
      <c r="I30">
        <f t="shared" si="5"/>
        <v>-93</v>
      </c>
      <c r="J30">
        <f t="shared" si="6"/>
        <v>21</v>
      </c>
      <c r="K30">
        <f t="shared" si="7"/>
        <v>7</v>
      </c>
    </row>
    <row r="31" spans="1:11" x14ac:dyDescent="0.25">
      <c r="A31">
        <v>29</v>
      </c>
      <c r="B31">
        <f t="shared" si="0"/>
        <v>174</v>
      </c>
      <c r="C31">
        <f t="shared" si="1"/>
        <v>-97</v>
      </c>
      <c r="E31">
        <f t="shared" si="2"/>
        <v>29</v>
      </c>
      <c r="F31">
        <f t="shared" si="3"/>
        <v>1</v>
      </c>
      <c r="G31">
        <f t="shared" si="4"/>
        <v>0</v>
      </c>
      <c r="H31">
        <f>360*(A31/$V$1)</f>
        <v>174</v>
      </c>
      <c r="I31">
        <f t="shared" si="5"/>
        <v>-97</v>
      </c>
      <c r="J31">
        <f t="shared" si="6"/>
        <v>10</v>
      </c>
      <c r="K31">
        <f t="shared" si="7"/>
        <v>3</v>
      </c>
    </row>
    <row r="32" spans="1:11" x14ac:dyDescent="0.25">
      <c r="A32">
        <v>30</v>
      </c>
      <c r="B32">
        <f t="shared" si="0"/>
        <v>180</v>
      </c>
      <c r="C32">
        <f t="shared" si="1"/>
        <v>-100</v>
      </c>
      <c r="E32">
        <f t="shared" si="2"/>
        <v>30</v>
      </c>
      <c r="F32">
        <f t="shared" si="3"/>
        <v>1</v>
      </c>
      <c r="G32">
        <f t="shared" si="4"/>
        <v>0</v>
      </c>
      <c r="H32">
        <f>360*(A32/$V$1)</f>
        <v>180</v>
      </c>
      <c r="I32">
        <f t="shared" si="5"/>
        <v>-100</v>
      </c>
      <c r="J32">
        <f t="shared" si="6"/>
        <v>0</v>
      </c>
      <c r="K32">
        <f t="shared" si="7"/>
        <v>0</v>
      </c>
    </row>
    <row r="33" spans="1:11" x14ac:dyDescent="0.25">
      <c r="A33">
        <v>31</v>
      </c>
      <c r="B33">
        <f t="shared" si="0"/>
        <v>186.00000000000003</v>
      </c>
      <c r="C33">
        <f t="shared" si="1"/>
        <v>97</v>
      </c>
      <c r="E33">
        <f t="shared" si="2"/>
        <v>31</v>
      </c>
      <c r="F33">
        <f t="shared" si="3"/>
        <v>1</v>
      </c>
      <c r="G33">
        <f t="shared" si="4"/>
        <v>0</v>
      </c>
      <c r="H33">
        <f>360*(A33/$V$1)</f>
        <v>186.00000000000003</v>
      </c>
      <c r="I33">
        <f t="shared" si="5"/>
        <v>97</v>
      </c>
      <c r="J33">
        <f t="shared" si="6"/>
        <v>-10</v>
      </c>
      <c r="K33">
        <f t="shared" si="7"/>
        <v>-3</v>
      </c>
    </row>
    <row r="34" spans="1:11" x14ac:dyDescent="0.25">
      <c r="A34">
        <v>32</v>
      </c>
      <c r="B34">
        <f t="shared" si="0"/>
        <v>192</v>
      </c>
      <c r="C34">
        <f t="shared" si="1"/>
        <v>93</v>
      </c>
      <c r="E34">
        <f t="shared" si="2"/>
        <v>32</v>
      </c>
      <c r="F34">
        <f t="shared" si="3"/>
        <v>1</v>
      </c>
      <c r="G34">
        <f t="shared" si="4"/>
        <v>0</v>
      </c>
      <c r="H34">
        <f>360*(A34/$V$1)</f>
        <v>192</v>
      </c>
      <c r="I34">
        <f t="shared" si="5"/>
        <v>93</v>
      </c>
      <c r="J34">
        <f t="shared" si="6"/>
        <v>-21</v>
      </c>
      <c r="K34">
        <f t="shared" si="7"/>
        <v>-7</v>
      </c>
    </row>
    <row r="35" spans="1:11" x14ac:dyDescent="0.25">
      <c r="A35">
        <v>33</v>
      </c>
      <c r="B35">
        <f t="shared" si="0"/>
        <v>198.00000000000003</v>
      </c>
      <c r="C35">
        <f t="shared" si="1"/>
        <v>90</v>
      </c>
      <c r="E35">
        <f t="shared" si="2"/>
        <v>33</v>
      </c>
      <c r="F35">
        <f t="shared" si="3"/>
        <v>1</v>
      </c>
      <c r="G35">
        <f t="shared" si="4"/>
        <v>0</v>
      </c>
      <c r="H35">
        <f>360*(A35/$V$1)</f>
        <v>198.00000000000003</v>
      </c>
      <c r="I35">
        <f t="shared" si="5"/>
        <v>90</v>
      </c>
      <c r="J35">
        <f t="shared" si="6"/>
        <v>-31</v>
      </c>
      <c r="K35">
        <f t="shared" si="7"/>
        <v>-10</v>
      </c>
    </row>
    <row r="36" spans="1:11" x14ac:dyDescent="0.25">
      <c r="A36">
        <v>34</v>
      </c>
      <c r="B36">
        <f t="shared" si="0"/>
        <v>204</v>
      </c>
      <c r="C36">
        <f t="shared" si="1"/>
        <v>87</v>
      </c>
      <c r="E36">
        <f t="shared" si="2"/>
        <v>34</v>
      </c>
      <c r="F36">
        <f t="shared" si="3"/>
        <v>1</v>
      </c>
      <c r="G36">
        <f t="shared" si="4"/>
        <v>0</v>
      </c>
      <c r="H36">
        <f>360*(A36/$V$1)</f>
        <v>204</v>
      </c>
      <c r="I36">
        <f t="shared" si="5"/>
        <v>87</v>
      </c>
      <c r="J36">
        <f t="shared" si="6"/>
        <v>-41</v>
      </c>
      <c r="K36">
        <f t="shared" si="7"/>
        <v>-13</v>
      </c>
    </row>
    <row r="37" spans="1:11" x14ac:dyDescent="0.25">
      <c r="A37">
        <v>35</v>
      </c>
      <c r="B37">
        <f t="shared" si="0"/>
        <v>210</v>
      </c>
      <c r="C37">
        <f t="shared" si="1"/>
        <v>83</v>
      </c>
      <c r="E37">
        <f t="shared" si="2"/>
        <v>35</v>
      </c>
      <c r="F37">
        <f t="shared" si="3"/>
        <v>1</v>
      </c>
      <c r="G37">
        <f t="shared" si="4"/>
        <v>0</v>
      </c>
      <c r="H37">
        <f>360*(A37/$V$1)</f>
        <v>210</v>
      </c>
      <c r="I37">
        <f t="shared" si="5"/>
        <v>83</v>
      </c>
      <c r="J37">
        <f t="shared" si="6"/>
        <v>-50</v>
      </c>
      <c r="K37">
        <f t="shared" si="7"/>
        <v>-17</v>
      </c>
    </row>
    <row r="38" spans="1:11" x14ac:dyDescent="0.25">
      <c r="A38">
        <v>36</v>
      </c>
      <c r="B38">
        <f t="shared" si="0"/>
        <v>216</v>
      </c>
      <c r="C38">
        <f t="shared" si="1"/>
        <v>80</v>
      </c>
      <c r="E38">
        <f t="shared" si="2"/>
        <v>36</v>
      </c>
      <c r="F38">
        <f t="shared" si="3"/>
        <v>1</v>
      </c>
      <c r="G38">
        <f t="shared" si="4"/>
        <v>0</v>
      </c>
      <c r="H38">
        <f>360*(A38/$V$1)</f>
        <v>216</v>
      </c>
      <c r="I38">
        <f t="shared" si="5"/>
        <v>80</v>
      </c>
      <c r="J38">
        <f t="shared" si="6"/>
        <v>-59</v>
      </c>
      <c r="K38">
        <f t="shared" si="7"/>
        <v>-20</v>
      </c>
    </row>
    <row r="39" spans="1:11" x14ac:dyDescent="0.25">
      <c r="A39">
        <v>37</v>
      </c>
      <c r="B39">
        <f t="shared" si="0"/>
        <v>222</v>
      </c>
      <c r="C39">
        <f t="shared" si="1"/>
        <v>77</v>
      </c>
      <c r="E39">
        <f t="shared" si="2"/>
        <v>37</v>
      </c>
      <c r="F39">
        <f t="shared" si="3"/>
        <v>1</v>
      </c>
      <c r="G39">
        <f t="shared" si="4"/>
        <v>0</v>
      </c>
      <c r="H39">
        <f>360*(A39/$V$1)</f>
        <v>222</v>
      </c>
      <c r="I39">
        <f t="shared" si="5"/>
        <v>77</v>
      </c>
      <c r="J39">
        <f t="shared" si="6"/>
        <v>-67</v>
      </c>
      <c r="K39">
        <f t="shared" si="7"/>
        <v>-23</v>
      </c>
    </row>
    <row r="40" spans="1:11" x14ac:dyDescent="0.25">
      <c r="A40">
        <v>38</v>
      </c>
      <c r="B40">
        <f t="shared" si="0"/>
        <v>228</v>
      </c>
      <c r="C40">
        <f t="shared" si="1"/>
        <v>73</v>
      </c>
      <c r="E40">
        <f t="shared" si="2"/>
        <v>38</v>
      </c>
      <c r="F40">
        <f t="shared" si="3"/>
        <v>1</v>
      </c>
      <c r="G40">
        <f t="shared" si="4"/>
        <v>0</v>
      </c>
      <c r="H40">
        <f>360*(A40/$V$1)</f>
        <v>228</v>
      </c>
      <c r="I40">
        <f t="shared" si="5"/>
        <v>73</v>
      </c>
      <c r="J40">
        <f t="shared" si="6"/>
        <v>-74</v>
      </c>
      <c r="K40">
        <f t="shared" si="7"/>
        <v>-27</v>
      </c>
    </row>
    <row r="41" spans="1:11" x14ac:dyDescent="0.25">
      <c r="A41">
        <v>39</v>
      </c>
      <c r="B41">
        <f t="shared" si="0"/>
        <v>234</v>
      </c>
      <c r="C41">
        <f t="shared" si="1"/>
        <v>70</v>
      </c>
      <c r="E41">
        <f t="shared" si="2"/>
        <v>39</v>
      </c>
      <c r="F41">
        <f t="shared" si="3"/>
        <v>1</v>
      </c>
      <c r="G41">
        <f t="shared" si="4"/>
        <v>0</v>
      </c>
      <c r="H41">
        <f>360*(A41/$V$1)</f>
        <v>234</v>
      </c>
      <c r="I41">
        <f t="shared" si="5"/>
        <v>70</v>
      </c>
      <c r="J41">
        <f t="shared" si="6"/>
        <v>-81</v>
      </c>
      <c r="K41">
        <f t="shared" si="7"/>
        <v>-30</v>
      </c>
    </row>
    <row r="42" spans="1:11" x14ac:dyDescent="0.25">
      <c r="A42">
        <v>40</v>
      </c>
      <c r="B42">
        <f t="shared" si="0"/>
        <v>240</v>
      </c>
      <c r="C42">
        <f t="shared" si="1"/>
        <v>67</v>
      </c>
      <c r="E42">
        <f t="shared" si="2"/>
        <v>40</v>
      </c>
      <c r="F42">
        <f t="shared" si="3"/>
        <v>1</v>
      </c>
      <c r="G42">
        <f t="shared" si="4"/>
        <v>0</v>
      </c>
      <c r="H42">
        <f>360*(A42/$V$1)</f>
        <v>240</v>
      </c>
      <c r="I42">
        <f t="shared" si="5"/>
        <v>67</v>
      </c>
      <c r="J42">
        <f t="shared" si="6"/>
        <v>-87</v>
      </c>
      <c r="K42">
        <f t="shared" si="7"/>
        <v>-33</v>
      </c>
    </row>
    <row r="43" spans="1:11" x14ac:dyDescent="0.25">
      <c r="A43">
        <v>41</v>
      </c>
      <c r="B43">
        <f t="shared" si="0"/>
        <v>246</v>
      </c>
      <c r="C43">
        <f t="shared" si="1"/>
        <v>63</v>
      </c>
      <c r="E43">
        <f t="shared" si="2"/>
        <v>41</v>
      </c>
      <c r="F43">
        <f t="shared" si="3"/>
        <v>1</v>
      </c>
      <c r="G43">
        <f t="shared" si="4"/>
        <v>0</v>
      </c>
      <c r="H43">
        <f>360*(A43/$V$1)</f>
        <v>246</v>
      </c>
      <c r="I43">
        <f t="shared" si="5"/>
        <v>63</v>
      </c>
      <c r="J43">
        <f t="shared" si="6"/>
        <v>-91</v>
      </c>
      <c r="K43">
        <f t="shared" si="7"/>
        <v>-37</v>
      </c>
    </row>
    <row r="44" spans="1:11" x14ac:dyDescent="0.25">
      <c r="A44">
        <v>42</v>
      </c>
      <c r="B44">
        <f t="shared" si="0"/>
        <v>251.99999999999997</v>
      </c>
      <c r="C44">
        <f t="shared" si="1"/>
        <v>60</v>
      </c>
      <c r="E44">
        <f t="shared" si="2"/>
        <v>42</v>
      </c>
      <c r="F44">
        <f t="shared" si="3"/>
        <v>1</v>
      </c>
      <c r="G44">
        <f t="shared" si="4"/>
        <v>0</v>
      </c>
      <c r="H44">
        <f>360*(A44/$V$1)</f>
        <v>251.99999999999997</v>
      </c>
      <c r="I44">
        <f t="shared" si="5"/>
        <v>60</v>
      </c>
      <c r="J44">
        <f t="shared" si="6"/>
        <v>-95</v>
      </c>
      <c r="K44">
        <f t="shared" si="7"/>
        <v>-40</v>
      </c>
    </row>
    <row r="45" spans="1:11" x14ac:dyDescent="0.25">
      <c r="A45">
        <v>43</v>
      </c>
      <c r="B45">
        <f t="shared" si="0"/>
        <v>258</v>
      </c>
      <c r="C45">
        <f t="shared" si="1"/>
        <v>57</v>
      </c>
      <c r="E45">
        <f t="shared" si="2"/>
        <v>43</v>
      </c>
      <c r="F45">
        <f t="shared" si="3"/>
        <v>1</v>
      </c>
      <c r="G45">
        <f t="shared" si="4"/>
        <v>0</v>
      </c>
      <c r="H45">
        <f>360*(A45/$V$1)</f>
        <v>258</v>
      </c>
      <c r="I45">
        <f t="shared" si="5"/>
        <v>57</v>
      </c>
      <c r="J45">
        <f t="shared" si="6"/>
        <v>-98</v>
      </c>
      <c r="K45">
        <f t="shared" si="7"/>
        <v>-43</v>
      </c>
    </row>
    <row r="46" spans="1:11" x14ac:dyDescent="0.25">
      <c r="A46">
        <v>44</v>
      </c>
      <c r="B46">
        <f t="shared" si="0"/>
        <v>264</v>
      </c>
      <c r="C46">
        <f t="shared" si="1"/>
        <v>53</v>
      </c>
      <c r="E46">
        <f t="shared" si="2"/>
        <v>44</v>
      </c>
      <c r="F46">
        <f t="shared" si="3"/>
        <v>1</v>
      </c>
      <c r="G46">
        <f t="shared" si="4"/>
        <v>0</v>
      </c>
      <c r="H46">
        <f>360*(A46/$V$1)</f>
        <v>264</v>
      </c>
      <c r="I46">
        <f t="shared" si="5"/>
        <v>53</v>
      </c>
      <c r="J46">
        <f t="shared" si="6"/>
        <v>-99</v>
      </c>
      <c r="K46">
        <f t="shared" si="7"/>
        <v>-47</v>
      </c>
    </row>
    <row r="47" spans="1:11" x14ac:dyDescent="0.25">
      <c r="A47">
        <v>45</v>
      </c>
      <c r="B47">
        <f t="shared" si="0"/>
        <v>270</v>
      </c>
      <c r="C47">
        <f t="shared" si="1"/>
        <v>50</v>
      </c>
      <c r="E47">
        <f t="shared" si="2"/>
        <v>45</v>
      </c>
      <c r="F47">
        <f t="shared" si="3"/>
        <v>1</v>
      </c>
      <c r="G47">
        <f t="shared" si="4"/>
        <v>0</v>
      </c>
      <c r="H47">
        <f>360*(A47/$V$1)</f>
        <v>270</v>
      </c>
      <c r="I47">
        <f t="shared" si="5"/>
        <v>50</v>
      </c>
      <c r="J47">
        <f t="shared" si="6"/>
        <v>-100</v>
      </c>
      <c r="K47">
        <f t="shared" si="7"/>
        <v>-50</v>
      </c>
    </row>
    <row r="48" spans="1:11" x14ac:dyDescent="0.25">
      <c r="A48">
        <v>46</v>
      </c>
      <c r="B48">
        <f t="shared" si="0"/>
        <v>276</v>
      </c>
      <c r="C48">
        <f t="shared" si="1"/>
        <v>47</v>
      </c>
      <c r="E48">
        <f t="shared" si="2"/>
        <v>46</v>
      </c>
      <c r="F48">
        <f t="shared" si="3"/>
        <v>1</v>
      </c>
      <c r="G48">
        <f t="shared" si="4"/>
        <v>0</v>
      </c>
      <c r="H48">
        <f>360*(A48/$V$1)</f>
        <v>276</v>
      </c>
      <c r="I48">
        <f t="shared" si="5"/>
        <v>47</v>
      </c>
      <c r="J48">
        <f t="shared" si="6"/>
        <v>-99</v>
      </c>
      <c r="K48">
        <f t="shared" si="7"/>
        <v>-53</v>
      </c>
    </row>
    <row r="49" spans="1:11" x14ac:dyDescent="0.25">
      <c r="A49">
        <v>47</v>
      </c>
      <c r="B49">
        <f t="shared" si="0"/>
        <v>282</v>
      </c>
      <c r="C49">
        <f t="shared" si="1"/>
        <v>43</v>
      </c>
      <c r="E49">
        <f t="shared" si="2"/>
        <v>47</v>
      </c>
      <c r="F49">
        <f t="shared" si="3"/>
        <v>1</v>
      </c>
      <c r="G49">
        <f t="shared" si="4"/>
        <v>0</v>
      </c>
      <c r="H49">
        <f>360*(A49/$V$1)</f>
        <v>282</v>
      </c>
      <c r="I49">
        <f t="shared" si="5"/>
        <v>43</v>
      </c>
      <c r="J49">
        <f t="shared" si="6"/>
        <v>-98</v>
      </c>
      <c r="K49">
        <f t="shared" si="7"/>
        <v>-57</v>
      </c>
    </row>
    <row r="50" spans="1:11" x14ac:dyDescent="0.25">
      <c r="A50">
        <v>48</v>
      </c>
      <c r="B50">
        <f t="shared" si="0"/>
        <v>288</v>
      </c>
      <c r="C50">
        <f t="shared" si="1"/>
        <v>40</v>
      </c>
      <c r="E50">
        <f t="shared" si="2"/>
        <v>48</v>
      </c>
      <c r="F50">
        <f t="shared" si="3"/>
        <v>1</v>
      </c>
      <c r="G50">
        <f t="shared" si="4"/>
        <v>0</v>
      </c>
      <c r="H50">
        <f>360*(A50/$V$1)</f>
        <v>288</v>
      </c>
      <c r="I50">
        <f t="shared" si="5"/>
        <v>40</v>
      </c>
      <c r="J50">
        <f t="shared" si="6"/>
        <v>-95</v>
      </c>
      <c r="K50">
        <f t="shared" si="7"/>
        <v>-60</v>
      </c>
    </row>
    <row r="51" spans="1:11" x14ac:dyDescent="0.25">
      <c r="A51">
        <v>49</v>
      </c>
      <c r="B51">
        <f t="shared" si="0"/>
        <v>294</v>
      </c>
      <c r="C51">
        <f t="shared" si="1"/>
        <v>37</v>
      </c>
      <c r="E51">
        <f t="shared" si="2"/>
        <v>49</v>
      </c>
      <c r="F51">
        <f t="shared" si="3"/>
        <v>1</v>
      </c>
      <c r="G51">
        <f t="shared" si="4"/>
        <v>0</v>
      </c>
      <c r="H51">
        <f>360*(A51/$V$1)</f>
        <v>294</v>
      </c>
      <c r="I51">
        <f t="shared" si="5"/>
        <v>37</v>
      </c>
      <c r="J51">
        <f t="shared" si="6"/>
        <v>-91</v>
      </c>
      <c r="K51">
        <f t="shared" si="7"/>
        <v>-63</v>
      </c>
    </row>
    <row r="52" spans="1:11" x14ac:dyDescent="0.25">
      <c r="A52">
        <v>50</v>
      </c>
      <c r="B52">
        <f t="shared" si="0"/>
        <v>300</v>
      </c>
      <c r="C52">
        <f t="shared" si="1"/>
        <v>33</v>
      </c>
      <c r="E52">
        <f t="shared" si="2"/>
        <v>50</v>
      </c>
      <c r="F52">
        <f t="shared" si="3"/>
        <v>1</v>
      </c>
      <c r="G52">
        <f t="shared" si="4"/>
        <v>0</v>
      </c>
      <c r="H52">
        <f>360*(A52/$V$1)</f>
        <v>300</v>
      </c>
      <c r="I52">
        <f t="shared" si="5"/>
        <v>33</v>
      </c>
      <c r="J52">
        <f t="shared" si="6"/>
        <v>-87</v>
      </c>
      <c r="K52">
        <f t="shared" si="7"/>
        <v>-67</v>
      </c>
    </row>
    <row r="53" spans="1:11" x14ac:dyDescent="0.25">
      <c r="A53">
        <v>51</v>
      </c>
      <c r="B53">
        <f t="shared" si="0"/>
        <v>306</v>
      </c>
      <c r="C53">
        <f t="shared" si="1"/>
        <v>30</v>
      </c>
      <c r="E53">
        <f t="shared" si="2"/>
        <v>51</v>
      </c>
      <c r="F53">
        <f t="shared" si="3"/>
        <v>1</v>
      </c>
      <c r="G53">
        <f t="shared" si="4"/>
        <v>0</v>
      </c>
      <c r="H53">
        <f>360*(A53/$V$1)</f>
        <v>306</v>
      </c>
      <c r="I53">
        <f t="shared" si="5"/>
        <v>30</v>
      </c>
      <c r="J53">
        <f t="shared" si="6"/>
        <v>-81</v>
      </c>
      <c r="K53">
        <f t="shared" si="7"/>
        <v>-70</v>
      </c>
    </row>
    <row r="54" spans="1:11" x14ac:dyDescent="0.25">
      <c r="A54">
        <v>52</v>
      </c>
      <c r="B54">
        <f t="shared" si="0"/>
        <v>312</v>
      </c>
      <c r="C54">
        <f t="shared" si="1"/>
        <v>27</v>
      </c>
      <c r="E54">
        <f t="shared" si="2"/>
        <v>52</v>
      </c>
      <c r="F54">
        <f t="shared" si="3"/>
        <v>1</v>
      </c>
      <c r="G54">
        <f t="shared" si="4"/>
        <v>0</v>
      </c>
      <c r="H54">
        <f>360*(A54/$V$1)</f>
        <v>312</v>
      </c>
      <c r="I54">
        <f t="shared" si="5"/>
        <v>27</v>
      </c>
      <c r="J54">
        <f t="shared" si="6"/>
        <v>-74</v>
      </c>
      <c r="K54">
        <f t="shared" si="7"/>
        <v>-73</v>
      </c>
    </row>
    <row r="55" spans="1:11" x14ac:dyDescent="0.25">
      <c r="A55">
        <v>53</v>
      </c>
      <c r="B55">
        <f t="shared" si="0"/>
        <v>318</v>
      </c>
      <c r="C55">
        <f t="shared" si="1"/>
        <v>23</v>
      </c>
      <c r="E55">
        <f t="shared" si="2"/>
        <v>53</v>
      </c>
      <c r="F55">
        <f t="shared" si="3"/>
        <v>1</v>
      </c>
      <c r="G55">
        <f t="shared" si="4"/>
        <v>0</v>
      </c>
      <c r="H55">
        <f>360*(A55/$V$1)</f>
        <v>318</v>
      </c>
      <c r="I55">
        <f t="shared" si="5"/>
        <v>23</v>
      </c>
      <c r="J55">
        <f t="shared" si="6"/>
        <v>-67</v>
      </c>
      <c r="K55">
        <f t="shared" si="7"/>
        <v>-77</v>
      </c>
    </row>
    <row r="56" spans="1:11" x14ac:dyDescent="0.25">
      <c r="A56">
        <v>54</v>
      </c>
      <c r="B56">
        <f t="shared" si="0"/>
        <v>324</v>
      </c>
      <c r="C56">
        <f t="shared" si="1"/>
        <v>20</v>
      </c>
      <c r="E56">
        <f t="shared" si="2"/>
        <v>54</v>
      </c>
      <c r="F56">
        <f t="shared" si="3"/>
        <v>1</v>
      </c>
      <c r="G56">
        <f t="shared" si="4"/>
        <v>0</v>
      </c>
      <c r="H56">
        <f>360*(A56/$V$1)</f>
        <v>324</v>
      </c>
      <c r="I56">
        <f t="shared" si="5"/>
        <v>20</v>
      </c>
      <c r="J56">
        <f t="shared" si="6"/>
        <v>-59</v>
      </c>
      <c r="K56">
        <f t="shared" si="7"/>
        <v>-80</v>
      </c>
    </row>
    <row r="57" spans="1:11" x14ac:dyDescent="0.25">
      <c r="A57">
        <v>55</v>
      </c>
      <c r="B57">
        <f t="shared" si="0"/>
        <v>330</v>
      </c>
      <c r="C57">
        <f t="shared" si="1"/>
        <v>17</v>
      </c>
      <c r="E57">
        <f t="shared" si="2"/>
        <v>55</v>
      </c>
      <c r="F57">
        <f t="shared" si="3"/>
        <v>1</v>
      </c>
      <c r="G57">
        <f t="shared" si="4"/>
        <v>0</v>
      </c>
      <c r="H57">
        <f>360*(A57/$V$1)</f>
        <v>330</v>
      </c>
      <c r="I57">
        <f t="shared" si="5"/>
        <v>17</v>
      </c>
      <c r="J57">
        <f t="shared" si="6"/>
        <v>-50</v>
      </c>
      <c r="K57">
        <f t="shared" si="7"/>
        <v>-83</v>
      </c>
    </row>
    <row r="58" spans="1:11" x14ac:dyDescent="0.25">
      <c r="A58">
        <v>56</v>
      </c>
      <c r="B58">
        <f t="shared" si="0"/>
        <v>336</v>
      </c>
      <c r="C58">
        <f t="shared" si="1"/>
        <v>13</v>
      </c>
      <c r="E58">
        <f t="shared" si="2"/>
        <v>56</v>
      </c>
      <c r="F58">
        <f t="shared" si="3"/>
        <v>1</v>
      </c>
      <c r="G58">
        <f t="shared" si="4"/>
        <v>0</v>
      </c>
      <c r="H58">
        <f>360*(A58/$V$1)</f>
        <v>336</v>
      </c>
      <c r="I58">
        <f t="shared" si="5"/>
        <v>13</v>
      </c>
      <c r="J58">
        <f t="shared" si="6"/>
        <v>-41</v>
      </c>
      <c r="K58">
        <f t="shared" si="7"/>
        <v>-87</v>
      </c>
    </row>
    <row r="59" spans="1:11" x14ac:dyDescent="0.25">
      <c r="A59">
        <v>57</v>
      </c>
      <c r="B59">
        <f t="shared" si="0"/>
        <v>342</v>
      </c>
      <c r="C59">
        <f t="shared" si="1"/>
        <v>10</v>
      </c>
      <c r="E59">
        <f t="shared" si="2"/>
        <v>57</v>
      </c>
      <c r="F59">
        <f t="shared" si="3"/>
        <v>1</v>
      </c>
      <c r="G59">
        <f t="shared" si="4"/>
        <v>0</v>
      </c>
      <c r="H59">
        <f>360*(A59/$V$1)</f>
        <v>342</v>
      </c>
      <c r="I59">
        <f t="shared" si="5"/>
        <v>10</v>
      </c>
      <c r="J59">
        <f t="shared" si="6"/>
        <v>-31</v>
      </c>
      <c r="K59">
        <f t="shared" si="7"/>
        <v>-90</v>
      </c>
    </row>
    <row r="60" spans="1:11" x14ac:dyDescent="0.25">
      <c r="A60">
        <v>58</v>
      </c>
      <c r="B60">
        <f t="shared" si="0"/>
        <v>348</v>
      </c>
      <c r="C60">
        <f t="shared" si="1"/>
        <v>7</v>
      </c>
      <c r="E60">
        <f t="shared" si="2"/>
        <v>58</v>
      </c>
      <c r="F60">
        <f t="shared" si="3"/>
        <v>1</v>
      </c>
      <c r="G60">
        <f t="shared" si="4"/>
        <v>0</v>
      </c>
      <c r="H60">
        <f>360*(A60/$V$1)</f>
        <v>348</v>
      </c>
      <c r="I60">
        <f t="shared" si="5"/>
        <v>7</v>
      </c>
      <c r="J60">
        <f t="shared" si="6"/>
        <v>-21</v>
      </c>
      <c r="K60">
        <f t="shared" si="7"/>
        <v>-93</v>
      </c>
    </row>
    <row r="61" spans="1:11" x14ac:dyDescent="0.25">
      <c r="A61">
        <v>59</v>
      </c>
      <c r="B61">
        <f t="shared" si="0"/>
        <v>354</v>
      </c>
      <c r="C61">
        <f t="shared" si="1"/>
        <v>3</v>
      </c>
      <c r="E61">
        <f t="shared" si="2"/>
        <v>59</v>
      </c>
      <c r="F61">
        <f t="shared" si="3"/>
        <v>1</v>
      </c>
      <c r="G61">
        <f t="shared" si="4"/>
        <v>0</v>
      </c>
      <c r="H61">
        <f>360*(A61/$V$1)</f>
        <v>354</v>
      </c>
      <c r="I61">
        <f t="shared" si="5"/>
        <v>3</v>
      </c>
      <c r="J61">
        <f t="shared" si="6"/>
        <v>-10</v>
      </c>
      <c r="K61">
        <f t="shared" si="7"/>
        <v>-97</v>
      </c>
    </row>
    <row r="62" spans="1:11" x14ac:dyDescent="0.25">
      <c r="A62">
        <v>60</v>
      </c>
      <c r="B62">
        <f t="shared" si="0"/>
        <v>360</v>
      </c>
      <c r="C62">
        <f t="shared" si="1"/>
        <v>0</v>
      </c>
      <c r="E62">
        <f t="shared" si="2"/>
        <v>60</v>
      </c>
      <c r="F62">
        <f t="shared" si="3"/>
        <v>1</v>
      </c>
      <c r="G62">
        <f t="shared" si="4"/>
        <v>0</v>
      </c>
      <c r="H62">
        <f>360*(A62/$V$1)</f>
        <v>360</v>
      </c>
      <c r="I62">
        <f t="shared" si="5"/>
        <v>0</v>
      </c>
      <c r="J62">
        <f t="shared" si="6"/>
        <v>0</v>
      </c>
      <c r="K62">
        <f t="shared" si="7"/>
        <v>-100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workbookViewId="0">
      <selection activeCell="I10" sqref="I10"/>
    </sheetView>
  </sheetViews>
  <sheetFormatPr defaultRowHeight="15" x14ac:dyDescent="0.25"/>
  <cols>
    <col min="9" max="9" width="16.7109375" bestFit="1" customWidth="1"/>
  </cols>
  <sheetData>
    <row r="1" spans="1:19" x14ac:dyDescent="0.25">
      <c r="A1" t="s">
        <v>15</v>
      </c>
      <c r="B1" t="s">
        <v>14</v>
      </c>
      <c r="C1" t="s">
        <v>9</v>
      </c>
      <c r="E1" t="s">
        <v>16</v>
      </c>
      <c r="F1" t="s">
        <v>20</v>
      </c>
      <c r="G1" t="s">
        <v>22</v>
      </c>
      <c r="H1" t="s">
        <v>14</v>
      </c>
      <c r="I1" t="s">
        <v>47</v>
      </c>
      <c r="J1" t="s">
        <v>44</v>
      </c>
      <c r="K1">
        <v>60</v>
      </c>
      <c r="L1" t="s">
        <v>18</v>
      </c>
      <c r="M1">
        <f>180/P1</f>
        <v>4</v>
      </c>
      <c r="O1" t="s">
        <v>19</v>
      </c>
      <c r="P1">
        <v>45</v>
      </c>
      <c r="R1" t="s">
        <v>21</v>
      </c>
      <c r="S1">
        <f>-(360-P1*2)*M2</f>
        <v>-154.28571428571428</v>
      </c>
    </row>
    <row r="2" spans="1:19" x14ac:dyDescent="0.25">
      <c r="A2">
        <v>0</v>
      </c>
      <c r="B2">
        <v>0</v>
      </c>
      <c r="C2">
        <f>SIGN(SIN(RADIANS(B2)))*100</f>
        <v>0</v>
      </c>
      <c r="E2">
        <f>A2</f>
        <v>0</v>
      </c>
      <c r="F2">
        <f>IF(H2&lt;=$P$1,$M$1,$M$2)</f>
        <v>4</v>
      </c>
      <c r="G2" s="3">
        <f>IF(H2&lt;=$P$1,0,$S$1)</f>
        <v>0</v>
      </c>
      <c r="H2">
        <v>0</v>
      </c>
      <c r="I2">
        <f>SIGN(SIN(F2*RADIANS(H2)-RADIANS(G2)))*100</f>
        <v>0</v>
      </c>
      <c r="J2">
        <f>ROUND(100*SIN(F2*RADIANS(H2)-RADIANS(G2)),0)</f>
        <v>0</v>
      </c>
      <c r="M2">
        <f>180/(360-P1)</f>
        <v>0.5714285714285714</v>
      </c>
    </row>
    <row r="3" spans="1:19" x14ac:dyDescent="0.25">
      <c r="A3">
        <v>1</v>
      </c>
      <c r="B3">
        <f t="shared" ref="B3:B62" si="0">360*(A3/60)</f>
        <v>6</v>
      </c>
      <c r="C3">
        <f t="shared" ref="C3:C62" si="1">SIGN(SIN(RADIANS(B3)))*100</f>
        <v>100</v>
      </c>
      <c r="E3">
        <f t="shared" ref="E3:E62" si="2">A3</f>
        <v>1</v>
      </c>
      <c r="F3">
        <f t="shared" ref="F3:F62" si="3">IF(H3&lt;=$P$1,$M$1,$M$2)</f>
        <v>4</v>
      </c>
      <c r="G3">
        <f t="shared" ref="G3:G62" si="4">IF(H3&lt;=$P$1,0,$S$1)</f>
        <v>0</v>
      </c>
      <c r="H3">
        <f>360*(A3/$K$1)</f>
        <v>6</v>
      </c>
      <c r="I3">
        <f t="shared" ref="I3:I62" si="5">SIGN(SIN(F3*RADIANS(H3)-RADIANS(G3)))*100</f>
        <v>100</v>
      </c>
      <c r="J3">
        <f t="shared" ref="J3:J62" si="6">ROUND(100*SIN(F3*RADIANS(H3)-RADIANS(G3)),0)</f>
        <v>41</v>
      </c>
    </row>
    <row r="4" spans="1:19" x14ac:dyDescent="0.25">
      <c r="A4">
        <v>2</v>
      </c>
      <c r="B4">
        <f t="shared" si="0"/>
        <v>12</v>
      </c>
      <c r="C4">
        <f t="shared" si="1"/>
        <v>100</v>
      </c>
      <c r="E4">
        <f t="shared" si="2"/>
        <v>2</v>
      </c>
      <c r="F4">
        <f t="shared" si="3"/>
        <v>4</v>
      </c>
      <c r="G4">
        <f t="shared" si="4"/>
        <v>0</v>
      </c>
      <c r="H4">
        <f t="shared" ref="H4:H62" si="7">360*(A4/$K$1)</f>
        <v>12</v>
      </c>
      <c r="I4">
        <f t="shared" si="5"/>
        <v>100</v>
      </c>
      <c r="J4">
        <f t="shared" si="6"/>
        <v>74</v>
      </c>
    </row>
    <row r="5" spans="1:19" x14ac:dyDescent="0.25">
      <c r="A5">
        <v>3</v>
      </c>
      <c r="B5">
        <f t="shared" si="0"/>
        <v>18</v>
      </c>
      <c r="C5">
        <f t="shared" si="1"/>
        <v>100</v>
      </c>
      <c r="E5">
        <f t="shared" si="2"/>
        <v>3</v>
      </c>
      <c r="F5">
        <f t="shared" si="3"/>
        <v>4</v>
      </c>
      <c r="G5">
        <f t="shared" si="4"/>
        <v>0</v>
      </c>
      <c r="H5">
        <f t="shared" si="7"/>
        <v>18</v>
      </c>
      <c r="I5">
        <f t="shared" si="5"/>
        <v>100</v>
      </c>
      <c r="J5">
        <f t="shared" si="6"/>
        <v>95</v>
      </c>
    </row>
    <row r="6" spans="1:19" x14ac:dyDescent="0.25">
      <c r="A6">
        <v>4</v>
      </c>
      <c r="B6">
        <f t="shared" si="0"/>
        <v>24</v>
      </c>
      <c r="C6">
        <f t="shared" si="1"/>
        <v>100</v>
      </c>
      <c r="E6">
        <f t="shared" si="2"/>
        <v>4</v>
      </c>
      <c r="F6">
        <f t="shared" si="3"/>
        <v>4</v>
      </c>
      <c r="G6">
        <f t="shared" si="4"/>
        <v>0</v>
      </c>
      <c r="H6">
        <f t="shared" si="7"/>
        <v>24</v>
      </c>
      <c r="I6">
        <f t="shared" si="5"/>
        <v>100</v>
      </c>
      <c r="J6">
        <f t="shared" si="6"/>
        <v>99</v>
      </c>
    </row>
    <row r="7" spans="1:19" x14ac:dyDescent="0.25">
      <c r="A7">
        <v>5</v>
      </c>
      <c r="B7">
        <f t="shared" si="0"/>
        <v>30</v>
      </c>
      <c r="C7">
        <f t="shared" si="1"/>
        <v>100</v>
      </c>
      <c r="E7">
        <f t="shared" si="2"/>
        <v>5</v>
      </c>
      <c r="F7">
        <f t="shared" si="3"/>
        <v>4</v>
      </c>
      <c r="G7">
        <f t="shared" si="4"/>
        <v>0</v>
      </c>
      <c r="H7">
        <f t="shared" si="7"/>
        <v>30</v>
      </c>
      <c r="I7">
        <f t="shared" si="5"/>
        <v>100</v>
      </c>
      <c r="J7">
        <f t="shared" si="6"/>
        <v>87</v>
      </c>
    </row>
    <row r="8" spans="1:19" x14ac:dyDescent="0.25">
      <c r="A8">
        <v>6</v>
      </c>
      <c r="B8">
        <f t="shared" si="0"/>
        <v>36</v>
      </c>
      <c r="C8">
        <f t="shared" si="1"/>
        <v>100</v>
      </c>
      <c r="E8">
        <f t="shared" si="2"/>
        <v>6</v>
      </c>
      <c r="F8">
        <f t="shared" si="3"/>
        <v>4</v>
      </c>
      <c r="G8">
        <f t="shared" si="4"/>
        <v>0</v>
      </c>
      <c r="H8">
        <f t="shared" si="7"/>
        <v>36</v>
      </c>
      <c r="I8">
        <f t="shared" si="5"/>
        <v>100</v>
      </c>
      <c r="J8">
        <f t="shared" si="6"/>
        <v>59</v>
      </c>
    </row>
    <row r="9" spans="1:19" x14ac:dyDescent="0.25">
      <c r="A9">
        <v>7</v>
      </c>
      <c r="B9">
        <f t="shared" si="0"/>
        <v>42</v>
      </c>
      <c r="C9">
        <f t="shared" si="1"/>
        <v>100</v>
      </c>
      <c r="E9">
        <f t="shared" si="2"/>
        <v>7</v>
      </c>
      <c r="F9">
        <f t="shared" si="3"/>
        <v>4</v>
      </c>
      <c r="G9">
        <f t="shared" si="4"/>
        <v>0</v>
      </c>
      <c r="H9">
        <f t="shared" si="7"/>
        <v>42</v>
      </c>
      <c r="I9">
        <f t="shared" si="5"/>
        <v>100</v>
      </c>
      <c r="J9">
        <f t="shared" si="6"/>
        <v>21</v>
      </c>
    </row>
    <row r="10" spans="1:19" x14ac:dyDescent="0.25">
      <c r="A10">
        <v>8</v>
      </c>
      <c r="B10">
        <f t="shared" si="0"/>
        <v>48</v>
      </c>
      <c r="C10">
        <f t="shared" si="1"/>
        <v>100</v>
      </c>
      <c r="E10">
        <f t="shared" si="2"/>
        <v>8</v>
      </c>
      <c r="F10">
        <f t="shared" si="3"/>
        <v>0.5714285714285714</v>
      </c>
      <c r="G10">
        <f t="shared" si="4"/>
        <v>-154.28571428571428</v>
      </c>
      <c r="H10">
        <f t="shared" si="7"/>
        <v>48</v>
      </c>
      <c r="I10">
        <f t="shared" si="5"/>
        <v>-100</v>
      </c>
      <c r="J10">
        <f t="shared" si="6"/>
        <v>-3</v>
      </c>
    </row>
    <row r="11" spans="1:19" x14ac:dyDescent="0.25">
      <c r="A11">
        <v>9</v>
      </c>
      <c r="B11">
        <f t="shared" si="0"/>
        <v>54</v>
      </c>
      <c r="C11">
        <f t="shared" si="1"/>
        <v>100</v>
      </c>
      <c r="E11">
        <f t="shared" si="2"/>
        <v>9</v>
      </c>
      <c r="F11">
        <f t="shared" si="3"/>
        <v>0.5714285714285714</v>
      </c>
      <c r="G11">
        <f t="shared" si="4"/>
        <v>-154.28571428571428</v>
      </c>
      <c r="H11">
        <f t="shared" si="7"/>
        <v>54</v>
      </c>
      <c r="I11">
        <f t="shared" si="5"/>
        <v>-100</v>
      </c>
      <c r="J11">
        <f t="shared" si="6"/>
        <v>-9</v>
      </c>
    </row>
    <row r="12" spans="1:19" x14ac:dyDescent="0.25">
      <c r="A12">
        <v>10</v>
      </c>
      <c r="B12">
        <f t="shared" si="0"/>
        <v>60</v>
      </c>
      <c r="C12">
        <f t="shared" si="1"/>
        <v>100</v>
      </c>
      <c r="E12">
        <f t="shared" si="2"/>
        <v>10</v>
      </c>
      <c r="F12">
        <f t="shared" si="3"/>
        <v>0.5714285714285714</v>
      </c>
      <c r="G12">
        <f t="shared" si="4"/>
        <v>-154.28571428571428</v>
      </c>
      <c r="H12">
        <f t="shared" si="7"/>
        <v>60</v>
      </c>
      <c r="I12">
        <f t="shared" si="5"/>
        <v>-100</v>
      </c>
      <c r="J12">
        <f t="shared" si="6"/>
        <v>-15</v>
      </c>
    </row>
    <row r="13" spans="1:19" x14ac:dyDescent="0.25">
      <c r="A13">
        <v>11</v>
      </c>
      <c r="B13">
        <f t="shared" si="0"/>
        <v>66</v>
      </c>
      <c r="C13">
        <f t="shared" si="1"/>
        <v>100</v>
      </c>
      <c r="E13">
        <f t="shared" si="2"/>
        <v>11</v>
      </c>
      <c r="F13">
        <f t="shared" si="3"/>
        <v>0.5714285714285714</v>
      </c>
      <c r="G13">
        <f t="shared" si="4"/>
        <v>-154.28571428571428</v>
      </c>
      <c r="H13">
        <f t="shared" si="7"/>
        <v>66</v>
      </c>
      <c r="I13">
        <f t="shared" si="5"/>
        <v>-100</v>
      </c>
      <c r="J13">
        <f t="shared" si="6"/>
        <v>-21</v>
      </c>
    </row>
    <row r="14" spans="1:19" x14ac:dyDescent="0.25">
      <c r="A14">
        <v>12</v>
      </c>
      <c r="B14">
        <f t="shared" si="0"/>
        <v>72</v>
      </c>
      <c r="C14">
        <f t="shared" si="1"/>
        <v>100</v>
      </c>
      <c r="E14">
        <f t="shared" si="2"/>
        <v>12</v>
      </c>
      <c r="F14">
        <f t="shared" si="3"/>
        <v>0.5714285714285714</v>
      </c>
      <c r="G14">
        <f t="shared" si="4"/>
        <v>-154.28571428571428</v>
      </c>
      <c r="H14">
        <f t="shared" si="7"/>
        <v>72</v>
      </c>
      <c r="I14">
        <f t="shared" si="5"/>
        <v>-100</v>
      </c>
      <c r="J14">
        <f t="shared" si="6"/>
        <v>-27</v>
      </c>
    </row>
    <row r="15" spans="1:19" x14ac:dyDescent="0.25">
      <c r="A15">
        <v>13</v>
      </c>
      <c r="B15">
        <f t="shared" si="0"/>
        <v>78</v>
      </c>
      <c r="C15">
        <f t="shared" si="1"/>
        <v>100</v>
      </c>
      <c r="E15">
        <f t="shared" si="2"/>
        <v>13</v>
      </c>
      <c r="F15">
        <f t="shared" si="3"/>
        <v>0.5714285714285714</v>
      </c>
      <c r="G15">
        <f t="shared" si="4"/>
        <v>-154.28571428571428</v>
      </c>
      <c r="H15">
        <f t="shared" si="7"/>
        <v>78</v>
      </c>
      <c r="I15">
        <f t="shared" si="5"/>
        <v>-100</v>
      </c>
      <c r="J15">
        <f t="shared" si="6"/>
        <v>-32</v>
      </c>
    </row>
    <row r="16" spans="1:19" x14ac:dyDescent="0.25">
      <c r="A16">
        <v>14</v>
      </c>
      <c r="B16">
        <f t="shared" si="0"/>
        <v>84</v>
      </c>
      <c r="C16">
        <f t="shared" si="1"/>
        <v>100</v>
      </c>
      <c r="E16">
        <f t="shared" si="2"/>
        <v>14</v>
      </c>
      <c r="F16">
        <f t="shared" si="3"/>
        <v>0.5714285714285714</v>
      </c>
      <c r="G16">
        <f t="shared" si="4"/>
        <v>-154.28571428571428</v>
      </c>
      <c r="H16">
        <f t="shared" si="7"/>
        <v>84</v>
      </c>
      <c r="I16">
        <f t="shared" si="5"/>
        <v>-100</v>
      </c>
      <c r="J16">
        <f t="shared" si="6"/>
        <v>-38</v>
      </c>
    </row>
    <row r="17" spans="1:12" x14ac:dyDescent="0.25">
      <c r="A17">
        <v>15</v>
      </c>
      <c r="B17">
        <f t="shared" si="0"/>
        <v>90</v>
      </c>
      <c r="C17">
        <f t="shared" si="1"/>
        <v>100</v>
      </c>
      <c r="E17">
        <f t="shared" si="2"/>
        <v>15</v>
      </c>
      <c r="F17">
        <f t="shared" si="3"/>
        <v>0.5714285714285714</v>
      </c>
      <c r="G17">
        <f t="shared" si="4"/>
        <v>-154.28571428571428</v>
      </c>
      <c r="H17">
        <f t="shared" si="7"/>
        <v>90</v>
      </c>
      <c r="I17">
        <f t="shared" si="5"/>
        <v>-100</v>
      </c>
      <c r="J17">
        <f t="shared" si="6"/>
        <v>-43</v>
      </c>
    </row>
    <row r="18" spans="1:12" x14ac:dyDescent="0.25">
      <c r="A18">
        <v>16</v>
      </c>
      <c r="B18">
        <f t="shared" si="0"/>
        <v>96</v>
      </c>
      <c r="C18">
        <f t="shared" si="1"/>
        <v>100</v>
      </c>
      <c r="E18">
        <f t="shared" si="2"/>
        <v>16</v>
      </c>
      <c r="F18">
        <f t="shared" si="3"/>
        <v>0.5714285714285714</v>
      </c>
      <c r="G18">
        <f t="shared" si="4"/>
        <v>-154.28571428571428</v>
      </c>
      <c r="H18">
        <f t="shared" si="7"/>
        <v>96</v>
      </c>
      <c r="I18">
        <f t="shared" si="5"/>
        <v>-100</v>
      </c>
      <c r="J18">
        <f t="shared" si="6"/>
        <v>-49</v>
      </c>
    </row>
    <row r="19" spans="1:12" x14ac:dyDescent="0.25">
      <c r="A19">
        <v>17</v>
      </c>
      <c r="B19">
        <f t="shared" si="0"/>
        <v>102</v>
      </c>
      <c r="C19">
        <f t="shared" si="1"/>
        <v>100</v>
      </c>
      <c r="E19">
        <f t="shared" si="2"/>
        <v>17</v>
      </c>
      <c r="F19">
        <f t="shared" si="3"/>
        <v>0.5714285714285714</v>
      </c>
      <c r="G19">
        <f t="shared" si="4"/>
        <v>-154.28571428571428</v>
      </c>
      <c r="H19">
        <f t="shared" si="7"/>
        <v>102</v>
      </c>
      <c r="I19">
        <f t="shared" si="5"/>
        <v>-100</v>
      </c>
      <c r="J19">
        <f t="shared" si="6"/>
        <v>-54</v>
      </c>
    </row>
    <row r="20" spans="1:12" x14ac:dyDescent="0.25">
      <c r="A20">
        <v>18</v>
      </c>
      <c r="B20">
        <f t="shared" si="0"/>
        <v>108</v>
      </c>
      <c r="C20">
        <f t="shared" si="1"/>
        <v>100</v>
      </c>
      <c r="E20">
        <f t="shared" si="2"/>
        <v>18</v>
      </c>
      <c r="F20">
        <f t="shared" si="3"/>
        <v>0.5714285714285714</v>
      </c>
      <c r="G20">
        <f t="shared" si="4"/>
        <v>-154.28571428571428</v>
      </c>
      <c r="H20">
        <f t="shared" si="7"/>
        <v>108</v>
      </c>
      <c r="I20">
        <f t="shared" si="5"/>
        <v>-100</v>
      </c>
      <c r="J20">
        <f t="shared" si="6"/>
        <v>-59</v>
      </c>
    </row>
    <row r="21" spans="1:12" x14ac:dyDescent="0.25">
      <c r="A21">
        <v>19</v>
      </c>
      <c r="B21">
        <f t="shared" si="0"/>
        <v>114</v>
      </c>
      <c r="C21">
        <f t="shared" si="1"/>
        <v>100</v>
      </c>
      <c r="E21">
        <f t="shared" si="2"/>
        <v>19</v>
      </c>
      <c r="F21">
        <f t="shared" si="3"/>
        <v>0.5714285714285714</v>
      </c>
      <c r="G21">
        <f t="shared" si="4"/>
        <v>-154.28571428571428</v>
      </c>
      <c r="H21">
        <f t="shared" si="7"/>
        <v>114</v>
      </c>
      <c r="I21">
        <f t="shared" si="5"/>
        <v>-100</v>
      </c>
      <c r="J21">
        <f t="shared" si="6"/>
        <v>-64</v>
      </c>
    </row>
    <row r="22" spans="1:12" x14ac:dyDescent="0.25">
      <c r="A22">
        <v>20</v>
      </c>
      <c r="B22">
        <f t="shared" si="0"/>
        <v>120</v>
      </c>
      <c r="C22">
        <f t="shared" si="1"/>
        <v>100</v>
      </c>
      <c r="E22">
        <f t="shared" si="2"/>
        <v>20</v>
      </c>
      <c r="F22">
        <f t="shared" si="3"/>
        <v>0.5714285714285714</v>
      </c>
      <c r="G22">
        <f t="shared" si="4"/>
        <v>-154.28571428571428</v>
      </c>
      <c r="H22">
        <f t="shared" si="7"/>
        <v>120</v>
      </c>
      <c r="I22">
        <f t="shared" si="5"/>
        <v>-100</v>
      </c>
      <c r="J22">
        <f t="shared" si="6"/>
        <v>-68</v>
      </c>
      <c r="L22">
        <f>-_xlfn.COT((F22*RADIANS(H22)-RADIANS(G22)+PI())/2)</f>
        <v>-2.5479584458345585</v>
      </c>
    </row>
    <row r="23" spans="1:12" x14ac:dyDescent="0.25">
      <c r="A23">
        <v>21</v>
      </c>
      <c r="B23">
        <f t="shared" si="0"/>
        <v>125.99999999999999</v>
      </c>
      <c r="C23">
        <f t="shared" si="1"/>
        <v>100</v>
      </c>
      <c r="E23">
        <f t="shared" si="2"/>
        <v>21</v>
      </c>
      <c r="F23">
        <f t="shared" si="3"/>
        <v>0.5714285714285714</v>
      </c>
      <c r="G23">
        <f t="shared" si="4"/>
        <v>-154.28571428571428</v>
      </c>
      <c r="H23">
        <f t="shared" si="7"/>
        <v>125.99999999999999</v>
      </c>
      <c r="I23">
        <f t="shared" si="5"/>
        <v>-100</v>
      </c>
      <c r="J23">
        <f t="shared" si="6"/>
        <v>-72</v>
      </c>
      <c r="L23">
        <f>ATAN(_xlfn.COT((F22*RADIANS(H22)-RADIANS(G22)+PI())/2))</f>
        <v>1.1967972013675408</v>
      </c>
    </row>
    <row r="24" spans="1:12" x14ac:dyDescent="0.25">
      <c r="A24">
        <v>22</v>
      </c>
      <c r="B24">
        <f t="shared" si="0"/>
        <v>132</v>
      </c>
      <c r="C24">
        <f t="shared" si="1"/>
        <v>100</v>
      </c>
      <c r="E24">
        <f t="shared" si="2"/>
        <v>22</v>
      </c>
      <c r="F24">
        <f t="shared" si="3"/>
        <v>0.5714285714285714</v>
      </c>
      <c r="G24">
        <f t="shared" si="4"/>
        <v>-154.28571428571428</v>
      </c>
      <c r="H24">
        <f t="shared" si="7"/>
        <v>132</v>
      </c>
      <c r="I24">
        <f t="shared" si="5"/>
        <v>-100</v>
      </c>
      <c r="J24">
        <f t="shared" si="6"/>
        <v>-76</v>
      </c>
    </row>
    <row r="25" spans="1:12" x14ac:dyDescent="0.25">
      <c r="A25">
        <v>23</v>
      </c>
      <c r="B25">
        <f t="shared" si="0"/>
        <v>138</v>
      </c>
      <c r="C25">
        <f t="shared" si="1"/>
        <v>100</v>
      </c>
      <c r="E25">
        <f t="shared" si="2"/>
        <v>23</v>
      </c>
      <c r="F25">
        <f t="shared" si="3"/>
        <v>0.5714285714285714</v>
      </c>
      <c r="G25">
        <f t="shared" si="4"/>
        <v>-154.28571428571428</v>
      </c>
      <c r="H25">
        <f t="shared" si="7"/>
        <v>138</v>
      </c>
      <c r="I25">
        <f t="shared" si="5"/>
        <v>-100</v>
      </c>
      <c r="J25">
        <f t="shared" si="6"/>
        <v>-80</v>
      </c>
    </row>
    <row r="26" spans="1:12" x14ac:dyDescent="0.25">
      <c r="A26">
        <v>24</v>
      </c>
      <c r="B26">
        <f t="shared" si="0"/>
        <v>144</v>
      </c>
      <c r="C26">
        <f t="shared" si="1"/>
        <v>100</v>
      </c>
      <c r="E26">
        <f t="shared" si="2"/>
        <v>24</v>
      </c>
      <c r="F26">
        <f t="shared" si="3"/>
        <v>0.5714285714285714</v>
      </c>
      <c r="G26">
        <f t="shared" si="4"/>
        <v>-154.28571428571428</v>
      </c>
      <c r="H26">
        <f t="shared" si="7"/>
        <v>144</v>
      </c>
      <c r="I26">
        <f t="shared" si="5"/>
        <v>-100</v>
      </c>
      <c r="J26">
        <f t="shared" si="6"/>
        <v>-83</v>
      </c>
    </row>
    <row r="27" spans="1:12" x14ac:dyDescent="0.25">
      <c r="A27">
        <v>25</v>
      </c>
      <c r="B27">
        <f t="shared" si="0"/>
        <v>150</v>
      </c>
      <c r="C27">
        <f t="shared" si="1"/>
        <v>100</v>
      </c>
      <c r="E27">
        <f t="shared" si="2"/>
        <v>25</v>
      </c>
      <c r="F27">
        <f t="shared" si="3"/>
        <v>0.5714285714285714</v>
      </c>
      <c r="G27">
        <f t="shared" si="4"/>
        <v>-154.28571428571428</v>
      </c>
      <c r="H27">
        <f t="shared" si="7"/>
        <v>150</v>
      </c>
      <c r="I27">
        <f t="shared" si="5"/>
        <v>-100</v>
      </c>
      <c r="J27">
        <f t="shared" si="6"/>
        <v>-87</v>
      </c>
    </row>
    <row r="28" spans="1:12" x14ac:dyDescent="0.25">
      <c r="A28">
        <v>26</v>
      </c>
      <c r="B28">
        <f t="shared" si="0"/>
        <v>156</v>
      </c>
      <c r="C28">
        <f t="shared" si="1"/>
        <v>100</v>
      </c>
      <c r="E28">
        <f t="shared" si="2"/>
        <v>26</v>
      </c>
      <c r="F28">
        <f t="shared" si="3"/>
        <v>0.5714285714285714</v>
      </c>
      <c r="G28">
        <f t="shared" si="4"/>
        <v>-154.28571428571428</v>
      </c>
      <c r="H28">
        <f t="shared" si="7"/>
        <v>156</v>
      </c>
      <c r="I28">
        <f t="shared" si="5"/>
        <v>-100</v>
      </c>
      <c r="J28">
        <f t="shared" si="6"/>
        <v>-89</v>
      </c>
    </row>
    <row r="29" spans="1:12" x14ac:dyDescent="0.25">
      <c r="A29">
        <v>27</v>
      </c>
      <c r="B29">
        <f t="shared" si="0"/>
        <v>162</v>
      </c>
      <c r="C29">
        <f t="shared" si="1"/>
        <v>100</v>
      </c>
      <c r="E29">
        <f t="shared" si="2"/>
        <v>27</v>
      </c>
      <c r="F29">
        <f t="shared" si="3"/>
        <v>0.5714285714285714</v>
      </c>
      <c r="G29">
        <f t="shared" si="4"/>
        <v>-154.28571428571428</v>
      </c>
      <c r="H29">
        <f t="shared" si="7"/>
        <v>162</v>
      </c>
      <c r="I29">
        <f t="shared" si="5"/>
        <v>-100</v>
      </c>
      <c r="J29">
        <f t="shared" si="6"/>
        <v>-92</v>
      </c>
    </row>
    <row r="30" spans="1:12" x14ac:dyDescent="0.25">
      <c r="A30">
        <v>28</v>
      </c>
      <c r="B30">
        <f t="shared" si="0"/>
        <v>168</v>
      </c>
      <c r="C30">
        <f t="shared" si="1"/>
        <v>100</v>
      </c>
      <c r="E30">
        <f t="shared" si="2"/>
        <v>28</v>
      </c>
      <c r="F30">
        <f t="shared" si="3"/>
        <v>0.5714285714285714</v>
      </c>
      <c r="G30">
        <f t="shared" si="4"/>
        <v>-154.28571428571428</v>
      </c>
      <c r="H30">
        <f t="shared" si="7"/>
        <v>168</v>
      </c>
      <c r="I30">
        <f t="shared" si="5"/>
        <v>-100</v>
      </c>
      <c r="J30">
        <f t="shared" si="6"/>
        <v>-94</v>
      </c>
    </row>
    <row r="31" spans="1:12" x14ac:dyDescent="0.25">
      <c r="A31">
        <v>29</v>
      </c>
      <c r="B31">
        <f t="shared" si="0"/>
        <v>174</v>
      </c>
      <c r="C31">
        <f t="shared" si="1"/>
        <v>100</v>
      </c>
      <c r="E31">
        <f t="shared" si="2"/>
        <v>29</v>
      </c>
      <c r="F31">
        <f t="shared" si="3"/>
        <v>0.5714285714285714</v>
      </c>
      <c r="G31">
        <f t="shared" si="4"/>
        <v>-154.28571428571428</v>
      </c>
      <c r="H31">
        <f t="shared" si="7"/>
        <v>174</v>
      </c>
      <c r="I31">
        <f t="shared" si="5"/>
        <v>-100</v>
      </c>
      <c r="J31">
        <f t="shared" si="6"/>
        <v>-96</v>
      </c>
    </row>
    <row r="32" spans="1:12" x14ac:dyDescent="0.25">
      <c r="A32">
        <v>30</v>
      </c>
      <c r="B32">
        <f t="shared" si="0"/>
        <v>180</v>
      </c>
      <c r="C32">
        <f t="shared" si="1"/>
        <v>100</v>
      </c>
      <c r="E32">
        <f t="shared" si="2"/>
        <v>30</v>
      </c>
      <c r="F32">
        <f t="shared" si="3"/>
        <v>0.5714285714285714</v>
      </c>
      <c r="G32">
        <f t="shared" si="4"/>
        <v>-154.28571428571428</v>
      </c>
      <c r="H32">
        <f t="shared" si="7"/>
        <v>180</v>
      </c>
      <c r="I32">
        <f t="shared" si="5"/>
        <v>-100</v>
      </c>
      <c r="J32">
        <f t="shared" si="6"/>
        <v>-97</v>
      </c>
    </row>
    <row r="33" spans="1:10" x14ac:dyDescent="0.25">
      <c r="A33">
        <v>31</v>
      </c>
      <c r="B33">
        <f t="shared" si="0"/>
        <v>186.00000000000003</v>
      </c>
      <c r="C33">
        <f t="shared" si="1"/>
        <v>-100</v>
      </c>
      <c r="E33">
        <f t="shared" si="2"/>
        <v>31</v>
      </c>
      <c r="F33">
        <f t="shared" si="3"/>
        <v>0.5714285714285714</v>
      </c>
      <c r="G33">
        <f t="shared" si="4"/>
        <v>-154.28571428571428</v>
      </c>
      <c r="H33">
        <f t="shared" si="7"/>
        <v>186.00000000000003</v>
      </c>
      <c r="I33">
        <f t="shared" si="5"/>
        <v>-100</v>
      </c>
      <c r="J33">
        <f t="shared" si="6"/>
        <v>-99</v>
      </c>
    </row>
    <row r="34" spans="1:10" x14ac:dyDescent="0.25">
      <c r="A34">
        <v>32</v>
      </c>
      <c r="B34">
        <f t="shared" si="0"/>
        <v>192</v>
      </c>
      <c r="C34">
        <f t="shared" si="1"/>
        <v>-100</v>
      </c>
      <c r="E34">
        <f t="shared" si="2"/>
        <v>32</v>
      </c>
      <c r="F34">
        <f t="shared" si="3"/>
        <v>0.5714285714285714</v>
      </c>
      <c r="G34">
        <f t="shared" si="4"/>
        <v>-154.28571428571428</v>
      </c>
      <c r="H34">
        <f t="shared" si="7"/>
        <v>192</v>
      </c>
      <c r="I34">
        <f t="shared" si="5"/>
        <v>-100</v>
      </c>
      <c r="J34">
        <f t="shared" si="6"/>
        <v>-99</v>
      </c>
    </row>
    <row r="35" spans="1:10" x14ac:dyDescent="0.25">
      <c r="A35">
        <v>33</v>
      </c>
      <c r="B35">
        <f t="shared" si="0"/>
        <v>198.00000000000003</v>
      </c>
      <c r="C35">
        <f t="shared" si="1"/>
        <v>-100</v>
      </c>
      <c r="E35">
        <f t="shared" si="2"/>
        <v>33</v>
      </c>
      <c r="F35">
        <f t="shared" si="3"/>
        <v>0.5714285714285714</v>
      </c>
      <c r="G35">
        <f t="shared" si="4"/>
        <v>-154.28571428571428</v>
      </c>
      <c r="H35">
        <f t="shared" si="7"/>
        <v>198.00000000000003</v>
      </c>
      <c r="I35">
        <f t="shared" si="5"/>
        <v>-100</v>
      </c>
      <c r="J35">
        <f t="shared" si="6"/>
        <v>-100</v>
      </c>
    </row>
    <row r="36" spans="1:10" x14ac:dyDescent="0.25">
      <c r="A36">
        <v>34</v>
      </c>
      <c r="B36">
        <f t="shared" si="0"/>
        <v>204</v>
      </c>
      <c r="C36">
        <f t="shared" si="1"/>
        <v>-100</v>
      </c>
      <c r="E36">
        <f t="shared" si="2"/>
        <v>34</v>
      </c>
      <c r="F36">
        <f t="shared" si="3"/>
        <v>0.5714285714285714</v>
      </c>
      <c r="G36">
        <f t="shared" si="4"/>
        <v>-154.28571428571428</v>
      </c>
      <c r="H36">
        <f t="shared" si="7"/>
        <v>204</v>
      </c>
      <c r="I36">
        <f t="shared" si="5"/>
        <v>-100</v>
      </c>
      <c r="J36">
        <f t="shared" si="6"/>
        <v>-100</v>
      </c>
    </row>
    <row r="37" spans="1:10" x14ac:dyDescent="0.25">
      <c r="A37">
        <v>35</v>
      </c>
      <c r="B37">
        <f t="shared" si="0"/>
        <v>210</v>
      </c>
      <c r="C37">
        <f t="shared" si="1"/>
        <v>-100</v>
      </c>
      <c r="E37">
        <f t="shared" si="2"/>
        <v>35</v>
      </c>
      <c r="F37">
        <f t="shared" si="3"/>
        <v>0.5714285714285714</v>
      </c>
      <c r="G37">
        <f t="shared" si="4"/>
        <v>-154.28571428571428</v>
      </c>
      <c r="H37">
        <f t="shared" si="7"/>
        <v>210</v>
      </c>
      <c r="I37">
        <f t="shared" si="5"/>
        <v>-100</v>
      </c>
      <c r="J37">
        <f t="shared" si="6"/>
        <v>-100</v>
      </c>
    </row>
    <row r="38" spans="1:10" x14ac:dyDescent="0.25">
      <c r="A38">
        <v>36</v>
      </c>
      <c r="B38">
        <f t="shared" si="0"/>
        <v>216</v>
      </c>
      <c r="C38">
        <f t="shared" si="1"/>
        <v>-100</v>
      </c>
      <c r="E38">
        <f t="shared" si="2"/>
        <v>36</v>
      </c>
      <c r="F38">
        <f t="shared" si="3"/>
        <v>0.5714285714285714</v>
      </c>
      <c r="G38">
        <f t="shared" si="4"/>
        <v>-154.28571428571428</v>
      </c>
      <c r="H38">
        <f t="shared" si="7"/>
        <v>216</v>
      </c>
      <c r="I38">
        <f t="shared" si="5"/>
        <v>-100</v>
      </c>
      <c r="J38">
        <f t="shared" si="6"/>
        <v>-99</v>
      </c>
    </row>
    <row r="39" spans="1:10" x14ac:dyDescent="0.25">
      <c r="A39">
        <v>37</v>
      </c>
      <c r="B39">
        <f t="shared" si="0"/>
        <v>222</v>
      </c>
      <c r="C39">
        <f t="shared" si="1"/>
        <v>-100</v>
      </c>
      <c r="E39">
        <f t="shared" si="2"/>
        <v>37</v>
      </c>
      <c r="F39">
        <f t="shared" si="3"/>
        <v>0.5714285714285714</v>
      </c>
      <c r="G39">
        <f t="shared" si="4"/>
        <v>-154.28571428571428</v>
      </c>
      <c r="H39">
        <f t="shared" si="7"/>
        <v>222</v>
      </c>
      <c r="I39">
        <f t="shared" si="5"/>
        <v>-100</v>
      </c>
      <c r="J39">
        <f t="shared" si="6"/>
        <v>-98</v>
      </c>
    </row>
    <row r="40" spans="1:10" x14ac:dyDescent="0.25">
      <c r="A40">
        <v>38</v>
      </c>
      <c r="B40">
        <f t="shared" si="0"/>
        <v>228</v>
      </c>
      <c r="C40">
        <f t="shared" si="1"/>
        <v>-100</v>
      </c>
      <c r="E40">
        <f t="shared" si="2"/>
        <v>38</v>
      </c>
      <c r="F40">
        <f t="shared" si="3"/>
        <v>0.5714285714285714</v>
      </c>
      <c r="G40">
        <f t="shared" si="4"/>
        <v>-154.28571428571428</v>
      </c>
      <c r="H40">
        <f t="shared" si="7"/>
        <v>228</v>
      </c>
      <c r="I40">
        <f t="shared" si="5"/>
        <v>-100</v>
      </c>
      <c r="J40">
        <f t="shared" si="6"/>
        <v>-97</v>
      </c>
    </row>
    <row r="41" spans="1:10" x14ac:dyDescent="0.25">
      <c r="A41">
        <v>39</v>
      </c>
      <c r="B41">
        <f t="shared" si="0"/>
        <v>234</v>
      </c>
      <c r="C41">
        <f t="shared" si="1"/>
        <v>-100</v>
      </c>
      <c r="E41">
        <f t="shared" si="2"/>
        <v>39</v>
      </c>
      <c r="F41">
        <f t="shared" si="3"/>
        <v>0.5714285714285714</v>
      </c>
      <c r="G41">
        <f t="shared" si="4"/>
        <v>-154.28571428571428</v>
      </c>
      <c r="H41">
        <f t="shared" si="7"/>
        <v>234</v>
      </c>
      <c r="I41">
        <f t="shared" si="5"/>
        <v>-100</v>
      </c>
      <c r="J41">
        <f t="shared" si="6"/>
        <v>-95</v>
      </c>
    </row>
    <row r="42" spans="1:10" x14ac:dyDescent="0.25">
      <c r="A42">
        <v>40</v>
      </c>
      <c r="B42">
        <f t="shared" si="0"/>
        <v>240</v>
      </c>
      <c r="C42">
        <f t="shared" si="1"/>
        <v>-100</v>
      </c>
      <c r="E42">
        <f t="shared" si="2"/>
        <v>40</v>
      </c>
      <c r="F42">
        <f t="shared" si="3"/>
        <v>0.5714285714285714</v>
      </c>
      <c r="G42">
        <f t="shared" si="4"/>
        <v>-154.28571428571428</v>
      </c>
      <c r="H42">
        <f t="shared" si="7"/>
        <v>240</v>
      </c>
      <c r="I42">
        <f t="shared" si="5"/>
        <v>-100</v>
      </c>
      <c r="J42">
        <f t="shared" si="6"/>
        <v>-93</v>
      </c>
    </row>
    <row r="43" spans="1:10" x14ac:dyDescent="0.25">
      <c r="A43">
        <v>41</v>
      </c>
      <c r="B43">
        <f t="shared" si="0"/>
        <v>246</v>
      </c>
      <c r="C43">
        <f t="shared" si="1"/>
        <v>-100</v>
      </c>
      <c r="E43">
        <f t="shared" si="2"/>
        <v>41</v>
      </c>
      <c r="F43">
        <f t="shared" si="3"/>
        <v>0.5714285714285714</v>
      </c>
      <c r="G43">
        <f t="shared" si="4"/>
        <v>-154.28571428571428</v>
      </c>
      <c r="H43">
        <f t="shared" si="7"/>
        <v>246</v>
      </c>
      <c r="I43">
        <f t="shared" si="5"/>
        <v>-100</v>
      </c>
      <c r="J43">
        <f t="shared" si="6"/>
        <v>-91</v>
      </c>
    </row>
    <row r="44" spans="1:10" x14ac:dyDescent="0.25">
      <c r="A44">
        <v>42</v>
      </c>
      <c r="B44">
        <f t="shared" si="0"/>
        <v>251.99999999999997</v>
      </c>
      <c r="C44">
        <f t="shared" si="1"/>
        <v>-100</v>
      </c>
      <c r="E44">
        <f t="shared" si="2"/>
        <v>42</v>
      </c>
      <c r="F44">
        <f t="shared" si="3"/>
        <v>0.5714285714285714</v>
      </c>
      <c r="G44">
        <f t="shared" si="4"/>
        <v>-154.28571428571428</v>
      </c>
      <c r="H44">
        <f t="shared" si="7"/>
        <v>251.99999999999997</v>
      </c>
      <c r="I44">
        <f t="shared" si="5"/>
        <v>-100</v>
      </c>
      <c r="J44">
        <f t="shared" si="6"/>
        <v>-88</v>
      </c>
    </row>
    <row r="45" spans="1:10" x14ac:dyDescent="0.25">
      <c r="A45">
        <v>43</v>
      </c>
      <c r="B45">
        <f t="shared" si="0"/>
        <v>258</v>
      </c>
      <c r="C45">
        <f t="shared" si="1"/>
        <v>-100</v>
      </c>
      <c r="E45">
        <f t="shared" si="2"/>
        <v>43</v>
      </c>
      <c r="F45">
        <f t="shared" si="3"/>
        <v>0.5714285714285714</v>
      </c>
      <c r="G45">
        <f t="shared" si="4"/>
        <v>-154.28571428571428</v>
      </c>
      <c r="H45">
        <f t="shared" si="7"/>
        <v>258</v>
      </c>
      <c r="I45">
        <f t="shared" si="5"/>
        <v>-100</v>
      </c>
      <c r="J45">
        <f t="shared" si="6"/>
        <v>-85</v>
      </c>
    </row>
    <row r="46" spans="1:10" x14ac:dyDescent="0.25">
      <c r="A46">
        <v>44</v>
      </c>
      <c r="B46">
        <f t="shared" si="0"/>
        <v>264</v>
      </c>
      <c r="C46">
        <f t="shared" si="1"/>
        <v>-100</v>
      </c>
      <c r="E46">
        <f t="shared" si="2"/>
        <v>44</v>
      </c>
      <c r="F46">
        <f t="shared" si="3"/>
        <v>0.5714285714285714</v>
      </c>
      <c r="G46">
        <f t="shared" si="4"/>
        <v>-154.28571428571428</v>
      </c>
      <c r="H46">
        <f t="shared" si="7"/>
        <v>264</v>
      </c>
      <c r="I46">
        <f t="shared" si="5"/>
        <v>-100</v>
      </c>
      <c r="J46">
        <f t="shared" si="6"/>
        <v>-82</v>
      </c>
    </row>
    <row r="47" spans="1:10" x14ac:dyDescent="0.25">
      <c r="A47">
        <v>45</v>
      </c>
      <c r="B47">
        <f t="shared" si="0"/>
        <v>270</v>
      </c>
      <c r="C47">
        <f t="shared" si="1"/>
        <v>-100</v>
      </c>
      <c r="E47">
        <f t="shared" si="2"/>
        <v>45</v>
      </c>
      <c r="F47">
        <f t="shared" si="3"/>
        <v>0.5714285714285714</v>
      </c>
      <c r="G47">
        <f t="shared" si="4"/>
        <v>-154.28571428571428</v>
      </c>
      <c r="H47">
        <f t="shared" si="7"/>
        <v>270</v>
      </c>
      <c r="I47">
        <f t="shared" si="5"/>
        <v>-100</v>
      </c>
      <c r="J47">
        <f t="shared" si="6"/>
        <v>-78</v>
      </c>
    </row>
    <row r="48" spans="1:10" x14ac:dyDescent="0.25">
      <c r="A48">
        <v>46</v>
      </c>
      <c r="B48">
        <f t="shared" si="0"/>
        <v>276</v>
      </c>
      <c r="C48">
        <f t="shared" si="1"/>
        <v>-100</v>
      </c>
      <c r="E48">
        <f t="shared" si="2"/>
        <v>46</v>
      </c>
      <c r="F48">
        <f t="shared" si="3"/>
        <v>0.5714285714285714</v>
      </c>
      <c r="G48">
        <f t="shared" si="4"/>
        <v>-154.28571428571428</v>
      </c>
      <c r="H48">
        <f t="shared" si="7"/>
        <v>276</v>
      </c>
      <c r="I48">
        <f t="shared" si="5"/>
        <v>-100</v>
      </c>
      <c r="J48">
        <f t="shared" si="6"/>
        <v>-74</v>
      </c>
    </row>
    <row r="49" spans="1:10" x14ac:dyDescent="0.25">
      <c r="A49">
        <v>47</v>
      </c>
      <c r="B49">
        <f t="shared" si="0"/>
        <v>282</v>
      </c>
      <c r="C49">
        <f t="shared" si="1"/>
        <v>-100</v>
      </c>
      <c r="E49">
        <f t="shared" si="2"/>
        <v>47</v>
      </c>
      <c r="F49">
        <f t="shared" si="3"/>
        <v>0.5714285714285714</v>
      </c>
      <c r="G49">
        <f t="shared" si="4"/>
        <v>-154.28571428571428</v>
      </c>
      <c r="H49">
        <f t="shared" si="7"/>
        <v>282</v>
      </c>
      <c r="I49">
        <f t="shared" si="5"/>
        <v>-100</v>
      </c>
      <c r="J49">
        <f t="shared" si="6"/>
        <v>-70</v>
      </c>
    </row>
    <row r="50" spans="1:10" x14ac:dyDescent="0.25">
      <c r="A50">
        <v>48</v>
      </c>
      <c r="B50">
        <f t="shared" si="0"/>
        <v>288</v>
      </c>
      <c r="C50">
        <f t="shared" si="1"/>
        <v>-100</v>
      </c>
      <c r="E50">
        <f t="shared" si="2"/>
        <v>48</v>
      </c>
      <c r="F50">
        <f t="shared" si="3"/>
        <v>0.5714285714285714</v>
      </c>
      <c r="G50">
        <f t="shared" si="4"/>
        <v>-154.28571428571428</v>
      </c>
      <c r="H50">
        <f t="shared" si="7"/>
        <v>288</v>
      </c>
      <c r="I50">
        <f t="shared" si="5"/>
        <v>-100</v>
      </c>
      <c r="J50">
        <f t="shared" si="6"/>
        <v>-66</v>
      </c>
    </row>
    <row r="51" spans="1:10" x14ac:dyDescent="0.25">
      <c r="A51">
        <v>49</v>
      </c>
      <c r="B51">
        <f t="shared" si="0"/>
        <v>294</v>
      </c>
      <c r="C51">
        <f t="shared" si="1"/>
        <v>-100</v>
      </c>
      <c r="E51">
        <f t="shared" si="2"/>
        <v>49</v>
      </c>
      <c r="F51">
        <f t="shared" si="3"/>
        <v>0.5714285714285714</v>
      </c>
      <c r="G51">
        <f t="shared" si="4"/>
        <v>-154.28571428571428</v>
      </c>
      <c r="H51">
        <f t="shared" si="7"/>
        <v>294</v>
      </c>
      <c r="I51">
        <f t="shared" si="5"/>
        <v>-100</v>
      </c>
      <c r="J51">
        <f t="shared" si="6"/>
        <v>-61</v>
      </c>
    </row>
    <row r="52" spans="1:10" x14ac:dyDescent="0.25">
      <c r="A52">
        <v>50</v>
      </c>
      <c r="B52">
        <f t="shared" si="0"/>
        <v>300</v>
      </c>
      <c r="C52">
        <f t="shared" si="1"/>
        <v>-100</v>
      </c>
      <c r="E52">
        <f t="shared" si="2"/>
        <v>50</v>
      </c>
      <c r="F52">
        <f t="shared" si="3"/>
        <v>0.5714285714285714</v>
      </c>
      <c r="G52">
        <f t="shared" si="4"/>
        <v>-154.28571428571428</v>
      </c>
      <c r="H52">
        <f t="shared" si="7"/>
        <v>300</v>
      </c>
      <c r="I52">
        <f t="shared" si="5"/>
        <v>-100</v>
      </c>
      <c r="J52">
        <f t="shared" si="6"/>
        <v>-56</v>
      </c>
    </row>
    <row r="53" spans="1:10" x14ac:dyDescent="0.25">
      <c r="A53">
        <v>51</v>
      </c>
      <c r="B53">
        <f t="shared" si="0"/>
        <v>306</v>
      </c>
      <c r="C53">
        <f t="shared" si="1"/>
        <v>-100</v>
      </c>
      <c r="E53">
        <f t="shared" si="2"/>
        <v>51</v>
      </c>
      <c r="F53">
        <f t="shared" si="3"/>
        <v>0.5714285714285714</v>
      </c>
      <c r="G53">
        <f t="shared" si="4"/>
        <v>-154.28571428571428</v>
      </c>
      <c r="H53">
        <f t="shared" si="7"/>
        <v>306</v>
      </c>
      <c r="I53">
        <f t="shared" si="5"/>
        <v>-100</v>
      </c>
      <c r="J53">
        <f t="shared" si="6"/>
        <v>-51</v>
      </c>
    </row>
    <row r="54" spans="1:10" x14ac:dyDescent="0.25">
      <c r="A54">
        <v>52</v>
      </c>
      <c r="B54">
        <f t="shared" si="0"/>
        <v>312</v>
      </c>
      <c r="C54">
        <f t="shared" si="1"/>
        <v>-100</v>
      </c>
      <c r="E54">
        <f t="shared" si="2"/>
        <v>52</v>
      </c>
      <c r="F54">
        <f t="shared" si="3"/>
        <v>0.5714285714285714</v>
      </c>
      <c r="G54">
        <f t="shared" si="4"/>
        <v>-154.28571428571428</v>
      </c>
      <c r="H54">
        <f t="shared" si="7"/>
        <v>312</v>
      </c>
      <c r="I54">
        <f t="shared" si="5"/>
        <v>-100</v>
      </c>
      <c r="J54">
        <f t="shared" si="6"/>
        <v>-46</v>
      </c>
    </row>
    <row r="55" spans="1:10" x14ac:dyDescent="0.25">
      <c r="A55">
        <v>53</v>
      </c>
      <c r="B55">
        <f t="shared" si="0"/>
        <v>318</v>
      </c>
      <c r="C55">
        <f t="shared" si="1"/>
        <v>-100</v>
      </c>
      <c r="E55">
        <f t="shared" si="2"/>
        <v>53</v>
      </c>
      <c r="F55">
        <f t="shared" si="3"/>
        <v>0.5714285714285714</v>
      </c>
      <c r="G55">
        <f t="shared" si="4"/>
        <v>-154.28571428571428</v>
      </c>
      <c r="H55">
        <f t="shared" si="7"/>
        <v>318</v>
      </c>
      <c r="I55">
        <f t="shared" si="5"/>
        <v>-100</v>
      </c>
      <c r="J55">
        <f t="shared" si="6"/>
        <v>-41</v>
      </c>
    </row>
    <row r="56" spans="1:10" x14ac:dyDescent="0.25">
      <c r="A56">
        <v>54</v>
      </c>
      <c r="B56">
        <f t="shared" si="0"/>
        <v>324</v>
      </c>
      <c r="C56">
        <f t="shared" si="1"/>
        <v>-100</v>
      </c>
      <c r="E56">
        <f t="shared" si="2"/>
        <v>54</v>
      </c>
      <c r="F56">
        <f t="shared" si="3"/>
        <v>0.5714285714285714</v>
      </c>
      <c r="G56">
        <f t="shared" si="4"/>
        <v>-154.28571428571428</v>
      </c>
      <c r="H56">
        <f t="shared" si="7"/>
        <v>324</v>
      </c>
      <c r="I56">
        <f t="shared" si="5"/>
        <v>-100</v>
      </c>
      <c r="J56">
        <f t="shared" si="6"/>
        <v>-35</v>
      </c>
    </row>
    <row r="57" spans="1:10" x14ac:dyDescent="0.25">
      <c r="A57">
        <v>55</v>
      </c>
      <c r="B57">
        <f t="shared" si="0"/>
        <v>330</v>
      </c>
      <c r="C57">
        <f t="shared" si="1"/>
        <v>-100</v>
      </c>
      <c r="E57">
        <f t="shared" si="2"/>
        <v>55</v>
      </c>
      <c r="F57">
        <f t="shared" si="3"/>
        <v>0.5714285714285714</v>
      </c>
      <c r="G57">
        <f t="shared" si="4"/>
        <v>-154.28571428571428</v>
      </c>
      <c r="H57">
        <f t="shared" si="7"/>
        <v>330</v>
      </c>
      <c r="I57">
        <f t="shared" si="5"/>
        <v>-100</v>
      </c>
      <c r="J57">
        <f t="shared" si="6"/>
        <v>-29</v>
      </c>
    </row>
    <row r="58" spans="1:10" x14ac:dyDescent="0.25">
      <c r="A58">
        <v>56</v>
      </c>
      <c r="B58">
        <f t="shared" si="0"/>
        <v>336</v>
      </c>
      <c r="C58">
        <f t="shared" si="1"/>
        <v>-100</v>
      </c>
      <c r="E58">
        <f t="shared" si="2"/>
        <v>56</v>
      </c>
      <c r="F58">
        <f t="shared" si="3"/>
        <v>0.5714285714285714</v>
      </c>
      <c r="G58">
        <f t="shared" si="4"/>
        <v>-154.28571428571428</v>
      </c>
      <c r="H58">
        <f t="shared" si="7"/>
        <v>336</v>
      </c>
      <c r="I58">
        <f t="shared" si="5"/>
        <v>-100</v>
      </c>
      <c r="J58">
        <f t="shared" si="6"/>
        <v>-24</v>
      </c>
    </row>
    <row r="59" spans="1:10" x14ac:dyDescent="0.25">
      <c r="A59">
        <v>57</v>
      </c>
      <c r="B59">
        <f t="shared" si="0"/>
        <v>342</v>
      </c>
      <c r="C59">
        <f t="shared" si="1"/>
        <v>-100</v>
      </c>
      <c r="E59">
        <f t="shared" si="2"/>
        <v>57</v>
      </c>
      <c r="F59">
        <f t="shared" si="3"/>
        <v>0.5714285714285714</v>
      </c>
      <c r="G59">
        <f t="shared" si="4"/>
        <v>-154.28571428571428</v>
      </c>
      <c r="H59">
        <f t="shared" si="7"/>
        <v>342</v>
      </c>
      <c r="I59">
        <f t="shared" si="5"/>
        <v>-100</v>
      </c>
      <c r="J59">
        <f t="shared" si="6"/>
        <v>-18</v>
      </c>
    </row>
    <row r="60" spans="1:10" x14ac:dyDescent="0.25">
      <c r="A60">
        <v>58</v>
      </c>
      <c r="B60">
        <f t="shared" si="0"/>
        <v>348</v>
      </c>
      <c r="C60">
        <f t="shared" si="1"/>
        <v>-100</v>
      </c>
      <c r="E60">
        <f t="shared" si="2"/>
        <v>58</v>
      </c>
      <c r="F60">
        <f t="shared" si="3"/>
        <v>0.5714285714285714</v>
      </c>
      <c r="G60">
        <f t="shared" si="4"/>
        <v>-154.28571428571428</v>
      </c>
      <c r="H60">
        <f t="shared" si="7"/>
        <v>348</v>
      </c>
      <c r="I60">
        <f t="shared" si="5"/>
        <v>-100</v>
      </c>
      <c r="J60">
        <f t="shared" si="6"/>
        <v>-12</v>
      </c>
    </row>
    <row r="61" spans="1:10" x14ac:dyDescent="0.25">
      <c r="A61">
        <v>59</v>
      </c>
      <c r="B61">
        <f t="shared" si="0"/>
        <v>354</v>
      </c>
      <c r="C61">
        <f t="shared" si="1"/>
        <v>-100</v>
      </c>
      <c r="E61">
        <f t="shared" si="2"/>
        <v>59</v>
      </c>
      <c r="F61">
        <f t="shared" si="3"/>
        <v>0.5714285714285714</v>
      </c>
      <c r="G61">
        <f t="shared" si="4"/>
        <v>-154.28571428571428</v>
      </c>
      <c r="H61">
        <f t="shared" si="7"/>
        <v>354</v>
      </c>
      <c r="I61">
        <f t="shared" si="5"/>
        <v>-100</v>
      </c>
      <c r="J61">
        <f t="shared" si="6"/>
        <v>-6</v>
      </c>
    </row>
    <row r="62" spans="1:10" x14ac:dyDescent="0.25">
      <c r="A62">
        <v>60</v>
      </c>
      <c r="B62">
        <f t="shared" si="0"/>
        <v>360</v>
      </c>
      <c r="C62">
        <f t="shared" si="1"/>
        <v>-100</v>
      </c>
      <c r="E62">
        <f t="shared" si="2"/>
        <v>60</v>
      </c>
      <c r="F62">
        <f t="shared" si="3"/>
        <v>0.5714285714285714</v>
      </c>
      <c r="G62">
        <f t="shared" si="4"/>
        <v>-154.28571428571428</v>
      </c>
      <c r="H62">
        <f t="shared" si="7"/>
        <v>360</v>
      </c>
      <c r="I62">
        <f t="shared" si="5"/>
        <v>-100</v>
      </c>
      <c r="J62">
        <f t="shared" si="6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topLeftCell="A7" workbookViewId="0">
      <selection activeCell="A40" sqref="A18:A40"/>
    </sheetView>
  </sheetViews>
  <sheetFormatPr defaultRowHeight="15" x14ac:dyDescent="0.25"/>
  <sheetData>
    <row r="1" spans="1:1" x14ac:dyDescent="0.25">
      <c r="A1">
        <v>255</v>
      </c>
    </row>
    <row r="2" spans="1:1" x14ac:dyDescent="0.25">
      <c r="A2">
        <v>255</v>
      </c>
    </row>
    <row r="3" spans="1:1" x14ac:dyDescent="0.25">
      <c r="A3">
        <v>255</v>
      </c>
    </row>
    <row r="4" spans="1:1" x14ac:dyDescent="0.25">
      <c r="A4">
        <v>223</v>
      </c>
    </row>
    <row r="5" spans="1:1" x14ac:dyDescent="0.25">
      <c r="A5">
        <v>174</v>
      </c>
    </row>
    <row r="6" spans="1:1" x14ac:dyDescent="0.25">
      <c r="A6">
        <v>142</v>
      </c>
    </row>
    <row r="7" spans="1:1" x14ac:dyDescent="0.25">
      <c r="A7">
        <v>120</v>
      </c>
    </row>
    <row r="8" spans="1:1" x14ac:dyDescent="0.25">
      <c r="A8">
        <v>103</v>
      </c>
    </row>
    <row r="9" spans="1:1" x14ac:dyDescent="0.25">
      <c r="A9">
        <v>91</v>
      </c>
    </row>
    <row r="10" spans="1:1" x14ac:dyDescent="0.25">
      <c r="A10">
        <v>80</v>
      </c>
    </row>
    <row r="11" spans="1:1" x14ac:dyDescent="0.25">
      <c r="A11">
        <v>72</v>
      </c>
    </row>
    <row r="12" spans="1:1" x14ac:dyDescent="0.25">
      <c r="A12">
        <v>66</v>
      </c>
    </row>
    <row r="13" spans="1:1" x14ac:dyDescent="0.25">
      <c r="A13">
        <v>60</v>
      </c>
    </row>
    <row r="14" spans="1:1" x14ac:dyDescent="0.25">
      <c r="A14">
        <v>55</v>
      </c>
    </row>
    <row r="15" spans="1:1" x14ac:dyDescent="0.25">
      <c r="A15">
        <v>51</v>
      </c>
    </row>
    <row r="16" spans="1:1" x14ac:dyDescent="0.25">
      <c r="A16">
        <v>48</v>
      </c>
    </row>
    <row r="17" spans="1:1" x14ac:dyDescent="0.25">
      <c r="A17">
        <v>45</v>
      </c>
    </row>
    <row r="18" spans="1:1" x14ac:dyDescent="0.25">
      <c r="A18">
        <v>42</v>
      </c>
    </row>
    <row r="19" spans="1:1" x14ac:dyDescent="0.25">
      <c r="A19">
        <v>39</v>
      </c>
    </row>
    <row r="20" spans="1:1" x14ac:dyDescent="0.25">
      <c r="A20">
        <v>37</v>
      </c>
    </row>
    <row r="21" spans="1:1" x14ac:dyDescent="0.25">
      <c r="A21">
        <v>35</v>
      </c>
    </row>
    <row r="22" spans="1:1" x14ac:dyDescent="0.25">
      <c r="A22">
        <v>33</v>
      </c>
    </row>
    <row r="23" spans="1:1" x14ac:dyDescent="0.25">
      <c r="A23">
        <v>32</v>
      </c>
    </row>
    <row r="24" spans="1:1" x14ac:dyDescent="0.25">
      <c r="A24">
        <v>30</v>
      </c>
    </row>
    <row r="25" spans="1:1" x14ac:dyDescent="0.25">
      <c r="A25">
        <v>29</v>
      </c>
    </row>
    <row r="26" spans="1:1" x14ac:dyDescent="0.25">
      <c r="A26">
        <v>28</v>
      </c>
    </row>
    <row r="27" spans="1:1" x14ac:dyDescent="0.25">
      <c r="A27">
        <v>27</v>
      </c>
    </row>
    <row r="28" spans="1:1" x14ac:dyDescent="0.25">
      <c r="A28">
        <v>26</v>
      </c>
    </row>
    <row r="29" spans="1:1" x14ac:dyDescent="0.25">
      <c r="A29">
        <v>25</v>
      </c>
    </row>
    <row r="30" spans="1:1" x14ac:dyDescent="0.25">
      <c r="A30">
        <v>24</v>
      </c>
    </row>
    <row r="31" spans="1:1" x14ac:dyDescent="0.25">
      <c r="A31">
        <v>23</v>
      </c>
    </row>
    <row r="32" spans="1:1" x14ac:dyDescent="0.25">
      <c r="A32">
        <v>22</v>
      </c>
    </row>
    <row r="33" spans="1:1" x14ac:dyDescent="0.25">
      <c r="A33">
        <v>21</v>
      </c>
    </row>
    <row r="34" spans="1:1" x14ac:dyDescent="0.25">
      <c r="A34">
        <v>21</v>
      </c>
    </row>
    <row r="35" spans="1:1" x14ac:dyDescent="0.25">
      <c r="A35">
        <v>20</v>
      </c>
    </row>
    <row r="36" spans="1:1" x14ac:dyDescent="0.25">
      <c r="A36">
        <v>19</v>
      </c>
    </row>
    <row r="37" spans="1:1" x14ac:dyDescent="0.25">
      <c r="A37">
        <v>15</v>
      </c>
    </row>
    <row r="38" spans="1:1" x14ac:dyDescent="0.25">
      <c r="A38">
        <v>11</v>
      </c>
    </row>
    <row r="39" spans="1:1" x14ac:dyDescent="0.25">
      <c r="A39">
        <v>7</v>
      </c>
    </row>
    <row r="40" spans="1:1" x14ac:dyDescent="0.25">
      <c r="A40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modulation</vt:lpstr>
      <vt:lpstr>Modulation Equations</vt:lpstr>
      <vt:lpstr>Sheet2</vt:lpstr>
      <vt:lpstr>Inflected Sin</vt:lpstr>
      <vt:lpstr>inflected Tri</vt:lpstr>
      <vt:lpstr>Inflected Saw</vt:lpstr>
      <vt:lpstr>Inflected Rev Saw</vt:lpstr>
      <vt:lpstr>Inflected Square</vt:lpstr>
      <vt:lpstr>B25k</vt:lpstr>
      <vt:lpstr>Delay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Nancy</cp:lastModifiedBy>
  <dcterms:created xsi:type="dcterms:W3CDTF">2016-12-27T05:32:59Z</dcterms:created>
  <dcterms:modified xsi:type="dcterms:W3CDTF">2017-01-16T01:56:10Z</dcterms:modified>
</cp:coreProperties>
</file>