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300" windowHeight="6480"/>
  </bookViews>
  <sheets>
    <sheet name="HH-Liste nach Gebäude" sheetId="6" r:id="rId1"/>
    <sheet name="HH-Liste nach Wohntyp" sheetId="1" r:id="rId2"/>
    <sheet name="Kontrolle Aussstattung" sheetId="2" r:id="rId3"/>
  </sheets>
  <calcPr calcId="145621"/>
</workbook>
</file>

<file path=xl/calcChain.xml><?xml version="1.0" encoding="utf-8"?>
<calcChain xmlns="http://schemas.openxmlformats.org/spreadsheetml/2006/main">
  <c r="M129" i="1" l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4" i="1"/>
  <c r="M5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K2" i="1" l="1"/>
  <c r="AJ2" i="1"/>
  <c r="AI2" i="1"/>
  <c r="AH2" i="1"/>
  <c r="AG2" i="1"/>
  <c r="AK1" i="1"/>
  <c r="AJ1" i="1"/>
  <c r="AI1" i="1"/>
  <c r="AH1" i="1"/>
  <c r="AG1" i="1"/>
  <c r="K129" i="1"/>
  <c r="K128" i="1"/>
  <c r="K127" i="1"/>
  <c r="K126" i="1"/>
  <c r="K125" i="1"/>
  <c r="K124" i="1"/>
  <c r="K123" i="1"/>
  <c r="K121" i="1"/>
  <c r="K120" i="1"/>
  <c r="K119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98" i="1"/>
  <c r="K97" i="1"/>
  <c r="K96" i="1"/>
  <c r="K95" i="1"/>
  <c r="K94" i="1"/>
  <c r="K93" i="1"/>
  <c r="K92" i="1"/>
  <c r="K91" i="1"/>
  <c r="K90" i="1"/>
  <c r="K89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4" i="1"/>
  <c r="J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E34" i="2" l="1"/>
  <c r="F34" i="2"/>
  <c r="G34" i="2"/>
  <c r="H34" i="2"/>
  <c r="I34" i="2"/>
  <c r="J34" i="2"/>
  <c r="K34" i="2"/>
  <c r="K42" i="2" s="1"/>
  <c r="L34" i="2"/>
  <c r="M34" i="2"/>
  <c r="N34" i="2"/>
  <c r="E35" i="2"/>
  <c r="E42" i="2" s="1"/>
  <c r="F35" i="2"/>
  <c r="G35" i="2"/>
  <c r="H35" i="2"/>
  <c r="I35" i="2"/>
  <c r="J35" i="2"/>
  <c r="K35" i="2"/>
  <c r="L35" i="2"/>
  <c r="M35" i="2"/>
  <c r="M42" i="2" s="1"/>
  <c r="N35" i="2"/>
  <c r="E36" i="2"/>
  <c r="F36" i="2"/>
  <c r="G36" i="2"/>
  <c r="H36" i="2"/>
  <c r="I36" i="2"/>
  <c r="J36" i="2"/>
  <c r="K36" i="2"/>
  <c r="L36" i="2"/>
  <c r="M36" i="2"/>
  <c r="N36" i="2"/>
  <c r="E37" i="2"/>
  <c r="F37" i="2"/>
  <c r="G37" i="2"/>
  <c r="H37" i="2"/>
  <c r="I37" i="2"/>
  <c r="J37" i="2"/>
  <c r="K37" i="2"/>
  <c r="L37" i="2"/>
  <c r="M37" i="2"/>
  <c r="N37" i="2"/>
  <c r="E38" i="2"/>
  <c r="F38" i="2"/>
  <c r="G38" i="2"/>
  <c r="H38" i="2"/>
  <c r="I38" i="2"/>
  <c r="J38" i="2"/>
  <c r="K38" i="2"/>
  <c r="L38" i="2"/>
  <c r="M38" i="2"/>
  <c r="N38" i="2"/>
  <c r="E39" i="2"/>
  <c r="F39" i="2"/>
  <c r="G39" i="2"/>
  <c r="H39" i="2"/>
  <c r="I39" i="2"/>
  <c r="J39" i="2"/>
  <c r="K39" i="2"/>
  <c r="L39" i="2"/>
  <c r="M39" i="2"/>
  <c r="N39" i="2"/>
  <c r="E40" i="2"/>
  <c r="F40" i="2"/>
  <c r="G40" i="2"/>
  <c r="H40" i="2"/>
  <c r="I40" i="2"/>
  <c r="J40" i="2"/>
  <c r="K40" i="2"/>
  <c r="L40" i="2"/>
  <c r="M40" i="2"/>
  <c r="N40" i="2"/>
  <c r="E41" i="2"/>
  <c r="F41" i="2"/>
  <c r="G41" i="2"/>
  <c r="H41" i="2"/>
  <c r="I41" i="2"/>
  <c r="J41" i="2"/>
  <c r="K41" i="2"/>
  <c r="L41" i="2"/>
  <c r="M41" i="2"/>
  <c r="N41" i="2"/>
  <c r="C35" i="2"/>
  <c r="C36" i="2"/>
  <c r="C37" i="2"/>
  <c r="C38" i="2"/>
  <c r="C39" i="2"/>
  <c r="C40" i="2"/>
  <c r="C41" i="2"/>
  <c r="C34" i="2"/>
  <c r="O43" i="2"/>
  <c r="L43" i="2"/>
  <c r="H43" i="2"/>
  <c r="B43" i="2"/>
  <c r="O42" i="2"/>
  <c r="I42" i="2"/>
  <c r="B42" i="2"/>
  <c r="B11" i="2"/>
  <c r="B10" i="2"/>
  <c r="E9" i="2"/>
  <c r="E21" i="2" s="1"/>
  <c r="E59" i="2" s="1"/>
  <c r="F9" i="2"/>
  <c r="F21" i="2" s="1"/>
  <c r="F59" i="2" s="1"/>
  <c r="G9" i="2"/>
  <c r="G21" i="2" s="1"/>
  <c r="G59" i="2" s="1"/>
  <c r="H9" i="2"/>
  <c r="H21" i="2" s="1"/>
  <c r="H59" i="2" s="1"/>
  <c r="I9" i="2"/>
  <c r="I21" i="2" s="1"/>
  <c r="I59" i="2" s="1"/>
  <c r="J9" i="2"/>
  <c r="J21" i="2" s="1"/>
  <c r="J59" i="2" s="1"/>
  <c r="K9" i="2"/>
  <c r="K21" i="2" s="1"/>
  <c r="K59" i="2" s="1"/>
  <c r="L21" i="2"/>
  <c r="L59" i="2" s="1"/>
  <c r="M9" i="2"/>
  <c r="M21" i="2" s="1"/>
  <c r="M59" i="2" s="1"/>
  <c r="N9" i="2"/>
  <c r="N21" i="2" s="1"/>
  <c r="N59" i="2" s="1"/>
  <c r="O9" i="2"/>
  <c r="O21" i="2" s="1"/>
  <c r="C9" i="2"/>
  <c r="C21" i="2" s="1"/>
  <c r="C59" i="2" s="1"/>
  <c r="E8" i="2"/>
  <c r="E20" i="2" s="1"/>
  <c r="E58" i="2" s="1"/>
  <c r="F8" i="2"/>
  <c r="F20" i="2" s="1"/>
  <c r="F58" i="2" s="1"/>
  <c r="G8" i="2"/>
  <c r="G20" i="2" s="1"/>
  <c r="G58" i="2" s="1"/>
  <c r="H8" i="2"/>
  <c r="H20" i="2" s="1"/>
  <c r="H58" i="2" s="1"/>
  <c r="I8" i="2"/>
  <c r="I20" i="2" s="1"/>
  <c r="I58" i="2" s="1"/>
  <c r="J8" i="2"/>
  <c r="J20" i="2" s="1"/>
  <c r="J58" i="2" s="1"/>
  <c r="K8" i="2"/>
  <c r="K20" i="2" s="1"/>
  <c r="K58" i="2" s="1"/>
  <c r="L20" i="2"/>
  <c r="L58" i="2" s="1"/>
  <c r="M8" i="2"/>
  <c r="M20" i="2" s="1"/>
  <c r="M58" i="2" s="1"/>
  <c r="N8" i="2"/>
  <c r="N20" i="2" s="1"/>
  <c r="N58" i="2" s="1"/>
  <c r="O8" i="2"/>
  <c r="O20" i="2" s="1"/>
  <c r="C8" i="2"/>
  <c r="C20" i="2" s="1"/>
  <c r="C58" i="2" s="1"/>
  <c r="E7" i="2"/>
  <c r="E19" i="2" s="1"/>
  <c r="E57" i="2" s="1"/>
  <c r="F7" i="2"/>
  <c r="F19" i="2" s="1"/>
  <c r="F57" i="2" s="1"/>
  <c r="G7" i="2"/>
  <c r="G19" i="2" s="1"/>
  <c r="G57" i="2" s="1"/>
  <c r="H7" i="2"/>
  <c r="H19" i="2" s="1"/>
  <c r="H57" i="2" s="1"/>
  <c r="I7" i="2"/>
  <c r="I19" i="2" s="1"/>
  <c r="I57" i="2" s="1"/>
  <c r="J7" i="2"/>
  <c r="J19" i="2" s="1"/>
  <c r="J57" i="2" s="1"/>
  <c r="K7" i="2"/>
  <c r="K19" i="2" s="1"/>
  <c r="K57" i="2" s="1"/>
  <c r="L19" i="2"/>
  <c r="L57" i="2" s="1"/>
  <c r="M7" i="2"/>
  <c r="M19" i="2" s="1"/>
  <c r="M57" i="2" s="1"/>
  <c r="N7" i="2"/>
  <c r="N19" i="2" s="1"/>
  <c r="N57" i="2" s="1"/>
  <c r="O7" i="2"/>
  <c r="O19" i="2" s="1"/>
  <c r="C7" i="2"/>
  <c r="C19" i="2" s="1"/>
  <c r="C57" i="2" s="1"/>
  <c r="E6" i="2"/>
  <c r="E18" i="2" s="1"/>
  <c r="E56" i="2" s="1"/>
  <c r="F6" i="2"/>
  <c r="F18" i="2" s="1"/>
  <c r="F56" i="2" s="1"/>
  <c r="G6" i="2"/>
  <c r="G18" i="2" s="1"/>
  <c r="G56" i="2" s="1"/>
  <c r="H6" i="2"/>
  <c r="I6" i="2"/>
  <c r="I18" i="2" s="1"/>
  <c r="I56" i="2" s="1"/>
  <c r="J6" i="2"/>
  <c r="J18" i="2" s="1"/>
  <c r="J56" i="2" s="1"/>
  <c r="K6" i="2"/>
  <c r="K18" i="2" s="1"/>
  <c r="K56" i="2" s="1"/>
  <c r="L18" i="2"/>
  <c r="L56" i="2" s="1"/>
  <c r="M6" i="2"/>
  <c r="M18" i="2" s="1"/>
  <c r="M56" i="2" s="1"/>
  <c r="N6" i="2"/>
  <c r="N18" i="2" s="1"/>
  <c r="N56" i="2" s="1"/>
  <c r="O6" i="2"/>
  <c r="O18" i="2" s="1"/>
  <c r="C6" i="2"/>
  <c r="C18" i="2" s="1"/>
  <c r="C56" i="2" s="1"/>
  <c r="E5" i="2"/>
  <c r="E17" i="2" s="1"/>
  <c r="E55" i="2" s="1"/>
  <c r="F5" i="2"/>
  <c r="F17" i="2" s="1"/>
  <c r="F55" i="2" s="1"/>
  <c r="G5" i="2"/>
  <c r="G17" i="2" s="1"/>
  <c r="G55" i="2" s="1"/>
  <c r="H5" i="2"/>
  <c r="H17" i="2" s="1"/>
  <c r="H55" i="2" s="1"/>
  <c r="I5" i="2"/>
  <c r="I17" i="2" s="1"/>
  <c r="I55" i="2" s="1"/>
  <c r="J5" i="2"/>
  <c r="J17" i="2" s="1"/>
  <c r="J55" i="2" s="1"/>
  <c r="K5" i="2"/>
  <c r="K17" i="2" s="1"/>
  <c r="K55" i="2" s="1"/>
  <c r="L17" i="2"/>
  <c r="L55" i="2" s="1"/>
  <c r="M5" i="2"/>
  <c r="M17" i="2" s="1"/>
  <c r="M55" i="2" s="1"/>
  <c r="N5" i="2"/>
  <c r="N17" i="2" s="1"/>
  <c r="N55" i="2" s="1"/>
  <c r="O5" i="2"/>
  <c r="O17" i="2" s="1"/>
  <c r="C5" i="2"/>
  <c r="C17" i="2" s="1"/>
  <c r="C55" i="2" s="1"/>
  <c r="E4" i="2"/>
  <c r="E16" i="2" s="1"/>
  <c r="E54" i="2" s="1"/>
  <c r="F4" i="2"/>
  <c r="F16" i="2" s="1"/>
  <c r="F54" i="2" s="1"/>
  <c r="G4" i="2"/>
  <c r="G16" i="2" s="1"/>
  <c r="G54" i="2" s="1"/>
  <c r="H4" i="2"/>
  <c r="H16" i="2" s="1"/>
  <c r="H54" i="2" s="1"/>
  <c r="I4" i="2"/>
  <c r="I16" i="2" s="1"/>
  <c r="I54" i="2" s="1"/>
  <c r="J4" i="2"/>
  <c r="J16" i="2" s="1"/>
  <c r="J54" i="2" s="1"/>
  <c r="K4" i="2"/>
  <c r="K16" i="2" s="1"/>
  <c r="K54" i="2" s="1"/>
  <c r="L54" i="2"/>
  <c r="M4" i="2"/>
  <c r="M16" i="2" s="1"/>
  <c r="M54" i="2" s="1"/>
  <c r="N4" i="2"/>
  <c r="N16" i="2" s="1"/>
  <c r="N54" i="2" s="1"/>
  <c r="O4" i="2"/>
  <c r="O16" i="2" s="1"/>
  <c r="C4" i="2"/>
  <c r="C16" i="2" s="1"/>
  <c r="C54" i="2" s="1"/>
  <c r="D3" i="2"/>
  <c r="E3" i="2"/>
  <c r="E15" i="2" s="1"/>
  <c r="E53" i="2" s="1"/>
  <c r="F3" i="2"/>
  <c r="F15" i="2" s="1"/>
  <c r="F53" i="2" s="1"/>
  <c r="G3" i="2"/>
  <c r="G15" i="2" s="1"/>
  <c r="G53" i="2" s="1"/>
  <c r="H3" i="2"/>
  <c r="H15" i="2" s="1"/>
  <c r="H53" i="2" s="1"/>
  <c r="I3" i="2"/>
  <c r="I15" i="2" s="1"/>
  <c r="I53" i="2" s="1"/>
  <c r="J3" i="2"/>
  <c r="J15" i="2" s="1"/>
  <c r="J53" i="2" s="1"/>
  <c r="K3" i="2"/>
  <c r="K15" i="2" s="1"/>
  <c r="K53" i="2" s="1"/>
  <c r="L3" i="2"/>
  <c r="L53" i="2" s="1"/>
  <c r="M3" i="2"/>
  <c r="M15" i="2" s="1"/>
  <c r="M53" i="2" s="1"/>
  <c r="N3" i="2"/>
  <c r="N15" i="2" s="1"/>
  <c r="N53" i="2" s="1"/>
  <c r="O3" i="2"/>
  <c r="O15" i="2" s="1"/>
  <c r="C15" i="2"/>
  <c r="C53" i="2" s="1"/>
  <c r="D2" i="2"/>
  <c r="E2" i="2"/>
  <c r="E14" i="2" s="1"/>
  <c r="E52" i="2" s="1"/>
  <c r="F2" i="2"/>
  <c r="F14" i="2" s="1"/>
  <c r="F52" i="2" s="1"/>
  <c r="G2" i="2"/>
  <c r="G14" i="2" s="1"/>
  <c r="G52" i="2" s="1"/>
  <c r="H14" i="2"/>
  <c r="H52" i="2" s="1"/>
  <c r="I14" i="2"/>
  <c r="I52" i="2" s="1"/>
  <c r="J14" i="2"/>
  <c r="J52" i="2" s="1"/>
  <c r="K14" i="2"/>
  <c r="K52" i="2" s="1"/>
  <c r="L52" i="2"/>
  <c r="N14" i="2"/>
  <c r="N52" i="2" s="1"/>
  <c r="O2" i="2"/>
  <c r="O14" i="2" s="1"/>
  <c r="C2" i="2"/>
  <c r="C14" i="2" s="1"/>
  <c r="C52" i="2" s="1"/>
  <c r="I51" i="2"/>
  <c r="O13" i="2"/>
  <c r="N13" i="2"/>
  <c r="N51" i="2" s="1"/>
  <c r="M13" i="2"/>
  <c r="M51" i="2" s="1"/>
  <c r="L51" i="2"/>
  <c r="K13" i="2"/>
  <c r="K51" i="2" s="1"/>
  <c r="J13" i="2"/>
  <c r="J51" i="2" s="1"/>
  <c r="I13" i="2"/>
  <c r="H13" i="2"/>
  <c r="H51" i="2" s="1"/>
  <c r="G13" i="2"/>
  <c r="G51" i="2" s="1"/>
  <c r="F13" i="2"/>
  <c r="F51" i="2" s="1"/>
  <c r="E13" i="2"/>
  <c r="E51" i="2" s="1"/>
  <c r="C13" i="2"/>
  <c r="C51" i="2" s="1"/>
  <c r="J129" i="1"/>
  <c r="J128" i="1"/>
  <c r="J127" i="1"/>
  <c r="J126" i="1"/>
  <c r="J125" i="1"/>
  <c r="J124" i="1"/>
  <c r="J123" i="1"/>
  <c r="J121" i="1"/>
  <c r="J120" i="1"/>
  <c r="J119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98" i="1"/>
  <c r="J97" i="1"/>
  <c r="J96" i="1"/>
  <c r="J95" i="1"/>
  <c r="J94" i="1"/>
  <c r="J93" i="1"/>
  <c r="J92" i="1"/>
  <c r="J91" i="1"/>
  <c r="J90" i="1"/>
  <c r="J89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C43" i="2" l="1"/>
  <c r="N42" i="2"/>
  <c r="J42" i="2"/>
  <c r="F42" i="2"/>
  <c r="G43" i="2"/>
  <c r="C42" i="2"/>
  <c r="N43" i="2"/>
  <c r="J43" i="2"/>
  <c r="F43" i="2"/>
  <c r="L42" i="2"/>
  <c r="K43" i="2"/>
  <c r="M43" i="2"/>
  <c r="I43" i="2"/>
  <c r="E43" i="2"/>
  <c r="M10" i="2"/>
  <c r="H11" i="2"/>
  <c r="H18" i="2"/>
  <c r="H56" i="2" s="1"/>
  <c r="O11" i="2"/>
  <c r="G11" i="2"/>
  <c r="N11" i="2"/>
  <c r="F11" i="2"/>
  <c r="K10" i="2"/>
  <c r="C10" i="2"/>
  <c r="M11" i="2"/>
  <c r="I11" i="2"/>
  <c r="E11" i="2"/>
  <c r="N10" i="2"/>
  <c r="J10" i="2"/>
  <c r="F10" i="2"/>
  <c r="K11" i="2"/>
  <c r="C11" i="2"/>
  <c r="J11" i="2"/>
  <c r="O10" i="2"/>
  <c r="M14" i="2"/>
  <c r="M52" i="2" s="1"/>
  <c r="I10" i="2"/>
  <c r="E10" i="2"/>
  <c r="K45" i="2" l="1"/>
  <c r="K47" i="2"/>
  <c r="E45" i="2"/>
  <c r="E47" i="2"/>
  <c r="H45" i="2"/>
  <c r="H47" i="2"/>
  <c r="L45" i="2"/>
  <c r="L47" i="2"/>
  <c r="J45" i="2"/>
  <c r="J47" i="2"/>
  <c r="I45" i="2"/>
  <c r="I47" i="2"/>
  <c r="F45" i="2"/>
  <c r="F47" i="2"/>
  <c r="G45" i="2"/>
  <c r="G47" i="2"/>
  <c r="M45" i="2"/>
  <c r="M47" i="2"/>
  <c r="N45" i="2"/>
  <c r="N47" i="2"/>
  <c r="C45" i="2"/>
  <c r="C47" i="2"/>
  <c r="J44" i="2"/>
  <c r="J46" i="2"/>
  <c r="I44" i="2"/>
  <c r="I46" i="2"/>
  <c r="G44" i="2"/>
  <c r="G46" i="2"/>
  <c r="N44" i="2"/>
  <c r="N46" i="2"/>
  <c r="C44" i="2"/>
  <c r="C46" i="2"/>
  <c r="H44" i="2"/>
  <c r="H46" i="2"/>
  <c r="E44" i="2"/>
  <c r="E46" i="2"/>
  <c r="K44" i="2"/>
  <c r="K46" i="2"/>
  <c r="L44" i="2"/>
  <c r="L46" i="2"/>
  <c r="F44" i="2"/>
  <c r="F46" i="2"/>
  <c r="M44" i="2"/>
  <c r="M46" i="2"/>
</calcChain>
</file>

<file path=xl/comments1.xml><?xml version="1.0" encoding="utf-8"?>
<comments xmlns="http://schemas.openxmlformats.org/spreadsheetml/2006/main">
  <authors>
    <author>Christoph Groiß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Christoph Groiß:</t>
        </r>
        <r>
          <rPr>
            <sz val="9"/>
            <color indexed="81"/>
            <rFont val="Tahoma"/>
            <family val="2"/>
          </rPr>
          <t xml:space="preserve">
Haus 1
Haus 2
Haus 3
Haus 4+
Wohnung 1
Wohnung 2
Wohnung 3
Wohnung 4+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Christoph Groiß:</t>
        </r>
        <r>
          <rPr>
            <sz val="9"/>
            <color indexed="81"/>
            <rFont val="Tahoma"/>
            <family val="2"/>
          </rPr>
          <t xml:space="preserve">
Stadt
Land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Christoph Groiß:</t>
        </r>
        <r>
          <rPr>
            <sz val="9"/>
            <color indexed="81"/>
            <rFont val="Tahoma"/>
            <family val="2"/>
          </rPr>
          <t xml:space="preserve">
LWg ... Landwirtschaft groß
LWk ... Landwirtschaft klein
EF    ... Ein- und Zweifamilienhaus
W3-10 ... Wohngebäude mit 3 bis 10 Haushalten
W11+ ... Wohngebäude mit 11+ Haushalten</t>
        </r>
      </text>
    </comment>
  </commentList>
</comments>
</file>

<file path=xl/comments2.xml><?xml version="1.0" encoding="utf-8"?>
<comments xmlns="http://schemas.openxmlformats.org/spreadsheetml/2006/main">
  <authors>
    <author>Christoph Groiß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Christoph Groiß:</t>
        </r>
        <r>
          <rPr>
            <sz val="9"/>
            <color indexed="81"/>
            <rFont val="Tahoma"/>
            <family val="2"/>
          </rPr>
          <t xml:space="preserve">
Haus 1
Haus 2
Haus 3
Haus 4+
Wohnung 1
Wohnung 2
Wohnung 3
Wohnung 4+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Christoph Groiß:</t>
        </r>
        <r>
          <rPr>
            <sz val="9"/>
            <color indexed="81"/>
            <rFont val="Tahoma"/>
            <family val="2"/>
          </rPr>
          <t xml:space="preserve">
Stadt
Land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Christoph Groiß:</t>
        </r>
        <r>
          <rPr>
            <sz val="9"/>
            <color indexed="81"/>
            <rFont val="Tahoma"/>
            <family val="2"/>
          </rPr>
          <t xml:space="preserve">
LWg ... Landwirtschaft groß
LWk ... Landwirtschaft klein
EF    ... Ein- und Zweifamilienhaus
W3-10 ... Wohngebäude mit 3 bis 10 Haushalten
W11+ ... Wohngebäude mit 11+ Haushalten</t>
        </r>
      </text>
    </comment>
  </commentList>
</comments>
</file>

<file path=xl/sharedStrings.xml><?xml version="1.0" encoding="utf-8"?>
<sst xmlns="http://schemas.openxmlformats.org/spreadsheetml/2006/main" count="1842" uniqueCount="339">
  <si>
    <t>Gebäudetyp</t>
  </si>
  <si>
    <t>Personen / HH</t>
  </si>
  <si>
    <t>ID Haushalt</t>
  </si>
  <si>
    <t>Zuordnung</t>
  </si>
  <si>
    <t>Tool - Franz</t>
  </si>
  <si>
    <t>Gas-Anschluss</t>
  </si>
  <si>
    <t>Kühlschränke</t>
  </si>
  <si>
    <t>Waschmaschinen</t>
  </si>
  <si>
    <t>Wäschetrockner</t>
  </si>
  <si>
    <t>Geschirrspüler</t>
  </si>
  <si>
    <t>Fernseher</t>
  </si>
  <si>
    <t>Beleuchtung</t>
  </si>
  <si>
    <t>Wärmepumpe</t>
  </si>
  <si>
    <t>H1</t>
  </si>
  <si>
    <t>H2</t>
  </si>
  <si>
    <t>H3</t>
  </si>
  <si>
    <t>H4+</t>
  </si>
  <si>
    <t>W1</t>
  </si>
  <si>
    <t>W2</t>
  </si>
  <si>
    <t>W3</t>
  </si>
  <si>
    <t>W4+</t>
  </si>
  <si>
    <t>Stadt / Land</t>
  </si>
  <si>
    <t>Wohntyp</t>
  </si>
  <si>
    <t>PV - Leistung</t>
  </si>
  <si>
    <t>Heizkörper</t>
  </si>
  <si>
    <t>Umwälzpumpen</t>
  </si>
  <si>
    <t>Warmwasserboiler</t>
  </si>
  <si>
    <t>Durchlauferhitzer</t>
  </si>
  <si>
    <t>Gefriergeräte</t>
  </si>
  <si>
    <t>Desktop PCs</t>
  </si>
  <si>
    <t>ID - HH (Liste 1260)</t>
  </si>
  <si>
    <t>Haush. Typ</t>
  </si>
  <si>
    <t>home_1</t>
  </si>
  <si>
    <t>Szenario</t>
  </si>
  <si>
    <t>home_2</t>
  </si>
  <si>
    <t>home_3</t>
  </si>
  <si>
    <t>hom_4p</t>
  </si>
  <si>
    <t>flat_1</t>
  </si>
  <si>
    <t>flat_2</t>
  </si>
  <si>
    <t>flat_3</t>
  </si>
  <si>
    <t>fla_4p</t>
  </si>
  <si>
    <t>Anz. Haush.</t>
  </si>
  <si>
    <t>IST:</t>
  </si>
  <si>
    <t>Prozente:</t>
  </si>
  <si>
    <t>SOLL:</t>
  </si>
  <si>
    <t>Haushalts- Typ</t>
  </si>
  <si>
    <t>Anzahl
Haushalte</t>
  </si>
  <si>
    <t>Wärme-
pumpe</t>
  </si>
  <si>
    <t>Umwälz-pumpe</t>
  </si>
  <si>
    <t>Elektro-
Boiler</t>
  </si>
  <si>
    <t>Durchlauf-
erhitzer</t>
  </si>
  <si>
    <t>Kühl-schränke</t>
  </si>
  <si>
    <t>Gefrier-schränke</t>
  </si>
  <si>
    <t>Wasch-maschine</t>
  </si>
  <si>
    <t>Wäsche-trockner</t>
  </si>
  <si>
    <t>Geschirr-spüler</t>
  </si>
  <si>
    <t>Computer</t>
  </si>
  <si>
    <t xml:space="preserve">Haus 1 </t>
  </si>
  <si>
    <t xml:space="preserve">Haus 2 </t>
  </si>
  <si>
    <t xml:space="preserve">Haus 3 </t>
  </si>
  <si>
    <t>Haus 4+</t>
  </si>
  <si>
    <t xml:space="preserve">Wohnung 1 </t>
  </si>
  <si>
    <t xml:space="preserve">Wohnung 2 </t>
  </si>
  <si>
    <t xml:space="preserve">Wohnung 3 </t>
  </si>
  <si>
    <t>Wohnung 4+</t>
  </si>
  <si>
    <t>Abweichung   (SOLL - IST)/IST:</t>
  </si>
  <si>
    <t>home</t>
  </si>
  <si>
    <t>flat</t>
  </si>
  <si>
    <t>SOLL absolut:</t>
  </si>
  <si>
    <t>Abweichung</t>
  </si>
  <si>
    <t>Ist - Soll/Soll [%]</t>
  </si>
  <si>
    <t>Haus</t>
  </si>
  <si>
    <t>Ist - Soll</t>
  </si>
  <si>
    <t>Wohnung</t>
  </si>
  <si>
    <t>Land</t>
  </si>
  <si>
    <t>LWg</t>
  </si>
  <si>
    <t>LWk</t>
  </si>
  <si>
    <t>EF</t>
  </si>
  <si>
    <t>WH3-10</t>
  </si>
  <si>
    <t>WH11+</t>
  </si>
  <si>
    <t>Fernwärme</t>
  </si>
  <si>
    <t>ID Gebäude</t>
  </si>
  <si>
    <t>Name Last</t>
  </si>
  <si>
    <t>Name Netzknoten (SS)</t>
  </si>
  <si>
    <t>L-6645</t>
  </si>
  <si>
    <t>WH &gt; 11 / 1</t>
  </si>
  <si>
    <t>L-7087</t>
  </si>
  <si>
    <t>WH 3 - 10 / 4</t>
  </si>
  <si>
    <t>L-7090</t>
  </si>
  <si>
    <t>EH 18</t>
  </si>
  <si>
    <t>L-7093</t>
  </si>
  <si>
    <t>EH 19</t>
  </si>
  <si>
    <t>L-7102</t>
  </si>
  <si>
    <t>EH 20</t>
  </si>
  <si>
    <t>L-6733</t>
  </si>
  <si>
    <t>DH 1</t>
  </si>
  <si>
    <t>L-6736</t>
  </si>
  <si>
    <t>EH 5</t>
  </si>
  <si>
    <t>L-6739</t>
  </si>
  <si>
    <t>WH 3 - 10 / 2</t>
  </si>
  <si>
    <t>L-6748</t>
  </si>
  <si>
    <t>EH 6</t>
  </si>
  <si>
    <t>L-6661</t>
  </si>
  <si>
    <t>WH 3 - 10 / 1</t>
  </si>
  <si>
    <t>L-6687</t>
  </si>
  <si>
    <t>WH &gt; 11 / 2</t>
  </si>
  <si>
    <t>L-6869</t>
  </si>
  <si>
    <t>WH 3 - 10 / 3</t>
  </si>
  <si>
    <t>L-6872</t>
  </si>
  <si>
    <t>EH 7</t>
  </si>
  <si>
    <t>L-6875</t>
  </si>
  <si>
    <t>EH 8</t>
  </si>
  <si>
    <t>L-6884</t>
  </si>
  <si>
    <t>EH 9</t>
  </si>
  <si>
    <t>L-6344</t>
  </si>
  <si>
    <t>EH 1</t>
  </si>
  <si>
    <t>L-6597</t>
  </si>
  <si>
    <t>EH 2</t>
  </si>
  <si>
    <t>L-6608</t>
  </si>
  <si>
    <t>EH 3</t>
  </si>
  <si>
    <t>L-6629</t>
  </si>
  <si>
    <t>EH 4</t>
  </si>
  <si>
    <t>L-6805</t>
  </si>
  <si>
    <t>DH 2</t>
  </si>
  <si>
    <t>L-6808</t>
  </si>
  <si>
    <t>DH 3</t>
  </si>
  <si>
    <t>L-6811</t>
  </si>
  <si>
    <t>DH 4</t>
  </si>
  <si>
    <t>L-6820</t>
  </si>
  <si>
    <t>DH 5</t>
  </si>
  <si>
    <t>L-6941</t>
  </si>
  <si>
    <t>EH 14</t>
  </si>
  <si>
    <t>L-6944</t>
  </si>
  <si>
    <t>EH 15</t>
  </si>
  <si>
    <t>L-6947</t>
  </si>
  <si>
    <t>EH 16</t>
  </si>
  <si>
    <t>L-6956</t>
  </si>
  <si>
    <t>EH 17</t>
  </si>
  <si>
    <t>L-7005</t>
  </si>
  <si>
    <t>EH 10</t>
  </si>
  <si>
    <t>L-7008</t>
  </si>
  <si>
    <t>EH 11</t>
  </si>
  <si>
    <t>L-7011</t>
  </si>
  <si>
    <t>EH 12</t>
  </si>
  <si>
    <t>L-7020</t>
  </si>
  <si>
    <t>EH 13</t>
  </si>
  <si>
    <t>L-7219</t>
  </si>
  <si>
    <t>EH 23</t>
  </si>
  <si>
    <t>L-7222</t>
  </si>
  <si>
    <t>Landwirtschaft 1</t>
  </si>
  <si>
    <t>L-7251</t>
  </si>
  <si>
    <t>Landwirtschaft 2</t>
  </si>
  <si>
    <t>L-7254</t>
  </si>
  <si>
    <t>EH 24</t>
  </si>
  <si>
    <t>L-7467</t>
  </si>
  <si>
    <t>WH 3 - 10 / 5</t>
  </si>
  <si>
    <t>L-7458</t>
  </si>
  <si>
    <t>EH 32</t>
  </si>
  <si>
    <t>L-7461</t>
  </si>
  <si>
    <t>EH 33</t>
  </si>
  <si>
    <t>L-7476</t>
  </si>
  <si>
    <t>Landwirtschaft 7</t>
  </si>
  <si>
    <t>L-7491</t>
  </si>
  <si>
    <t>Landwirtschaft 8</t>
  </si>
  <si>
    <t>L-7488</t>
  </si>
  <si>
    <t>EH 34</t>
  </si>
  <si>
    <t>L-7542</t>
  </si>
  <si>
    <t>EH 38</t>
  </si>
  <si>
    <t>L-7536</t>
  </si>
  <si>
    <t>EH 37</t>
  </si>
  <si>
    <t>L-7533</t>
  </si>
  <si>
    <t>EH 36</t>
  </si>
  <si>
    <t>L-7482</t>
  </si>
  <si>
    <t>EH 35</t>
  </si>
  <si>
    <t>L-7296</t>
  </si>
  <si>
    <t>Landwirtschaft 3</t>
  </si>
  <si>
    <t>L-7302</t>
  </si>
  <si>
    <t>Landwirtschaft 4</t>
  </si>
  <si>
    <t>L-7293</t>
  </si>
  <si>
    <t>EH 25</t>
  </si>
  <si>
    <t>L-7576</t>
  </si>
  <si>
    <t>EH 26</t>
  </si>
  <si>
    <t>L-7579</t>
  </si>
  <si>
    <t>EH 27</t>
  </si>
  <si>
    <t>L-7585</t>
  </si>
  <si>
    <t>Landwirtschaft 5</t>
  </si>
  <si>
    <t>L-7363</t>
  </si>
  <si>
    <t>EH 28</t>
  </si>
  <si>
    <t>L-7366</t>
  </si>
  <si>
    <t>EH 29</t>
  </si>
  <si>
    <t>L-7609</t>
  </si>
  <si>
    <t>EH 30</t>
  </si>
  <si>
    <t>L-7612</t>
  </si>
  <si>
    <t>EH 31</t>
  </si>
  <si>
    <t>L-7337</t>
  </si>
  <si>
    <t>Landwirtschaft 6</t>
  </si>
  <si>
    <t>L-7146</t>
  </si>
  <si>
    <t>DH 6</t>
  </si>
  <si>
    <t>L-7149</t>
  </si>
  <si>
    <t>DH 7</t>
  </si>
  <si>
    <t>L-7152</t>
  </si>
  <si>
    <t>EH 21</t>
  </si>
  <si>
    <t>L-7161</t>
  </si>
  <si>
    <t>EH 22</t>
  </si>
  <si>
    <t>Gruppierung gleicher 
HH zu Gebäuden</t>
  </si>
  <si>
    <t>Anz. Geb</t>
  </si>
  <si>
    <t>Anz. HH</t>
  </si>
  <si>
    <t>nein</t>
  </si>
  <si>
    <t/>
  </si>
  <si>
    <t>Stadt</t>
  </si>
  <si>
    <t>ja</t>
  </si>
  <si>
    <t>aDSM ID Haushalt</t>
  </si>
  <si>
    <t>HH_001</t>
  </si>
  <si>
    <t>HH_002</t>
  </si>
  <si>
    <t>HH_003</t>
  </si>
  <si>
    <t>HH_004</t>
  </si>
  <si>
    <t>HH_005</t>
  </si>
  <si>
    <t>HH_006</t>
  </si>
  <si>
    <t>HH_007</t>
  </si>
  <si>
    <t>HH_118</t>
  </si>
  <si>
    <t>HH_009</t>
  </si>
  <si>
    <t>HH_008</t>
  </si>
  <si>
    <t>HH_010</t>
  </si>
  <si>
    <t>HH_011</t>
  </si>
  <si>
    <t>HH_012</t>
  </si>
  <si>
    <t>HH_013</t>
  </si>
  <si>
    <t>HH_014</t>
  </si>
  <si>
    <t>HH_015</t>
  </si>
  <si>
    <t>HH_016</t>
  </si>
  <si>
    <t>HH_017</t>
  </si>
  <si>
    <t>HH_018</t>
  </si>
  <si>
    <t>HH_019</t>
  </si>
  <si>
    <t>HH_020</t>
  </si>
  <si>
    <t>HH_021</t>
  </si>
  <si>
    <t>HH_022</t>
  </si>
  <si>
    <t>HH_023</t>
  </si>
  <si>
    <t>HH_024</t>
  </si>
  <si>
    <t>HH_025</t>
  </si>
  <si>
    <t>HH_026</t>
  </si>
  <si>
    <t>HH_027</t>
  </si>
  <si>
    <t>HH_028</t>
  </si>
  <si>
    <t>HH_029</t>
  </si>
  <si>
    <t>HH_030</t>
  </si>
  <si>
    <t>HH_031</t>
  </si>
  <si>
    <t>HH_032</t>
  </si>
  <si>
    <t>HH_033</t>
  </si>
  <si>
    <t>HH_034</t>
  </si>
  <si>
    <t>HH_035</t>
  </si>
  <si>
    <t>HH_036</t>
  </si>
  <si>
    <t>HH_037</t>
  </si>
  <si>
    <t>HH_038</t>
  </si>
  <si>
    <t>HH_039</t>
  </si>
  <si>
    <t>HH_040</t>
  </si>
  <si>
    <t>HH_041</t>
  </si>
  <si>
    <t>HH_042</t>
  </si>
  <si>
    <t>HH_043</t>
  </si>
  <si>
    <t>HH_044</t>
  </si>
  <si>
    <t>HH_045</t>
  </si>
  <si>
    <t>HH_046</t>
  </si>
  <si>
    <t>HH_047</t>
  </si>
  <si>
    <t>HH_048</t>
  </si>
  <si>
    <t>HH_049</t>
  </si>
  <si>
    <t>HH_050</t>
  </si>
  <si>
    <t>HH_051</t>
  </si>
  <si>
    <t>HH_052</t>
  </si>
  <si>
    <t>HH_053</t>
  </si>
  <si>
    <t>HH_054</t>
  </si>
  <si>
    <t>HH_055</t>
  </si>
  <si>
    <t>HH_056</t>
  </si>
  <si>
    <t>HH_057</t>
  </si>
  <si>
    <t>HH_058</t>
  </si>
  <si>
    <t>HH_059</t>
  </si>
  <si>
    <t>HH_060</t>
  </si>
  <si>
    <t>HH_061</t>
  </si>
  <si>
    <t>HH_062</t>
  </si>
  <si>
    <t>HH_063</t>
  </si>
  <si>
    <t>HH_064</t>
  </si>
  <si>
    <t>HH_065</t>
  </si>
  <si>
    <t>HH_066</t>
  </si>
  <si>
    <t>HH_067</t>
  </si>
  <si>
    <t>HH_068</t>
  </si>
  <si>
    <t>HH_069</t>
  </si>
  <si>
    <t>HH_070</t>
  </si>
  <si>
    <t>HH_071</t>
  </si>
  <si>
    <t>HH_072</t>
  </si>
  <si>
    <t>HH_073</t>
  </si>
  <si>
    <t>HH_074</t>
  </si>
  <si>
    <t>HH_075</t>
  </si>
  <si>
    <t>HH_076</t>
  </si>
  <si>
    <t>HH_077</t>
  </si>
  <si>
    <t>HH_078</t>
  </si>
  <si>
    <t>HH_079</t>
  </si>
  <si>
    <t>HH_080</t>
  </si>
  <si>
    <t>HH_081</t>
  </si>
  <si>
    <t>HH_082</t>
  </si>
  <si>
    <t>HH_083</t>
  </si>
  <si>
    <t>HH_084</t>
  </si>
  <si>
    <t>HH_085</t>
  </si>
  <si>
    <t>HH_086</t>
  </si>
  <si>
    <t>HH_087</t>
  </si>
  <si>
    <t>HH_088</t>
  </si>
  <si>
    <t>HH_089</t>
  </si>
  <si>
    <t>HH_090</t>
  </si>
  <si>
    <t>HH_091</t>
  </si>
  <si>
    <t>HH_092</t>
  </si>
  <si>
    <t>HH_093</t>
  </si>
  <si>
    <t>HH_094</t>
  </si>
  <si>
    <t>HH_095</t>
  </si>
  <si>
    <t>HH_096</t>
  </si>
  <si>
    <t>HH_097</t>
  </si>
  <si>
    <t>HH_098</t>
  </si>
  <si>
    <t>HH_099</t>
  </si>
  <si>
    <t>HH_100</t>
  </si>
  <si>
    <t>HH_101</t>
  </si>
  <si>
    <t>HH_102</t>
  </si>
  <si>
    <t>HH_103</t>
  </si>
  <si>
    <t>HH_104</t>
  </si>
  <si>
    <t>HH_105</t>
  </si>
  <si>
    <t>HH_106</t>
  </si>
  <si>
    <t>HH_107</t>
  </si>
  <si>
    <t>HH_108</t>
  </si>
  <si>
    <t>HH_109</t>
  </si>
  <si>
    <t>HH_110</t>
  </si>
  <si>
    <t>HH_111</t>
  </si>
  <si>
    <t>HH_112</t>
  </si>
  <si>
    <t>HH_113</t>
  </si>
  <si>
    <t>HH_114</t>
  </si>
  <si>
    <t>HH_115</t>
  </si>
  <si>
    <t>HH_116</t>
  </si>
  <si>
    <t>HH_117</t>
  </si>
  <si>
    <t>HH_119</t>
  </si>
  <si>
    <t>HH_120</t>
  </si>
  <si>
    <t>HH_121</t>
  </si>
  <si>
    <t>HH_122</t>
  </si>
  <si>
    <t>HH_123</t>
  </si>
  <si>
    <t>HH_124</t>
  </si>
  <si>
    <t>HH_125</t>
  </si>
  <si>
    <t>HH_126</t>
  </si>
  <si>
    <t>ID_HH_f_neue_Ausstattung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</si>
</sst>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\+??0%;\-??0%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87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textRotation="90"/>
    </xf>
    <xf numFmtId="0" fontId="0" fillId="2" borderId="4" xfId="0" applyFill="1" applyBorder="1" applyAlignment="1">
      <alignment horizontal="center" textRotation="90"/>
    </xf>
    <xf numFmtId="0" fontId="0" fillId="2" borderId="5" xfId="0" applyFill="1" applyBorder="1" applyAlignment="1">
      <alignment horizontal="center" textRotation="90"/>
    </xf>
    <xf numFmtId="0" fontId="0" fillId="2" borderId="4" xfId="0" applyFill="1" applyBorder="1" applyAlignment="1">
      <alignment horizontal="center" textRotation="90" wrapText="1"/>
    </xf>
    <xf numFmtId="0" fontId="0" fillId="2" borderId="6" xfId="0" applyFill="1" applyBorder="1" applyAlignment="1">
      <alignment horizontal="center" textRotation="90"/>
    </xf>
    <xf numFmtId="0" fontId="0" fillId="2" borderId="5" xfId="0" applyFill="1" applyBorder="1" applyAlignment="1">
      <alignment horizontal="center" textRotation="90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textRotation="90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textRotation="90"/>
    </xf>
    <xf numFmtId="0" fontId="0" fillId="2" borderId="15" xfId="0" applyFill="1" applyBorder="1" applyAlignment="1">
      <alignment horizontal="center" textRotation="90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0" fontId="0" fillId="0" borderId="0" xfId="0" applyNumberFormat="1"/>
    <xf numFmtId="0" fontId="0" fillId="0" borderId="7" xfId="0" applyBorder="1"/>
    <xf numFmtId="0" fontId="0" fillId="0" borderId="16" xfId="0" applyBorder="1"/>
    <xf numFmtId="0" fontId="0" fillId="0" borderId="17" xfId="0" applyBorder="1"/>
    <xf numFmtId="164" fontId="0" fillId="0" borderId="7" xfId="1" applyNumberFormat="1" applyFont="1" applyBorder="1"/>
    <xf numFmtId="164" fontId="0" fillId="3" borderId="16" xfId="0" applyNumberFormat="1" applyFill="1" applyBorder="1"/>
    <xf numFmtId="0" fontId="0" fillId="3" borderId="7" xfId="0" applyFill="1" applyBorder="1"/>
    <xf numFmtId="164" fontId="0" fillId="3" borderId="17" xfId="0" applyNumberFormat="1" applyFill="1" applyBorder="1"/>
    <xf numFmtId="164" fontId="0" fillId="3" borderId="7" xfId="0" applyNumberFormat="1" applyFill="1" applyBorder="1"/>
    <xf numFmtId="0" fontId="0" fillId="3" borderId="16" xfId="0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0" fontId="0" fillId="3" borderId="18" xfId="0" applyFill="1" applyBorder="1"/>
    <xf numFmtId="0" fontId="4" fillId="0" borderId="0" xfId="0" applyFont="1"/>
    <xf numFmtId="10" fontId="4" fillId="0" borderId="0" xfId="1" applyNumberFormat="1" applyFont="1"/>
    <xf numFmtId="0" fontId="0" fillId="0" borderId="1" xfId="0" applyBorder="1"/>
    <xf numFmtId="0" fontId="0" fillId="0" borderId="2" xfId="0" applyBorder="1"/>
    <xf numFmtId="10" fontId="0" fillId="0" borderId="2" xfId="1" applyNumberFormat="1" applyFon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 applyBorder="1"/>
    <xf numFmtId="0" fontId="0" fillId="0" borderId="10" xfId="0" applyBorder="1"/>
    <xf numFmtId="0" fontId="0" fillId="0" borderId="11" xfId="0" applyBorder="1"/>
    <xf numFmtId="0" fontId="0" fillId="3" borderId="8" xfId="0" applyFill="1" applyBorder="1"/>
    <xf numFmtId="0" fontId="0" fillId="3" borderId="10" xfId="0" applyFill="1" applyBorder="1"/>
    <xf numFmtId="0" fontId="0" fillId="3" borderId="19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20" xfId="0" applyBorder="1"/>
    <xf numFmtId="0" fontId="0" fillId="3" borderId="15" xfId="0" applyFill="1" applyBorder="1"/>
    <xf numFmtId="165" fontId="0" fillId="3" borderId="18" xfId="1" applyNumberFormat="1" applyFont="1" applyFill="1" applyBorder="1"/>
    <xf numFmtId="165" fontId="0" fillId="3" borderId="5" xfId="1" applyNumberFormat="1" applyFont="1" applyFill="1" applyBorder="1"/>
    <xf numFmtId="10" fontId="0" fillId="0" borderId="20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5" fontId="0" fillId="3" borderId="21" xfId="1" applyNumberFormat="1" applyFont="1" applyFill="1" applyBorder="1"/>
    <xf numFmtId="165" fontId="0" fillId="3" borderId="15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64" fontId="0" fillId="3" borderId="2" xfId="1" applyNumberFormat="1" applyFont="1" applyFill="1" applyBorder="1"/>
    <xf numFmtId="164" fontId="0" fillId="3" borderId="5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4" borderId="0" xfId="2" applyBorder="1" applyAlignment="1">
      <alignment horizontal="left"/>
    </xf>
    <xf numFmtId="0" fontId="6" fillId="5" borderId="0" xfId="3" applyBorder="1" applyAlignment="1">
      <alignment horizontal="left"/>
    </xf>
    <xf numFmtId="0" fontId="6" fillId="5" borderId="7" xfId="3" applyBorder="1" applyAlignment="1">
      <alignment horizontal="left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 textRotation="90"/>
    </xf>
    <xf numFmtId="0" fontId="4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textRotation="90" wrapText="1"/>
    </xf>
    <xf numFmtId="0" fontId="4" fillId="0" borderId="0" xfId="0" applyFont="1" applyAlignment="1">
      <alignment horizontal="center" textRotation="90"/>
    </xf>
    <xf numFmtId="0" fontId="4" fillId="0" borderId="0" xfId="0" applyFont="1" applyBorder="1" applyAlignment="1">
      <alignment wrapText="1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0" fillId="2" borderId="23" xfId="0" applyFill="1" applyBorder="1" applyAlignment="1">
      <alignment horizontal="center"/>
    </xf>
    <xf numFmtId="0" fontId="0" fillId="0" borderId="22" xfId="0" applyBorder="1"/>
    <xf numFmtId="0" fontId="0" fillId="0" borderId="24" xfId="0" applyBorder="1"/>
    <xf numFmtId="0" fontId="0" fillId="3" borderId="22" xfId="0" applyFill="1" applyBorder="1"/>
    <xf numFmtId="0" fontId="0" fillId="3" borderId="25" xfId="0" applyFill="1" applyBorder="1"/>
    <xf numFmtId="0" fontId="4" fillId="0" borderId="22" xfId="0" applyFont="1" applyBorder="1"/>
    <xf numFmtId="10" fontId="4" fillId="0" borderId="22" xfId="1" applyNumberFormat="1" applyFont="1" applyBorder="1"/>
    <xf numFmtId="10" fontId="0" fillId="0" borderId="26" xfId="1" applyNumberFormat="1" applyFont="1" applyBorder="1"/>
    <xf numFmtId="164" fontId="0" fillId="0" borderId="22" xfId="1" applyNumberFormat="1" applyFont="1" applyBorder="1"/>
    <xf numFmtId="164" fontId="0" fillId="0" borderId="24" xfId="1" applyNumberFormat="1" applyFont="1" applyBorder="1"/>
    <xf numFmtId="164" fontId="0" fillId="3" borderId="22" xfId="0" applyNumberFormat="1" applyFill="1" applyBorder="1"/>
    <xf numFmtId="164" fontId="0" fillId="3" borderId="24" xfId="0" applyNumberFormat="1" applyFill="1" applyBorder="1"/>
    <xf numFmtId="165" fontId="0" fillId="3" borderId="27" xfId="1" applyNumberFormat="1" applyFont="1" applyFill="1" applyBorder="1"/>
    <xf numFmtId="165" fontId="0" fillId="3" borderId="25" xfId="1" applyNumberFormat="1" applyFont="1" applyFill="1" applyBorder="1"/>
    <xf numFmtId="164" fontId="0" fillId="3" borderId="26" xfId="1" applyNumberFormat="1" applyFont="1" applyFill="1" applyBorder="1"/>
    <xf numFmtId="164" fontId="0" fillId="3" borderId="25" xfId="1" applyNumberFormat="1" applyFont="1" applyFill="1" applyBorder="1"/>
    <xf numFmtId="164" fontId="0" fillId="0" borderId="22" xfId="0" applyNumberFormat="1" applyFill="1" applyBorder="1"/>
    <xf numFmtId="10" fontId="0" fillId="0" borderId="22" xfId="0" applyNumberFormat="1" applyBorder="1"/>
    <xf numFmtId="164" fontId="0" fillId="2" borderId="0" xfId="0" applyNumberFormat="1" applyFill="1" applyAlignment="1">
      <alignment horizontal="center"/>
    </xf>
    <xf numFmtId="164" fontId="0" fillId="2" borderId="6" xfId="0" applyNumberFormat="1" applyFill="1" applyBorder="1" applyAlignment="1">
      <alignment horizontal="center" textRotation="90"/>
    </xf>
    <xf numFmtId="164" fontId="0" fillId="2" borderId="9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8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164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6" fillId="5" borderId="29" xfId="3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9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164" fontId="0" fillId="2" borderId="33" xfId="0" applyNumberForma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5" fillId="4" borderId="7" xfId="2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164" fontId="0" fillId="2" borderId="37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3" xfId="0" applyNumberForma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5" fillId="4" borderId="2" xfId="2" applyBorder="1" applyAlignment="1">
      <alignment horizontal="left"/>
    </xf>
    <xf numFmtId="0" fontId="0" fillId="7" borderId="2" xfId="0" applyFill="1" applyBorder="1" applyAlignment="1"/>
    <xf numFmtId="0" fontId="0" fillId="7" borderId="5" xfId="0" applyFill="1" applyBorder="1" applyAlignment="1">
      <alignment horizontal="center" textRotation="90"/>
    </xf>
    <xf numFmtId="0" fontId="0" fillId="7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/>
    <xf numFmtId="0" fontId="0" fillId="7" borderId="4" xfId="0" applyFill="1" applyBorder="1" applyAlignment="1">
      <alignment horizontal="center" textRotation="90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 textRotation="90"/>
    </xf>
    <xf numFmtId="0" fontId="0" fillId="8" borderId="40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8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Gut" xfId="2" builtinId="26"/>
    <cellStyle name="Neutral" xfId="4" builtinId="28"/>
    <cellStyle name="Prozent" xfId="1" builtinId="5"/>
    <cellStyle name="Schlecht" xfId="3" builtinId="27"/>
    <cellStyle name="Standard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AN130"/>
  <sheetViews>
    <sheetView tabSelected="1" zoomScale="85" zoomScaleNormal="85" workbookViewId="0">
      <pane ySplit="3" topLeftCell="A4" activePane="bottomLeft" state="frozen"/>
      <selection activeCell="D128" sqref="D128"/>
      <selection pane="bottomLeft" activeCell="P3" sqref="P3"/>
    </sheetView>
  </sheetViews>
  <sheetFormatPr baseColWidth="10" defaultRowHeight="15" x14ac:dyDescent="0.25"/>
  <cols>
    <col min="1" max="1" width="2.85546875" customWidth="1"/>
    <col min="2" max="2" width="8.7109375" style="2" bestFit="1" customWidth="1"/>
    <col min="3" max="6" width="5.7109375" style="2" customWidth="1"/>
    <col min="7" max="7" width="8.5703125" style="95" customWidth="1"/>
    <col min="8" max="8" width="15.42578125" style="95" bestFit="1" customWidth="1"/>
    <col min="9" max="9" width="5.7109375" style="2" customWidth="1"/>
    <col min="10" max="10" width="7.140625" style="2" customWidth="1"/>
    <col min="11" max="11" width="10" style="2" customWidth="1"/>
    <col min="12" max="12" width="5.7109375" style="130" customWidth="1"/>
    <col min="13" max="14" width="6.42578125" style="2" customWidth="1"/>
    <col min="15" max="16" width="5.7109375" style="2" customWidth="1"/>
    <col min="17" max="17" width="8.140625" style="2" customWidth="1"/>
    <col min="18" max="32" width="5.7109375" style="2" customWidth="1"/>
    <col min="33" max="33" width="6.5703125" style="90" customWidth="1"/>
    <col min="34" max="38" width="7.140625" style="105" customWidth="1"/>
  </cols>
  <sheetData>
    <row r="1" spans="1:40" ht="15.75" thickBot="1" x14ac:dyDescent="0.3">
      <c r="A1" s="3"/>
      <c r="B1" s="4"/>
      <c r="C1" s="4"/>
      <c r="D1" s="4"/>
      <c r="E1" s="4"/>
      <c r="F1" s="4"/>
      <c r="G1" s="91"/>
      <c r="H1" s="91"/>
      <c r="I1" s="4"/>
      <c r="J1" s="4"/>
      <c r="K1" s="4"/>
      <c r="L1" s="12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103" t="s">
        <v>205</v>
      </c>
      <c r="AH1" s="104">
        <v>2</v>
      </c>
      <c r="AI1" s="104">
        <v>6</v>
      </c>
      <c r="AJ1" s="104">
        <v>45</v>
      </c>
      <c r="AK1" s="104">
        <v>5</v>
      </c>
      <c r="AL1" s="104">
        <v>2</v>
      </c>
      <c r="AM1" s="48"/>
    </row>
    <row r="2" spans="1:40" x14ac:dyDescent="0.25">
      <c r="A2" s="3"/>
      <c r="B2" s="181"/>
      <c r="C2" s="87"/>
      <c r="D2" s="162"/>
      <c r="E2" s="183" t="s">
        <v>4</v>
      </c>
      <c r="F2" s="184"/>
      <c r="G2" s="183" t="s">
        <v>3</v>
      </c>
      <c r="H2" s="185"/>
      <c r="I2" s="185"/>
      <c r="J2" s="185"/>
      <c r="K2" s="185"/>
      <c r="L2" s="185"/>
      <c r="M2" s="185"/>
      <c r="N2" s="184"/>
      <c r="O2" s="183" t="s">
        <v>4</v>
      </c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4"/>
      <c r="AE2" s="12"/>
      <c r="AF2" s="12"/>
      <c r="AG2" s="103" t="s">
        <v>206</v>
      </c>
      <c r="AH2" s="104">
        <v>3</v>
      </c>
      <c r="AI2" s="104">
        <v>6</v>
      </c>
      <c r="AJ2" s="104">
        <v>52</v>
      </c>
      <c r="AK2" s="104">
        <v>27</v>
      </c>
      <c r="AL2" s="104">
        <v>38</v>
      </c>
      <c r="AM2" s="48"/>
    </row>
    <row r="3" spans="1:40" s="1" customFormat="1" ht="135" thickBot="1" x14ac:dyDescent="0.3">
      <c r="A3" s="20"/>
      <c r="B3" s="177" t="s">
        <v>211</v>
      </c>
      <c r="C3" s="6" t="s">
        <v>2</v>
      </c>
      <c r="D3" s="163" t="s">
        <v>81</v>
      </c>
      <c r="E3" s="6" t="s">
        <v>22</v>
      </c>
      <c r="F3" s="9" t="s">
        <v>1</v>
      </c>
      <c r="G3" s="8" t="s">
        <v>82</v>
      </c>
      <c r="H3" s="10" t="s">
        <v>83</v>
      </c>
      <c r="I3" s="10" t="s">
        <v>33</v>
      </c>
      <c r="J3" s="7" t="s">
        <v>21</v>
      </c>
      <c r="K3" s="7" t="s">
        <v>0</v>
      </c>
      <c r="L3" s="126" t="s">
        <v>23</v>
      </c>
      <c r="M3" s="7" t="s">
        <v>5</v>
      </c>
      <c r="N3" s="7" t="s">
        <v>80</v>
      </c>
      <c r="O3" s="24" t="s">
        <v>30</v>
      </c>
      <c r="P3" s="7" t="s">
        <v>338</v>
      </c>
      <c r="Q3" s="7" t="s">
        <v>31</v>
      </c>
      <c r="R3" s="25" t="s">
        <v>12</v>
      </c>
      <c r="S3" s="10" t="s">
        <v>24</v>
      </c>
      <c r="T3" s="10" t="s">
        <v>25</v>
      </c>
      <c r="U3" s="7" t="s">
        <v>26</v>
      </c>
      <c r="V3" s="10" t="s">
        <v>27</v>
      </c>
      <c r="W3" s="7" t="s">
        <v>6</v>
      </c>
      <c r="X3" s="7" t="s">
        <v>28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29</v>
      </c>
      <c r="AD3" s="9" t="s">
        <v>11</v>
      </c>
      <c r="AE3" s="96"/>
      <c r="AF3" s="96"/>
      <c r="AG3" s="100" t="s">
        <v>204</v>
      </c>
      <c r="AH3" s="104" t="s">
        <v>75</v>
      </c>
      <c r="AI3" s="104" t="s">
        <v>76</v>
      </c>
      <c r="AJ3" s="104" t="s">
        <v>77</v>
      </c>
      <c r="AK3" s="97" t="s">
        <v>78</v>
      </c>
      <c r="AL3" s="97" t="s">
        <v>79</v>
      </c>
      <c r="AM3" s="101"/>
      <c r="AN3" s="89"/>
    </row>
    <row r="4" spans="1:40" x14ac:dyDescent="0.25">
      <c r="A4" s="3"/>
      <c r="B4" s="178" t="s">
        <v>212</v>
      </c>
      <c r="C4" s="81">
        <v>16</v>
      </c>
      <c r="D4" s="164">
        <v>1</v>
      </c>
      <c r="E4" s="81" t="s">
        <v>14</v>
      </c>
      <c r="F4" s="83">
        <v>2</v>
      </c>
      <c r="G4" s="92" t="s">
        <v>160</v>
      </c>
      <c r="H4" s="29" t="s">
        <v>161</v>
      </c>
      <c r="I4" s="12">
        <v>1</v>
      </c>
      <c r="J4" s="29" t="s">
        <v>74</v>
      </c>
      <c r="K4" s="29" t="s">
        <v>71</v>
      </c>
      <c r="L4" s="127">
        <v>21.724790747438789</v>
      </c>
      <c r="M4" s="107" t="s">
        <v>207</v>
      </c>
      <c r="N4" s="12" t="s">
        <v>208</v>
      </c>
      <c r="O4" s="21">
        <v>3</v>
      </c>
      <c r="P4" s="12"/>
      <c r="Q4" s="12" t="s">
        <v>34</v>
      </c>
      <c r="R4" s="26">
        <v>0</v>
      </c>
      <c r="S4" s="12">
        <v>0</v>
      </c>
      <c r="T4" s="12">
        <v>1</v>
      </c>
      <c r="U4" s="12">
        <v>0</v>
      </c>
      <c r="V4" s="12">
        <v>0</v>
      </c>
      <c r="W4" s="12">
        <v>1</v>
      </c>
      <c r="X4" s="12">
        <v>1</v>
      </c>
      <c r="Y4" s="12">
        <v>1</v>
      </c>
      <c r="Z4" s="12">
        <v>0</v>
      </c>
      <c r="AA4" s="12">
        <v>1</v>
      </c>
      <c r="AB4" s="12">
        <v>2</v>
      </c>
      <c r="AC4" s="12">
        <v>1</v>
      </c>
      <c r="AD4" s="13">
        <v>1</v>
      </c>
      <c r="AE4" s="12"/>
      <c r="AF4" s="12"/>
      <c r="AG4" s="12"/>
      <c r="AH4" s="98">
        <v>1</v>
      </c>
      <c r="AI4" s="97"/>
      <c r="AJ4" s="97"/>
      <c r="AK4" s="97"/>
      <c r="AL4" s="97"/>
      <c r="AM4" s="2"/>
    </row>
    <row r="5" spans="1:40" x14ac:dyDescent="0.25">
      <c r="A5" s="3"/>
      <c r="B5" s="179" t="s">
        <v>213</v>
      </c>
      <c r="C5" s="15">
        <v>53</v>
      </c>
      <c r="D5" s="165">
        <v>1</v>
      </c>
      <c r="E5" s="15" t="s">
        <v>16</v>
      </c>
      <c r="F5" s="16">
        <v>5</v>
      </c>
      <c r="G5" s="93" t="s">
        <v>160</v>
      </c>
      <c r="H5" s="30" t="s">
        <v>161</v>
      </c>
      <c r="I5" s="14">
        <v>1</v>
      </c>
      <c r="J5" s="30" t="s">
        <v>74</v>
      </c>
      <c r="K5" s="30" t="s">
        <v>71</v>
      </c>
      <c r="L5" s="128">
        <v>21.724790747438789</v>
      </c>
      <c r="M5" s="22" t="s">
        <v>207</v>
      </c>
      <c r="N5" s="14" t="s">
        <v>208</v>
      </c>
      <c r="O5" s="22">
        <v>15</v>
      </c>
      <c r="P5" s="14"/>
      <c r="Q5" s="14" t="s">
        <v>36</v>
      </c>
      <c r="R5" s="27">
        <v>0</v>
      </c>
      <c r="S5" s="14">
        <v>0</v>
      </c>
      <c r="T5" s="14">
        <v>1</v>
      </c>
      <c r="U5" s="14">
        <v>0</v>
      </c>
      <c r="V5" s="14">
        <v>0</v>
      </c>
      <c r="W5" s="14">
        <v>2</v>
      </c>
      <c r="X5" s="14">
        <v>1</v>
      </c>
      <c r="Y5" s="14">
        <v>1</v>
      </c>
      <c r="Z5" s="14">
        <v>1</v>
      </c>
      <c r="AA5" s="14">
        <v>1</v>
      </c>
      <c r="AB5" s="14">
        <v>2</v>
      </c>
      <c r="AC5" s="14">
        <v>3</v>
      </c>
      <c r="AD5" s="16">
        <v>1</v>
      </c>
      <c r="AE5" s="12"/>
      <c r="AF5" s="12"/>
      <c r="AG5" s="12"/>
      <c r="AH5" s="98">
        <v>1</v>
      </c>
      <c r="AI5" s="97"/>
      <c r="AJ5" s="97"/>
      <c r="AK5" s="97"/>
      <c r="AL5" s="97"/>
      <c r="AM5" s="2"/>
    </row>
    <row r="6" spans="1:40" ht="15.75" thickBot="1" x14ac:dyDescent="0.3">
      <c r="A6" s="3"/>
      <c r="B6" s="179" t="s">
        <v>214</v>
      </c>
      <c r="C6" s="140">
        <v>55</v>
      </c>
      <c r="D6" s="166">
        <v>2</v>
      </c>
      <c r="E6" s="140" t="s">
        <v>16</v>
      </c>
      <c r="F6" s="142">
        <v>4</v>
      </c>
      <c r="G6" s="143" t="s">
        <v>162</v>
      </c>
      <c r="H6" s="144" t="s">
        <v>163</v>
      </c>
      <c r="I6" s="141">
        <v>1</v>
      </c>
      <c r="J6" s="144" t="s">
        <v>74</v>
      </c>
      <c r="K6" s="144" t="s">
        <v>71</v>
      </c>
      <c r="L6" s="145">
        <v>43.449581494877577</v>
      </c>
      <c r="M6" s="146" t="s">
        <v>207</v>
      </c>
      <c r="N6" s="141" t="s">
        <v>208</v>
      </c>
      <c r="O6" s="146">
        <v>17</v>
      </c>
      <c r="P6" s="141"/>
      <c r="Q6" s="141" t="s">
        <v>36</v>
      </c>
      <c r="R6" s="147">
        <v>0</v>
      </c>
      <c r="S6" s="141">
        <v>0</v>
      </c>
      <c r="T6" s="141">
        <v>1</v>
      </c>
      <c r="U6" s="141">
        <v>1</v>
      </c>
      <c r="V6" s="141">
        <v>1</v>
      </c>
      <c r="W6" s="141">
        <v>2</v>
      </c>
      <c r="X6" s="141">
        <v>1</v>
      </c>
      <c r="Y6" s="141">
        <v>1</v>
      </c>
      <c r="Z6" s="141">
        <v>0</v>
      </c>
      <c r="AA6" s="141">
        <v>1</v>
      </c>
      <c r="AB6" s="141">
        <v>3</v>
      </c>
      <c r="AC6" s="141">
        <v>2</v>
      </c>
      <c r="AD6" s="142">
        <v>1</v>
      </c>
      <c r="AE6" s="12"/>
      <c r="AF6" s="12"/>
      <c r="AG6" s="12"/>
      <c r="AH6" s="97">
        <v>2</v>
      </c>
      <c r="AI6" s="97"/>
      <c r="AJ6" s="97"/>
      <c r="AK6" s="97"/>
      <c r="AL6" s="97"/>
      <c r="AM6" s="2"/>
    </row>
    <row r="7" spans="1:40" x14ac:dyDescent="0.25">
      <c r="A7" s="3"/>
      <c r="B7" s="179" t="s">
        <v>215</v>
      </c>
      <c r="C7" s="149">
        <v>14</v>
      </c>
      <c r="D7" s="167">
        <v>3</v>
      </c>
      <c r="E7" s="149" t="s">
        <v>14</v>
      </c>
      <c r="F7" s="151">
        <v>2</v>
      </c>
      <c r="G7" s="152" t="s">
        <v>150</v>
      </c>
      <c r="H7" s="153" t="s">
        <v>151</v>
      </c>
      <c r="I7" s="150">
        <v>1</v>
      </c>
      <c r="J7" s="153" t="s">
        <v>74</v>
      </c>
      <c r="K7" s="153" t="s">
        <v>71</v>
      </c>
      <c r="L7" s="154">
        <v>11.537563289126055</v>
      </c>
      <c r="M7" s="155" t="s">
        <v>207</v>
      </c>
      <c r="N7" s="150" t="s">
        <v>208</v>
      </c>
      <c r="O7" s="155">
        <v>1</v>
      </c>
      <c r="P7" s="150"/>
      <c r="Q7" s="150" t="s">
        <v>34</v>
      </c>
      <c r="R7" s="156">
        <v>0</v>
      </c>
      <c r="S7" s="150">
        <v>0</v>
      </c>
      <c r="T7" s="150">
        <v>1</v>
      </c>
      <c r="U7" s="150">
        <v>0</v>
      </c>
      <c r="V7" s="150">
        <v>0</v>
      </c>
      <c r="W7" s="150">
        <v>2</v>
      </c>
      <c r="X7" s="150">
        <v>1</v>
      </c>
      <c r="Y7" s="150">
        <v>1</v>
      </c>
      <c r="Z7" s="150">
        <v>1</v>
      </c>
      <c r="AA7" s="150">
        <v>1</v>
      </c>
      <c r="AB7" s="150">
        <v>2</v>
      </c>
      <c r="AC7" s="150">
        <v>1</v>
      </c>
      <c r="AD7" s="151">
        <v>1</v>
      </c>
      <c r="AE7" s="12"/>
      <c r="AF7" s="12"/>
      <c r="AG7" s="12"/>
      <c r="AH7" s="97"/>
      <c r="AI7" s="97">
        <v>1</v>
      </c>
      <c r="AJ7" s="97"/>
      <c r="AK7" s="97"/>
      <c r="AL7" s="97"/>
      <c r="AM7" s="2"/>
    </row>
    <row r="8" spans="1:40" x14ac:dyDescent="0.25">
      <c r="A8" s="3"/>
      <c r="B8" s="179" t="s">
        <v>216</v>
      </c>
      <c r="C8" s="11">
        <v>15</v>
      </c>
      <c r="D8" s="168">
        <v>4</v>
      </c>
      <c r="E8" s="11" t="s">
        <v>14</v>
      </c>
      <c r="F8" s="13">
        <v>2</v>
      </c>
      <c r="G8" s="92" t="s">
        <v>174</v>
      </c>
      <c r="H8" s="29" t="s">
        <v>175</v>
      </c>
      <c r="I8" s="12">
        <v>1</v>
      </c>
      <c r="J8" s="29" t="s">
        <v>74</v>
      </c>
      <c r="K8" s="29" t="s">
        <v>71</v>
      </c>
      <c r="L8" s="127">
        <v>11.537563289126055</v>
      </c>
      <c r="M8" s="21" t="s">
        <v>207</v>
      </c>
      <c r="N8" s="12" t="s">
        <v>208</v>
      </c>
      <c r="O8" s="21">
        <v>2</v>
      </c>
      <c r="P8" s="12"/>
      <c r="Q8" s="12" t="s">
        <v>34</v>
      </c>
      <c r="R8" s="26">
        <v>0</v>
      </c>
      <c r="S8" s="12">
        <v>0</v>
      </c>
      <c r="T8" s="12">
        <v>1</v>
      </c>
      <c r="U8" s="12">
        <v>0</v>
      </c>
      <c r="V8" s="12">
        <v>0</v>
      </c>
      <c r="W8" s="12">
        <v>2</v>
      </c>
      <c r="X8" s="12">
        <v>1</v>
      </c>
      <c r="Y8" s="12">
        <v>1</v>
      </c>
      <c r="Z8" s="12">
        <v>1</v>
      </c>
      <c r="AA8" s="12">
        <v>1</v>
      </c>
      <c r="AB8" s="12">
        <v>2</v>
      </c>
      <c r="AC8" s="12">
        <v>1</v>
      </c>
      <c r="AD8" s="13">
        <v>1</v>
      </c>
      <c r="AE8" s="12"/>
      <c r="AF8" s="12"/>
      <c r="AG8" s="12"/>
      <c r="AH8" s="97"/>
      <c r="AI8" s="97">
        <v>2</v>
      </c>
      <c r="AJ8" s="97"/>
      <c r="AK8" s="97"/>
      <c r="AL8" s="97"/>
      <c r="AM8" s="2"/>
    </row>
    <row r="9" spans="1:40" x14ac:dyDescent="0.25">
      <c r="A9" s="3"/>
      <c r="B9" s="179" t="s">
        <v>217</v>
      </c>
      <c r="C9" s="131">
        <v>31</v>
      </c>
      <c r="D9" s="169">
        <v>5</v>
      </c>
      <c r="E9" s="131" t="s">
        <v>15</v>
      </c>
      <c r="F9" s="133">
        <v>3</v>
      </c>
      <c r="G9" s="134" t="s">
        <v>148</v>
      </c>
      <c r="H9" s="135" t="s">
        <v>149</v>
      </c>
      <c r="I9" s="132">
        <v>1</v>
      </c>
      <c r="J9" s="135" t="s">
        <v>74</v>
      </c>
      <c r="K9" s="135" t="s">
        <v>71</v>
      </c>
      <c r="L9" s="136">
        <v>11.537563289126055</v>
      </c>
      <c r="M9" s="137" t="s">
        <v>207</v>
      </c>
      <c r="N9" s="132" t="s">
        <v>208</v>
      </c>
      <c r="O9" s="137">
        <v>3</v>
      </c>
      <c r="P9" s="132"/>
      <c r="Q9" s="132" t="s">
        <v>35</v>
      </c>
      <c r="R9" s="138">
        <v>0</v>
      </c>
      <c r="S9" s="132">
        <v>0</v>
      </c>
      <c r="T9" s="132">
        <v>1</v>
      </c>
      <c r="U9" s="132">
        <v>0</v>
      </c>
      <c r="V9" s="132">
        <v>0</v>
      </c>
      <c r="W9" s="132">
        <v>2</v>
      </c>
      <c r="X9" s="132">
        <v>2</v>
      </c>
      <c r="Y9" s="132">
        <v>1</v>
      </c>
      <c r="Z9" s="132">
        <v>0</v>
      </c>
      <c r="AA9" s="132">
        <v>0</v>
      </c>
      <c r="AB9" s="132">
        <v>3</v>
      </c>
      <c r="AC9" s="132">
        <v>2</v>
      </c>
      <c r="AD9" s="133">
        <v>1</v>
      </c>
      <c r="AE9" s="12"/>
      <c r="AF9" s="12"/>
      <c r="AG9" s="12"/>
      <c r="AH9" s="97"/>
      <c r="AI9" s="97">
        <v>3</v>
      </c>
      <c r="AJ9" s="97"/>
      <c r="AK9" s="97"/>
      <c r="AL9" s="97"/>
      <c r="AM9" s="2"/>
    </row>
    <row r="10" spans="1:40" x14ac:dyDescent="0.25">
      <c r="A10" s="3"/>
      <c r="B10" s="179" t="s">
        <v>218</v>
      </c>
      <c r="C10" s="11">
        <v>32</v>
      </c>
      <c r="D10" s="168">
        <v>6</v>
      </c>
      <c r="E10" s="11" t="s">
        <v>15</v>
      </c>
      <c r="F10" s="13">
        <v>3</v>
      </c>
      <c r="G10" s="92" t="s">
        <v>176</v>
      </c>
      <c r="H10" s="29" t="s">
        <v>177</v>
      </c>
      <c r="I10" s="12">
        <v>1</v>
      </c>
      <c r="J10" s="29" t="s">
        <v>74</v>
      </c>
      <c r="K10" s="29" t="s">
        <v>71</v>
      </c>
      <c r="L10" s="127">
        <v>11.537563289126055</v>
      </c>
      <c r="M10" s="21" t="s">
        <v>207</v>
      </c>
      <c r="N10" s="12" t="s">
        <v>208</v>
      </c>
      <c r="O10" s="21">
        <v>4</v>
      </c>
      <c r="P10" s="12"/>
      <c r="Q10" s="12" t="s">
        <v>35</v>
      </c>
      <c r="R10" s="26">
        <v>0</v>
      </c>
      <c r="S10" s="12">
        <v>0</v>
      </c>
      <c r="T10" s="12">
        <v>1</v>
      </c>
      <c r="U10" s="12">
        <v>0</v>
      </c>
      <c r="V10" s="12">
        <v>0</v>
      </c>
      <c r="W10" s="12">
        <v>2</v>
      </c>
      <c r="X10" s="12">
        <v>1</v>
      </c>
      <c r="Y10" s="12">
        <v>1</v>
      </c>
      <c r="Z10" s="12">
        <v>1</v>
      </c>
      <c r="AA10" s="12">
        <v>1</v>
      </c>
      <c r="AB10" s="12">
        <v>3</v>
      </c>
      <c r="AC10" s="12">
        <v>1</v>
      </c>
      <c r="AD10" s="13">
        <v>1</v>
      </c>
      <c r="AE10" s="12"/>
      <c r="AF10" s="12"/>
      <c r="AG10" s="12"/>
      <c r="AH10" s="97"/>
      <c r="AI10" s="97">
        <v>4</v>
      </c>
      <c r="AJ10" s="97"/>
      <c r="AK10" s="97"/>
      <c r="AL10" s="97"/>
      <c r="AM10" s="2"/>
    </row>
    <row r="11" spans="1:40" x14ac:dyDescent="0.25">
      <c r="A11" s="3"/>
      <c r="B11" s="179" t="s">
        <v>221</v>
      </c>
      <c r="C11" s="131">
        <v>44</v>
      </c>
      <c r="D11" s="169">
        <v>7</v>
      </c>
      <c r="E11" s="131" t="s">
        <v>16</v>
      </c>
      <c r="F11" s="133">
        <v>5</v>
      </c>
      <c r="G11" s="134" t="s">
        <v>184</v>
      </c>
      <c r="H11" s="135" t="s">
        <v>185</v>
      </c>
      <c r="I11" s="132">
        <v>1</v>
      </c>
      <c r="J11" s="135" t="s">
        <v>74</v>
      </c>
      <c r="K11" s="135" t="s">
        <v>71</v>
      </c>
      <c r="L11" s="136">
        <v>11.537563289126055</v>
      </c>
      <c r="M11" s="137" t="s">
        <v>207</v>
      </c>
      <c r="N11" s="132" t="s">
        <v>208</v>
      </c>
      <c r="O11" s="137">
        <v>2</v>
      </c>
      <c r="P11" s="132"/>
      <c r="Q11" s="132" t="s">
        <v>36</v>
      </c>
      <c r="R11" s="138">
        <v>0</v>
      </c>
      <c r="S11" s="132">
        <v>0</v>
      </c>
      <c r="T11" s="132">
        <v>1</v>
      </c>
      <c r="U11" s="132">
        <v>0</v>
      </c>
      <c r="V11" s="132">
        <v>0</v>
      </c>
      <c r="W11" s="132">
        <v>2</v>
      </c>
      <c r="X11" s="132">
        <v>1</v>
      </c>
      <c r="Y11" s="132">
        <v>1</v>
      </c>
      <c r="Z11" s="132">
        <v>0</v>
      </c>
      <c r="AA11" s="132">
        <v>0</v>
      </c>
      <c r="AB11" s="132">
        <v>2</v>
      </c>
      <c r="AC11" s="132">
        <v>2</v>
      </c>
      <c r="AD11" s="133">
        <v>1</v>
      </c>
      <c r="AE11" s="12"/>
      <c r="AF11" s="12"/>
      <c r="AG11" s="12"/>
      <c r="AH11" s="97"/>
      <c r="AI11" s="97">
        <v>5</v>
      </c>
      <c r="AJ11" s="97"/>
      <c r="AK11" s="97"/>
      <c r="AL11" s="97"/>
      <c r="AM11" s="2"/>
    </row>
    <row r="12" spans="1:40" ht="15.75" thickBot="1" x14ac:dyDescent="0.3">
      <c r="A12" s="3"/>
      <c r="B12" s="179" t="s">
        <v>220</v>
      </c>
      <c r="C12" s="17">
        <v>46</v>
      </c>
      <c r="D12" s="170">
        <v>8</v>
      </c>
      <c r="E12" s="17" t="s">
        <v>16</v>
      </c>
      <c r="F12" s="19">
        <v>5</v>
      </c>
      <c r="G12" s="94" t="s">
        <v>194</v>
      </c>
      <c r="H12" s="31" t="s">
        <v>195</v>
      </c>
      <c r="I12" s="18">
        <v>2</v>
      </c>
      <c r="J12" s="31" t="s">
        <v>74</v>
      </c>
      <c r="K12" s="31" t="s">
        <v>71</v>
      </c>
      <c r="L12" s="129">
        <v>11.537563289126055</v>
      </c>
      <c r="M12" s="23" t="s">
        <v>207</v>
      </c>
      <c r="N12" s="18" t="s">
        <v>208</v>
      </c>
      <c r="O12" s="23">
        <v>4</v>
      </c>
      <c r="P12" s="18"/>
      <c r="Q12" s="18" t="s">
        <v>36</v>
      </c>
      <c r="R12" s="28">
        <v>1</v>
      </c>
      <c r="S12" s="18">
        <v>0</v>
      </c>
      <c r="T12" s="18">
        <v>1</v>
      </c>
      <c r="U12" s="18">
        <v>1</v>
      </c>
      <c r="V12" s="18">
        <v>0</v>
      </c>
      <c r="W12" s="18">
        <v>2</v>
      </c>
      <c r="X12" s="18">
        <v>1</v>
      </c>
      <c r="Y12" s="18">
        <v>0</v>
      </c>
      <c r="Z12" s="18">
        <v>1</v>
      </c>
      <c r="AA12" s="18">
        <v>1</v>
      </c>
      <c r="AB12" s="18">
        <v>3</v>
      </c>
      <c r="AC12" s="18">
        <v>2</v>
      </c>
      <c r="AD12" s="19">
        <v>1</v>
      </c>
      <c r="AE12" s="12"/>
      <c r="AF12" s="12"/>
      <c r="AG12" s="12"/>
      <c r="AH12" s="97"/>
      <c r="AI12" s="97">
        <v>6</v>
      </c>
      <c r="AJ12" s="97"/>
      <c r="AK12" s="97"/>
      <c r="AL12" s="97"/>
      <c r="AM12" s="2"/>
    </row>
    <row r="13" spans="1:40" x14ac:dyDescent="0.25">
      <c r="A13" s="3"/>
      <c r="B13" s="179" t="s">
        <v>222</v>
      </c>
      <c r="C13" s="15">
        <v>2</v>
      </c>
      <c r="D13" s="165">
        <v>9</v>
      </c>
      <c r="E13" s="15" t="s">
        <v>13</v>
      </c>
      <c r="F13" s="16">
        <v>1</v>
      </c>
      <c r="G13" s="93" t="s">
        <v>88</v>
      </c>
      <c r="H13" s="30" t="s">
        <v>89</v>
      </c>
      <c r="I13" s="14">
        <v>3</v>
      </c>
      <c r="J13" s="86" t="s">
        <v>209</v>
      </c>
      <c r="K13" s="30" t="s">
        <v>71</v>
      </c>
      <c r="L13" s="128">
        <v>11.537563289126055</v>
      </c>
      <c r="M13" s="22" t="s">
        <v>207</v>
      </c>
      <c r="N13" s="14" t="s">
        <v>210</v>
      </c>
      <c r="O13" s="22">
        <v>5</v>
      </c>
      <c r="P13" s="14"/>
      <c r="Q13" s="14" t="s">
        <v>32</v>
      </c>
      <c r="R13" s="27">
        <v>0</v>
      </c>
      <c r="S13" s="14">
        <v>0</v>
      </c>
      <c r="T13" s="14">
        <v>0</v>
      </c>
      <c r="U13" s="14">
        <v>0</v>
      </c>
      <c r="V13" s="14">
        <v>0</v>
      </c>
      <c r="W13" s="14">
        <v>1</v>
      </c>
      <c r="X13" s="14">
        <v>1</v>
      </c>
      <c r="Y13" s="14">
        <v>1</v>
      </c>
      <c r="Z13" s="14">
        <v>0</v>
      </c>
      <c r="AA13" s="14">
        <v>0</v>
      </c>
      <c r="AB13" s="14">
        <v>2</v>
      </c>
      <c r="AC13" s="14">
        <v>1</v>
      </c>
      <c r="AD13" s="16">
        <v>1</v>
      </c>
      <c r="AE13" s="12"/>
      <c r="AF13" s="12"/>
      <c r="AG13" s="12"/>
      <c r="AH13" s="97"/>
      <c r="AI13" s="97"/>
      <c r="AJ13" s="97">
        <v>1</v>
      </c>
      <c r="AK13" s="97"/>
      <c r="AL13" s="97"/>
      <c r="AM13" s="2"/>
    </row>
    <row r="14" spans="1:40" x14ac:dyDescent="0.25">
      <c r="A14" s="3"/>
      <c r="B14" s="179" t="s">
        <v>223</v>
      </c>
      <c r="C14" s="11">
        <v>23</v>
      </c>
      <c r="D14" s="168">
        <v>10</v>
      </c>
      <c r="E14" s="11" t="s">
        <v>14</v>
      </c>
      <c r="F14" s="13">
        <v>2</v>
      </c>
      <c r="G14" s="92" t="s">
        <v>90</v>
      </c>
      <c r="H14" s="29" t="s">
        <v>91</v>
      </c>
      <c r="I14" s="12">
        <v>3</v>
      </c>
      <c r="J14" s="85" t="s">
        <v>209</v>
      </c>
      <c r="K14" s="29" t="s">
        <v>71</v>
      </c>
      <c r="L14" s="127">
        <v>11.537563289126055</v>
      </c>
      <c r="M14" s="21" t="s">
        <v>207</v>
      </c>
      <c r="N14" s="12" t="s">
        <v>210</v>
      </c>
      <c r="O14" s="21">
        <v>10</v>
      </c>
      <c r="P14" s="12"/>
      <c r="Q14" s="12" t="s">
        <v>34</v>
      </c>
      <c r="R14" s="26">
        <v>0</v>
      </c>
      <c r="S14" s="12">
        <v>0</v>
      </c>
      <c r="T14" s="12">
        <v>0</v>
      </c>
      <c r="U14" s="12">
        <v>0</v>
      </c>
      <c r="V14" s="12">
        <v>0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2</v>
      </c>
      <c r="AC14" s="12">
        <v>1</v>
      </c>
      <c r="AD14" s="13">
        <v>1</v>
      </c>
      <c r="AE14" s="12"/>
      <c r="AF14" s="12"/>
      <c r="AG14" s="12"/>
      <c r="AH14" s="97"/>
      <c r="AI14" s="97"/>
      <c r="AJ14" s="97">
        <v>2</v>
      </c>
      <c r="AK14" s="97"/>
      <c r="AL14" s="97"/>
      <c r="AM14" s="2"/>
    </row>
    <row r="15" spans="1:40" x14ac:dyDescent="0.25">
      <c r="A15" s="3"/>
      <c r="B15" s="179" t="s">
        <v>224</v>
      </c>
      <c r="C15" s="131">
        <v>29</v>
      </c>
      <c r="D15" s="169">
        <v>11</v>
      </c>
      <c r="E15" s="131" t="s">
        <v>14</v>
      </c>
      <c r="F15" s="133">
        <v>2</v>
      </c>
      <c r="G15" s="134" t="s">
        <v>92</v>
      </c>
      <c r="H15" s="135" t="s">
        <v>93</v>
      </c>
      <c r="I15" s="132">
        <v>3</v>
      </c>
      <c r="J15" s="139" t="s">
        <v>209</v>
      </c>
      <c r="K15" s="135" t="s">
        <v>71</v>
      </c>
      <c r="L15" s="136">
        <v>11.537563289126055</v>
      </c>
      <c r="M15" s="137" t="s">
        <v>207</v>
      </c>
      <c r="N15" s="132" t="s">
        <v>210</v>
      </c>
      <c r="O15" s="137">
        <v>19</v>
      </c>
      <c r="P15" s="132"/>
      <c r="Q15" s="132" t="s">
        <v>34</v>
      </c>
      <c r="R15" s="138">
        <v>0</v>
      </c>
      <c r="S15" s="132">
        <v>0</v>
      </c>
      <c r="T15" s="132">
        <v>0</v>
      </c>
      <c r="U15" s="132">
        <v>0</v>
      </c>
      <c r="V15" s="132">
        <v>0</v>
      </c>
      <c r="W15" s="132">
        <v>2</v>
      </c>
      <c r="X15" s="132">
        <v>1</v>
      </c>
      <c r="Y15" s="132">
        <v>1</v>
      </c>
      <c r="Z15" s="132">
        <v>1</v>
      </c>
      <c r="AA15" s="132">
        <v>1</v>
      </c>
      <c r="AB15" s="132">
        <v>2</v>
      </c>
      <c r="AC15" s="132">
        <v>1</v>
      </c>
      <c r="AD15" s="133">
        <v>1</v>
      </c>
      <c r="AE15" s="12"/>
      <c r="AF15" s="12"/>
      <c r="AG15" s="12"/>
      <c r="AH15" s="97"/>
      <c r="AI15" s="97"/>
      <c r="AJ15" s="97">
        <v>3</v>
      </c>
      <c r="AK15" s="97"/>
      <c r="AL15" s="97"/>
      <c r="AM15" s="2"/>
    </row>
    <row r="16" spans="1:40" x14ac:dyDescent="0.25">
      <c r="A16" s="3"/>
      <c r="B16" s="179" t="s">
        <v>225</v>
      </c>
      <c r="C16" s="15">
        <v>41</v>
      </c>
      <c r="D16" s="165">
        <v>12</v>
      </c>
      <c r="E16" s="15" t="s">
        <v>15</v>
      </c>
      <c r="F16" s="16">
        <v>3</v>
      </c>
      <c r="G16" s="93" t="s">
        <v>96</v>
      </c>
      <c r="H16" s="30" t="s">
        <v>97</v>
      </c>
      <c r="I16" s="14">
        <v>3</v>
      </c>
      <c r="J16" s="86" t="s">
        <v>209</v>
      </c>
      <c r="K16" s="30" t="s">
        <v>71</v>
      </c>
      <c r="L16" s="128">
        <v>11.537563289126055</v>
      </c>
      <c r="M16" s="22" t="s">
        <v>207</v>
      </c>
      <c r="N16" s="14" t="s">
        <v>210</v>
      </c>
      <c r="O16" s="22">
        <v>43</v>
      </c>
      <c r="P16" s="14"/>
      <c r="Q16" s="14" t="s">
        <v>35</v>
      </c>
      <c r="R16" s="27">
        <v>0</v>
      </c>
      <c r="S16" s="14">
        <v>0</v>
      </c>
      <c r="T16" s="14">
        <v>0</v>
      </c>
      <c r="U16" s="14">
        <v>0</v>
      </c>
      <c r="V16" s="14">
        <v>0</v>
      </c>
      <c r="W16" s="14">
        <v>2</v>
      </c>
      <c r="X16" s="14">
        <v>1</v>
      </c>
      <c r="Y16" s="14">
        <v>1</v>
      </c>
      <c r="Z16" s="14">
        <v>0</v>
      </c>
      <c r="AA16" s="14">
        <v>1</v>
      </c>
      <c r="AB16" s="14">
        <v>3</v>
      </c>
      <c r="AC16" s="14">
        <v>2</v>
      </c>
      <c r="AD16" s="16">
        <v>1</v>
      </c>
      <c r="AE16" s="12"/>
      <c r="AF16" s="12"/>
      <c r="AG16" s="12"/>
      <c r="AH16" s="97"/>
      <c r="AI16" s="97"/>
      <c r="AJ16" s="97">
        <v>4</v>
      </c>
      <c r="AK16" s="97"/>
      <c r="AL16" s="97"/>
      <c r="AM16" s="2"/>
    </row>
    <row r="17" spans="1:39" ht="15.75" thickBot="1" x14ac:dyDescent="0.3">
      <c r="A17" s="3"/>
      <c r="B17" s="179" t="s">
        <v>226</v>
      </c>
      <c r="C17" s="11">
        <v>61</v>
      </c>
      <c r="D17" s="168">
        <v>13</v>
      </c>
      <c r="E17" s="11" t="s">
        <v>16</v>
      </c>
      <c r="F17" s="13">
        <v>4</v>
      </c>
      <c r="G17" s="92" t="s">
        <v>100</v>
      </c>
      <c r="H17" s="29" t="s">
        <v>101</v>
      </c>
      <c r="I17" s="12">
        <v>3</v>
      </c>
      <c r="J17" s="85" t="s">
        <v>209</v>
      </c>
      <c r="K17" s="29" t="s">
        <v>71</v>
      </c>
      <c r="L17" s="127">
        <v>11.537563289126055</v>
      </c>
      <c r="M17" s="21" t="s">
        <v>207</v>
      </c>
      <c r="N17" s="12" t="s">
        <v>210</v>
      </c>
      <c r="O17" s="21">
        <v>123</v>
      </c>
      <c r="P17" s="12"/>
      <c r="Q17" s="12" t="s">
        <v>36</v>
      </c>
      <c r="R17" s="26">
        <v>0</v>
      </c>
      <c r="S17" s="12">
        <v>1</v>
      </c>
      <c r="T17" s="12">
        <v>0</v>
      </c>
      <c r="U17" s="12">
        <v>0</v>
      </c>
      <c r="V17" s="12">
        <v>0</v>
      </c>
      <c r="W17" s="12">
        <v>2</v>
      </c>
      <c r="X17" s="12">
        <v>1</v>
      </c>
      <c r="Y17" s="12">
        <v>1</v>
      </c>
      <c r="Z17" s="12">
        <v>1</v>
      </c>
      <c r="AA17" s="12">
        <v>1</v>
      </c>
      <c r="AB17" s="12">
        <v>2</v>
      </c>
      <c r="AC17" s="12">
        <v>2</v>
      </c>
      <c r="AD17" s="13">
        <v>1</v>
      </c>
      <c r="AE17" s="12"/>
      <c r="AF17" s="12"/>
      <c r="AG17" s="12"/>
      <c r="AH17" s="97"/>
      <c r="AI17" s="97"/>
      <c r="AJ17" s="97">
        <v>5</v>
      </c>
      <c r="AK17" s="97"/>
      <c r="AL17" s="97"/>
      <c r="AM17" s="2"/>
    </row>
    <row r="18" spans="1:39" x14ac:dyDescent="0.25">
      <c r="A18" s="3"/>
      <c r="B18" s="179" t="s">
        <v>227</v>
      </c>
      <c r="C18" s="81">
        <v>1</v>
      </c>
      <c r="D18" s="164">
        <v>14</v>
      </c>
      <c r="E18" s="81" t="s">
        <v>13</v>
      </c>
      <c r="F18" s="83">
        <v>1</v>
      </c>
      <c r="G18" s="157" t="s">
        <v>122</v>
      </c>
      <c r="H18" s="158" t="s">
        <v>123</v>
      </c>
      <c r="I18" s="82">
        <v>1</v>
      </c>
      <c r="J18" s="158" t="s">
        <v>74</v>
      </c>
      <c r="K18" s="158" t="s">
        <v>71</v>
      </c>
      <c r="L18" s="159">
        <v>5.7687816445630276</v>
      </c>
      <c r="M18" s="107" t="s">
        <v>207</v>
      </c>
      <c r="N18" s="82" t="s">
        <v>208</v>
      </c>
      <c r="O18" s="107">
        <v>3</v>
      </c>
      <c r="P18" s="182"/>
      <c r="Q18" s="82" t="s">
        <v>32</v>
      </c>
      <c r="R18" s="160">
        <v>0</v>
      </c>
      <c r="S18" s="82">
        <v>0</v>
      </c>
      <c r="T18" s="82">
        <v>1</v>
      </c>
      <c r="U18" s="82">
        <v>0</v>
      </c>
      <c r="V18" s="82">
        <v>0</v>
      </c>
      <c r="W18" s="82">
        <v>1</v>
      </c>
      <c r="X18" s="82">
        <v>1</v>
      </c>
      <c r="Y18" s="82">
        <v>0</v>
      </c>
      <c r="Z18" s="82">
        <v>0</v>
      </c>
      <c r="AA18" s="82">
        <v>1</v>
      </c>
      <c r="AB18" s="82">
        <v>1</v>
      </c>
      <c r="AC18" s="82">
        <v>1</v>
      </c>
      <c r="AD18" s="83">
        <v>1</v>
      </c>
      <c r="AE18" s="12"/>
      <c r="AF18" s="12"/>
      <c r="AG18" s="12"/>
      <c r="AH18" s="97"/>
      <c r="AI18" s="97"/>
      <c r="AJ18" s="98">
        <v>6</v>
      </c>
      <c r="AK18" s="97"/>
      <c r="AL18" s="97"/>
      <c r="AM18" s="2"/>
    </row>
    <row r="19" spans="1:39" x14ac:dyDescent="0.25">
      <c r="A19" s="3"/>
      <c r="B19" s="179" t="s">
        <v>228</v>
      </c>
      <c r="C19" s="15">
        <v>17</v>
      </c>
      <c r="D19" s="165">
        <v>14</v>
      </c>
      <c r="E19" s="15" t="s">
        <v>14</v>
      </c>
      <c r="F19" s="16">
        <v>2</v>
      </c>
      <c r="G19" s="93" t="s">
        <v>122</v>
      </c>
      <c r="H19" s="30" t="s">
        <v>123</v>
      </c>
      <c r="I19" s="14">
        <v>1</v>
      </c>
      <c r="J19" s="30" t="s">
        <v>74</v>
      </c>
      <c r="K19" s="30" t="s">
        <v>71</v>
      </c>
      <c r="L19" s="128">
        <v>5.7687816445630276</v>
      </c>
      <c r="M19" s="22" t="s">
        <v>207</v>
      </c>
      <c r="N19" s="14" t="s">
        <v>208</v>
      </c>
      <c r="O19" s="22">
        <v>4</v>
      </c>
      <c r="P19" s="14"/>
      <c r="Q19" s="14" t="s">
        <v>34</v>
      </c>
      <c r="R19" s="27">
        <v>0</v>
      </c>
      <c r="S19" s="14">
        <v>0</v>
      </c>
      <c r="T19" s="14">
        <v>1</v>
      </c>
      <c r="U19" s="14">
        <v>0</v>
      </c>
      <c r="V19" s="14">
        <v>0</v>
      </c>
      <c r="W19" s="14">
        <v>2</v>
      </c>
      <c r="X19" s="14">
        <v>1</v>
      </c>
      <c r="Y19" s="14">
        <v>1</v>
      </c>
      <c r="Z19" s="14">
        <v>0</v>
      </c>
      <c r="AA19" s="14">
        <v>0</v>
      </c>
      <c r="AB19" s="14">
        <v>2</v>
      </c>
      <c r="AC19" s="14">
        <v>1</v>
      </c>
      <c r="AD19" s="16">
        <v>1</v>
      </c>
      <c r="AE19" s="12"/>
      <c r="AF19" s="12"/>
      <c r="AG19" s="12"/>
      <c r="AH19" s="97"/>
      <c r="AI19" s="97"/>
      <c r="AJ19" s="98">
        <v>6</v>
      </c>
      <c r="AK19" s="97"/>
      <c r="AL19" s="97"/>
      <c r="AM19" s="2"/>
    </row>
    <row r="20" spans="1:39" x14ac:dyDescent="0.25">
      <c r="A20" s="3"/>
      <c r="B20" s="179" t="s">
        <v>229</v>
      </c>
      <c r="C20" s="11">
        <v>3</v>
      </c>
      <c r="D20" s="168">
        <v>15</v>
      </c>
      <c r="E20" s="11" t="s">
        <v>13</v>
      </c>
      <c r="F20" s="13">
        <v>1</v>
      </c>
      <c r="G20" s="92" t="s">
        <v>124</v>
      </c>
      <c r="H20" s="29" t="s">
        <v>125</v>
      </c>
      <c r="I20" s="12">
        <v>1</v>
      </c>
      <c r="J20" s="29" t="s">
        <v>74</v>
      </c>
      <c r="K20" s="29" t="s">
        <v>71</v>
      </c>
      <c r="L20" s="127">
        <v>5.7687816445630276</v>
      </c>
      <c r="M20" s="21" t="s">
        <v>207</v>
      </c>
      <c r="N20" s="12" t="s">
        <v>208</v>
      </c>
      <c r="O20" s="21">
        <v>6</v>
      </c>
      <c r="P20" s="12"/>
      <c r="Q20" s="12" t="s">
        <v>32</v>
      </c>
      <c r="R20" s="26">
        <v>0</v>
      </c>
      <c r="S20" s="12">
        <v>0</v>
      </c>
      <c r="T20" s="12">
        <v>1</v>
      </c>
      <c r="U20" s="12">
        <v>0</v>
      </c>
      <c r="V20" s="12">
        <v>0</v>
      </c>
      <c r="W20" s="12">
        <v>1</v>
      </c>
      <c r="X20" s="12">
        <v>1</v>
      </c>
      <c r="Y20" s="12">
        <v>1</v>
      </c>
      <c r="Z20" s="12">
        <v>1</v>
      </c>
      <c r="AA20" s="12">
        <v>0</v>
      </c>
      <c r="AB20" s="12">
        <v>1</v>
      </c>
      <c r="AC20" s="12">
        <v>1</v>
      </c>
      <c r="AD20" s="13">
        <v>1</v>
      </c>
      <c r="AE20" s="12"/>
      <c r="AF20" s="12"/>
      <c r="AG20" s="12"/>
      <c r="AH20" s="97"/>
      <c r="AI20" s="97"/>
      <c r="AJ20" s="98">
        <v>7</v>
      </c>
      <c r="AK20" s="97"/>
      <c r="AL20" s="97"/>
      <c r="AM20" s="2"/>
    </row>
    <row r="21" spans="1:39" x14ac:dyDescent="0.25">
      <c r="A21" s="3"/>
      <c r="B21" s="179" t="s">
        <v>230</v>
      </c>
      <c r="C21" s="11">
        <v>18</v>
      </c>
      <c r="D21" s="168">
        <v>15</v>
      </c>
      <c r="E21" s="11" t="s">
        <v>14</v>
      </c>
      <c r="F21" s="13">
        <v>2</v>
      </c>
      <c r="G21" s="92" t="s">
        <v>124</v>
      </c>
      <c r="H21" s="29" t="s">
        <v>125</v>
      </c>
      <c r="I21" s="12">
        <v>1</v>
      </c>
      <c r="J21" s="29" t="s">
        <v>74</v>
      </c>
      <c r="K21" s="29" t="s">
        <v>71</v>
      </c>
      <c r="L21" s="127">
        <v>5.7687816445630276</v>
      </c>
      <c r="M21" s="21" t="s">
        <v>207</v>
      </c>
      <c r="N21" s="12" t="s">
        <v>208</v>
      </c>
      <c r="O21" s="21">
        <v>5</v>
      </c>
      <c r="P21" s="12"/>
      <c r="Q21" s="12" t="s">
        <v>34</v>
      </c>
      <c r="R21" s="26">
        <v>0</v>
      </c>
      <c r="S21" s="12">
        <v>0</v>
      </c>
      <c r="T21" s="12">
        <v>1</v>
      </c>
      <c r="U21" s="12">
        <v>0</v>
      </c>
      <c r="V21" s="12">
        <v>0</v>
      </c>
      <c r="W21" s="12">
        <v>2</v>
      </c>
      <c r="X21" s="12">
        <v>1</v>
      </c>
      <c r="Y21" s="12">
        <v>1</v>
      </c>
      <c r="Z21" s="12">
        <v>0</v>
      </c>
      <c r="AA21" s="12">
        <v>0</v>
      </c>
      <c r="AB21" s="12">
        <v>2</v>
      </c>
      <c r="AC21" s="12">
        <v>0</v>
      </c>
      <c r="AD21" s="13">
        <v>1</v>
      </c>
      <c r="AE21" s="12"/>
      <c r="AF21" s="12"/>
      <c r="AG21" s="12"/>
      <c r="AH21" s="97"/>
      <c r="AI21" s="97"/>
      <c r="AJ21" s="98">
        <v>7</v>
      </c>
      <c r="AK21" s="97"/>
      <c r="AL21" s="97"/>
      <c r="AM21" s="2"/>
    </row>
    <row r="22" spans="1:39" x14ac:dyDescent="0.25">
      <c r="A22" s="3"/>
      <c r="B22" s="179" t="s">
        <v>231</v>
      </c>
      <c r="C22" s="140">
        <v>4</v>
      </c>
      <c r="D22" s="166">
        <v>16</v>
      </c>
      <c r="E22" s="140" t="s">
        <v>13</v>
      </c>
      <c r="F22" s="142">
        <v>1</v>
      </c>
      <c r="G22" s="143" t="s">
        <v>126</v>
      </c>
      <c r="H22" s="144" t="s">
        <v>127</v>
      </c>
      <c r="I22" s="141">
        <v>1</v>
      </c>
      <c r="J22" s="144" t="s">
        <v>74</v>
      </c>
      <c r="K22" s="144" t="s">
        <v>71</v>
      </c>
      <c r="L22" s="145">
        <v>5.7687816445630276</v>
      </c>
      <c r="M22" s="146" t="s">
        <v>207</v>
      </c>
      <c r="N22" s="141" t="s">
        <v>208</v>
      </c>
      <c r="O22" s="146">
        <v>7</v>
      </c>
      <c r="P22" s="141"/>
      <c r="Q22" s="141" t="s">
        <v>32</v>
      </c>
      <c r="R22" s="147">
        <v>0</v>
      </c>
      <c r="S22" s="141">
        <v>0</v>
      </c>
      <c r="T22" s="141">
        <v>1</v>
      </c>
      <c r="U22" s="141">
        <v>1</v>
      </c>
      <c r="V22" s="141">
        <v>0</v>
      </c>
      <c r="W22" s="141">
        <v>1</v>
      </c>
      <c r="X22" s="141">
        <v>0</v>
      </c>
      <c r="Y22" s="141">
        <v>1</v>
      </c>
      <c r="Z22" s="141">
        <v>0</v>
      </c>
      <c r="AA22" s="141">
        <v>0</v>
      </c>
      <c r="AB22" s="141">
        <v>2</v>
      </c>
      <c r="AC22" s="141">
        <v>0</v>
      </c>
      <c r="AD22" s="142">
        <v>1</v>
      </c>
      <c r="AE22" s="12"/>
      <c r="AF22" s="12"/>
      <c r="AG22" s="12"/>
      <c r="AH22" s="97"/>
      <c r="AI22" s="97"/>
      <c r="AJ22" s="98">
        <v>8</v>
      </c>
      <c r="AK22" s="97"/>
      <c r="AL22" s="97"/>
      <c r="AM22" s="2"/>
    </row>
    <row r="23" spans="1:39" x14ac:dyDescent="0.25">
      <c r="A23" s="3"/>
      <c r="B23" s="179" t="s">
        <v>232</v>
      </c>
      <c r="C23" s="15">
        <v>33</v>
      </c>
      <c r="D23" s="165">
        <v>16</v>
      </c>
      <c r="E23" s="15" t="s">
        <v>15</v>
      </c>
      <c r="F23" s="16">
        <v>3</v>
      </c>
      <c r="G23" s="93" t="s">
        <v>126</v>
      </c>
      <c r="H23" s="30" t="s">
        <v>127</v>
      </c>
      <c r="I23" s="14">
        <v>1</v>
      </c>
      <c r="J23" s="30" t="s">
        <v>74</v>
      </c>
      <c r="K23" s="30" t="s">
        <v>71</v>
      </c>
      <c r="L23" s="128">
        <v>5.7687816445630276</v>
      </c>
      <c r="M23" s="22" t="s">
        <v>207</v>
      </c>
      <c r="N23" s="14" t="s">
        <v>208</v>
      </c>
      <c r="O23" s="22">
        <v>8</v>
      </c>
      <c r="P23" s="14"/>
      <c r="Q23" s="14" t="s">
        <v>35</v>
      </c>
      <c r="R23" s="27">
        <v>0</v>
      </c>
      <c r="S23" s="14">
        <v>0</v>
      </c>
      <c r="T23" s="14">
        <v>1</v>
      </c>
      <c r="U23" s="14">
        <v>0</v>
      </c>
      <c r="V23" s="14">
        <v>0</v>
      </c>
      <c r="W23" s="14">
        <v>2</v>
      </c>
      <c r="X23" s="14">
        <v>2</v>
      </c>
      <c r="Y23" s="14">
        <v>1</v>
      </c>
      <c r="Z23" s="14">
        <v>1</v>
      </c>
      <c r="AA23" s="14">
        <v>1</v>
      </c>
      <c r="AB23" s="14">
        <v>3</v>
      </c>
      <c r="AC23" s="14">
        <v>2</v>
      </c>
      <c r="AD23" s="16">
        <v>1</v>
      </c>
      <c r="AE23" s="12"/>
      <c r="AF23" s="12"/>
      <c r="AG23" s="12"/>
      <c r="AH23" s="97"/>
      <c r="AI23" s="97"/>
      <c r="AJ23" s="98">
        <v>8</v>
      </c>
      <c r="AK23" s="97"/>
      <c r="AL23" s="97"/>
      <c r="AM23" s="2"/>
    </row>
    <row r="24" spans="1:39" x14ac:dyDescent="0.25">
      <c r="A24" s="3"/>
      <c r="B24" s="179" t="s">
        <v>233</v>
      </c>
      <c r="C24" s="11">
        <v>5</v>
      </c>
      <c r="D24" s="168">
        <v>17</v>
      </c>
      <c r="E24" s="11" t="s">
        <v>13</v>
      </c>
      <c r="F24" s="13">
        <v>1</v>
      </c>
      <c r="G24" s="92" t="s">
        <v>128</v>
      </c>
      <c r="H24" s="29" t="s">
        <v>129</v>
      </c>
      <c r="I24" s="12">
        <v>1</v>
      </c>
      <c r="J24" s="29" t="s">
        <v>74</v>
      </c>
      <c r="K24" s="29" t="s">
        <v>71</v>
      </c>
      <c r="L24" s="127">
        <v>5.7687816445630276</v>
      </c>
      <c r="M24" s="21" t="s">
        <v>207</v>
      </c>
      <c r="N24" s="12" t="s">
        <v>208</v>
      </c>
      <c r="O24" s="21">
        <v>8</v>
      </c>
      <c r="P24" s="12"/>
      <c r="Q24" s="12" t="s">
        <v>32</v>
      </c>
      <c r="R24" s="26">
        <v>0</v>
      </c>
      <c r="S24" s="12">
        <v>0</v>
      </c>
      <c r="T24" s="12">
        <v>1</v>
      </c>
      <c r="U24" s="12">
        <v>0</v>
      </c>
      <c r="V24" s="12">
        <v>1</v>
      </c>
      <c r="W24" s="12">
        <v>1</v>
      </c>
      <c r="X24" s="12">
        <v>1</v>
      </c>
      <c r="Y24" s="12">
        <v>1</v>
      </c>
      <c r="Z24" s="12">
        <v>0</v>
      </c>
      <c r="AA24" s="12">
        <v>0</v>
      </c>
      <c r="AB24" s="12">
        <v>1</v>
      </c>
      <c r="AC24" s="12">
        <v>1</v>
      </c>
      <c r="AD24" s="13">
        <v>1</v>
      </c>
      <c r="AE24" s="12"/>
      <c r="AF24" s="12"/>
      <c r="AG24" s="12"/>
      <c r="AH24" s="97"/>
      <c r="AI24" s="97"/>
      <c r="AJ24" s="98">
        <v>9</v>
      </c>
      <c r="AK24" s="97"/>
      <c r="AL24" s="97"/>
      <c r="AM24" s="2"/>
    </row>
    <row r="25" spans="1:39" x14ac:dyDescent="0.25">
      <c r="A25" s="3"/>
      <c r="B25" s="179" t="s">
        <v>234</v>
      </c>
      <c r="C25" s="11">
        <v>34</v>
      </c>
      <c r="D25" s="168">
        <v>17</v>
      </c>
      <c r="E25" s="11" t="s">
        <v>15</v>
      </c>
      <c r="F25" s="13">
        <v>3</v>
      </c>
      <c r="G25" s="92" t="s">
        <v>128</v>
      </c>
      <c r="H25" s="29" t="s">
        <v>129</v>
      </c>
      <c r="I25" s="12">
        <v>1</v>
      </c>
      <c r="J25" s="29" t="s">
        <v>74</v>
      </c>
      <c r="K25" s="29" t="s">
        <v>71</v>
      </c>
      <c r="L25" s="127">
        <v>5.7687816445630276</v>
      </c>
      <c r="M25" s="21" t="s">
        <v>207</v>
      </c>
      <c r="N25" s="12" t="s">
        <v>208</v>
      </c>
      <c r="O25" s="21">
        <v>9</v>
      </c>
      <c r="P25" s="12"/>
      <c r="Q25" s="12" t="s">
        <v>35</v>
      </c>
      <c r="R25" s="26">
        <v>0</v>
      </c>
      <c r="S25" s="12">
        <v>0</v>
      </c>
      <c r="T25" s="12">
        <v>1</v>
      </c>
      <c r="U25" s="12">
        <v>1</v>
      </c>
      <c r="V25" s="12">
        <v>0</v>
      </c>
      <c r="W25" s="12">
        <v>2</v>
      </c>
      <c r="X25" s="12">
        <v>1</v>
      </c>
      <c r="Y25" s="12">
        <v>1</v>
      </c>
      <c r="Z25" s="12">
        <v>0</v>
      </c>
      <c r="AA25" s="12">
        <v>1</v>
      </c>
      <c r="AB25" s="12">
        <v>3</v>
      </c>
      <c r="AC25" s="12">
        <v>1</v>
      </c>
      <c r="AD25" s="13">
        <v>1</v>
      </c>
      <c r="AE25" s="12"/>
      <c r="AF25" s="12"/>
      <c r="AG25" s="12"/>
      <c r="AH25" s="97"/>
      <c r="AI25" s="97"/>
      <c r="AJ25" s="98">
        <v>9</v>
      </c>
      <c r="AK25" s="97"/>
      <c r="AL25" s="97"/>
      <c r="AM25" s="2"/>
    </row>
    <row r="26" spans="1:39" x14ac:dyDescent="0.25">
      <c r="A26" s="3"/>
      <c r="B26" s="179" t="s">
        <v>235</v>
      </c>
      <c r="C26" s="140">
        <v>20</v>
      </c>
      <c r="D26" s="166">
        <v>18</v>
      </c>
      <c r="E26" s="140" t="s">
        <v>14</v>
      </c>
      <c r="F26" s="142">
        <v>2</v>
      </c>
      <c r="G26" s="143" t="s">
        <v>198</v>
      </c>
      <c r="H26" s="144" t="s">
        <v>199</v>
      </c>
      <c r="I26" s="141">
        <v>1</v>
      </c>
      <c r="J26" s="144" t="s">
        <v>74</v>
      </c>
      <c r="K26" s="144" t="s">
        <v>71</v>
      </c>
      <c r="L26" s="145">
        <v>5.7687816445630276</v>
      </c>
      <c r="M26" s="146" t="s">
        <v>207</v>
      </c>
      <c r="N26" s="141" t="s">
        <v>208</v>
      </c>
      <c r="O26" s="146">
        <v>7</v>
      </c>
      <c r="P26" s="141"/>
      <c r="Q26" s="141" t="s">
        <v>34</v>
      </c>
      <c r="R26" s="147">
        <v>0</v>
      </c>
      <c r="S26" s="141">
        <v>0</v>
      </c>
      <c r="T26" s="141">
        <v>1</v>
      </c>
      <c r="U26" s="141">
        <v>0</v>
      </c>
      <c r="V26" s="141">
        <v>1</v>
      </c>
      <c r="W26" s="141">
        <v>1</v>
      </c>
      <c r="X26" s="141">
        <v>1</v>
      </c>
      <c r="Y26" s="141">
        <v>1</v>
      </c>
      <c r="Z26" s="141">
        <v>1</v>
      </c>
      <c r="AA26" s="141">
        <v>1</v>
      </c>
      <c r="AB26" s="141">
        <v>2</v>
      </c>
      <c r="AC26" s="141">
        <v>1</v>
      </c>
      <c r="AD26" s="142">
        <v>1</v>
      </c>
      <c r="AE26" s="12"/>
      <c r="AF26" s="12"/>
      <c r="AG26" s="12"/>
      <c r="AH26" s="97"/>
      <c r="AI26" s="97"/>
      <c r="AJ26" s="98">
        <v>10</v>
      </c>
      <c r="AK26" s="97"/>
      <c r="AL26" s="97"/>
      <c r="AM26" s="2"/>
    </row>
    <row r="27" spans="1:39" x14ac:dyDescent="0.25">
      <c r="A27" s="3"/>
      <c r="B27" s="179" t="s">
        <v>236</v>
      </c>
      <c r="C27" s="15">
        <v>37</v>
      </c>
      <c r="D27" s="165">
        <v>18</v>
      </c>
      <c r="E27" s="15" t="s">
        <v>15</v>
      </c>
      <c r="F27" s="16">
        <v>3</v>
      </c>
      <c r="G27" s="93" t="s">
        <v>198</v>
      </c>
      <c r="H27" s="30" t="s">
        <v>199</v>
      </c>
      <c r="I27" s="14">
        <v>1</v>
      </c>
      <c r="J27" s="30" t="s">
        <v>74</v>
      </c>
      <c r="K27" s="30" t="s">
        <v>71</v>
      </c>
      <c r="L27" s="128">
        <v>5.7687816445630276</v>
      </c>
      <c r="M27" s="22" t="s">
        <v>207</v>
      </c>
      <c r="N27" s="14" t="s">
        <v>208</v>
      </c>
      <c r="O27" s="22">
        <v>14</v>
      </c>
      <c r="P27" s="14"/>
      <c r="Q27" s="14" t="s">
        <v>35</v>
      </c>
      <c r="R27" s="27">
        <v>0</v>
      </c>
      <c r="S27" s="14">
        <v>0</v>
      </c>
      <c r="T27" s="14">
        <v>1</v>
      </c>
      <c r="U27" s="14">
        <v>0</v>
      </c>
      <c r="V27" s="14">
        <v>0</v>
      </c>
      <c r="W27" s="14">
        <v>2</v>
      </c>
      <c r="X27" s="14">
        <v>2</v>
      </c>
      <c r="Y27" s="14">
        <v>1</v>
      </c>
      <c r="Z27" s="14">
        <v>0</v>
      </c>
      <c r="AA27" s="14">
        <v>1</v>
      </c>
      <c r="AB27" s="14">
        <v>3</v>
      </c>
      <c r="AC27" s="14">
        <v>2</v>
      </c>
      <c r="AD27" s="16">
        <v>1</v>
      </c>
      <c r="AE27" s="12"/>
      <c r="AF27" s="12"/>
      <c r="AG27" s="12"/>
      <c r="AH27" s="97"/>
      <c r="AI27" s="97"/>
      <c r="AJ27" s="98">
        <v>10</v>
      </c>
      <c r="AK27" s="97"/>
      <c r="AL27" s="97"/>
      <c r="AM27" s="2"/>
    </row>
    <row r="28" spans="1:39" x14ac:dyDescent="0.25">
      <c r="A28" s="3"/>
      <c r="B28" s="179" t="s">
        <v>237</v>
      </c>
      <c r="C28" s="11">
        <v>6</v>
      </c>
      <c r="D28" s="168">
        <v>19</v>
      </c>
      <c r="E28" s="11" t="s">
        <v>13</v>
      </c>
      <c r="F28" s="13">
        <v>1</v>
      </c>
      <c r="G28" s="92" t="s">
        <v>196</v>
      </c>
      <c r="H28" s="29" t="s">
        <v>197</v>
      </c>
      <c r="I28" s="12">
        <v>1</v>
      </c>
      <c r="J28" s="29" t="s">
        <v>74</v>
      </c>
      <c r="K28" s="29" t="s">
        <v>71</v>
      </c>
      <c r="L28" s="127">
        <v>5.7687816445630276</v>
      </c>
      <c r="M28" s="21" t="s">
        <v>207</v>
      </c>
      <c r="N28" s="12" t="s">
        <v>208</v>
      </c>
      <c r="O28" s="21">
        <v>11</v>
      </c>
      <c r="P28" s="12"/>
      <c r="Q28" s="12" t="s">
        <v>32</v>
      </c>
      <c r="R28" s="26">
        <v>0</v>
      </c>
      <c r="S28" s="12">
        <v>0</v>
      </c>
      <c r="T28" s="12">
        <v>1</v>
      </c>
      <c r="U28" s="12">
        <v>0</v>
      </c>
      <c r="V28" s="12">
        <v>0</v>
      </c>
      <c r="W28" s="12">
        <v>1</v>
      </c>
      <c r="X28" s="12">
        <v>0</v>
      </c>
      <c r="Y28" s="12">
        <v>1</v>
      </c>
      <c r="Z28" s="12">
        <v>0</v>
      </c>
      <c r="AA28" s="12">
        <v>0</v>
      </c>
      <c r="AB28" s="12">
        <v>2</v>
      </c>
      <c r="AC28" s="12">
        <v>1</v>
      </c>
      <c r="AD28" s="13">
        <v>1</v>
      </c>
      <c r="AE28" s="12"/>
      <c r="AF28" s="12"/>
      <c r="AG28" s="12"/>
      <c r="AH28" s="97"/>
      <c r="AI28" s="97"/>
      <c r="AJ28" s="98">
        <v>11</v>
      </c>
      <c r="AK28" s="97"/>
      <c r="AL28" s="97"/>
      <c r="AM28" s="2"/>
    </row>
    <row r="29" spans="1:39" x14ac:dyDescent="0.25">
      <c r="A29" s="3"/>
      <c r="B29" s="179" t="s">
        <v>238</v>
      </c>
      <c r="C29" s="11">
        <v>19</v>
      </c>
      <c r="D29" s="168">
        <v>19</v>
      </c>
      <c r="E29" s="11" t="s">
        <v>14</v>
      </c>
      <c r="F29" s="13">
        <v>2</v>
      </c>
      <c r="G29" s="92" t="s">
        <v>196</v>
      </c>
      <c r="H29" s="29" t="s">
        <v>197</v>
      </c>
      <c r="I29" s="12">
        <v>1</v>
      </c>
      <c r="J29" s="29" t="s">
        <v>74</v>
      </c>
      <c r="K29" s="29" t="s">
        <v>71</v>
      </c>
      <c r="L29" s="127">
        <v>5.7687816445630276</v>
      </c>
      <c r="M29" s="21" t="s">
        <v>207</v>
      </c>
      <c r="N29" s="12" t="s">
        <v>208</v>
      </c>
      <c r="O29" s="21">
        <v>6</v>
      </c>
      <c r="P29" s="12"/>
      <c r="Q29" s="12" t="s">
        <v>34</v>
      </c>
      <c r="R29" s="26">
        <v>0</v>
      </c>
      <c r="S29" s="12">
        <v>0</v>
      </c>
      <c r="T29" s="12">
        <v>1</v>
      </c>
      <c r="U29" s="12">
        <v>1</v>
      </c>
      <c r="V29" s="12">
        <v>0</v>
      </c>
      <c r="W29" s="12">
        <v>1</v>
      </c>
      <c r="X29" s="12">
        <v>1</v>
      </c>
      <c r="Y29" s="12">
        <v>1</v>
      </c>
      <c r="Z29" s="12">
        <v>0</v>
      </c>
      <c r="AA29" s="12">
        <v>1</v>
      </c>
      <c r="AB29" s="12">
        <v>2</v>
      </c>
      <c r="AC29" s="12">
        <v>1</v>
      </c>
      <c r="AD29" s="13">
        <v>1</v>
      </c>
      <c r="AE29" s="12"/>
      <c r="AF29" s="12"/>
      <c r="AG29" s="12"/>
      <c r="AH29" s="97"/>
      <c r="AI29" s="97"/>
      <c r="AJ29" s="98">
        <v>11</v>
      </c>
      <c r="AK29" s="97"/>
      <c r="AL29" s="97"/>
      <c r="AM29" s="2"/>
    </row>
    <row r="30" spans="1:39" x14ac:dyDescent="0.25">
      <c r="A30" s="3"/>
      <c r="B30" s="179" t="s">
        <v>239</v>
      </c>
      <c r="C30" s="140">
        <v>22</v>
      </c>
      <c r="D30" s="166">
        <v>20</v>
      </c>
      <c r="E30" s="140" t="s">
        <v>14</v>
      </c>
      <c r="F30" s="142">
        <v>2</v>
      </c>
      <c r="G30" s="143" t="s">
        <v>94</v>
      </c>
      <c r="H30" s="144" t="s">
        <v>95</v>
      </c>
      <c r="I30" s="141">
        <v>1</v>
      </c>
      <c r="J30" s="144" t="s">
        <v>74</v>
      </c>
      <c r="K30" s="144" t="s">
        <v>71</v>
      </c>
      <c r="L30" s="145">
        <v>5.7687816445630276</v>
      </c>
      <c r="M30" s="146" t="s">
        <v>207</v>
      </c>
      <c r="N30" s="141" t="s">
        <v>208</v>
      </c>
      <c r="O30" s="146">
        <v>9</v>
      </c>
      <c r="P30" s="141"/>
      <c r="Q30" s="141" t="s">
        <v>34</v>
      </c>
      <c r="R30" s="147">
        <v>0</v>
      </c>
      <c r="S30" s="141">
        <v>0</v>
      </c>
      <c r="T30" s="141">
        <v>1</v>
      </c>
      <c r="U30" s="141">
        <v>0</v>
      </c>
      <c r="V30" s="141">
        <v>0</v>
      </c>
      <c r="W30" s="141">
        <v>2</v>
      </c>
      <c r="X30" s="141">
        <v>1</v>
      </c>
      <c r="Y30" s="141">
        <v>1</v>
      </c>
      <c r="Z30" s="141">
        <v>0</v>
      </c>
      <c r="AA30" s="141">
        <v>1</v>
      </c>
      <c r="AB30" s="141">
        <v>2</v>
      </c>
      <c r="AC30" s="141">
        <v>1</v>
      </c>
      <c r="AD30" s="142">
        <v>1</v>
      </c>
      <c r="AE30" s="12"/>
      <c r="AF30" s="12"/>
      <c r="AG30" s="12"/>
      <c r="AH30" s="97"/>
      <c r="AI30" s="97"/>
      <c r="AJ30" s="98">
        <v>12</v>
      </c>
      <c r="AK30" s="97"/>
      <c r="AL30" s="97"/>
      <c r="AM30" s="2"/>
    </row>
    <row r="31" spans="1:39" ht="15.75" thickBot="1" x14ac:dyDescent="0.3">
      <c r="A31" s="3"/>
      <c r="B31" s="179" t="s">
        <v>240</v>
      </c>
      <c r="C31" s="17">
        <v>39</v>
      </c>
      <c r="D31" s="170">
        <v>20</v>
      </c>
      <c r="E31" s="17" t="s">
        <v>15</v>
      </c>
      <c r="F31" s="19">
        <v>3</v>
      </c>
      <c r="G31" s="94" t="s">
        <v>94</v>
      </c>
      <c r="H31" s="31" t="s">
        <v>95</v>
      </c>
      <c r="I31" s="18">
        <v>1</v>
      </c>
      <c r="J31" s="31" t="s">
        <v>74</v>
      </c>
      <c r="K31" s="31" t="s">
        <v>71</v>
      </c>
      <c r="L31" s="129">
        <v>5.7687816445630276</v>
      </c>
      <c r="M31" s="23" t="s">
        <v>207</v>
      </c>
      <c r="N31" s="18" t="s">
        <v>208</v>
      </c>
      <c r="O31" s="23">
        <v>17</v>
      </c>
      <c r="P31" s="18"/>
      <c r="Q31" s="18" t="s">
        <v>35</v>
      </c>
      <c r="R31" s="28">
        <v>0</v>
      </c>
      <c r="S31" s="18">
        <v>0</v>
      </c>
      <c r="T31" s="18">
        <v>1</v>
      </c>
      <c r="U31" s="18">
        <v>0</v>
      </c>
      <c r="V31" s="18">
        <v>0</v>
      </c>
      <c r="W31" s="18">
        <v>2</v>
      </c>
      <c r="X31" s="18">
        <v>1</v>
      </c>
      <c r="Y31" s="18">
        <v>1</v>
      </c>
      <c r="Z31" s="18">
        <v>0</v>
      </c>
      <c r="AA31" s="18">
        <v>1</v>
      </c>
      <c r="AB31" s="18">
        <v>3</v>
      </c>
      <c r="AC31" s="18">
        <v>2</v>
      </c>
      <c r="AD31" s="19">
        <v>1</v>
      </c>
      <c r="AE31" s="12"/>
      <c r="AF31" s="12"/>
      <c r="AG31" s="12"/>
      <c r="AH31" s="97"/>
      <c r="AI31" s="97"/>
      <c r="AJ31" s="98">
        <v>12</v>
      </c>
      <c r="AK31" s="97"/>
      <c r="AL31" s="97"/>
      <c r="AM31" s="2"/>
    </row>
    <row r="32" spans="1:39" x14ac:dyDescent="0.25">
      <c r="A32" s="3"/>
      <c r="B32" s="179" t="s">
        <v>241</v>
      </c>
      <c r="C32" s="15">
        <v>7</v>
      </c>
      <c r="D32" s="165">
        <v>21</v>
      </c>
      <c r="E32" s="15" t="s">
        <v>13</v>
      </c>
      <c r="F32" s="16">
        <v>1</v>
      </c>
      <c r="G32" s="93" t="s">
        <v>188</v>
      </c>
      <c r="H32" s="30" t="s">
        <v>189</v>
      </c>
      <c r="I32" s="14">
        <v>1</v>
      </c>
      <c r="J32" s="30" t="s">
        <v>74</v>
      </c>
      <c r="K32" s="30" t="s">
        <v>71</v>
      </c>
      <c r="L32" s="128">
        <v>11.537563289126055</v>
      </c>
      <c r="M32" s="22" t="s">
        <v>207</v>
      </c>
      <c r="N32" s="14" t="s">
        <v>208</v>
      </c>
      <c r="O32" s="22">
        <v>12</v>
      </c>
      <c r="P32" s="14"/>
      <c r="Q32" s="14" t="s">
        <v>32</v>
      </c>
      <c r="R32" s="27">
        <v>0</v>
      </c>
      <c r="S32" s="14">
        <v>0</v>
      </c>
      <c r="T32" s="14">
        <v>1</v>
      </c>
      <c r="U32" s="14">
        <v>1</v>
      </c>
      <c r="V32" s="14">
        <v>0</v>
      </c>
      <c r="W32" s="14">
        <v>1</v>
      </c>
      <c r="X32" s="14">
        <v>0</v>
      </c>
      <c r="Y32" s="14">
        <v>1</v>
      </c>
      <c r="Z32" s="14">
        <v>1</v>
      </c>
      <c r="AA32" s="14">
        <v>1</v>
      </c>
      <c r="AB32" s="14">
        <v>2</v>
      </c>
      <c r="AC32" s="14">
        <v>1</v>
      </c>
      <c r="AD32" s="16">
        <v>1</v>
      </c>
      <c r="AE32" s="12"/>
      <c r="AF32" s="12"/>
      <c r="AG32" s="12"/>
      <c r="AH32" s="97"/>
      <c r="AI32" s="97"/>
      <c r="AJ32" s="97">
        <v>13</v>
      </c>
      <c r="AK32" s="97"/>
      <c r="AL32" s="97"/>
      <c r="AM32" s="2"/>
    </row>
    <row r="33" spans="1:39" x14ac:dyDescent="0.25">
      <c r="A33" s="3"/>
      <c r="B33" s="179" t="s">
        <v>242</v>
      </c>
      <c r="C33" s="15">
        <v>8</v>
      </c>
      <c r="D33" s="165">
        <v>22</v>
      </c>
      <c r="E33" s="15" t="s">
        <v>13</v>
      </c>
      <c r="F33" s="16">
        <v>1</v>
      </c>
      <c r="G33" s="93" t="s">
        <v>108</v>
      </c>
      <c r="H33" s="30" t="s">
        <v>109</v>
      </c>
      <c r="I33" s="14">
        <v>1</v>
      </c>
      <c r="J33" s="30" t="s">
        <v>74</v>
      </c>
      <c r="K33" s="30" t="s">
        <v>71</v>
      </c>
      <c r="L33" s="128">
        <v>11.537563289126055</v>
      </c>
      <c r="M33" s="22" t="s">
        <v>207</v>
      </c>
      <c r="N33" s="14" t="s">
        <v>208</v>
      </c>
      <c r="O33" s="22">
        <v>13</v>
      </c>
      <c r="P33" s="14"/>
      <c r="Q33" s="14" t="s">
        <v>32</v>
      </c>
      <c r="R33" s="27">
        <v>0</v>
      </c>
      <c r="S33" s="14">
        <v>0</v>
      </c>
      <c r="T33" s="14">
        <v>1</v>
      </c>
      <c r="U33" s="14">
        <v>0</v>
      </c>
      <c r="V33" s="14">
        <v>0</v>
      </c>
      <c r="W33" s="14">
        <v>1</v>
      </c>
      <c r="X33" s="14">
        <v>1</v>
      </c>
      <c r="Y33" s="14">
        <v>1</v>
      </c>
      <c r="Z33" s="14">
        <v>0</v>
      </c>
      <c r="AA33" s="14">
        <v>0</v>
      </c>
      <c r="AB33" s="14">
        <v>2</v>
      </c>
      <c r="AC33" s="14">
        <v>0</v>
      </c>
      <c r="AD33" s="16">
        <v>1</v>
      </c>
      <c r="AE33" s="12"/>
      <c r="AF33" s="12"/>
      <c r="AG33" s="12"/>
      <c r="AH33" s="97"/>
      <c r="AI33" s="97"/>
      <c r="AJ33" s="97">
        <v>14</v>
      </c>
      <c r="AK33" s="97"/>
      <c r="AL33" s="97"/>
      <c r="AM33" s="2"/>
    </row>
    <row r="34" spans="1:39" x14ac:dyDescent="0.25">
      <c r="A34" s="3"/>
      <c r="B34" s="179" t="s">
        <v>243</v>
      </c>
      <c r="C34" s="11">
        <v>9</v>
      </c>
      <c r="D34" s="168">
        <v>23</v>
      </c>
      <c r="E34" s="11" t="s">
        <v>13</v>
      </c>
      <c r="F34" s="13">
        <v>1</v>
      </c>
      <c r="G34" s="92" t="s">
        <v>114</v>
      </c>
      <c r="H34" s="29" t="s">
        <v>115</v>
      </c>
      <c r="I34" s="12">
        <v>1</v>
      </c>
      <c r="J34" s="29" t="s">
        <v>74</v>
      </c>
      <c r="K34" s="29" t="s">
        <v>71</v>
      </c>
      <c r="L34" s="127">
        <v>11.537563289126055</v>
      </c>
      <c r="M34" s="21" t="s">
        <v>207</v>
      </c>
      <c r="N34" s="12" t="s">
        <v>208</v>
      </c>
      <c r="O34" s="21">
        <v>14</v>
      </c>
      <c r="P34" s="12"/>
      <c r="Q34" s="12" t="s">
        <v>32</v>
      </c>
      <c r="R34" s="26">
        <v>0</v>
      </c>
      <c r="S34" s="12">
        <v>0</v>
      </c>
      <c r="T34" s="12">
        <v>1</v>
      </c>
      <c r="U34" s="12">
        <v>1</v>
      </c>
      <c r="V34" s="12">
        <v>0</v>
      </c>
      <c r="W34" s="12">
        <v>1</v>
      </c>
      <c r="X34" s="12">
        <v>1</v>
      </c>
      <c r="Y34" s="12">
        <v>1</v>
      </c>
      <c r="Z34" s="12">
        <v>0</v>
      </c>
      <c r="AA34" s="12">
        <v>0</v>
      </c>
      <c r="AB34" s="12">
        <v>1</v>
      </c>
      <c r="AC34" s="12">
        <v>1</v>
      </c>
      <c r="AD34" s="13">
        <v>1</v>
      </c>
      <c r="AE34" s="12"/>
      <c r="AF34" s="12"/>
      <c r="AG34" s="12"/>
      <c r="AH34" s="97"/>
      <c r="AI34" s="97"/>
      <c r="AJ34" s="97">
        <v>15</v>
      </c>
      <c r="AK34" s="97"/>
      <c r="AL34" s="97"/>
      <c r="AM34" s="2"/>
    </row>
    <row r="35" spans="1:39" x14ac:dyDescent="0.25">
      <c r="A35" s="3"/>
      <c r="B35" s="179" t="s">
        <v>244</v>
      </c>
      <c r="C35" s="131">
        <v>10</v>
      </c>
      <c r="D35" s="169">
        <v>24</v>
      </c>
      <c r="E35" s="131" t="s">
        <v>13</v>
      </c>
      <c r="F35" s="133">
        <v>1</v>
      </c>
      <c r="G35" s="134" t="s">
        <v>130</v>
      </c>
      <c r="H35" s="135" t="s">
        <v>131</v>
      </c>
      <c r="I35" s="132">
        <v>1</v>
      </c>
      <c r="J35" s="135" t="s">
        <v>74</v>
      </c>
      <c r="K35" s="135" t="s">
        <v>71</v>
      </c>
      <c r="L35" s="136">
        <v>11.537563289126055</v>
      </c>
      <c r="M35" s="137" t="s">
        <v>207</v>
      </c>
      <c r="N35" s="132" t="s">
        <v>208</v>
      </c>
      <c r="O35" s="137">
        <v>15</v>
      </c>
      <c r="P35" s="132"/>
      <c r="Q35" s="132" t="s">
        <v>32</v>
      </c>
      <c r="R35" s="138">
        <v>0</v>
      </c>
      <c r="S35" s="132">
        <v>0</v>
      </c>
      <c r="T35" s="132">
        <v>1</v>
      </c>
      <c r="U35" s="132">
        <v>0</v>
      </c>
      <c r="V35" s="132">
        <v>0</v>
      </c>
      <c r="W35" s="132">
        <v>1</v>
      </c>
      <c r="X35" s="132">
        <v>1</v>
      </c>
      <c r="Y35" s="132">
        <v>1</v>
      </c>
      <c r="Z35" s="132">
        <v>0</v>
      </c>
      <c r="AA35" s="132">
        <v>0</v>
      </c>
      <c r="AB35" s="132">
        <v>1</v>
      </c>
      <c r="AC35" s="132">
        <v>0</v>
      </c>
      <c r="AD35" s="133">
        <v>1</v>
      </c>
      <c r="AE35" s="12"/>
      <c r="AF35" s="12"/>
      <c r="AG35" s="12"/>
      <c r="AH35" s="97"/>
      <c r="AI35" s="97"/>
      <c r="AJ35" s="97">
        <v>16</v>
      </c>
      <c r="AK35" s="97"/>
      <c r="AL35" s="97"/>
      <c r="AM35" s="2"/>
    </row>
    <row r="36" spans="1:39" x14ac:dyDescent="0.25">
      <c r="A36" s="3"/>
      <c r="B36" s="179" t="s">
        <v>245</v>
      </c>
      <c r="C36" s="11">
        <v>11</v>
      </c>
      <c r="D36" s="168">
        <v>25</v>
      </c>
      <c r="E36" s="11" t="s">
        <v>13</v>
      </c>
      <c r="F36" s="13">
        <v>1</v>
      </c>
      <c r="G36" s="92" t="s">
        <v>156</v>
      </c>
      <c r="H36" s="29" t="s">
        <v>157</v>
      </c>
      <c r="I36" s="12">
        <v>1</v>
      </c>
      <c r="J36" s="29" t="s">
        <v>74</v>
      </c>
      <c r="K36" s="29" t="s">
        <v>71</v>
      </c>
      <c r="L36" s="127">
        <v>11.537563289126055</v>
      </c>
      <c r="M36" s="21" t="s">
        <v>207</v>
      </c>
      <c r="N36" s="12" t="s">
        <v>208</v>
      </c>
      <c r="O36" s="21">
        <v>16</v>
      </c>
      <c r="P36" s="12"/>
      <c r="Q36" s="12" t="s">
        <v>32</v>
      </c>
      <c r="R36" s="26">
        <v>0</v>
      </c>
      <c r="S36" s="12">
        <v>1</v>
      </c>
      <c r="T36" s="12">
        <v>1</v>
      </c>
      <c r="U36" s="12">
        <v>0</v>
      </c>
      <c r="V36" s="12">
        <v>0</v>
      </c>
      <c r="W36" s="12">
        <v>1</v>
      </c>
      <c r="X36" s="12">
        <v>1</v>
      </c>
      <c r="Y36" s="12">
        <v>1</v>
      </c>
      <c r="Z36" s="12">
        <v>0</v>
      </c>
      <c r="AA36" s="12">
        <v>1</v>
      </c>
      <c r="AB36" s="12">
        <v>1</v>
      </c>
      <c r="AC36" s="12">
        <v>0</v>
      </c>
      <c r="AD36" s="13">
        <v>1</v>
      </c>
      <c r="AE36" s="12"/>
      <c r="AF36" s="12"/>
      <c r="AG36" s="12"/>
      <c r="AH36" s="97"/>
      <c r="AI36" s="97"/>
      <c r="AJ36" s="97">
        <v>17</v>
      </c>
      <c r="AK36" s="97"/>
      <c r="AL36" s="97"/>
      <c r="AM36" s="2"/>
    </row>
    <row r="37" spans="1:39" x14ac:dyDescent="0.25">
      <c r="A37" s="3"/>
      <c r="B37" s="179" t="s">
        <v>246</v>
      </c>
      <c r="C37" s="131">
        <v>12</v>
      </c>
      <c r="D37" s="169">
        <v>26</v>
      </c>
      <c r="E37" s="131" t="s">
        <v>13</v>
      </c>
      <c r="F37" s="133">
        <v>1</v>
      </c>
      <c r="G37" s="134" t="s">
        <v>168</v>
      </c>
      <c r="H37" s="135" t="s">
        <v>169</v>
      </c>
      <c r="I37" s="132">
        <v>1</v>
      </c>
      <c r="J37" s="135" t="s">
        <v>74</v>
      </c>
      <c r="K37" s="135" t="s">
        <v>71</v>
      </c>
      <c r="L37" s="136">
        <v>11.537563289126055</v>
      </c>
      <c r="M37" s="137" t="s">
        <v>207</v>
      </c>
      <c r="N37" s="132" t="s">
        <v>208</v>
      </c>
      <c r="O37" s="137">
        <v>20</v>
      </c>
      <c r="P37" s="132"/>
      <c r="Q37" s="132" t="s">
        <v>32</v>
      </c>
      <c r="R37" s="138">
        <v>0</v>
      </c>
      <c r="S37" s="132">
        <v>0</v>
      </c>
      <c r="T37" s="132">
        <v>1</v>
      </c>
      <c r="U37" s="132">
        <v>0</v>
      </c>
      <c r="V37" s="132">
        <v>0</v>
      </c>
      <c r="W37" s="132">
        <v>1</v>
      </c>
      <c r="X37" s="132">
        <v>1</v>
      </c>
      <c r="Y37" s="132">
        <v>1</v>
      </c>
      <c r="Z37" s="132">
        <v>0</v>
      </c>
      <c r="AA37" s="132">
        <v>0</v>
      </c>
      <c r="AB37" s="132">
        <v>1</v>
      </c>
      <c r="AC37" s="132">
        <v>0</v>
      </c>
      <c r="AD37" s="133">
        <v>1</v>
      </c>
      <c r="AE37" s="12"/>
      <c r="AF37" s="12"/>
      <c r="AG37" s="12"/>
      <c r="AH37" s="97"/>
      <c r="AI37" s="97"/>
      <c r="AJ37" s="97">
        <v>18</v>
      </c>
      <c r="AK37" s="97"/>
      <c r="AL37" s="97"/>
      <c r="AM37" s="2"/>
    </row>
    <row r="38" spans="1:39" x14ac:dyDescent="0.25">
      <c r="A38" s="3"/>
      <c r="B38" s="179" t="s">
        <v>247</v>
      </c>
      <c r="C38" s="11">
        <v>13</v>
      </c>
      <c r="D38" s="168">
        <v>27</v>
      </c>
      <c r="E38" s="11" t="s">
        <v>13</v>
      </c>
      <c r="F38" s="13">
        <v>1</v>
      </c>
      <c r="G38" s="92" t="s">
        <v>192</v>
      </c>
      <c r="H38" s="29" t="s">
        <v>193</v>
      </c>
      <c r="I38" s="12">
        <v>1</v>
      </c>
      <c r="J38" s="29" t="s">
        <v>74</v>
      </c>
      <c r="K38" s="29" t="s">
        <v>71</v>
      </c>
      <c r="L38" s="127">
        <v>11.537563289126055</v>
      </c>
      <c r="M38" s="21" t="s">
        <v>207</v>
      </c>
      <c r="N38" s="12" t="s">
        <v>208</v>
      </c>
      <c r="O38" s="21">
        <v>77</v>
      </c>
      <c r="P38" s="12"/>
      <c r="Q38" s="12" t="s">
        <v>32</v>
      </c>
      <c r="R38" s="26">
        <v>0</v>
      </c>
      <c r="S38" s="12">
        <v>0</v>
      </c>
      <c r="T38" s="12">
        <v>1</v>
      </c>
      <c r="U38" s="12">
        <v>1</v>
      </c>
      <c r="V38" s="12">
        <v>0</v>
      </c>
      <c r="W38" s="12">
        <v>1</v>
      </c>
      <c r="X38" s="12">
        <v>0</v>
      </c>
      <c r="Y38" s="12">
        <v>1</v>
      </c>
      <c r="Z38" s="12">
        <v>0</v>
      </c>
      <c r="AA38" s="12">
        <v>1</v>
      </c>
      <c r="AB38" s="12">
        <v>1</v>
      </c>
      <c r="AC38" s="12">
        <v>1</v>
      </c>
      <c r="AD38" s="13">
        <v>1</v>
      </c>
      <c r="AE38" s="12"/>
      <c r="AF38" s="12"/>
      <c r="AG38" s="12"/>
      <c r="AH38" s="97"/>
      <c r="AI38" s="97"/>
      <c r="AJ38" s="97">
        <v>19</v>
      </c>
      <c r="AK38" s="97"/>
      <c r="AL38" s="97"/>
      <c r="AM38" s="2"/>
    </row>
    <row r="39" spans="1:39" x14ac:dyDescent="0.25">
      <c r="A39" s="3"/>
      <c r="B39" s="179" t="s">
        <v>248</v>
      </c>
      <c r="C39" s="131">
        <v>21</v>
      </c>
      <c r="D39" s="169">
        <v>28</v>
      </c>
      <c r="E39" s="131" t="s">
        <v>14</v>
      </c>
      <c r="F39" s="133">
        <v>2</v>
      </c>
      <c r="G39" s="134" t="s">
        <v>116</v>
      </c>
      <c r="H39" s="135" t="s">
        <v>117</v>
      </c>
      <c r="I39" s="132">
        <v>1</v>
      </c>
      <c r="J39" s="135" t="s">
        <v>74</v>
      </c>
      <c r="K39" s="135" t="s">
        <v>71</v>
      </c>
      <c r="L39" s="136">
        <v>11.537563289126055</v>
      </c>
      <c r="M39" s="137" t="s">
        <v>207</v>
      </c>
      <c r="N39" s="132" t="s">
        <v>208</v>
      </c>
      <c r="O39" s="137">
        <v>8</v>
      </c>
      <c r="P39" s="132"/>
      <c r="Q39" s="132" t="s">
        <v>34</v>
      </c>
      <c r="R39" s="138">
        <v>0</v>
      </c>
      <c r="S39" s="132">
        <v>0</v>
      </c>
      <c r="T39" s="132">
        <v>1</v>
      </c>
      <c r="U39" s="132">
        <v>1</v>
      </c>
      <c r="V39" s="132">
        <v>0</v>
      </c>
      <c r="W39" s="132">
        <v>2</v>
      </c>
      <c r="X39" s="132">
        <v>1</v>
      </c>
      <c r="Y39" s="132">
        <v>1</v>
      </c>
      <c r="Z39" s="132">
        <v>0</v>
      </c>
      <c r="AA39" s="132">
        <v>1</v>
      </c>
      <c r="AB39" s="132">
        <v>2</v>
      </c>
      <c r="AC39" s="132">
        <v>1</v>
      </c>
      <c r="AD39" s="133">
        <v>1</v>
      </c>
      <c r="AE39" s="12"/>
      <c r="AF39" s="12"/>
      <c r="AG39" s="12"/>
      <c r="AH39" s="97"/>
      <c r="AI39" s="97"/>
      <c r="AJ39" s="97">
        <v>20</v>
      </c>
      <c r="AK39" s="97"/>
      <c r="AL39" s="97"/>
      <c r="AM39" s="2"/>
    </row>
    <row r="40" spans="1:39" x14ac:dyDescent="0.25">
      <c r="A40" s="3"/>
      <c r="B40" s="179" t="s">
        <v>249</v>
      </c>
      <c r="C40" s="11">
        <v>24</v>
      </c>
      <c r="D40" s="168">
        <v>29</v>
      </c>
      <c r="E40" s="11" t="s">
        <v>14</v>
      </c>
      <c r="F40" s="13">
        <v>2</v>
      </c>
      <c r="G40" s="92" t="s">
        <v>120</v>
      </c>
      <c r="H40" s="29" t="s">
        <v>121</v>
      </c>
      <c r="I40" s="12">
        <v>1</v>
      </c>
      <c r="J40" s="29" t="s">
        <v>74</v>
      </c>
      <c r="K40" s="29" t="s">
        <v>71</v>
      </c>
      <c r="L40" s="127">
        <v>11.537563289126055</v>
      </c>
      <c r="M40" s="21" t="s">
        <v>207</v>
      </c>
      <c r="N40" s="12" t="s">
        <v>208</v>
      </c>
      <c r="O40" s="21">
        <v>12</v>
      </c>
      <c r="P40" s="12"/>
      <c r="Q40" s="12" t="s">
        <v>34</v>
      </c>
      <c r="R40" s="26">
        <v>0</v>
      </c>
      <c r="S40" s="12">
        <v>0</v>
      </c>
      <c r="T40" s="12">
        <v>1</v>
      </c>
      <c r="U40" s="12">
        <v>1</v>
      </c>
      <c r="V40" s="12">
        <v>0</v>
      </c>
      <c r="W40" s="12">
        <v>2</v>
      </c>
      <c r="X40" s="12">
        <v>1</v>
      </c>
      <c r="Y40" s="12">
        <v>1</v>
      </c>
      <c r="Z40" s="12">
        <v>1</v>
      </c>
      <c r="AA40" s="12">
        <v>1</v>
      </c>
      <c r="AB40" s="12">
        <v>2</v>
      </c>
      <c r="AC40" s="12">
        <v>1</v>
      </c>
      <c r="AD40" s="13">
        <v>1</v>
      </c>
      <c r="AE40" s="12"/>
      <c r="AF40" s="12"/>
      <c r="AG40" s="12"/>
      <c r="AH40" s="97"/>
      <c r="AI40" s="97"/>
      <c r="AJ40" s="97">
        <v>21</v>
      </c>
      <c r="AK40" s="97"/>
      <c r="AL40" s="97"/>
      <c r="AM40" s="2"/>
    </row>
    <row r="41" spans="1:39" x14ac:dyDescent="0.25">
      <c r="A41" s="3"/>
      <c r="B41" s="179" t="s">
        <v>250</v>
      </c>
      <c r="C41" s="131">
        <v>25</v>
      </c>
      <c r="D41" s="169">
        <v>30</v>
      </c>
      <c r="E41" s="131" t="s">
        <v>14</v>
      </c>
      <c r="F41" s="133">
        <v>2</v>
      </c>
      <c r="G41" s="134" t="s">
        <v>132</v>
      </c>
      <c r="H41" s="135" t="s">
        <v>133</v>
      </c>
      <c r="I41" s="132">
        <v>1</v>
      </c>
      <c r="J41" s="135" t="s">
        <v>74</v>
      </c>
      <c r="K41" s="135" t="s">
        <v>71</v>
      </c>
      <c r="L41" s="136">
        <v>11.537563289126055</v>
      </c>
      <c r="M41" s="137" t="s">
        <v>207</v>
      </c>
      <c r="N41" s="132" t="s">
        <v>208</v>
      </c>
      <c r="O41" s="137">
        <v>13</v>
      </c>
      <c r="P41" s="132"/>
      <c r="Q41" s="132" t="s">
        <v>34</v>
      </c>
      <c r="R41" s="138">
        <v>0</v>
      </c>
      <c r="S41" s="132">
        <v>0</v>
      </c>
      <c r="T41" s="132">
        <v>1</v>
      </c>
      <c r="U41" s="132">
        <v>0</v>
      </c>
      <c r="V41" s="132">
        <v>0</v>
      </c>
      <c r="W41" s="132">
        <v>2</v>
      </c>
      <c r="X41" s="132">
        <v>1</v>
      </c>
      <c r="Y41" s="132">
        <v>1</v>
      </c>
      <c r="Z41" s="132">
        <v>1</v>
      </c>
      <c r="AA41" s="132">
        <v>1</v>
      </c>
      <c r="AB41" s="132">
        <v>2</v>
      </c>
      <c r="AC41" s="132">
        <v>1</v>
      </c>
      <c r="AD41" s="133">
        <v>1</v>
      </c>
      <c r="AE41" s="12"/>
      <c r="AF41" s="12"/>
      <c r="AG41" s="12"/>
      <c r="AH41" s="97"/>
      <c r="AI41" s="97"/>
      <c r="AJ41" s="97">
        <v>22</v>
      </c>
      <c r="AK41" s="97"/>
      <c r="AL41" s="97"/>
      <c r="AM41" s="2"/>
    </row>
    <row r="42" spans="1:39" x14ac:dyDescent="0.25">
      <c r="A42" s="3"/>
      <c r="B42" s="179" t="s">
        <v>251</v>
      </c>
      <c r="C42" s="11">
        <v>26</v>
      </c>
      <c r="D42" s="168">
        <v>31</v>
      </c>
      <c r="E42" s="11" t="s">
        <v>14</v>
      </c>
      <c r="F42" s="13">
        <v>2</v>
      </c>
      <c r="G42" s="92" t="s">
        <v>142</v>
      </c>
      <c r="H42" s="29" t="s">
        <v>143</v>
      </c>
      <c r="I42" s="12">
        <v>1</v>
      </c>
      <c r="J42" s="29" t="s">
        <v>74</v>
      </c>
      <c r="K42" s="29" t="s">
        <v>71</v>
      </c>
      <c r="L42" s="127">
        <v>11.537563289126055</v>
      </c>
      <c r="M42" s="21" t="s">
        <v>207</v>
      </c>
      <c r="N42" s="12" t="s">
        <v>208</v>
      </c>
      <c r="O42" s="21">
        <v>14</v>
      </c>
      <c r="P42" s="12"/>
      <c r="Q42" s="12" t="s">
        <v>34</v>
      </c>
      <c r="R42" s="26">
        <v>0</v>
      </c>
      <c r="S42" s="12">
        <v>0</v>
      </c>
      <c r="T42" s="12">
        <v>1</v>
      </c>
      <c r="U42" s="12">
        <v>0</v>
      </c>
      <c r="V42" s="12">
        <v>0</v>
      </c>
      <c r="W42" s="12">
        <v>2</v>
      </c>
      <c r="X42" s="12">
        <v>1</v>
      </c>
      <c r="Y42" s="12">
        <v>1</v>
      </c>
      <c r="Z42" s="12">
        <v>0</v>
      </c>
      <c r="AA42" s="12">
        <v>1</v>
      </c>
      <c r="AB42" s="12">
        <v>2</v>
      </c>
      <c r="AC42" s="12">
        <v>1</v>
      </c>
      <c r="AD42" s="13">
        <v>1</v>
      </c>
      <c r="AE42" s="12"/>
      <c r="AF42" s="12"/>
      <c r="AG42" s="12"/>
      <c r="AH42" s="97"/>
      <c r="AI42" s="97"/>
      <c r="AJ42" s="97">
        <v>23</v>
      </c>
      <c r="AK42" s="97"/>
      <c r="AL42" s="97"/>
      <c r="AM42" s="2"/>
    </row>
    <row r="43" spans="1:39" x14ac:dyDescent="0.25">
      <c r="A43" s="3"/>
      <c r="B43" s="179" t="s">
        <v>252</v>
      </c>
      <c r="C43" s="131">
        <v>27</v>
      </c>
      <c r="D43" s="169">
        <v>32</v>
      </c>
      <c r="E43" s="131" t="s">
        <v>14</v>
      </c>
      <c r="F43" s="133">
        <v>2</v>
      </c>
      <c r="G43" s="134" t="s">
        <v>110</v>
      </c>
      <c r="H43" s="135" t="s">
        <v>111</v>
      </c>
      <c r="I43" s="132">
        <v>1</v>
      </c>
      <c r="J43" s="135" t="s">
        <v>74</v>
      </c>
      <c r="K43" s="135" t="s">
        <v>71</v>
      </c>
      <c r="L43" s="136">
        <v>11.537563289126055</v>
      </c>
      <c r="M43" s="137" t="s">
        <v>207</v>
      </c>
      <c r="N43" s="132" t="s">
        <v>208</v>
      </c>
      <c r="O43" s="137">
        <v>16</v>
      </c>
      <c r="P43" s="132"/>
      <c r="Q43" s="132" t="s">
        <v>34</v>
      </c>
      <c r="R43" s="138">
        <v>0</v>
      </c>
      <c r="S43" s="132">
        <v>0</v>
      </c>
      <c r="T43" s="132">
        <v>1</v>
      </c>
      <c r="U43" s="132">
        <v>0</v>
      </c>
      <c r="V43" s="132">
        <v>0</v>
      </c>
      <c r="W43" s="132">
        <v>2</v>
      </c>
      <c r="X43" s="132">
        <v>1</v>
      </c>
      <c r="Y43" s="132">
        <v>1</v>
      </c>
      <c r="Z43" s="132">
        <v>0</v>
      </c>
      <c r="AA43" s="132">
        <v>1</v>
      </c>
      <c r="AB43" s="132">
        <v>2</v>
      </c>
      <c r="AC43" s="132">
        <v>1</v>
      </c>
      <c r="AD43" s="133">
        <v>1</v>
      </c>
      <c r="AE43" s="12"/>
      <c r="AF43" s="12"/>
      <c r="AG43" s="12"/>
      <c r="AH43" s="97"/>
      <c r="AI43" s="97"/>
      <c r="AJ43" s="97">
        <v>24</v>
      </c>
      <c r="AK43" s="97"/>
      <c r="AL43" s="97"/>
      <c r="AM43" s="2"/>
    </row>
    <row r="44" spans="1:39" x14ac:dyDescent="0.25">
      <c r="A44" s="3"/>
      <c r="B44" s="179" t="s">
        <v>253</v>
      </c>
      <c r="C44" s="131">
        <v>28</v>
      </c>
      <c r="D44" s="169">
        <v>33</v>
      </c>
      <c r="E44" s="131" t="s">
        <v>14</v>
      </c>
      <c r="F44" s="133">
        <v>2</v>
      </c>
      <c r="G44" s="134" t="s">
        <v>112</v>
      </c>
      <c r="H44" s="135" t="s">
        <v>113</v>
      </c>
      <c r="I44" s="132">
        <v>1</v>
      </c>
      <c r="J44" s="135" t="s">
        <v>74</v>
      </c>
      <c r="K44" s="135" t="s">
        <v>71</v>
      </c>
      <c r="L44" s="136">
        <v>11.537563289126055</v>
      </c>
      <c r="M44" s="137" t="s">
        <v>207</v>
      </c>
      <c r="N44" s="132" t="s">
        <v>208</v>
      </c>
      <c r="O44" s="137">
        <v>18</v>
      </c>
      <c r="P44" s="132"/>
      <c r="Q44" s="132" t="s">
        <v>34</v>
      </c>
      <c r="R44" s="138">
        <v>0</v>
      </c>
      <c r="S44" s="132">
        <v>0</v>
      </c>
      <c r="T44" s="132">
        <v>1</v>
      </c>
      <c r="U44" s="132">
        <v>1</v>
      </c>
      <c r="V44" s="132">
        <v>0</v>
      </c>
      <c r="W44" s="132">
        <v>1</v>
      </c>
      <c r="X44" s="132">
        <v>1</v>
      </c>
      <c r="Y44" s="132">
        <v>0</v>
      </c>
      <c r="Z44" s="132">
        <v>1</v>
      </c>
      <c r="AA44" s="132">
        <v>0</v>
      </c>
      <c r="AB44" s="132">
        <v>2</v>
      </c>
      <c r="AC44" s="132">
        <v>1</v>
      </c>
      <c r="AD44" s="133">
        <v>1</v>
      </c>
      <c r="AE44" s="12"/>
      <c r="AF44" s="12"/>
      <c r="AG44" s="12"/>
      <c r="AH44" s="97"/>
      <c r="AI44" s="97"/>
      <c r="AJ44" s="97">
        <v>25</v>
      </c>
      <c r="AK44" s="97"/>
      <c r="AL44" s="97"/>
      <c r="AM44" s="2"/>
    </row>
    <row r="45" spans="1:39" x14ac:dyDescent="0.25">
      <c r="A45" s="3"/>
      <c r="B45" s="179" t="s">
        <v>254</v>
      </c>
      <c r="C45" s="15">
        <v>30</v>
      </c>
      <c r="D45" s="165">
        <v>34</v>
      </c>
      <c r="E45" s="15" t="s">
        <v>14</v>
      </c>
      <c r="F45" s="16">
        <v>2</v>
      </c>
      <c r="G45" s="93" t="s">
        <v>158</v>
      </c>
      <c r="H45" s="30" t="s">
        <v>159</v>
      </c>
      <c r="I45" s="14">
        <v>2</v>
      </c>
      <c r="J45" s="30" t="s">
        <v>74</v>
      </c>
      <c r="K45" s="30" t="s">
        <v>71</v>
      </c>
      <c r="L45" s="128">
        <v>11.537563289126055</v>
      </c>
      <c r="M45" s="22" t="s">
        <v>207</v>
      </c>
      <c r="N45" s="14" t="s">
        <v>208</v>
      </c>
      <c r="O45" s="22">
        <v>27</v>
      </c>
      <c r="P45" s="14"/>
      <c r="Q45" s="14" t="s">
        <v>34</v>
      </c>
      <c r="R45" s="27">
        <v>1</v>
      </c>
      <c r="S45" s="14">
        <v>0</v>
      </c>
      <c r="T45" s="14">
        <v>1</v>
      </c>
      <c r="U45" s="14">
        <v>0</v>
      </c>
      <c r="V45" s="14">
        <v>0</v>
      </c>
      <c r="W45" s="14">
        <v>1</v>
      </c>
      <c r="X45" s="14">
        <v>0</v>
      </c>
      <c r="Y45" s="14">
        <v>1</v>
      </c>
      <c r="Z45" s="14">
        <v>0</v>
      </c>
      <c r="AA45" s="14">
        <v>1</v>
      </c>
      <c r="AB45" s="14">
        <v>2</v>
      </c>
      <c r="AC45" s="14">
        <v>1</v>
      </c>
      <c r="AD45" s="16">
        <v>1</v>
      </c>
      <c r="AE45" s="12"/>
      <c r="AF45" s="12"/>
      <c r="AG45" s="12"/>
      <c r="AH45" s="97"/>
      <c r="AI45" s="97"/>
      <c r="AJ45" s="97">
        <v>26</v>
      </c>
      <c r="AK45" s="97"/>
      <c r="AL45" s="97"/>
      <c r="AM45" s="2"/>
    </row>
    <row r="46" spans="1:39" x14ac:dyDescent="0.25">
      <c r="A46" s="3"/>
      <c r="B46" s="179" t="s">
        <v>255</v>
      </c>
      <c r="C46" s="11">
        <v>35</v>
      </c>
      <c r="D46" s="168">
        <v>35</v>
      </c>
      <c r="E46" s="11" t="s">
        <v>15</v>
      </c>
      <c r="F46" s="13">
        <v>3</v>
      </c>
      <c r="G46" s="92" t="s">
        <v>134</v>
      </c>
      <c r="H46" s="29" t="s">
        <v>135</v>
      </c>
      <c r="I46" s="12">
        <v>1</v>
      </c>
      <c r="J46" s="29" t="s">
        <v>74</v>
      </c>
      <c r="K46" s="29" t="s">
        <v>71</v>
      </c>
      <c r="L46" s="127">
        <v>11.537563289126055</v>
      </c>
      <c r="M46" s="21" t="s">
        <v>207</v>
      </c>
      <c r="N46" s="12" t="s">
        <v>208</v>
      </c>
      <c r="O46" s="21">
        <v>10</v>
      </c>
      <c r="P46" s="12"/>
      <c r="Q46" s="12" t="s">
        <v>35</v>
      </c>
      <c r="R46" s="26">
        <v>0</v>
      </c>
      <c r="S46" s="12">
        <v>0</v>
      </c>
      <c r="T46" s="12">
        <v>1</v>
      </c>
      <c r="U46" s="12">
        <v>1</v>
      </c>
      <c r="V46" s="12">
        <v>0</v>
      </c>
      <c r="W46" s="12">
        <v>2</v>
      </c>
      <c r="X46" s="12">
        <v>1</v>
      </c>
      <c r="Y46" s="12">
        <v>1</v>
      </c>
      <c r="Z46" s="12">
        <v>0</v>
      </c>
      <c r="AA46" s="12">
        <v>1</v>
      </c>
      <c r="AB46" s="12">
        <v>3</v>
      </c>
      <c r="AC46" s="12">
        <v>1</v>
      </c>
      <c r="AD46" s="13">
        <v>1</v>
      </c>
      <c r="AE46" s="12"/>
      <c r="AF46" s="12"/>
      <c r="AG46" s="12"/>
      <c r="AH46" s="97"/>
      <c r="AI46" s="97"/>
      <c r="AJ46" s="97">
        <v>27</v>
      </c>
      <c r="AK46" s="97"/>
      <c r="AL46" s="97"/>
      <c r="AM46" s="2"/>
    </row>
    <row r="47" spans="1:39" x14ac:dyDescent="0.25">
      <c r="A47" s="3"/>
      <c r="B47" s="179" t="s">
        <v>256</v>
      </c>
      <c r="C47" s="131">
        <v>36</v>
      </c>
      <c r="D47" s="169">
        <v>36</v>
      </c>
      <c r="E47" s="131" t="s">
        <v>15</v>
      </c>
      <c r="F47" s="133">
        <v>3</v>
      </c>
      <c r="G47" s="134" t="s">
        <v>144</v>
      </c>
      <c r="H47" s="135" t="s">
        <v>145</v>
      </c>
      <c r="I47" s="132">
        <v>1</v>
      </c>
      <c r="J47" s="135" t="s">
        <v>74</v>
      </c>
      <c r="K47" s="135" t="s">
        <v>71</v>
      </c>
      <c r="L47" s="136">
        <v>11.537563289126055</v>
      </c>
      <c r="M47" s="137" t="s">
        <v>207</v>
      </c>
      <c r="N47" s="132" t="s">
        <v>208</v>
      </c>
      <c r="O47" s="137">
        <v>11</v>
      </c>
      <c r="P47" s="132"/>
      <c r="Q47" s="132" t="s">
        <v>35</v>
      </c>
      <c r="R47" s="138">
        <v>0</v>
      </c>
      <c r="S47" s="132">
        <v>0</v>
      </c>
      <c r="T47" s="132">
        <v>1</v>
      </c>
      <c r="U47" s="132">
        <v>1</v>
      </c>
      <c r="V47" s="132">
        <v>0</v>
      </c>
      <c r="W47" s="132">
        <v>2</v>
      </c>
      <c r="X47" s="132">
        <v>1</v>
      </c>
      <c r="Y47" s="132">
        <v>1</v>
      </c>
      <c r="Z47" s="132">
        <v>1</v>
      </c>
      <c r="AA47" s="132">
        <v>1</v>
      </c>
      <c r="AB47" s="132">
        <v>3</v>
      </c>
      <c r="AC47" s="132">
        <v>2</v>
      </c>
      <c r="AD47" s="133">
        <v>1</v>
      </c>
      <c r="AE47" s="12"/>
      <c r="AF47" s="12"/>
      <c r="AG47" s="12"/>
      <c r="AH47" s="97"/>
      <c r="AI47" s="97"/>
      <c r="AJ47" s="97">
        <v>28</v>
      </c>
      <c r="AK47" s="97"/>
      <c r="AL47" s="97"/>
      <c r="AM47" s="2"/>
    </row>
    <row r="48" spans="1:39" x14ac:dyDescent="0.25">
      <c r="A48" s="3"/>
      <c r="B48" s="179" t="s">
        <v>257</v>
      </c>
      <c r="C48" s="11">
        <v>38</v>
      </c>
      <c r="D48" s="168">
        <v>37</v>
      </c>
      <c r="E48" s="11" t="s">
        <v>15</v>
      </c>
      <c r="F48" s="13">
        <v>3</v>
      </c>
      <c r="G48" s="92" t="s">
        <v>118</v>
      </c>
      <c r="H48" s="29" t="s">
        <v>119</v>
      </c>
      <c r="I48" s="12">
        <v>1</v>
      </c>
      <c r="J48" s="29" t="s">
        <v>74</v>
      </c>
      <c r="K48" s="29" t="s">
        <v>71</v>
      </c>
      <c r="L48" s="127">
        <v>11.537563289126055</v>
      </c>
      <c r="M48" s="21" t="s">
        <v>207</v>
      </c>
      <c r="N48" s="12" t="s">
        <v>208</v>
      </c>
      <c r="O48" s="21">
        <v>16</v>
      </c>
      <c r="P48" s="12"/>
      <c r="Q48" s="12" t="s">
        <v>35</v>
      </c>
      <c r="R48" s="26">
        <v>0</v>
      </c>
      <c r="S48" s="12">
        <v>0</v>
      </c>
      <c r="T48" s="12">
        <v>1</v>
      </c>
      <c r="U48" s="12">
        <v>1</v>
      </c>
      <c r="V48" s="12">
        <v>0</v>
      </c>
      <c r="W48" s="12">
        <v>2</v>
      </c>
      <c r="X48" s="12">
        <v>1</v>
      </c>
      <c r="Y48" s="12">
        <v>1</v>
      </c>
      <c r="Z48" s="12">
        <v>0</v>
      </c>
      <c r="AA48" s="12">
        <v>1</v>
      </c>
      <c r="AB48" s="12">
        <v>3</v>
      </c>
      <c r="AC48" s="12">
        <v>1</v>
      </c>
      <c r="AD48" s="13">
        <v>1</v>
      </c>
      <c r="AE48" s="12"/>
      <c r="AF48" s="12"/>
      <c r="AG48" s="12"/>
      <c r="AH48" s="97"/>
      <c r="AI48" s="97"/>
      <c r="AJ48" s="97">
        <v>29</v>
      </c>
      <c r="AK48" s="97"/>
      <c r="AL48" s="97"/>
      <c r="AM48" s="2"/>
    </row>
    <row r="49" spans="1:39" x14ac:dyDescent="0.25">
      <c r="A49" s="3"/>
      <c r="B49" s="179" t="s">
        <v>258</v>
      </c>
      <c r="C49" s="131">
        <v>40</v>
      </c>
      <c r="D49" s="169">
        <v>38</v>
      </c>
      <c r="E49" s="131" t="s">
        <v>15</v>
      </c>
      <c r="F49" s="133">
        <v>3</v>
      </c>
      <c r="G49" s="134" t="s">
        <v>146</v>
      </c>
      <c r="H49" s="135" t="s">
        <v>147</v>
      </c>
      <c r="I49" s="132">
        <v>1</v>
      </c>
      <c r="J49" s="135" t="s">
        <v>74</v>
      </c>
      <c r="K49" s="135" t="s">
        <v>71</v>
      </c>
      <c r="L49" s="136">
        <v>11.537563289126055</v>
      </c>
      <c r="M49" s="137" t="s">
        <v>207</v>
      </c>
      <c r="N49" s="132" t="s">
        <v>208</v>
      </c>
      <c r="O49" s="137">
        <v>20</v>
      </c>
      <c r="P49" s="132"/>
      <c r="Q49" s="132" t="s">
        <v>35</v>
      </c>
      <c r="R49" s="138">
        <v>0</v>
      </c>
      <c r="S49" s="132">
        <v>0</v>
      </c>
      <c r="T49" s="132">
        <v>1</v>
      </c>
      <c r="U49" s="132">
        <v>0</v>
      </c>
      <c r="V49" s="132">
        <v>0</v>
      </c>
      <c r="W49" s="132">
        <v>2</v>
      </c>
      <c r="X49" s="132">
        <v>1</v>
      </c>
      <c r="Y49" s="132">
        <v>1</v>
      </c>
      <c r="Z49" s="132">
        <v>0</v>
      </c>
      <c r="AA49" s="132">
        <v>1</v>
      </c>
      <c r="AB49" s="132">
        <v>2</v>
      </c>
      <c r="AC49" s="132">
        <v>1</v>
      </c>
      <c r="AD49" s="133">
        <v>1</v>
      </c>
      <c r="AE49" s="12"/>
      <c r="AF49" s="12"/>
      <c r="AG49" s="12"/>
      <c r="AH49" s="97"/>
      <c r="AI49" s="97"/>
      <c r="AJ49" s="97">
        <v>30</v>
      </c>
      <c r="AK49" s="97"/>
      <c r="AL49" s="97"/>
      <c r="AM49" s="2"/>
    </row>
    <row r="50" spans="1:39" x14ac:dyDescent="0.25">
      <c r="A50" s="3"/>
      <c r="B50" s="179" t="s">
        <v>259</v>
      </c>
      <c r="C50" s="11">
        <v>42</v>
      </c>
      <c r="D50" s="168">
        <v>39</v>
      </c>
      <c r="E50" s="11" t="s">
        <v>15</v>
      </c>
      <c r="F50" s="13">
        <v>3</v>
      </c>
      <c r="G50" s="92" t="s">
        <v>152</v>
      </c>
      <c r="H50" s="29" t="s">
        <v>153</v>
      </c>
      <c r="I50" s="12">
        <v>2</v>
      </c>
      <c r="J50" s="29" t="s">
        <v>74</v>
      </c>
      <c r="K50" s="29" t="s">
        <v>71</v>
      </c>
      <c r="L50" s="127">
        <v>11.537563289126055</v>
      </c>
      <c r="M50" s="21" t="s">
        <v>207</v>
      </c>
      <c r="N50" s="12" t="s">
        <v>208</v>
      </c>
      <c r="O50" s="21">
        <v>88</v>
      </c>
      <c r="P50" s="12"/>
      <c r="Q50" s="12" t="s">
        <v>35</v>
      </c>
      <c r="R50" s="26">
        <v>1</v>
      </c>
      <c r="S50" s="12">
        <v>0</v>
      </c>
      <c r="T50" s="12">
        <v>1</v>
      </c>
      <c r="U50" s="12">
        <v>0</v>
      </c>
      <c r="V50" s="12">
        <v>0</v>
      </c>
      <c r="W50" s="12">
        <v>2</v>
      </c>
      <c r="X50" s="12">
        <v>1</v>
      </c>
      <c r="Y50" s="12">
        <v>1</v>
      </c>
      <c r="Z50" s="12">
        <v>1</v>
      </c>
      <c r="AA50" s="12">
        <v>1</v>
      </c>
      <c r="AB50" s="12">
        <v>3</v>
      </c>
      <c r="AC50" s="12">
        <v>2</v>
      </c>
      <c r="AD50" s="13">
        <v>1</v>
      </c>
      <c r="AE50" s="12"/>
      <c r="AF50" s="12"/>
      <c r="AG50" s="12"/>
      <c r="AH50" s="97"/>
      <c r="AI50" s="97"/>
      <c r="AJ50" s="97">
        <v>31</v>
      </c>
      <c r="AK50" s="97"/>
      <c r="AL50" s="97"/>
      <c r="AM50" s="2"/>
    </row>
    <row r="51" spans="1:39" x14ac:dyDescent="0.25">
      <c r="A51" s="3"/>
      <c r="B51" s="179" t="s">
        <v>260</v>
      </c>
      <c r="C51" s="131">
        <v>43</v>
      </c>
      <c r="D51" s="169">
        <v>40</v>
      </c>
      <c r="E51" s="131" t="s">
        <v>16</v>
      </c>
      <c r="F51" s="133">
        <v>4</v>
      </c>
      <c r="G51" s="134" t="s">
        <v>136</v>
      </c>
      <c r="H51" s="135" t="s">
        <v>137</v>
      </c>
      <c r="I51" s="132">
        <v>1</v>
      </c>
      <c r="J51" s="135" t="s">
        <v>74</v>
      </c>
      <c r="K51" s="135" t="s">
        <v>71</v>
      </c>
      <c r="L51" s="136">
        <v>11.537563289126055</v>
      </c>
      <c r="M51" s="137" t="s">
        <v>207</v>
      </c>
      <c r="N51" s="132" t="s">
        <v>208</v>
      </c>
      <c r="O51" s="137">
        <v>1</v>
      </c>
      <c r="P51" s="132"/>
      <c r="Q51" s="132" t="s">
        <v>36</v>
      </c>
      <c r="R51" s="138">
        <v>0</v>
      </c>
      <c r="S51" s="132">
        <v>0</v>
      </c>
      <c r="T51" s="132">
        <v>1</v>
      </c>
      <c r="U51" s="132">
        <v>0</v>
      </c>
      <c r="V51" s="132">
        <v>0</v>
      </c>
      <c r="W51" s="132">
        <v>1</v>
      </c>
      <c r="X51" s="132">
        <v>1</v>
      </c>
      <c r="Y51" s="132">
        <v>1</v>
      </c>
      <c r="Z51" s="132">
        <v>1</v>
      </c>
      <c r="AA51" s="132">
        <v>0</v>
      </c>
      <c r="AB51" s="132">
        <v>2</v>
      </c>
      <c r="AC51" s="132">
        <v>2</v>
      </c>
      <c r="AD51" s="133">
        <v>1</v>
      </c>
      <c r="AE51" s="12"/>
      <c r="AF51" s="12"/>
      <c r="AG51" s="12"/>
      <c r="AH51" s="97"/>
      <c r="AI51" s="97"/>
      <c r="AJ51" s="97">
        <v>32</v>
      </c>
      <c r="AK51" s="97"/>
      <c r="AL51" s="97"/>
      <c r="AM51" s="2"/>
    </row>
    <row r="52" spans="1:39" x14ac:dyDescent="0.25">
      <c r="A52" s="3"/>
      <c r="B52" s="179" t="s">
        <v>261</v>
      </c>
      <c r="C52" s="11">
        <v>45</v>
      </c>
      <c r="D52" s="168">
        <v>41</v>
      </c>
      <c r="E52" s="11" t="s">
        <v>16</v>
      </c>
      <c r="F52" s="13">
        <v>5</v>
      </c>
      <c r="G52" s="92" t="s">
        <v>140</v>
      </c>
      <c r="H52" s="29" t="s">
        <v>141</v>
      </c>
      <c r="I52" s="12">
        <v>1</v>
      </c>
      <c r="J52" s="29" t="s">
        <v>74</v>
      </c>
      <c r="K52" s="29" t="s">
        <v>71</v>
      </c>
      <c r="L52" s="127">
        <v>11.537563289126055</v>
      </c>
      <c r="M52" s="21" t="s">
        <v>207</v>
      </c>
      <c r="N52" s="12" t="s">
        <v>208</v>
      </c>
      <c r="O52" s="21">
        <v>3</v>
      </c>
      <c r="P52" s="12"/>
      <c r="Q52" s="12" t="s">
        <v>36</v>
      </c>
      <c r="R52" s="26">
        <v>0</v>
      </c>
      <c r="S52" s="12">
        <v>0</v>
      </c>
      <c r="T52" s="12">
        <v>1</v>
      </c>
      <c r="U52" s="12">
        <v>0</v>
      </c>
      <c r="V52" s="12">
        <v>0</v>
      </c>
      <c r="W52" s="12">
        <v>1</v>
      </c>
      <c r="X52" s="12">
        <v>1</v>
      </c>
      <c r="Y52" s="12">
        <v>1</v>
      </c>
      <c r="Z52" s="12">
        <v>0</v>
      </c>
      <c r="AA52" s="12">
        <v>1</v>
      </c>
      <c r="AB52" s="12">
        <v>2</v>
      </c>
      <c r="AC52" s="12">
        <v>2</v>
      </c>
      <c r="AD52" s="13">
        <v>1</v>
      </c>
      <c r="AE52" s="12"/>
      <c r="AF52" s="12"/>
      <c r="AG52" s="12"/>
      <c r="AH52" s="97"/>
      <c r="AI52" s="97"/>
      <c r="AJ52" s="97">
        <v>33</v>
      </c>
      <c r="AK52" s="97"/>
      <c r="AL52" s="97"/>
      <c r="AM52" s="2"/>
    </row>
    <row r="53" spans="1:39" x14ac:dyDescent="0.25">
      <c r="A53" s="3"/>
      <c r="B53" s="179" t="s">
        <v>262</v>
      </c>
      <c r="C53" s="131">
        <v>47</v>
      </c>
      <c r="D53" s="169">
        <v>42</v>
      </c>
      <c r="E53" s="131" t="s">
        <v>16</v>
      </c>
      <c r="F53" s="133">
        <v>4</v>
      </c>
      <c r="G53" s="134" t="s">
        <v>138</v>
      </c>
      <c r="H53" s="135" t="s">
        <v>139</v>
      </c>
      <c r="I53" s="132">
        <v>1</v>
      </c>
      <c r="J53" s="135" t="s">
        <v>74</v>
      </c>
      <c r="K53" s="135" t="s">
        <v>71</v>
      </c>
      <c r="L53" s="136">
        <v>11.537563289126055</v>
      </c>
      <c r="M53" s="137" t="s">
        <v>207</v>
      </c>
      <c r="N53" s="132" t="s">
        <v>208</v>
      </c>
      <c r="O53" s="137">
        <v>6</v>
      </c>
      <c r="P53" s="132"/>
      <c r="Q53" s="132" t="s">
        <v>36</v>
      </c>
      <c r="R53" s="138">
        <v>0</v>
      </c>
      <c r="S53" s="132">
        <v>0</v>
      </c>
      <c r="T53" s="132">
        <v>1</v>
      </c>
      <c r="U53" s="132">
        <v>1</v>
      </c>
      <c r="V53" s="132">
        <v>0</v>
      </c>
      <c r="W53" s="132">
        <v>2</v>
      </c>
      <c r="X53" s="132">
        <v>1</v>
      </c>
      <c r="Y53" s="132">
        <v>1</v>
      </c>
      <c r="Z53" s="132">
        <v>0</v>
      </c>
      <c r="AA53" s="132">
        <v>0</v>
      </c>
      <c r="AB53" s="132">
        <v>3</v>
      </c>
      <c r="AC53" s="132">
        <v>2</v>
      </c>
      <c r="AD53" s="133">
        <v>1</v>
      </c>
      <c r="AE53" s="12"/>
      <c r="AF53" s="12"/>
      <c r="AG53" s="12"/>
      <c r="AH53" s="97"/>
      <c r="AI53" s="97"/>
      <c r="AJ53" s="97">
        <v>34</v>
      </c>
      <c r="AK53" s="97"/>
      <c r="AL53" s="97"/>
      <c r="AM53" s="2"/>
    </row>
    <row r="54" spans="1:39" x14ac:dyDescent="0.25">
      <c r="A54" s="3"/>
      <c r="B54" s="179" t="s">
        <v>263</v>
      </c>
      <c r="C54" s="11">
        <v>48</v>
      </c>
      <c r="D54" s="168">
        <v>43</v>
      </c>
      <c r="E54" s="11" t="s">
        <v>16</v>
      </c>
      <c r="F54" s="13">
        <v>4</v>
      </c>
      <c r="G54" s="92" t="s">
        <v>164</v>
      </c>
      <c r="H54" s="29" t="s">
        <v>165</v>
      </c>
      <c r="I54" s="12">
        <v>1</v>
      </c>
      <c r="J54" s="29" t="s">
        <v>74</v>
      </c>
      <c r="K54" s="29" t="s">
        <v>71</v>
      </c>
      <c r="L54" s="127">
        <v>11.537563289126055</v>
      </c>
      <c r="M54" s="21" t="s">
        <v>207</v>
      </c>
      <c r="N54" s="12" t="s">
        <v>208</v>
      </c>
      <c r="O54" s="21">
        <v>7</v>
      </c>
      <c r="P54" s="12"/>
      <c r="Q54" s="12" t="s">
        <v>36</v>
      </c>
      <c r="R54" s="26">
        <v>0</v>
      </c>
      <c r="S54" s="12">
        <v>0</v>
      </c>
      <c r="T54" s="12">
        <v>1</v>
      </c>
      <c r="U54" s="12">
        <v>1</v>
      </c>
      <c r="V54" s="12">
        <v>0</v>
      </c>
      <c r="W54" s="12">
        <v>2</v>
      </c>
      <c r="X54" s="12">
        <v>1</v>
      </c>
      <c r="Y54" s="12">
        <v>1</v>
      </c>
      <c r="Z54" s="12">
        <v>1</v>
      </c>
      <c r="AA54" s="12">
        <v>1</v>
      </c>
      <c r="AB54" s="12">
        <v>3</v>
      </c>
      <c r="AC54" s="12">
        <v>2</v>
      </c>
      <c r="AD54" s="13">
        <v>1</v>
      </c>
      <c r="AE54" s="12"/>
      <c r="AF54" s="12"/>
      <c r="AG54" s="12"/>
      <c r="AH54" s="97"/>
      <c r="AI54" s="97"/>
      <c r="AJ54" s="97">
        <v>35</v>
      </c>
      <c r="AK54" s="97"/>
      <c r="AL54" s="97"/>
      <c r="AM54" s="2"/>
    </row>
    <row r="55" spans="1:39" x14ac:dyDescent="0.25">
      <c r="A55" s="3"/>
      <c r="B55" s="179" t="s">
        <v>264</v>
      </c>
      <c r="C55" s="131">
        <v>49</v>
      </c>
      <c r="D55" s="169">
        <v>44</v>
      </c>
      <c r="E55" s="131" t="s">
        <v>16</v>
      </c>
      <c r="F55" s="133">
        <v>5</v>
      </c>
      <c r="G55" s="134" t="s">
        <v>170</v>
      </c>
      <c r="H55" s="135" t="s">
        <v>171</v>
      </c>
      <c r="I55" s="132">
        <v>1</v>
      </c>
      <c r="J55" s="135" t="s">
        <v>74</v>
      </c>
      <c r="K55" s="135" t="s">
        <v>71</v>
      </c>
      <c r="L55" s="136">
        <v>11.537563289126055</v>
      </c>
      <c r="M55" s="137" t="s">
        <v>207</v>
      </c>
      <c r="N55" s="132" t="s">
        <v>208</v>
      </c>
      <c r="O55" s="137">
        <v>9</v>
      </c>
      <c r="P55" s="132"/>
      <c r="Q55" s="132" t="s">
        <v>36</v>
      </c>
      <c r="R55" s="138">
        <v>0</v>
      </c>
      <c r="S55" s="132">
        <v>0</v>
      </c>
      <c r="T55" s="132">
        <v>0</v>
      </c>
      <c r="U55" s="132">
        <v>1</v>
      </c>
      <c r="V55" s="132">
        <v>0</v>
      </c>
      <c r="W55" s="132">
        <v>2</v>
      </c>
      <c r="X55" s="132">
        <v>1</v>
      </c>
      <c r="Y55" s="132">
        <v>1</v>
      </c>
      <c r="Z55" s="132">
        <v>0</v>
      </c>
      <c r="AA55" s="132">
        <v>1</v>
      </c>
      <c r="AB55" s="132">
        <v>2</v>
      </c>
      <c r="AC55" s="132">
        <v>2</v>
      </c>
      <c r="AD55" s="133">
        <v>1</v>
      </c>
      <c r="AE55" s="12"/>
      <c r="AF55" s="12"/>
      <c r="AG55" s="12"/>
      <c r="AH55" s="97"/>
      <c r="AI55" s="97"/>
      <c r="AJ55" s="97">
        <v>36</v>
      </c>
      <c r="AK55" s="97"/>
      <c r="AL55" s="97"/>
      <c r="AM55" s="2"/>
    </row>
    <row r="56" spans="1:39" x14ac:dyDescent="0.25">
      <c r="A56" s="3"/>
      <c r="B56" s="179" t="s">
        <v>265</v>
      </c>
      <c r="C56" s="11">
        <v>50</v>
      </c>
      <c r="D56" s="168">
        <v>45</v>
      </c>
      <c r="E56" s="11" t="s">
        <v>16</v>
      </c>
      <c r="F56" s="13">
        <v>5</v>
      </c>
      <c r="G56" s="92" t="s">
        <v>172</v>
      </c>
      <c r="H56" s="29" t="s">
        <v>173</v>
      </c>
      <c r="I56" s="12">
        <v>1</v>
      </c>
      <c r="J56" s="29" t="s">
        <v>74</v>
      </c>
      <c r="K56" s="29" t="s">
        <v>71</v>
      </c>
      <c r="L56" s="127">
        <v>11.537563289126055</v>
      </c>
      <c r="M56" s="21" t="s">
        <v>207</v>
      </c>
      <c r="N56" s="12" t="s">
        <v>208</v>
      </c>
      <c r="O56" s="21">
        <v>10</v>
      </c>
      <c r="P56" s="12"/>
      <c r="Q56" s="12" t="s">
        <v>36</v>
      </c>
      <c r="R56" s="26">
        <v>0</v>
      </c>
      <c r="S56" s="12">
        <v>1</v>
      </c>
      <c r="T56" s="12">
        <v>1</v>
      </c>
      <c r="U56" s="12">
        <v>0</v>
      </c>
      <c r="V56" s="12">
        <v>0</v>
      </c>
      <c r="W56" s="12">
        <v>2</v>
      </c>
      <c r="X56" s="12">
        <v>1</v>
      </c>
      <c r="Y56" s="12">
        <v>1</v>
      </c>
      <c r="Z56" s="12">
        <v>1</v>
      </c>
      <c r="AA56" s="12">
        <v>1</v>
      </c>
      <c r="AB56" s="12">
        <v>3</v>
      </c>
      <c r="AC56" s="12">
        <v>3</v>
      </c>
      <c r="AD56" s="13">
        <v>1</v>
      </c>
      <c r="AE56" s="12"/>
      <c r="AF56" s="12"/>
      <c r="AG56" s="12"/>
      <c r="AH56" s="97"/>
      <c r="AI56" s="97"/>
      <c r="AJ56" s="97">
        <v>37</v>
      </c>
      <c r="AK56" s="97"/>
      <c r="AL56" s="97"/>
      <c r="AM56" s="2"/>
    </row>
    <row r="57" spans="1:39" x14ac:dyDescent="0.25">
      <c r="A57" s="3"/>
      <c r="B57" s="179" t="s">
        <v>266</v>
      </c>
      <c r="C57" s="131">
        <v>51</v>
      </c>
      <c r="D57" s="169">
        <v>46</v>
      </c>
      <c r="E57" s="131" t="s">
        <v>16</v>
      </c>
      <c r="F57" s="133">
        <v>4</v>
      </c>
      <c r="G57" s="134" t="s">
        <v>178</v>
      </c>
      <c r="H57" s="135" t="s">
        <v>179</v>
      </c>
      <c r="I57" s="132">
        <v>1</v>
      </c>
      <c r="J57" s="135" t="s">
        <v>74</v>
      </c>
      <c r="K57" s="135" t="s">
        <v>71</v>
      </c>
      <c r="L57" s="136">
        <v>11.537563289126055</v>
      </c>
      <c r="M57" s="137" t="s">
        <v>207</v>
      </c>
      <c r="N57" s="132" t="s">
        <v>208</v>
      </c>
      <c r="O57" s="137">
        <v>13</v>
      </c>
      <c r="P57" s="132"/>
      <c r="Q57" s="132" t="s">
        <v>36</v>
      </c>
      <c r="R57" s="138">
        <v>0</v>
      </c>
      <c r="S57" s="132">
        <v>1</v>
      </c>
      <c r="T57" s="132">
        <v>1</v>
      </c>
      <c r="U57" s="132">
        <v>0</v>
      </c>
      <c r="V57" s="132">
        <v>0</v>
      </c>
      <c r="W57" s="132">
        <v>2</v>
      </c>
      <c r="X57" s="132">
        <v>1</v>
      </c>
      <c r="Y57" s="132">
        <v>1</v>
      </c>
      <c r="Z57" s="132">
        <v>1</v>
      </c>
      <c r="AA57" s="132">
        <v>1</v>
      </c>
      <c r="AB57" s="132">
        <v>3</v>
      </c>
      <c r="AC57" s="132">
        <v>2</v>
      </c>
      <c r="AD57" s="133">
        <v>1</v>
      </c>
      <c r="AE57" s="12"/>
      <c r="AF57" s="12"/>
      <c r="AG57" s="12"/>
      <c r="AH57" s="97"/>
      <c r="AI57" s="97"/>
      <c r="AJ57" s="97">
        <v>38</v>
      </c>
      <c r="AK57" s="97"/>
      <c r="AL57" s="97"/>
      <c r="AM57" s="2"/>
    </row>
    <row r="58" spans="1:39" x14ac:dyDescent="0.25">
      <c r="A58" s="3"/>
      <c r="B58" s="179" t="s">
        <v>267</v>
      </c>
      <c r="C58" s="11">
        <v>52</v>
      </c>
      <c r="D58" s="168">
        <v>47</v>
      </c>
      <c r="E58" s="11" t="s">
        <v>16</v>
      </c>
      <c r="F58" s="13">
        <v>4</v>
      </c>
      <c r="G58" s="92" t="s">
        <v>180</v>
      </c>
      <c r="H58" s="29" t="s">
        <v>181</v>
      </c>
      <c r="I58" s="12">
        <v>1</v>
      </c>
      <c r="J58" s="29" t="s">
        <v>74</v>
      </c>
      <c r="K58" s="29" t="s">
        <v>71</v>
      </c>
      <c r="L58" s="127">
        <v>11.537563289126055</v>
      </c>
      <c r="M58" s="21" t="s">
        <v>207</v>
      </c>
      <c r="N58" s="12" t="s">
        <v>208</v>
      </c>
      <c r="O58" s="21">
        <v>14</v>
      </c>
      <c r="P58" s="12"/>
      <c r="Q58" s="12" t="s">
        <v>36</v>
      </c>
      <c r="R58" s="26">
        <v>0</v>
      </c>
      <c r="S58" s="12">
        <v>1</v>
      </c>
      <c r="T58" s="12">
        <v>1</v>
      </c>
      <c r="U58" s="12">
        <v>0</v>
      </c>
      <c r="V58" s="12">
        <v>0</v>
      </c>
      <c r="W58" s="12">
        <v>2</v>
      </c>
      <c r="X58" s="12">
        <v>1</v>
      </c>
      <c r="Y58" s="12">
        <v>1</v>
      </c>
      <c r="Z58" s="12">
        <v>1</v>
      </c>
      <c r="AA58" s="12">
        <v>1</v>
      </c>
      <c r="AB58" s="12">
        <v>3</v>
      </c>
      <c r="AC58" s="12">
        <v>3</v>
      </c>
      <c r="AD58" s="13">
        <v>1</v>
      </c>
      <c r="AE58" s="12"/>
      <c r="AF58" s="12"/>
      <c r="AG58" s="12"/>
      <c r="AH58" s="97"/>
      <c r="AI58" s="97"/>
      <c r="AJ58" s="97">
        <v>39</v>
      </c>
      <c r="AK58" s="97"/>
      <c r="AL58" s="97"/>
      <c r="AM58" s="2"/>
    </row>
    <row r="59" spans="1:39" x14ac:dyDescent="0.25">
      <c r="A59" s="3"/>
      <c r="B59" s="179" t="s">
        <v>268</v>
      </c>
      <c r="C59" s="131">
        <v>54</v>
      </c>
      <c r="D59" s="169">
        <v>48</v>
      </c>
      <c r="E59" s="131" t="s">
        <v>16</v>
      </c>
      <c r="F59" s="133">
        <v>4</v>
      </c>
      <c r="G59" s="134" t="s">
        <v>182</v>
      </c>
      <c r="H59" s="135" t="s">
        <v>183</v>
      </c>
      <c r="I59" s="132">
        <v>1</v>
      </c>
      <c r="J59" s="135" t="s">
        <v>74</v>
      </c>
      <c r="K59" s="135" t="s">
        <v>71</v>
      </c>
      <c r="L59" s="136">
        <v>11.537563289126055</v>
      </c>
      <c r="M59" s="137" t="s">
        <v>207</v>
      </c>
      <c r="N59" s="132" t="s">
        <v>208</v>
      </c>
      <c r="O59" s="137">
        <v>16</v>
      </c>
      <c r="P59" s="132"/>
      <c r="Q59" s="132" t="s">
        <v>36</v>
      </c>
      <c r="R59" s="138">
        <v>0</v>
      </c>
      <c r="S59" s="132">
        <v>0</v>
      </c>
      <c r="T59" s="132">
        <v>1</v>
      </c>
      <c r="U59" s="132">
        <v>0</v>
      </c>
      <c r="V59" s="132">
        <v>0</v>
      </c>
      <c r="W59" s="132">
        <v>2</v>
      </c>
      <c r="X59" s="132">
        <v>1</v>
      </c>
      <c r="Y59" s="132">
        <v>1</v>
      </c>
      <c r="Z59" s="132">
        <v>0</v>
      </c>
      <c r="AA59" s="132">
        <v>0</v>
      </c>
      <c r="AB59" s="132">
        <v>2</v>
      </c>
      <c r="AC59" s="132">
        <v>2</v>
      </c>
      <c r="AD59" s="133">
        <v>1</v>
      </c>
      <c r="AE59" s="12"/>
      <c r="AF59" s="12"/>
      <c r="AG59" s="12"/>
      <c r="AH59" s="97"/>
      <c r="AI59" s="97"/>
      <c r="AJ59" s="97">
        <v>40</v>
      </c>
      <c r="AK59" s="97"/>
      <c r="AL59" s="97"/>
      <c r="AM59" s="2"/>
    </row>
    <row r="60" spans="1:39" x14ac:dyDescent="0.25">
      <c r="A60" s="3"/>
      <c r="B60" s="179" t="s">
        <v>269</v>
      </c>
      <c r="C60" s="11">
        <v>56</v>
      </c>
      <c r="D60" s="168">
        <v>49</v>
      </c>
      <c r="E60" s="11" t="s">
        <v>16</v>
      </c>
      <c r="F60" s="13">
        <v>4</v>
      </c>
      <c r="G60" s="92" t="s">
        <v>186</v>
      </c>
      <c r="H60" s="29" t="s">
        <v>187</v>
      </c>
      <c r="I60" s="12">
        <v>1</v>
      </c>
      <c r="J60" s="29" t="s">
        <v>74</v>
      </c>
      <c r="K60" s="29" t="s">
        <v>71</v>
      </c>
      <c r="L60" s="127">
        <v>11.537563289126055</v>
      </c>
      <c r="M60" s="21" t="s">
        <v>207</v>
      </c>
      <c r="N60" s="12" t="s">
        <v>208</v>
      </c>
      <c r="O60" s="21">
        <v>18</v>
      </c>
      <c r="P60" s="12"/>
      <c r="Q60" s="12" t="s">
        <v>36</v>
      </c>
      <c r="R60" s="26">
        <v>0</v>
      </c>
      <c r="S60" s="12">
        <v>0</v>
      </c>
      <c r="T60" s="12">
        <v>1</v>
      </c>
      <c r="U60" s="12">
        <v>1</v>
      </c>
      <c r="V60" s="12">
        <v>0</v>
      </c>
      <c r="W60" s="12">
        <v>2</v>
      </c>
      <c r="X60" s="12">
        <v>1</v>
      </c>
      <c r="Y60" s="12">
        <v>1</v>
      </c>
      <c r="Z60" s="12">
        <v>0</v>
      </c>
      <c r="AA60" s="12">
        <v>1</v>
      </c>
      <c r="AB60" s="12">
        <v>3</v>
      </c>
      <c r="AC60" s="12">
        <v>2</v>
      </c>
      <c r="AD60" s="13">
        <v>1</v>
      </c>
      <c r="AE60" s="12"/>
      <c r="AF60" s="12"/>
      <c r="AG60" s="12"/>
      <c r="AH60" s="97"/>
      <c r="AI60" s="97"/>
      <c r="AJ60" s="97">
        <v>41</v>
      </c>
      <c r="AK60" s="97"/>
      <c r="AL60" s="97"/>
      <c r="AM60" s="2"/>
    </row>
    <row r="61" spans="1:39" x14ac:dyDescent="0.25">
      <c r="A61" s="3"/>
      <c r="B61" s="179" t="s">
        <v>270</v>
      </c>
      <c r="C61" s="131">
        <v>57</v>
      </c>
      <c r="D61" s="169">
        <v>50</v>
      </c>
      <c r="E61" s="131" t="s">
        <v>16</v>
      </c>
      <c r="F61" s="133">
        <v>5</v>
      </c>
      <c r="G61" s="134" t="s">
        <v>202</v>
      </c>
      <c r="H61" s="135" t="s">
        <v>203</v>
      </c>
      <c r="I61" s="132">
        <v>1</v>
      </c>
      <c r="J61" s="135" t="s">
        <v>74</v>
      </c>
      <c r="K61" s="135" t="s">
        <v>71</v>
      </c>
      <c r="L61" s="136">
        <v>11.537563289126055</v>
      </c>
      <c r="M61" s="137" t="s">
        <v>207</v>
      </c>
      <c r="N61" s="132" t="s">
        <v>208</v>
      </c>
      <c r="O61" s="137">
        <v>21</v>
      </c>
      <c r="P61" s="132"/>
      <c r="Q61" s="132" t="s">
        <v>36</v>
      </c>
      <c r="R61" s="138">
        <v>0</v>
      </c>
      <c r="S61" s="132">
        <v>0</v>
      </c>
      <c r="T61" s="132">
        <v>1</v>
      </c>
      <c r="U61" s="132">
        <v>0</v>
      </c>
      <c r="V61" s="132">
        <v>0</v>
      </c>
      <c r="W61" s="132">
        <v>2</v>
      </c>
      <c r="X61" s="132">
        <v>1</v>
      </c>
      <c r="Y61" s="132">
        <v>1</v>
      </c>
      <c r="Z61" s="132">
        <v>1</v>
      </c>
      <c r="AA61" s="132">
        <v>1</v>
      </c>
      <c r="AB61" s="132">
        <v>3</v>
      </c>
      <c r="AC61" s="132">
        <v>2</v>
      </c>
      <c r="AD61" s="133">
        <v>1</v>
      </c>
      <c r="AE61" s="12"/>
      <c r="AF61" s="12"/>
      <c r="AG61" s="12"/>
      <c r="AH61" s="97"/>
      <c r="AI61" s="97"/>
      <c r="AJ61" s="97">
        <v>42</v>
      </c>
      <c r="AK61" s="97"/>
      <c r="AL61" s="97"/>
      <c r="AM61" s="2"/>
    </row>
    <row r="62" spans="1:39" x14ac:dyDescent="0.25">
      <c r="A62" s="3"/>
      <c r="B62" s="179" t="s">
        <v>271</v>
      </c>
      <c r="C62" s="11">
        <v>58</v>
      </c>
      <c r="D62" s="168">
        <v>51</v>
      </c>
      <c r="E62" s="11" t="s">
        <v>16</v>
      </c>
      <c r="F62" s="13">
        <v>5</v>
      </c>
      <c r="G62" s="92" t="s">
        <v>190</v>
      </c>
      <c r="H62" s="29" t="s">
        <v>191</v>
      </c>
      <c r="I62" s="12">
        <v>1</v>
      </c>
      <c r="J62" s="29" t="s">
        <v>74</v>
      </c>
      <c r="K62" s="29" t="s">
        <v>71</v>
      </c>
      <c r="L62" s="127">
        <v>11.537563289126055</v>
      </c>
      <c r="M62" s="21" t="s">
        <v>207</v>
      </c>
      <c r="N62" s="12" t="s">
        <v>208</v>
      </c>
      <c r="O62" s="21">
        <v>22</v>
      </c>
      <c r="P62" s="12"/>
      <c r="Q62" s="12" t="s">
        <v>36</v>
      </c>
      <c r="R62" s="26">
        <v>0</v>
      </c>
      <c r="S62" s="12">
        <v>0</v>
      </c>
      <c r="T62" s="12">
        <v>1</v>
      </c>
      <c r="U62" s="12">
        <v>0</v>
      </c>
      <c r="V62" s="12">
        <v>0</v>
      </c>
      <c r="W62" s="12">
        <v>2</v>
      </c>
      <c r="X62" s="12">
        <v>2</v>
      </c>
      <c r="Y62" s="12">
        <v>1</v>
      </c>
      <c r="Z62" s="12">
        <v>1</v>
      </c>
      <c r="AA62" s="12">
        <v>1</v>
      </c>
      <c r="AB62" s="12">
        <v>3</v>
      </c>
      <c r="AC62" s="12">
        <v>2</v>
      </c>
      <c r="AD62" s="13">
        <v>1</v>
      </c>
      <c r="AE62" s="12"/>
      <c r="AF62" s="12"/>
      <c r="AG62" s="12"/>
      <c r="AH62" s="97"/>
      <c r="AI62" s="97"/>
      <c r="AJ62" s="97">
        <v>43</v>
      </c>
      <c r="AK62" s="97"/>
      <c r="AL62" s="97"/>
      <c r="AM62" s="2"/>
    </row>
    <row r="63" spans="1:39" x14ac:dyDescent="0.25">
      <c r="A63" s="3"/>
      <c r="B63" s="179" t="s">
        <v>272</v>
      </c>
      <c r="C63" s="131">
        <v>59</v>
      </c>
      <c r="D63" s="169">
        <v>52</v>
      </c>
      <c r="E63" s="131" t="s">
        <v>16</v>
      </c>
      <c r="F63" s="133">
        <v>4</v>
      </c>
      <c r="G63" s="134" t="s">
        <v>200</v>
      </c>
      <c r="H63" s="135" t="s">
        <v>201</v>
      </c>
      <c r="I63" s="132">
        <v>1</v>
      </c>
      <c r="J63" s="135" t="s">
        <v>74</v>
      </c>
      <c r="K63" s="135" t="s">
        <v>71</v>
      </c>
      <c r="L63" s="136">
        <v>11.537563289126055</v>
      </c>
      <c r="M63" s="137" t="s">
        <v>207</v>
      </c>
      <c r="N63" s="132" t="s">
        <v>208</v>
      </c>
      <c r="O63" s="137">
        <v>23</v>
      </c>
      <c r="P63" s="132"/>
      <c r="Q63" s="132" t="s">
        <v>36</v>
      </c>
      <c r="R63" s="138">
        <v>0</v>
      </c>
      <c r="S63" s="132">
        <v>0</v>
      </c>
      <c r="T63" s="132">
        <v>1</v>
      </c>
      <c r="U63" s="132">
        <v>0</v>
      </c>
      <c r="V63" s="132">
        <v>0</v>
      </c>
      <c r="W63" s="132">
        <v>2</v>
      </c>
      <c r="X63" s="132">
        <v>1</v>
      </c>
      <c r="Y63" s="132">
        <v>1</v>
      </c>
      <c r="Z63" s="132">
        <v>0</v>
      </c>
      <c r="AA63" s="132">
        <v>1</v>
      </c>
      <c r="AB63" s="132">
        <v>3</v>
      </c>
      <c r="AC63" s="132">
        <v>2</v>
      </c>
      <c r="AD63" s="133">
        <v>1</v>
      </c>
      <c r="AE63" s="12"/>
      <c r="AF63" s="12"/>
      <c r="AG63" s="12"/>
      <c r="AH63" s="97"/>
      <c r="AI63" s="97"/>
      <c r="AJ63" s="97">
        <v>44</v>
      </c>
      <c r="AK63" s="97"/>
      <c r="AL63" s="97"/>
      <c r="AM63" s="2"/>
    </row>
    <row r="64" spans="1:39" ht="15.75" thickBot="1" x14ac:dyDescent="0.3">
      <c r="A64" s="3"/>
      <c r="B64" s="179" t="s">
        <v>273</v>
      </c>
      <c r="C64" s="11">
        <v>60</v>
      </c>
      <c r="D64" s="168">
        <v>53</v>
      </c>
      <c r="E64" s="11" t="s">
        <v>16</v>
      </c>
      <c r="F64" s="13">
        <v>5</v>
      </c>
      <c r="G64" s="92" t="s">
        <v>166</v>
      </c>
      <c r="H64" s="29" t="s">
        <v>167</v>
      </c>
      <c r="I64" s="12">
        <v>1</v>
      </c>
      <c r="J64" s="29" t="s">
        <v>74</v>
      </c>
      <c r="K64" s="29" t="s">
        <v>71</v>
      </c>
      <c r="L64" s="127">
        <v>11.537563289126055</v>
      </c>
      <c r="M64" s="21" t="s">
        <v>207</v>
      </c>
      <c r="N64" s="12" t="s">
        <v>208</v>
      </c>
      <c r="O64" s="21">
        <v>26</v>
      </c>
      <c r="P64" s="12"/>
      <c r="Q64" s="12" t="s">
        <v>36</v>
      </c>
      <c r="R64" s="26">
        <v>0</v>
      </c>
      <c r="S64" s="12">
        <v>0</v>
      </c>
      <c r="T64" s="12">
        <v>1</v>
      </c>
      <c r="U64" s="12">
        <v>0</v>
      </c>
      <c r="V64" s="12">
        <v>0</v>
      </c>
      <c r="W64" s="12">
        <v>1</v>
      </c>
      <c r="X64" s="12">
        <v>1</v>
      </c>
      <c r="Y64" s="12">
        <v>1</v>
      </c>
      <c r="Z64" s="12">
        <v>0</v>
      </c>
      <c r="AA64" s="12">
        <v>1</v>
      </c>
      <c r="AB64" s="12">
        <v>3</v>
      </c>
      <c r="AC64" s="12">
        <v>2</v>
      </c>
      <c r="AD64" s="13">
        <v>1</v>
      </c>
      <c r="AE64" s="12"/>
      <c r="AF64" s="12"/>
      <c r="AG64" s="12"/>
      <c r="AH64" s="97"/>
      <c r="AI64" s="97"/>
      <c r="AJ64" s="97">
        <v>45</v>
      </c>
      <c r="AK64" s="97"/>
      <c r="AL64" s="97"/>
      <c r="AM64" s="2"/>
    </row>
    <row r="65" spans="1:39" x14ac:dyDescent="0.25">
      <c r="A65" s="3"/>
      <c r="B65" s="179" t="s">
        <v>274</v>
      </c>
      <c r="C65" s="81">
        <v>84</v>
      </c>
      <c r="D65" s="164">
        <v>54</v>
      </c>
      <c r="E65" s="81" t="s">
        <v>17</v>
      </c>
      <c r="F65" s="83">
        <v>1</v>
      </c>
      <c r="G65" s="157" t="s">
        <v>154</v>
      </c>
      <c r="H65" s="158" t="s">
        <v>155</v>
      </c>
      <c r="I65" s="82">
        <v>1</v>
      </c>
      <c r="J65" s="161" t="s">
        <v>74</v>
      </c>
      <c r="K65" s="158" t="s">
        <v>73</v>
      </c>
      <c r="L65" s="159">
        <v>2.7557874098231019</v>
      </c>
      <c r="M65" s="107" t="s">
        <v>207</v>
      </c>
      <c r="N65" s="82" t="s">
        <v>208</v>
      </c>
      <c r="O65" s="107">
        <v>41</v>
      </c>
      <c r="P65" s="182"/>
      <c r="Q65" s="82" t="s">
        <v>37</v>
      </c>
      <c r="R65" s="160">
        <v>0</v>
      </c>
      <c r="S65" s="82">
        <v>0</v>
      </c>
      <c r="T65" s="82">
        <v>1</v>
      </c>
      <c r="U65" s="82">
        <v>1</v>
      </c>
      <c r="V65" s="82">
        <v>0</v>
      </c>
      <c r="W65" s="82">
        <v>1</v>
      </c>
      <c r="X65" s="82">
        <v>0</v>
      </c>
      <c r="Y65" s="82">
        <v>1</v>
      </c>
      <c r="Z65" s="82">
        <v>0</v>
      </c>
      <c r="AA65" s="82">
        <v>1</v>
      </c>
      <c r="AB65" s="82">
        <v>1</v>
      </c>
      <c r="AC65" s="82">
        <v>0</v>
      </c>
      <c r="AD65" s="83">
        <v>1</v>
      </c>
      <c r="AE65" s="12"/>
      <c r="AF65" s="12"/>
      <c r="AG65" s="12"/>
      <c r="AH65" s="97"/>
      <c r="AI65" s="97"/>
      <c r="AJ65" s="97"/>
      <c r="AK65" s="98">
        <v>1</v>
      </c>
      <c r="AL65" s="97"/>
      <c r="AM65" s="2"/>
    </row>
    <row r="66" spans="1:39" x14ac:dyDescent="0.25">
      <c r="A66" s="3"/>
      <c r="B66" s="179" t="s">
        <v>275</v>
      </c>
      <c r="C66" s="11">
        <v>85</v>
      </c>
      <c r="D66" s="168">
        <v>54</v>
      </c>
      <c r="E66" s="11" t="s">
        <v>17</v>
      </c>
      <c r="F66" s="13">
        <v>1</v>
      </c>
      <c r="G66" s="92" t="s">
        <v>154</v>
      </c>
      <c r="H66" s="29" t="s">
        <v>155</v>
      </c>
      <c r="I66" s="12">
        <v>1</v>
      </c>
      <c r="J66" s="84" t="s">
        <v>74</v>
      </c>
      <c r="K66" s="29" t="s">
        <v>73</v>
      </c>
      <c r="L66" s="127">
        <v>2.7557874098231019</v>
      </c>
      <c r="M66" s="21" t="s">
        <v>207</v>
      </c>
      <c r="N66" s="12" t="s">
        <v>208</v>
      </c>
      <c r="O66" s="21">
        <v>44</v>
      </c>
      <c r="P66" s="12"/>
      <c r="Q66" s="12" t="s">
        <v>37</v>
      </c>
      <c r="R66" s="26">
        <v>0</v>
      </c>
      <c r="S66" s="12">
        <v>0</v>
      </c>
      <c r="T66" s="12">
        <v>1</v>
      </c>
      <c r="U66" s="12">
        <v>1</v>
      </c>
      <c r="V66" s="12">
        <v>0</v>
      </c>
      <c r="W66" s="12">
        <v>1</v>
      </c>
      <c r="X66" s="12">
        <v>1</v>
      </c>
      <c r="Y66" s="12">
        <v>1</v>
      </c>
      <c r="Z66" s="12">
        <v>0</v>
      </c>
      <c r="AA66" s="12">
        <v>0</v>
      </c>
      <c r="AB66" s="12">
        <v>1</v>
      </c>
      <c r="AC66" s="12">
        <v>1</v>
      </c>
      <c r="AD66" s="13">
        <v>1</v>
      </c>
      <c r="AE66" s="12"/>
      <c r="AF66" s="12"/>
      <c r="AG66" s="12"/>
      <c r="AH66" s="97"/>
      <c r="AI66" s="97"/>
      <c r="AJ66" s="97"/>
      <c r="AK66" s="98">
        <v>1</v>
      </c>
      <c r="AL66" s="97"/>
      <c r="AM66" s="2"/>
    </row>
    <row r="67" spans="1:39" x14ac:dyDescent="0.25">
      <c r="A67" s="3"/>
      <c r="B67" s="179" t="s">
        <v>276</v>
      </c>
      <c r="C67" s="11">
        <v>96</v>
      </c>
      <c r="D67" s="168">
        <v>54</v>
      </c>
      <c r="E67" s="11" t="s">
        <v>18</v>
      </c>
      <c r="F67" s="13">
        <v>2</v>
      </c>
      <c r="G67" s="92" t="s">
        <v>154</v>
      </c>
      <c r="H67" s="29" t="s">
        <v>155</v>
      </c>
      <c r="I67" s="12">
        <v>1</v>
      </c>
      <c r="J67" s="84" t="s">
        <v>74</v>
      </c>
      <c r="K67" s="29" t="s">
        <v>73</v>
      </c>
      <c r="L67" s="127">
        <v>2.7557874098231019</v>
      </c>
      <c r="M67" s="21" t="s">
        <v>207</v>
      </c>
      <c r="N67" s="12" t="s">
        <v>208</v>
      </c>
      <c r="O67" s="21">
        <v>13</v>
      </c>
      <c r="P67" s="12"/>
      <c r="Q67" s="12" t="s">
        <v>38</v>
      </c>
      <c r="R67" s="26">
        <v>0</v>
      </c>
      <c r="S67" s="12">
        <v>0</v>
      </c>
      <c r="T67" s="12">
        <v>1</v>
      </c>
      <c r="U67" s="12">
        <v>0</v>
      </c>
      <c r="V67" s="12">
        <v>0</v>
      </c>
      <c r="W67" s="12">
        <v>1</v>
      </c>
      <c r="X67" s="12">
        <v>1</v>
      </c>
      <c r="Y67" s="12">
        <v>1</v>
      </c>
      <c r="Z67" s="12">
        <v>1</v>
      </c>
      <c r="AA67" s="12">
        <v>0</v>
      </c>
      <c r="AB67" s="12">
        <v>1</v>
      </c>
      <c r="AC67" s="12">
        <v>1</v>
      </c>
      <c r="AD67" s="13">
        <v>1</v>
      </c>
      <c r="AE67" s="12"/>
      <c r="AF67" s="12"/>
      <c r="AG67" s="12"/>
      <c r="AH67" s="97"/>
      <c r="AI67" s="97"/>
      <c r="AJ67" s="97"/>
      <c r="AK67" s="98">
        <v>1</v>
      </c>
      <c r="AL67" s="97"/>
      <c r="AM67" s="2"/>
    </row>
    <row r="68" spans="1:39" x14ac:dyDescent="0.25">
      <c r="A68" s="3"/>
      <c r="B68" s="179" t="s">
        <v>277</v>
      </c>
      <c r="C68" s="11">
        <v>97</v>
      </c>
      <c r="D68" s="168">
        <v>54</v>
      </c>
      <c r="E68" s="11" t="s">
        <v>18</v>
      </c>
      <c r="F68" s="13">
        <v>2</v>
      </c>
      <c r="G68" s="92" t="s">
        <v>154</v>
      </c>
      <c r="H68" s="29" t="s">
        <v>155</v>
      </c>
      <c r="I68" s="12">
        <v>1</v>
      </c>
      <c r="J68" s="84" t="s">
        <v>74</v>
      </c>
      <c r="K68" s="29" t="s">
        <v>73</v>
      </c>
      <c r="L68" s="127">
        <v>2.7557874098231019</v>
      </c>
      <c r="M68" s="21" t="s">
        <v>207</v>
      </c>
      <c r="N68" s="12" t="s">
        <v>208</v>
      </c>
      <c r="O68" s="21">
        <v>14</v>
      </c>
      <c r="P68" s="12"/>
      <c r="Q68" s="12" t="s">
        <v>38</v>
      </c>
      <c r="R68" s="26">
        <v>0</v>
      </c>
      <c r="S68" s="12">
        <v>0</v>
      </c>
      <c r="T68" s="12">
        <v>1</v>
      </c>
      <c r="U68" s="12">
        <v>1</v>
      </c>
      <c r="V68" s="12">
        <v>0</v>
      </c>
      <c r="W68" s="12">
        <v>1</v>
      </c>
      <c r="X68" s="12">
        <v>0</v>
      </c>
      <c r="Y68" s="12">
        <v>0</v>
      </c>
      <c r="Z68" s="12">
        <v>0</v>
      </c>
      <c r="AA68" s="12">
        <v>1</v>
      </c>
      <c r="AB68" s="12">
        <v>2</v>
      </c>
      <c r="AC68" s="12">
        <v>1</v>
      </c>
      <c r="AD68" s="13">
        <v>1</v>
      </c>
      <c r="AE68" s="12"/>
      <c r="AF68" s="12"/>
      <c r="AG68" s="12"/>
      <c r="AH68" s="97"/>
      <c r="AI68" s="97"/>
      <c r="AJ68" s="97"/>
      <c r="AK68" s="98">
        <v>1</v>
      </c>
      <c r="AL68" s="97"/>
      <c r="AM68" s="2"/>
    </row>
    <row r="69" spans="1:39" x14ac:dyDescent="0.25">
      <c r="A69" s="3"/>
      <c r="B69" s="179" t="s">
        <v>278</v>
      </c>
      <c r="C69" s="11">
        <v>115</v>
      </c>
      <c r="D69" s="168">
        <v>54</v>
      </c>
      <c r="E69" s="11" t="s">
        <v>19</v>
      </c>
      <c r="F69" s="13">
        <v>3</v>
      </c>
      <c r="G69" s="92" t="s">
        <v>154</v>
      </c>
      <c r="H69" s="29" t="s">
        <v>155</v>
      </c>
      <c r="I69" s="12">
        <v>1</v>
      </c>
      <c r="J69" s="84" t="s">
        <v>74</v>
      </c>
      <c r="K69" s="29" t="s">
        <v>73</v>
      </c>
      <c r="L69" s="127">
        <v>2.7557874098231019</v>
      </c>
      <c r="M69" s="21" t="s">
        <v>207</v>
      </c>
      <c r="N69" s="12" t="s">
        <v>208</v>
      </c>
      <c r="O69" s="21">
        <v>11</v>
      </c>
      <c r="P69" s="12"/>
      <c r="Q69" s="12" t="s">
        <v>39</v>
      </c>
      <c r="R69" s="26">
        <v>0</v>
      </c>
      <c r="S69" s="12">
        <v>0</v>
      </c>
      <c r="T69" s="12">
        <v>1</v>
      </c>
      <c r="U69" s="12">
        <v>1</v>
      </c>
      <c r="V69" s="12">
        <v>0</v>
      </c>
      <c r="W69" s="12">
        <v>1</v>
      </c>
      <c r="X69" s="12">
        <v>0</v>
      </c>
      <c r="Y69" s="12">
        <v>1</v>
      </c>
      <c r="Z69" s="12">
        <v>1</v>
      </c>
      <c r="AA69" s="12">
        <v>1</v>
      </c>
      <c r="AB69" s="12">
        <v>2</v>
      </c>
      <c r="AC69" s="12">
        <v>2</v>
      </c>
      <c r="AD69" s="13">
        <v>1</v>
      </c>
      <c r="AE69" s="12"/>
      <c r="AF69" s="12"/>
      <c r="AG69" s="12"/>
      <c r="AH69" s="97"/>
      <c r="AI69" s="97"/>
      <c r="AJ69" s="97"/>
      <c r="AK69" s="98">
        <v>1</v>
      </c>
      <c r="AL69" s="97"/>
      <c r="AM69" s="2"/>
    </row>
    <row r="70" spans="1:39" x14ac:dyDescent="0.25">
      <c r="A70" s="3"/>
      <c r="B70" s="179" t="s">
        <v>279</v>
      </c>
      <c r="C70" s="15">
        <v>119</v>
      </c>
      <c r="D70" s="165">
        <v>54</v>
      </c>
      <c r="E70" s="15" t="s">
        <v>20</v>
      </c>
      <c r="F70" s="16">
        <v>5</v>
      </c>
      <c r="G70" s="93" t="s">
        <v>154</v>
      </c>
      <c r="H70" s="30" t="s">
        <v>155</v>
      </c>
      <c r="I70" s="14">
        <v>1</v>
      </c>
      <c r="J70" s="148" t="s">
        <v>74</v>
      </c>
      <c r="K70" s="30" t="s">
        <v>73</v>
      </c>
      <c r="L70" s="128">
        <v>2.7557874098231019</v>
      </c>
      <c r="M70" s="22" t="s">
        <v>207</v>
      </c>
      <c r="N70" s="14" t="s">
        <v>208</v>
      </c>
      <c r="O70" s="22">
        <v>1</v>
      </c>
      <c r="P70" s="14"/>
      <c r="Q70" s="14" t="s">
        <v>40</v>
      </c>
      <c r="R70" s="27">
        <v>0</v>
      </c>
      <c r="S70" s="14">
        <v>0</v>
      </c>
      <c r="T70" s="14">
        <v>1</v>
      </c>
      <c r="U70" s="14">
        <v>1</v>
      </c>
      <c r="V70" s="14">
        <v>0</v>
      </c>
      <c r="W70" s="14">
        <v>2</v>
      </c>
      <c r="X70" s="14">
        <v>1</v>
      </c>
      <c r="Y70" s="14">
        <v>1</v>
      </c>
      <c r="Z70" s="14">
        <v>0</v>
      </c>
      <c r="AA70" s="14">
        <v>1</v>
      </c>
      <c r="AB70" s="14">
        <v>2</v>
      </c>
      <c r="AC70" s="14">
        <v>2</v>
      </c>
      <c r="AD70" s="16">
        <v>1</v>
      </c>
      <c r="AE70" s="12"/>
      <c r="AF70" s="12"/>
      <c r="AG70" s="12"/>
      <c r="AH70" s="97"/>
      <c r="AI70" s="97"/>
      <c r="AJ70" s="97"/>
      <c r="AK70" s="98">
        <v>1</v>
      </c>
      <c r="AL70" s="97"/>
      <c r="AM70" s="2"/>
    </row>
    <row r="71" spans="1:39" x14ac:dyDescent="0.25">
      <c r="A71" s="3"/>
      <c r="B71" s="179" t="s">
        <v>280</v>
      </c>
      <c r="C71" s="140">
        <v>76</v>
      </c>
      <c r="D71" s="166">
        <v>55</v>
      </c>
      <c r="E71" s="140" t="s">
        <v>17</v>
      </c>
      <c r="F71" s="142">
        <v>1</v>
      </c>
      <c r="G71" s="143" t="s">
        <v>86</v>
      </c>
      <c r="H71" s="144" t="s">
        <v>87</v>
      </c>
      <c r="I71" s="141">
        <v>3</v>
      </c>
      <c r="J71" s="144" t="s">
        <v>209</v>
      </c>
      <c r="K71" s="144" t="s">
        <v>73</v>
      </c>
      <c r="L71" s="145">
        <v>4.1336811147346531</v>
      </c>
      <c r="M71" s="146" t="s">
        <v>207</v>
      </c>
      <c r="N71" s="141" t="s">
        <v>210</v>
      </c>
      <c r="O71" s="146">
        <v>25</v>
      </c>
      <c r="P71" s="141"/>
      <c r="Q71" s="141" t="s">
        <v>37</v>
      </c>
      <c r="R71" s="147">
        <v>0</v>
      </c>
      <c r="S71" s="141">
        <v>0</v>
      </c>
      <c r="T71" s="141">
        <v>0</v>
      </c>
      <c r="U71" s="141">
        <v>0</v>
      </c>
      <c r="V71" s="141">
        <v>0</v>
      </c>
      <c r="W71" s="141">
        <v>1</v>
      </c>
      <c r="X71" s="141">
        <v>1</v>
      </c>
      <c r="Y71" s="141">
        <v>1</v>
      </c>
      <c r="Z71" s="141">
        <v>0</v>
      </c>
      <c r="AA71" s="141">
        <v>1</v>
      </c>
      <c r="AB71" s="141">
        <v>1</v>
      </c>
      <c r="AC71" s="141">
        <v>1</v>
      </c>
      <c r="AD71" s="142">
        <v>1</v>
      </c>
      <c r="AE71" s="12"/>
      <c r="AF71" s="12"/>
      <c r="AG71" s="12"/>
      <c r="AH71" s="97"/>
      <c r="AI71" s="97"/>
      <c r="AJ71" s="97"/>
      <c r="AK71" s="99">
        <v>2</v>
      </c>
      <c r="AL71" s="97"/>
      <c r="AM71" s="2"/>
    </row>
    <row r="72" spans="1:39" x14ac:dyDescent="0.25">
      <c r="A72" s="3"/>
      <c r="B72" s="179" t="s">
        <v>281</v>
      </c>
      <c r="C72" s="11">
        <v>77</v>
      </c>
      <c r="D72" s="168">
        <v>55</v>
      </c>
      <c r="E72" s="11" t="s">
        <v>17</v>
      </c>
      <c r="F72" s="13">
        <v>1</v>
      </c>
      <c r="G72" s="92" t="s">
        <v>86</v>
      </c>
      <c r="H72" s="29" t="s">
        <v>87</v>
      </c>
      <c r="I72" s="12">
        <v>3</v>
      </c>
      <c r="J72" s="29" t="s">
        <v>209</v>
      </c>
      <c r="K72" s="29" t="s">
        <v>73</v>
      </c>
      <c r="L72" s="127">
        <v>4.1336811147346531</v>
      </c>
      <c r="M72" s="21" t="s">
        <v>207</v>
      </c>
      <c r="N72" s="12" t="s">
        <v>210</v>
      </c>
      <c r="O72" s="21">
        <v>27</v>
      </c>
      <c r="P72" s="12"/>
      <c r="Q72" s="12" t="s">
        <v>37</v>
      </c>
      <c r="R72" s="26">
        <v>0</v>
      </c>
      <c r="S72" s="12">
        <v>0</v>
      </c>
      <c r="T72" s="12">
        <v>0</v>
      </c>
      <c r="U72" s="12">
        <v>0</v>
      </c>
      <c r="V72" s="12">
        <v>0</v>
      </c>
      <c r="W72" s="12">
        <v>1</v>
      </c>
      <c r="X72" s="12">
        <v>0</v>
      </c>
      <c r="Y72" s="12">
        <v>0</v>
      </c>
      <c r="Z72" s="12">
        <v>0</v>
      </c>
      <c r="AA72" s="12">
        <v>1</v>
      </c>
      <c r="AB72" s="12">
        <v>2</v>
      </c>
      <c r="AC72" s="12">
        <v>1</v>
      </c>
      <c r="AD72" s="13">
        <v>1</v>
      </c>
      <c r="AE72" s="12"/>
      <c r="AF72" s="12"/>
      <c r="AG72" s="12"/>
      <c r="AH72" s="97"/>
      <c r="AI72" s="97"/>
      <c r="AJ72" s="97"/>
      <c r="AK72" s="99">
        <v>2</v>
      </c>
      <c r="AL72" s="97"/>
      <c r="AM72" s="2"/>
    </row>
    <row r="73" spans="1:39" x14ac:dyDescent="0.25">
      <c r="A73" s="3"/>
      <c r="B73" s="179" t="s">
        <v>282</v>
      </c>
      <c r="C73" s="11">
        <v>78</v>
      </c>
      <c r="D73" s="168">
        <v>55</v>
      </c>
      <c r="E73" s="11" t="s">
        <v>17</v>
      </c>
      <c r="F73" s="13">
        <v>1</v>
      </c>
      <c r="G73" s="92" t="s">
        <v>86</v>
      </c>
      <c r="H73" s="29" t="s">
        <v>87</v>
      </c>
      <c r="I73" s="12">
        <v>3</v>
      </c>
      <c r="J73" s="29" t="s">
        <v>209</v>
      </c>
      <c r="K73" s="29" t="s">
        <v>73</v>
      </c>
      <c r="L73" s="127">
        <v>4.1336811147346531</v>
      </c>
      <c r="M73" s="21" t="s">
        <v>207</v>
      </c>
      <c r="N73" s="12" t="s">
        <v>210</v>
      </c>
      <c r="O73" s="21">
        <v>28</v>
      </c>
      <c r="P73" s="12"/>
      <c r="Q73" s="12" t="s">
        <v>37</v>
      </c>
      <c r="R73" s="26">
        <v>0</v>
      </c>
      <c r="S73" s="12">
        <v>0</v>
      </c>
      <c r="T73" s="12">
        <v>0</v>
      </c>
      <c r="U73" s="12">
        <v>0</v>
      </c>
      <c r="V73" s="12">
        <v>0</v>
      </c>
      <c r="W73" s="12">
        <v>1</v>
      </c>
      <c r="X73" s="12">
        <v>0</v>
      </c>
      <c r="Y73" s="12">
        <v>0</v>
      </c>
      <c r="Z73" s="12">
        <v>0</v>
      </c>
      <c r="AA73" s="12">
        <v>0</v>
      </c>
      <c r="AB73" s="12">
        <v>1</v>
      </c>
      <c r="AC73" s="12">
        <v>1</v>
      </c>
      <c r="AD73" s="13">
        <v>1</v>
      </c>
      <c r="AE73" s="12"/>
      <c r="AF73" s="12"/>
      <c r="AG73" s="12"/>
      <c r="AH73" s="97"/>
      <c r="AI73" s="97"/>
      <c r="AJ73" s="97"/>
      <c r="AK73" s="99">
        <v>2</v>
      </c>
      <c r="AL73" s="97"/>
      <c r="AM73" s="2"/>
    </row>
    <row r="74" spans="1:39" x14ac:dyDescent="0.25">
      <c r="A74" s="3"/>
      <c r="B74" s="179" t="s">
        <v>283</v>
      </c>
      <c r="C74" s="15">
        <v>79</v>
      </c>
      <c r="D74" s="165">
        <v>55</v>
      </c>
      <c r="E74" s="15" t="s">
        <v>17</v>
      </c>
      <c r="F74" s="16">
        <v>1</v>
      </c>
      <c r="G74" s="93" t="s">
        <v>86</v>
      </c>
      <c r="H74" s="30" t="s">
        <v>87</v>
      </c>
      <c r="I74" s="14">
        <v>3</v>
      </c>
      <c r="J74" s="30" t="s">
        <v>209</v>
      </c>
      <c r="K74" s="30" t="s">
        <v>73</v>
      </c>
      <c r="L74" s="128">
        <v>4.1336811147346531</v>
      </c>
      <c r="M74" s="22" t="s">
        <v>207</v>
      </c>
      <c r="N74" s="14" t="s">
        <v>210</v>
      </c>
      <c r="O74" s="22">
        <v>33</v>
      </c>
      <c r="P74" s="14"/>
      <c r="Q74" s="14" t="s">
        <v>37</v>
      </c>
      <c r="R74" s="27">
        <v>0</v>
      </c>
      <c r="S74" s="14">
        <v>0</v>
      </c>
      <c r="T74" s="14">
        <v>0</v>
      </c>
      <c r="U74" s="14">
        <v>0</v>
      </c>
      <c r="V74" s="14">
        <v>0</v>
      </c>
      <c r="W74" s="14">
        <v>1</v>
      </c>
      <c r="X74" s="14">
        <v>0</v>
      </c>
      <c r="Y74" s="14">
        <v>1</v>
      </c>
      <c r="Z74" s="14">
        <v>0</v>
      </c>
      <c r="AA74" s="14">
        <v>0</v>
      </c>
      <c r="AB74" s="14">
        <v>1</v>
      </c>
      <c r="AC74" s="14">
        <v>0</v>
      </c>
      <c r="AD74" s="16">
        <v>1</v>
      </c>
      <c r="AE74" s="12"/>
      <c r="AF74" s="12"/>
      <c r="AG74" s="12"/>
      <c r="AH74" s="97"/>
      <c r="AI74" s="97"/>
      <c r="AJ74" s="97"/>
      <c r="AK74" s="99">
        <v>2</v>
      </c>
      <c r="AL74" s="97"/>
      <c r="AM74" s="2"/>
    </row>
    <row r="75" spans="1:39" x14ac:dyDescent="0.25">
      <c r="A75" s="3"/>
      <c r="B75" s="179" t="s">
        <v>284</v>
      </c>
      <c r="C75" s="140">
        <v>66</v>
      </c>
      <c r="D75" s="166">
        <v>56</v>
      </c>
      <c r="E75" s="140" t="s">
        <v>17</v>
      </c>
      <c r="F75" s="142">
        <v>1</v>
      </c>
      <c r="G75" s="143" t="s">
        <v>98</v>
      </c>
      <c r="H75" s="144" t="s">
        <v>99</v>
      </c>
      <c r="I75" s="141">
        <v>5</v>
      </c>
      <c r="J75" s="144" t="s">
        <v>209</v>
      </c>
      <c r="K75" s="144" t="s">
        <v>73</v>
      </c>
      <c r="L75" s="145">
        <v>3.3069448917877224</v>
      </c>
      <c r="M75" s="146" t="s">
        <v>210</v>
      </c>
      <c r="N75" s="141" t="s">
        <v>208</v>
      </c>
      <c r="O75" s="146">
        <v>7</v>
      </c>
      <c r="P75" s="141"/>
      <c r="Q75" s="141" t="s">
        <v>37</v>
      </c>
      <c r="R75" s="147">
        <v>0</v>
      </c>
      <c r="S75" s="141">
        <v>1</v>
      </c>
      <c r="T75" s="141">
        <v>0</v>
      </c>
      <c r="U75" s="141">
        <v>0</v>
      </c>
      <c r="V75" s="141">
        <v>0</v>
      </c>
      <c r="W75" s="141">
        <v>1</v>
      </c>
      <c r="X75" s="141">
        <v>0</v>
      </c>
      <c r="Y75" s="141">
        <v>1</v>
      </c>
      <c r="Z75" s="141">
        <v>0</v>
      </c>
      <c r="AA75" s="141">
        <v>0</v>
      </c>
      <c r="AB75" s="141">
        <v>1</v>
      </c>
      <c r="AC75" s="141">
        <v>0</v>
      </c>
      <c r="AD75" s="142">
        <v>1</v>
      </c>
      <c r="AE75" s="12"/>
      <c r="AF75" s="12"/>
      <c r="AG75" s="12"/>
      <c r="AH75" s="97"/>
      <c r="AI75" s="97"/>
      <c r="AJ75" s="97"/>
      <c r="AK75" s="97">
        <v>3</v>
      </c>
      <c r="AL75" s="97"/>
      <c r="AM75" s="2"/>
    </row>
    <row r="76" spans="1:39" x14ac:dyDescent="0.25">
      <c r="A76" s="3"/>
      <c r="B76" s="179" t="s">
        <v>285</v>
      </c>
      <c r="C76" s="11">
        <v>93</v>
      </c>
      <c r="D76" s="168">
        <v>56</v>
      </c>
      <c r="E76" s="11" t="s">
        <v>18</v>
      </c>
      <c r="F76" s="13">
        <v>2</v>
      </c>
      <c r="G76" s="92" t="s">
        <v>98</v>
      </c>
      <c r="H76" s="29" t="s">
        <v>99</v>
      </c>
      <c r="I76" s="12">
        <v>5</v>
      </c>
      <c r="J76" s="29" t="s">
        <v>209</v>
      </c>
      <c r="K76" s="29" t="s">
        <v>73</v>
      </c>
      <c r="L76" s="127">
        <v>3.3069448917877224</v>
      </c>
      <c r="M76" s="21" t="s">
        <v>210</v>
      </c>
      <c r="N76" s="12" t="s">
        <v>208</v>
      </c>
      <c r="O76" s="21">
        <v>9</v>
      </c>
      <c r="P76" s="12"/>
      <c r="Q76" s="12" t="s">
        <v>38</v>
      </c>
      <c r="R76" s="26">
        <v>0</v>
      </c>
      <c r="S76" s="12">
        <v>1</v>
      </c>
      <c r="T76" s="12">
        <v>0</v>
      </c>
      <c r="U76" s="12">
        <v>1</v>
      </c>
      <c r="V76" s="12">
        <v>0</v>
      </c>
      <c r="W76" s="12">
        <v>1</v>
      </c>
      <c r="X76" s="12">
        <v>0</v>
      </c>
      <c r="Y76" s="12">
        <v>1</v>
      </c>
      <c r="Z76" s="12">
        <v>0</v>
      </c>
      <c r="AA76" s="12">
        <v>0</v>
      </c>
      <c r="AB76" s="12">
        <v>2</v>
      </c>
      <c r="AC76" s="12">
        <v>1</v>
      </c>
      <c r="AD76" s="13">
        <v>1</v>
      </c>
      <c r="AE76" s="12"/>
      <c r="AF76" s="12"/>
      <c r="AG76" s="12"/>
      <c r="AH76" s="97"/>
      <c r="AI76" s="97"/>
      <c r="AJ76" s="97"/>
      <c r="AK76" s="97">
        <v>3</v>
      </c>
      <c r="AL76" s="97"/>
      <c r="AM76" s="2"/>
    </row>
    <row r="77" spans="1:39" x14ac:dyDescent="0.25">
      <c r="A77" s="3"/>
      <c r="B77" s="179" t="s">
        <v>286</v>
      </c>
      <c r="C77" s="11">
        <v>98</v>
      </c>
      <c r="D77" s="168">
        <v>56</v>
      </c>
      <c r="E77" s="11" t="s">
        <v>18</v>
      </c>
      <c r="F77" s="13">
        <v>2</v>
      </c>
      <c r="G77" s="92" t="s">
        <v>98</v>
      </c>
      <c r="H77" s="29" t="s">
        <v>99</v>
      </c>
      <c r="I77" s="12">
        <v>5</v>
      </c>
      <c r="J77" s="29" t="s">
        <v>209</v>
      </c>
      <c r="K77" s="29" t="s">
        <v>73</v>
      </c>
      <c r="L77" s="127">
        <v>3.3069448917877224</v>
      </c>
      <c r="M77" s="21" t="s">
        <v>210</v>
      </c>
      <c r="N77" s="12" t="s">
        <v>208</v>
      </c>
      <c r="O77" s="21">
        <v>15</v>
      </c>
      <c r="P77" s="12"/>
      <c r="Q77" s="12" t="s">
        <v>38</v>
      </c>
      <c r="R77" s="26">
        <v>0</v>
      </c>
      <c r="S77" s="12">
        <v>1</v>
      </c>
      <c r="T77" s="12">
        <v>0</v>
      </c>
      <c r="U77" s="12">
        <v>0</v>
      </c>
      <c r="V77" s="12">
        <v>0</v>
      </c>
      <c r="W77" s="12">
        <v>2</v>
      </c>
      <c r="X77" s="12">
        <v>0</v>
      </c>
      <c r="Y77" s="12">
        <v>1</v>
      </c>
      <c r="Z77" s="12">
        <v>0</v>
      </c>
      <c r="AA77" s="12">
        <v>0</v>
      </c>
      <c r="AB77" s="12">
        <v>1</v>
      </c>
      <c r="AC77" s="12">
        <v>1</v>
      </c>
      <c r="AD77" s="13">
        <v>1</v>
      </c>
      <c r="AE77" s="12"/>
      <c r="AF77" s="12"/>
      <c r="AG77" s="12"/>
      <c r="AH77" s="97"/>
      <c r="AI77" s="97"/>
      <c r="AJ77" s="97"/>
      <c r="AK77" s="97">
        <v>3</v>
      </c>
      <c r="AL77" s="97"/>
      <c r="AM77" s="2"/>
    </row>
    <row r="78" spans="1:39" x14ac:dyDescent="0.25">
      <c r="A78" s="3"/>
      <c r="B78" s="179" t="s">
        <v>287</v>
      </c>
      <c r="C78" s="11">
        <v>117</v>
      </c>
      <c r="D78" s="168">
        <v>56</v>
      </c>
      <c r="E78" s="11" t="s">
        <v>19</v>
      </c>
      <c r="F78" s="13">
        <v>3</v>
      </c>
      <c r="G78" s="92" t="s">
        <v>98</v>
      </c>
      <c r="H78" s="29" t="s">
        <v>99</v>
      </c>
      <c r="I78" s="12">
        <v>5</v>
      </c>
      <c r="J78" s="29" t="s">
        <v>209</v>
      </c>
      <c r="K78" s="29" t="s">
        <v>73</v>
      </c>
      <c r="L78" s="127">
        <v>3.3069448917877224</v>
      </c>
      <c r="M78" s="21" t="s">
        <v>210</v>
      </c>
      <c r="N78" s="12" t="s">
        <v>208</v>
      </c>
      <c r="O78" s="21">
        <v>30</v>
      </c>
      <c r="P78" s="12"/>
      <c r="Q78" s="12" t="s">
        <v>39</v>
      </c>
      <c r="R78" s="26">
        <v>0</v>
      </c>
      <c r="S78" s="12">
        <v>0</v>
      </c>
      <c r="T78" s="12">
        <v>0</v>
      </c>
      <c r="U78" s="12">
        <v>1</v>
      </c>
      <c r="V78" s="12">
        <v>0</v>
      </c>
      <c r="W78" s="12">
        <v>2</v>
      </c>
      <c r="X78" s="12">
        <v>0</v>
      </c>
      <c r="Y78" s="12">
        <v>0</v>
      </c>
      <c r="Z78" s="12">
        <v>1</v>
      </c>
      <c r="AA78" s="12">
        <v>1</v>
      </c>
      <c r="AB78" s="12">
        <v>2</v>
      </c>
      <c r="AC78" s="12">
        <v>2</v>
      </c>
      <c r="AD78" s="13">
        <v>1</v>
      </c>
      <c r="AE78" s="12"/>
      <c r="AF78" s="12"/>
      <c r="AG78" s="12"/>
      <c r="AH78" s="97"/>
      <c r="AI78" s="97"/>
      <c r="AJ78" s="97"/>
      <c r="AK78" s="97">
        <v>3</v>
      </c>
      <c r="AL78" s="97"/>
      <c r="AM78" s="2"/>
    </row>
    <row r="79" spans="1:39" x14ac:dyDescent="0.25">
      <c r="A79" s="3"/>
      <c r="B79" s="179" t="s">
        <v>288</v>
      </c>
      <c r="C79" s="15">
        <v>125</v>
      </c>
      <c r="D79" s="165">
        <v>56</v>
      </c>
      <c r="E79" s="15" t="s">
        <v>20</v>
      </c>
      <c r="F79" s="16">
        <v>4</v>
      </c>
      <c r="G79" s="93" t="s">
        <v>98</v>
      </c>
      <c r="H79" s="30" t="s">
        <v>99</v>
      </c>
      <c r="I79" s="14">
        <v>5</v>
      </c>
      <c r="J79" s="30" t="s">
        <v>209</v>
      </c>
      <c r="K79" s="30" t="s">
        <v>73</v>
      </c>
      <c r="L79" s="128">
        <v>3.3069448917877224</v>
      </c>
      <c r="M79" s="22" t="s">
        <v>210</v>
      </c>
      <c r="N79" s="14" t="s">
        <v>208</v>
      </c>
      <c r="O79" s="22">
        <v>14</v>
      </c>
      <c r="P79" s="14"/>
      <c r="Q79" s="14" t="s">
        <v>40</v>
      </c>
      <c r="R79" s="27">
        <v>0</v>
      </c>
      <c r="S79" s="14">
        <v>0</v>
      </c>
      <c r="T79" s="14">
        <v>0</v>
      </c>
      <c r="U79" s="14">
        <v>1</v>
      </c>
      <c r="V79" s="14">
        <v>0</v>
      </c>
      <c r="W79" s="14">
        <v>1</v>
      </c>
      <c r="X79" s="14">
        <v>1</v>
      </c>
      <c r="Y79" s="14">
        <v>1</v>
      </c>
      <c r="Z79" s="14">
        <v>0</v>
      </c>
      <c r="AA79" s="14">
        <v>1</v>
      </c>
      <c r="AB79" s="14">
        <v>2</v>
      </c>
      <c r="AC79" s="14">
        <v>2</v>
      </c>
      <c r="AD79" s="16">
        <v>1</v>
      </c>
      <c r="AE79" s="12"/>
      <c r="AF79" s="12"/>
      <c r="AG79" s="12"/>
      <c r="AH79" s="97"/>
      <c r="AI79" s="97"/>
      <c r="AJ79" s="97"/>
      <c r="AK79" s="97">
        <v>3</v>
      </c>
      <c r="AL79" s="97"/>
      <c r="AM79" s="2"/>
    </row>
    <row r="80" spans="1:39" x14ac:dyDescent="0.25">
      <c r="A80" s="3"/>
      <c r="B80" s="179" t="s">
        <v>289</v>
      </c>
      <c r="C80" s="140">
        <v>70</v>
      </c>
      <c r="D80" s="166">
        <v>57</v>
      </c>
      <c r="E80" s="140" t="s">
        <v>17</v>
      </c>
      <c r="F80" s="142">
        <v>1</v>
      </c>
      <c r="G80" s="143" t="s">
        <v>102</v>
      </c>
      <c r="H80" s="144" t="s">
        <v>103</v>
      </c>
      <c r="I80" s="141">
        <v>5</v>
      </c>
      <c r="J80" s="144" t="s">
        <v>209</v>
      </c>
      <c r="K80" s="144" t="s">
        <v>73</v>
      </c>
      <c r="L80" s="145">
        <v>2.7557874098231019</v>
      </c>
      <c r="M80" s="146" t="s">
        <v>210</v>
      </c>
      <c r="N80" s="141" t="s">
        <v>208</v>
      </c>
      <c r="O80" s="146">
        <v>14</v>
      </c>
      <c r="P80" s="141"/>
      <c r="Q80" s="141" t="s">
        <v>37</v>
      </c>
      <c r="R80" s="147">
        <v>0</v>
      </c>
      <c r="S80" s="141">
        <v>1</v>
      </c>
      <c r="T80" s="141">
        <v>0</v>
      </c>
      <c r="U80" s="141">
        <v>0</v>
      </c>
      <c r="V80" s="141">
        <v>0</v>
      </c>
      <c r="W80" s="141">
        <v>1</v>
      </c>
      <c r="X80" s="141">
        <v>0</v>
      </c>
      <c r="Y80" s="141">
        <v>1</v>
      </c>
      <c r="Z80" s="141">
        <v>0</v>
      </c>
      <c r="AA80" s="141">
        <v>0</v>
      </c>
      <c r="AB80" s="141">
        <v>2</v>
      </c>
      <c r="AC80" s="141">
        <v>1</v>
      </c>
      <c r="AD80" s="142">
        <v>1</v>
      </c>
      <c r="AE80" s="12"/>
      <c r="AF80" s="12"/>
      <c r="AG80" s="12"/>
      <c r="AH80" s="97"/>
      <c r="AI80" s="97"/>
      <c r="AJ80" s="97"/>
      <c r="AK80" s="97">
        <v>4</v>
      </c>
      <c r="AL80" s="97"/>
      <c r="AM80" s="2"/>
    </row>
    <row r="81" spans="1:39" x14ac:dyDescent="0.25">
      <c r="A81" s="3"/>
      <c r="B81" s="179" t="s">
        <v>290</v>
      </c>
      <c r="C81" s="11">
        <v>73</v>
      </c>
      <c r="D81" s="168">
        <v>57</v>
      </c>
      <c r="E81" s="11" t="s">
        <v>17</v>
      </c>
      <c r="F81" s="13">
        <v>1</v>
      </c>
      <c r="G81" s="92" t="s">
        <v>102</v>
      </c>
      <c r="H81" s="29" t="s">
        <v>103</v>
      </c>
      <c r="I81" s="12">
        <v>3</v>
      </c>
      <c r="J81" s="29" t="s">
        <v>209</v>
      </c>
      <c r="K81" s="29" t="s">
        <v>73</v>
      </c>
      <c r="L81" s="127">
        <v>2.7557874098231019</v>
      </c>
      <c r="M81" s="21" t="s">
        <v>207</v>
      </c>
      <c r="N81" s="12" t="s">
        <v>210</v>
      </c>
      <c r="O81" s="21">
        <v>21</v>
      </c>
      <c r="P81" s="12"/>
      <c r="Q81" s="12" t="s">
        <v>37</v>
      </c>
      <c r="R81" s="26">
        <v>0</v>
      </c>
      <c r="S81" s="12">
        <v>0</v>
      </c>
      <c r="T81" s="12">
        <v>0</v>
      </c>
      <c r="U81" s="12">
        <v>0</v>
      </c>
      <c r="V81" s="12">
        <v>0</v>
      </c>
      <c r="W81" s="12">
        <v>1</v>
      </c>
      <c r="X81" s="12">
        <v>0</v>
      </c>
      <c r="Y81" s="12">
        <v>1</v>
      </c>
      <c r="Z81" s="12">
        <v>0</v>
      </c>
      <c r="AA81" s="12">
        <v>0</v>
      </c>
      <c r="AB81" s="12">
        <v>1</v>
      </c>
      <c r="AC81" s="12">
        <v>0</v>
      </c>
      <c r="AD81" s="13">
        <v>1</v>
      </c>
      <c r="AE81" s="12"/>
      <c r="AF81" s="12"/>
      <c r="AG81" s="12"/>
      <c r="AH81" s="97"/>
      <c r="AI81" s="97"/>
      <c r="AJ81" s="97"/>
      <c r="AK81" s="97">
        <v>4</v>
      </c>
      <c r="AL81" s="97"/>
      <c r="AM81" s="2"/>
    </row>
    <row r="82" spans="1:39" x14ac:dyDescent="0.25">
      <c r="A82" s="3"/>
      <c r="B82" s="179" t="s">
        <v>291</v>
      </c>
      <c r="C82" s="11">
        <v>100</v>
      </c>
      <c r="D82" s="168">
        <v>57</v>
      </c>
      <c r="E82" s="11" t="s">
        <v>18</v>
      </c>
      <c r="F82" s="13">
        <v>2</v>
      </c>
      <c r="G82" s="92" t="s">
        <v>102</v>
      </c>
      <c r="H82" s="29" t="s">
        <v>103</v>
      </c>
      <c r="I82" s="12">
        <v>5</v>
      </c>
      <c r="J82" s="29" t="s">
        <v>209</v>
      </c>
      <c r="K82" s="29" t="s">
        <v>73</v>
      </c>
      <c r="L82" s="127">
        <v>2.7557874098231019</v>
      </c>
      <c r="M82" s="21" t="s">
        <v>210</v>
      </c>
      <c r="N82" s="12" t="s">
        <v>208</v>
      </c>
      <c r="O82" s="21">
        <v>17</v>
      </c>
      <c r="P82" s="12"/>
      <c r="Q82" s="12" t="s">
        <v>38</v>
      </c>
      <c r="R82" s="26">
        <v>0</v>
      </c>
      <c r="S82" s="12">
        <v>1</v>
      </c>
      <c r="T82" s="12">
        <v>0</v>
      </c>
      <c r="U82" s="12">
        <v>0</v>
      </c>
      <c r="V82" s="12">
        <v>0</v>
      </c>
      <c r="W82" s="12">
        <v>2</v>
      </c>
      <c r="X82" s="12">
        <v>0</v>
      </c>
      <c r="Y82" s="12">
        <v>1</v>
      </c>
      <c r="Z82" s="12">
        <v>0</v>
      </c>
      <c r="AA82" s="12">
        <v>1</v>
      </c>
      <c r="AB82" s="12">
        <v>2</v>
      </c>
      <c r="AC82" s="12">
        <v>2</v>
      </c>
      <c r="AD82" s="13">
        <v>1</v>
      </c>
      <c r="AE82" s="12"/>
      <c r="AF82" s="12"/>
      <c r="AG82" s="12"/>
      <c r="AH82" s="97"/>
      <c r="AI82" s="97"/>
      <c r="AJ82" s="97"/>
      <c r="AK82" s="97">
        <v>4</v>
      </c>
      <c r="AL82" s="97"/>
      <c r="AM82" s="2"/>
    </row>
    <row r="83" spans="1:39" x14ac:dyDescent="0.25">
      <c r="A83" s="3"/>
      <c r="B83" s="179" t="s">
        <v>292</v>
      </c>
      <c r="C83" s="11">
        <v>103</v>
      </c>
      <c r="D83" s="168">
        <v>57</v>
      </c>
      <c r="E83" s="11" t="s">
        <v>18</v>
      </c>
      <c r="F83" s="13">
        <v>2</v>
      </c>
      <c r="G83" s="92" t="s">
        <v>102</v>
      </c>
      <c r="H83" s="29" t="s">
        <v>103</v>
      </c>
      <c r="I83" s="12">
        <v>5</v>
      </c>
      <c r="J83" s="29" t="s">
        <v>209</v>
      </c>
      <c r="K83" s="29" t="s">
        <v>73</v>
      </c>
      <c r="L83" s="127">
        <v>2.7557874098231019</v>
      </c>
      <c r="M83" s="21" t="s">
        <v>210</v>
      </c>
      <c r="N83" s="12" t="s">
        <v>208</v>
      </c>
      <c r="O83" s="21">
        <v>31</v>
      </c>
      <c r="P83" s="12"/>
      <c r="Q83" s="12" t="s">
        <v>38</v>
      </c>
      <c r="R83" s="26">
        <v>0</v>
      </c>
      <c r="S83" s="12">
        <v>0</v>
      </c>
      <c r="T83" s="12">
        <v>0</v>
      </c>
      <c r="U83" s="12">
        <v>1</v>
      </c>
      <c r="V83" s="12">
        <v>0</v>
      </c>
      <c r="W83" s="12">
        <v>2</v>
      </c>
      <c r="X83" s="12">
        <v>0</v>
      </c>
      <c r="Y83" s="12">
        <v>1</v>
      </c>
      <c r="Z83" s="12">
        <v>0</v>
      </c>
      <c r="AA83" s="12">
        <v>1</v>
      </c>
      <c r="AB83" s="12">
        <v>1</v>
      </c>
      <c r="AC83" s="12">
        <v>1</v>
      </c>
      <c r="AD83" s="13">
        <v>1</v>
      </c>
      <c r="AE83" s="12"/>
      <c r="AF83" s="12"/>
      <c r="AG83" s="12"/>
      <c r="AH83" s="97"/>
      <c r="AI83" s="97"/>
      <c r="AJ83" s="97"/>
      <c r="AK83" s="97">
        <v>4</v>
      </c>
      <c r="AL83" s="97"/>
      <c r="AM83" s="2"/>
    </row>
    <row r="84" spans="1:39" x14ac:dyDescent="0.25">
      <c r="A84" s="3"/>
      <c r="B84" s="179" t="s">
        <v>293</v>
      </c>
      <c r="C84" s="11">
        <v>118</v>
      </c>
      <c r="D84" s="168">
        <v>57</v>
      </c>
      <c r="E84" s="11" t="s">
        <v>19</v>
      </c>
      <c r="F84" s="13">
        <v>3</v>
      </c>
      <c r="G84" s="92" t="s">
        <v>102</v>
      </c>
      <c r="H84" s="29" t="s">
        <v>103</v>
      </c>
      <c r="I84" s="12">
        <v>5</v>
      </c>
      <c r="J84" s="29" t="s">
        <v>209</v>
      </c>
      <c r="K84" s="29" t="s">
        <v>73</v>
      </c>
      <c r="L84" s="127">
        <v>2.7557874098231019</v>
      </c>
      <c r="M84" s="21" t="s">
        <v>210</v>
      </c>
      <c r="N84" s="12" t="s">
        <v>208</v>
      </c>
      <c r="O84" s="21">
        <v>31</v>
      </c>
      <c r="P84" s="12"/>
      <c r="Q84" s="12" t="s">
        <v>39</v>
      </c>
      <c r="R84" s="26">
        <v>0</v>
      </c>
      <c r="S84" s="12">
        <v>0</v>
      </c>
      <c r="T84" s="12">
        <v>0</v>
      </c>
      <c r="U84" s="12">
        <v>1</v>
      </c>
      <c r="V84" s="12">
        <v>0</v>
      </c>
      <c r="W84" s="12">
        <v>1</v>
      </c>
      <c r="X84" s="12">
        <v>1</v>
      </c>
      <c r="Y84" s="12">
        <v>1</v>
      </c>
      <c r="Z84" s="12">
        <v>0</v>
      </c>
      <c r="AA84" s="12">
        <v>1</v>
      </c>
      <c r="AB84" s="12">
        <v>2</v>
      </c>
      <c r="AC84" s="12">
        <v>2</v>
      </c>
      <c r="AD84" s="13">
        <v>1</v>
      </c>
      <c r="AE84" s="12"/>
      <c r="AF84" s="12"/>
      <c r="AG84" s="12"/>
      <c r="AH84" s="97"/>
      <c r="AI84" s="97"/>
      <c r="AJ84" s="97"/>
      <c r="AK84" s="97">
        <v>4</v>
      </c>
      <c r="AL84" s="97"/>
      <c r="AM84" s="2"/>
    </row>
    <row r="85" spans="1:39" x14ac:dyDescent="0.25">
      <c r="A85" s="3"/>
      <c r="B85" s="179" t="s">
        <v>294</v>
      </c>
      <c r="C85" s="15">
        <v>126</v>
      </c>
      <c r="D85" s="165">
        <v>57</v>
      </c>
      <c r="E85" s="15" t="s">
        <v>20</v>
      </c>
      <c r="F85" s="16">
        <v>4</v>
      </c>
      <c r="G85" s="93" t="s">
        <v>102</v>
      </c>
      <c r="H85" s="30" t="s">
        <v>103</v>
      </c>
      <c r="I85" s="14">
        <v>5</v>
      </c>
      <c r="J85" s="30" t="s">
        <v>209</v>
      </c>
      <c r="K85" s="30" t="s">
        <v>73</v>
      </c>
      <c r="L85" s="128">
        <v>2.7557874098231019</v>
      </c>
      <c r="M85" s="22" t="s">
        <v>210</v>
      </c>
      <c r="N85" s="14" t="s">
        <v>208</v>
      </c>
      <c r="O85" s="22">
        <v>18</v>
      </c>
      <c r="P85" s="14"/>
      <c r="Q85" s="14" t="s">
        <v>40</v>
      </c>
      <c r="R85" s="27">
        <v>0</v>
      </c>
      <c r="S85" s="14">
        <v>0</v>
      </c>
      <c r="T85" s="14">
        <v>0</v>
      </c>
      <c r="U85" s="14">
        <v>1</v>
      </c>
      <c r="V85" s="14">
        <v>0</v>
      </c>
      <c r="W85" s="14">
        <v>1</v>
      </c>
      <c r="X85" s="14">
        <v>1</v>
      </c>
      <c r="Y85" s="14">
        <v>1</v>
      </c>
      <c r="Z85" s="14">
        <v>0</v>
      </c>
      <c r="AA85" s="14">
        <v>1</v>
      </c>
      <c r="AB85" s="14">
        <v>2</v>
      </c>
      <c r="AC85" s="14">
        <v>2</v>
      </c>
      <c r="AD85" s="16">
        <v>1</v>
      </c>
      <c r="AE85" s="12"/>
      <c r="AF85" s="12"/>
      <c r="AG85" s="12"/>
      <c r="AH85" s="97"/>
      <c r="AI85" s="97"/>
      <c r="AJ85" s="97"/>
      <c r="AK85" s="97">
        <v>4</v>
      </c>
      <c r="AL85" s="97"/>
      <c r="AM85" s="2"/>
    </row>
    <row r="86" spans="1:39" x14ac:dyDescent="0.25">
      <c r="A86" s="3"/>
      <c r="B86" s="179" t="s">
        <v>295</v>
      </c>
      <c r="C86" s="140">
        <v>80</v>
      </c>
      <c r="D86" s="166">
        <v>58</v>
      </c>
      <c r="E86" s="140" t="s">
        <v>17</v>
      </c>
      <c r="F86" s="142">
        <v>1</v>
      </c>
      <c r="G86" s="143" t="s">
        <v>106</v>
      </c>
      <c r="H86" s="144" t="s">
        <v>107</v>
      </c>
      <c r="I86" s="141">
        <v>5</v>
      </c>
      <c r="J86" s="144" t="s">
        <v>209</v>
      </c>
      <c r="K86" s="144" t="s">
        <v>73</v>
      </c>
      <c r="L86" s="145">
        <v>2.7557874098231019</v>
      </c>
      <c r="M86" s="146" t="s">
        <v>210</v>
      </c>
      <c r="N86" s="141" t="s">
        <v>208</v>
      </c>
      <c r="O86" s="146">
        <v>34</v>
      </c>
      <c r="P86" s="141"/>
      <c r="Q86" s="141" t="s">
        <v>37</v>
      </c>
      <c r="R86" s="147">
        <v>0</v>
      </c>
      <c r="S86" s="141">
        <v>1</v>
      </c>
      <c r="T86" s="141">
        <v>0</v>
      </c>
      <c r="U86" s="141">
        <v>0</v>
      </c>
      <c r="V86" s="141">
        <v>0</v>
      </c>
      <c r="W86" s="141">
        <v>1</v>
      </c>
      <c r="X86" s="141">
        <v>0</v>
      </c>
      <c r="Y86" s="141">
        <v>1</v>
      </c>
      <c r="Z86" s="141">
        <v>1</v>
      </c>
      <c r="AA86" s="141">
        <v>0</v>
      </c>
      <c r="AB86" s="141">
        <v>1</v>
      </c>
      <c r="AC86" s="141">
        <v>0</v>
      </c>
      <c r="AD86" s="142">
        <v>1</v>
      </c>
      <c r="AE86" s="12"/>
      <c r="AF86" s="12"/>
      <c r="AG86" s="12"/>
      <c r="AH86" s="97"/>
      <c r="AI86" s="97"/>
      <c r="AJ86" s="97"/>
      <c r="AK86" s="97">
        <v>5</v>
      </c>
      <c r="AL86" s="97"/>
      <c r="AM86" s="2"/>
    </row>
    <row r="87" spans="1:39" x14ac:dyDescent="0.25">
      <c r="A87" s="3"/>
      <c r="B87" s="179" t="s">
        <v>296</v>
      </c>
      <c r="C87" s="11">
        <v>88</v>
      </c>
      <c r="D87" s="168">
        <v>58</v>
      </c>
      <c r="E87" s="11" t="s">
        <v>17</v>
      </c>
      <c r="F87" s="13">
        <v>1</v>
      </c>
      <c r="G87" s="92" t="s">
        <v>106</v>
      </c>
      <c r="H87" s="29" t="s">
        <v>107</v>
      </c>
      <c r="I87" s="12">
        <v>5</v>
      </c>
      <c r="J87" s="29" t="s">
        <v>209</v>
      </c>
      <c r="K87" s="29" t="s">
        <v>73</v>
      </c>
      <c r="L87" s="127">
        <v>2.7557874098231019</v>
      </c>
      <c r="M87" s="21" t="s">
        <v>210</v>
      </c>
      <c r="N87" s="12" t="s">
        <v>208</v>
      </c>
      <c r="O87" s="21">
        <v>180</v>
      </c>
      <c r="P87" s="12"/>
      <c r="Q87" s="12" t="s">
        <v>37</v>
      </c>
      <c r="R87" s="26">
        <v>0</v>
      </c>
      <c r="S87" s="12">
        <v>0</v>
      </c>
      <c r="T87" s="12">
        <v>0</v>
      </c>
      <c r="U87" s="12">
        <v>1</v>
      </c>
      <c r="V87" s="12">
        <v>0</v>
      </c>
      <c r="W87" s="12">
        <v>1</v>
      </c>
      <c r="X87" s="12">
        <v>1</v>
      </c>
      <c r="Y87" s="12">
        <v>1</v>
      </c>
      <c r="Z87" s="12">
        <v>0</v>
      </c>
      <c r="AA87" s="12">
        <v>1</v>
      </c>
      <c r="AB87" s="12">
        <v>1</v>
      </c>
      <c r="AC87" s="12">
        <v>1</v>
      </c>
      <c r="AD87" s="13">
        <v>1</v>
      </c>
      <c r="AE87" s="12"/>
      <c r="AF87" s="12"/>
      <c r="AG87" s="12"/>
      <c r="AH87" s="97"/>
      <c r="AI87" s="97"/>
      <c r="AJ87" s="97"/>
      <c r="AK87" s="97">
        <v>5</v>
      </c>
      <c r="AL87" s="97"/>
      <c r="AM87" s="2"/>
    </row>
    <row r="88" spans="1:39" x14ac:dyDescent="0.25">
      <c r="A88" s="3"/>
      <c r="B88" s="179" t="s">
        <v>297</v>
      </c>
      <c r="C88" s="11">
        <v>89</v>
      </c>
      <c r="D88" s="168">
        <v>58</v>
      </c>
      <c r="E88" s="11" t="s">
        <v>17</v>
      </c>
      <c r="F88" s="13">
        <v>1</v>
      </c>
      <c r="G88" s="92" t="s">
        <v>106</v>
      </c>
      <c r="H88" s="29" t="s">
        <v>107</v>
      </c>
      <c r="I88" s="12">
        <v>5</v>
      </c>
      <c r="J88" s="29" t="s">
        <v>209</v>
      </c>
      <c r="K88" s="29" t="s">
        <v>73</v>
      </c>
      <c r="L88" s="127">
        <v>2.7557874098231019</v>
      </c>
      <c r="M88" s="21" t="s">
        <v>210</v>
      </c>
      <c r="N88" s="12" t="s">
        <v>208</v>
      </c>
      <c r="O88" s="21">
        <v>262</v>
      </c>
      <c r="P88" s="12"/>
      <c r="Q88" s="12" t="s">
        <v>37</v>
      </c>
      <c r="R88" s="26">
        <v>0</v>
      </c>
      <c r="S88" s="12">
        <v>0</v>
      </c>
      <c r="T88" s="12">
        <v>0</v>
      </c>
      <c r="U88" s="12">
        <v>1</v>
      </c>
      <c r="V88" s="12">
        <v>0</v>
      </c>
      <c r="W88" s="12">
        <v>1</v>
      </c>
      <c r="X88" s="12">
        <v>0</v>
      </c>
      <c r="Y88" s="12">
        <v>1</v>
      </c>
      <c r="Z88" s="12">
        <v>1</v>
      </c>
      <c r="AA88" s="12">
        <v>0</v>
      </c>
      <c r="AB88" s="12">
        <v>1</v>
      </c>
      <c r="AC88" s="12">
        <v>1</v>
      </c>
      <c r="AD88" s="13">
        <v>1</v>
      </c>
      <c r="AE88" s="12"/>
      <c r="AF88" s="12"/>
      <c r="AG88" s="12"/>
      <c r="AH88" s="97"/>
      <c r="AI88" s="97"/>
      <c r="AJ88" s="97"/>
      <c r="AK88" s="97">
        <v>5</v>
      </c>
      <c r="AL88" s="97"/>
      <c r="AM88" s="2"/>
    </row>
    <row r="89" spans="1:39" x14ac:dyDescent="0.25">
      <c r="A89" s="3"/>
      <c r="B89" s="179" t="s">
        <v>298</v>
      </c>
      <c r="C89" s="11">
        <v>104</v>
      </c>
      <c r="D89" s="168">
        <v>58</v>
      </c>
      <c r="E89" s="11" t="s">
        <v>18</v>
      </c>
      <c r="F89" s="13">
        <v>2</v>
      </c>
      <c r="G89" s="92" t="s">
        <v>106</v>
      </c>
      <c r="H89" s="29" t="s">
        <v>107</v>
      </c>
      <c r="I89" s="12">
        <v>5</v>
      </c>
      <c r="J89" s="29" t="s">
        <v>209</v>
      </c>
      <c r="K89" s="29" t="s">
        <v>73</v>
      </c>
      <c r="L89" s="127">
        <v>2.7557874098231019</v>
      </c>
      <c r="M89" s="21" t="s">
        <v>210</v>
      </c>
      <c r="N89" s="12" t="s">
        <v>208</v>
      </c>
      <c r="O89" s="21">
        <v>35</v>
      </c>
      <c r="P89" s="12"/>
      <c r="Q89" s="12" t="s">
        <v>38</v>
      </c>
      <c r="R89" s="26">
        <v>0</v>
      </c>
      <c r="S89" s="12">
        <v>0</v>
      </c>
      <c r="T89" s="12">
        <v>0</v>
      </c>
      <c r="U89" s="12">
        <v>1</v>
      </c>
      <c r="V89" s="12">
        <v>0</v>
      </c>
      <c r="W89" s="12">
        <v>2</v>
      </c>
      <c r="X89" s="12">
        <v>1</v>
      </c>
      <c r="Y89" s="12">
        <v>1</v>
      </c>
      <c r="Z89" s="12">
        <v>0</v>
      </c>
      <c r="AA89" s="12">
        <v>1</v>
      </c>
      <c r="AB89" s="12">
        <v>1</v>
      </c>
      <c r="AC89" s="12">
        <v>1</v>
      </c>
      <c r="AD89" s="13">
        <v>1</v>
      </c>
      <c r="AE89" s="12"/>
      <c r="AF89" s="12"/>
      <c r="AG89" s="12"/>
      <c r="AH89" s="97"/>
      <c r="AI89" s="97"/>
      <c r="AJ89" s="97"/>
      <c r="AK89" s="97">
        <v>5</v>
      </c>
      <c r="AL89" s="97"/>
      <c r="AM89" s="2"/>
    </row>
    <row r="90" spans="1:39" x14ac:dyDescent="0.25">
      <c r="A90" s="3"/>
      <c r="B90" s="179" t="s">
        <v>299</v>
      </c>
      <c r="C90" s="11">
        <v>105</v>
      </c>
      <c r="D90" s="168">
        <v>58</v>
      </c>
      <c r="E90" s="11" t="s">
        <v>18</v>
      </c>
      <c r="F90" s="13">
        <v>2</v>
      </c>
      <c r="G90" s="92" t="s">
        <v>106</v>
      </c>
      <c r="H90" s="29" t="s">
        <v>107</v>
      </c>
      <c r="I90" s="12">
        <v>5</v>
      </c>
      <c r="J90" s="29" t="s">
        <v>209</v>
      </c>
      <c r="K90" s="29" t="s">
        <v>73</v>
      </c>
      <c r="L90" s="127">
        <v>2.7557874098231019</v>
      </c>
      <c r="M90" s="21" t="s">
        <v>210</v>
      </c>
      <c r="N90" s="12" t="s">
        <v>208</v>
      </c>
      <c r="O90" s="21">
        <v>39</v>
      </c>
      <c r="P90" s="12"/>
      <c r="Q90" s="12" t="s">
        <v>38</v>
      </c>
      <c r="R90" s="26">
        <v>0</v>
      </c>
      <c r="S90" s="12">
        <v>0</v>
      </c>
      <c r="T90" s="12">
        <v>0</v>
      </c>
      <c r="U90" s="12">
        <v>1</v>
      </c>
      <c r="V90" s="12">
        <v>0</v>
      </c>
      <c r="W90" s="12">
        <v>1</v>
      </c>
      <c r="X90" s="12">
        <v>1</v>
      </c>
      <c r="Y90" s="12">
        <v>1</v>
      </c>
      <c r="Z90" s="12">
        <v>0</v>
      </c>
      <c r="AA90" s="12">
        <v>1</v>
      </c>
      <c r="AB90" s="12">
        <v>1</v>
      </c>
      <c r="AC90" s="12">
        <v>1</v>
      </c>
      <c r="AD90" s="13">
        <v>1</v>
      </c>
      <c r="AE90" s="12"/>
      <c r="AF90" s="12"/>
      <c r="AG90" s="12"/>
      <c r="AH90" s="97"/>
      <c r="AI90" s="97"/>
      <c r="AJ90" s="97"/>
      <c r="AK90" s="97">
        <v>5</v>
      </c>
      <c r="AL90" s="97"/>
      <c r="AM90" s="2"/>
    </row>
    <row r="91" spans="1:39" ht="15.75" thickBot="1" x14ac:dyDescent="0.3">
      <c r="A91" s="3"/>
      <c r="B91" s="179" t="s">
        <v>300</v>
      </c>
      <c r="C91" s="17">
        <v>108</v>
      </c>
      <c r="D91" s="170">
        <v>58</v>
      </c>
      <c r="E91" s="17" t="s">
        <v>18</v>
      </c>
      <c r="F91" s="19">
        <v>2</v>
      </c>
      <c r="G91" s="94" t="s">
        <v>106</v>
      </c>
      <c r="H91" s="31" t="s">
        <v>107</v>
      </c>
      <c r="I91" s="18">
        <v>5</v>
      </c>
      <c r="J91" s="31" t="s">
        <v>209</v>
      </c>
      <c r="K91" s="31" t="s">
        <v>73</v>
      </c>
      <c r="L91" s="129">
        <v>2.7557874098231019</v>
      </c>
      <c r="M91" s="23" t="s">
        <v>210</v>
      </c>
      <c r="N91" s="18" t="s">
        <v>208</v>
      </c>
      <c r="O91" s="23">
        <v>106</v>
      </c>
      <c r="P91" s="18"/>
      <c r="Q91" s="18" t="s">
        <v>38</v>
      </c>
      <c r="R91" s="28">
        <v>0</v>
      </c>
      <c r="S91" s="18">
        <v>0</v>
      </c>
      <c r="T91" s="18">
        <v>0</v>
      </c>
      <c r="U91" s="18">
        <v>1</v>
      </c>
      <c r="V91" s="18">
        <v>0</v>
      </c>
      <c r="W91" s="18">
        <v>1</v>
      </c>
      <c r="X91" s="18">
        <v>1</v>
      </c>
      <c r="Y91" s="18">
        <v>1</v>
      </c>
      <c r="Z91" s="18">
        <v>1</v>
      </c>
      <c r="AA91" s="18">
        <v>0</v>
      </c>
      <c r="AB91" s="18">
        <v>1</v>
      </c>
      <c r="AC91" s="18">
        <v>1</v>
      </c>
      <c r="AD91" s="19">
        <v>1</v>
      </c>
      <c r="AE91" s="12"/>
      <c r="AF91" s="12"/>
      <c r="AG91" s="12"/>
      <c r="AH91" s="97"/>
      <c r="AI91" s="97"/>
      <c r="AJ91" s="97"/>
      <c r="AK91" s="97">
        <v>5</v>
      </c>
      <c r="AL91" s="97"/>
      <c r="AM91" s="2"/>
    </row>
    <row r="92" spans="1:39" x14ac:dyDescent="0.25">
      <c r="A92" s="3"/>
      <c r="B92" s="179" t="s">
        <v>301</v>
      </c>
      <c r="C92" s="11">
        <v>62</v>
      </c>
      <c r="D92" s="168">
        <v>59</v>
      </c>
      <c r="E92" s="11" t="s">
        <v>17</v>
      </c>
      <c r="F92" s="13">
        <v>1</v>
      </c>
      <c r="G92" s="92" t="s">
        <v>84</v>
      </c>
      <c r="H92" s="29" t="s">
        <v>85</v>
      </c>
      <c r="I92" s="12">
        <v>3</v>
      </c>
      <c r="J92" s="29" t="s">
        <v>209</v>
      </c>
      <c r="K92" s="29" t="s">
        <v>73</v>
      </c>
      <c r="L92" s="127">
        <v>1.1558997191202456</v>
      </c>
      <c r="M92" s="21" t="s">
        <v>207</v>
      </c>
      <c r="N92" s="12" t="s">
        <v>210</v>
      </c>
      <c r="O92" s="21">
        <v>2</v>
      </c>
      <c r="P92" s="12"/>
      <c r="Q92" s="12" t="s">
        <v>37</v>
      </c>
      <c r="R92" s="26">
        <v>0</v>
      </c>
      <c r="S92" s="12">
        <v>0</v>
      </c>
      <c r="T92" s="12">
        <v>0</v>
      </c>
      <c r="U92" s="12">
        <v>0</v>
      </c>
      <c r="V92" s="12">
        <v>0</v>
      </c>
      <c r="W92" s="12">
        <v>1</v>
      </c>
      <c r="X92" s="12">
        <v>0</v>
      </c>
      <c r="Y92" s="12">
        <v>1</v>
      </c>
      <c r="Z92" s="12">
        <v>0</v>
      </c>
      <c r="AA92" s="12">
        <v>0</v>
      </c>
      <c r="AB92" s="12">
        <v>2</v>
      </c>
      <c r="AC92" s="12">
        <v>1</v>
      </c>
      <c r="AD92" s="13">
        <v>1</v>
      </c>
      <c r="AE92" s="12"/>
      <c r="AF92" s="12"/>
      <c r="AG92" s="12"/>
      <c r="AH92" s="97"/>
      <c r="AI92" s="97"/>
      <c r="AJ92" s="97"/>
      <c r="AK92" s="97"/>
      <c r="AL92" s="99">
        <v>1</v>
      </c>
      <c r="AM92" s="2"/>
    </row>
    <row r="93" spans="1:39" x14ac:dyDescent="0.25">
      <c r="A93" s="3"/>
      <c r="B93" s="179" t="s">
        <v>302</v>
      </c>
      <c r="C93" s="11">
        <v>65</v>
      </c>
      <c r="D93" s="168">
        <v>59</v>
      </c>
      <c r="E93" s="11" t="s">
        <v>17</v>
      </c>
      <c r="F93" s="13">
        <v>1</v>
      </c>
      <c r="G93" s="92" t="s">
        <v>84</v>
      </c>
      <c r="H93" s="29" t="s">
        <v>85</v>
      </c>
      <c r="I93" s="12">
        <v>3</v>
      </c>
      <c r="J93" s="29" t="s">
        <v>209</v>
      </c>
      <c r="K93" s="29" t="s">
        <v>73</v>
      </c>
      <c r="L93" s="127">
        <v>1.1558997191202456</v>
      </c>
      <c r="M93" s="21" t="s">
        <v>207</v>
      </c>
      <c r="N93" s="12" t="s">
        <v>210</v>
      </c>
      <c r="O93" s="21">
        <v>6</v>
      </c>
      <c r="P93" s="12"/>
      <c r="Q93" s="12" t="s">
        <v>37</v>
      </c>
      <c r="R93" s="26">
        <v>0</v>
      </c>
      <c r="S93" s="12">
        <v>0</v>
      </c>
      <c r="T93" s="12">
        <v>0</v>
      </c>
      <c r="U93" s="12">
        <v>0</v>
      </c>
      <c r="V93" s="12">
        <v>0</v>
      </c>
      <c r="W93" s="12">
        <v>1</v>
      </c>
      <c r="X93" s="12">
        <v>0</v>
      </c>
      <c r="Y93" s="12">
        <v>1</v>
      </c>
      <c r="Z93" s="12">
        <v>0</v>
      </c>
      <c r="AA93" s="12">
        <v>0</v>
      </c>
      <c r="AB93" s="12">
        <v>1</v>
      </c>
      <c r="AC93" s="12">
        <v>1</v>
      </c>
      <c r="AD93" s="13">
        <v>1</v>
      </c>
      <c r="AE93" s="12"/>
      <c r="AF93" s="12"/>
      <c r="AG93" s="12"/>
      <c r="AH93" s="97"/>
      <c r="AI93" s="97"/>
      <c r="AJ93" s="97"/>
      <c r="AK93" s="97"/>
      <c r="AL93" s="99">
        <v>1</v>
      </c>
      <c r="AM93" s="2"/>
    </row>
    <row r="94" spans="1:39" x14ac:dyDescent="0.25">
      <c r="A94" s="3"/>
      <c r="B94" s="179" t="s">
        <v>303</v>
      </c>
      <c r="C94" s="11">
        <v>67</v>
      </c>
      <c r="D94" s="168">
        <v>59</v>
      </c>
      <c r="E94" s="11" t="s">
        <v>17</v>
      </c>
      <c r="F94" s="13">
        <v>1</v>
      </c>
      <c r="G94" s="92" t="s">
        <v>84</v>
      </c>
      <c r="H94" s="29" t="s">
        <v>85</v>
      </c>
      <c r="I94" s="12">
        <v>3</v>
      </c>
      <c r="J94" s="29" t="s">
        <v>209</v>
      </c>
      <c r="K94" s="29" t="s">
        <v>73</v>
      </c>
      <c r="L94" s="127">
        <v>1.1558997191202456</v>
      </c>
      <c r="M94" s="21" t="s">
        <v>207</v>
      </c>
      <c r="N94" s="12" t="s">
        <v>210</v>
      </c>
      <c r="O94" s="21">
        <v>9</v>
      </c>
      <c r="P94" s="12"/>
      <c r="Q94" s="12" t="s">
        <v>37</v>
      </c>
      <c r="R94" s="26">
        <v>0</v>
      </c>
      <c r="S94" s="12">
        <v>0</v>
      </c>
      <c r="T94" s="12">
        <v>0</v>
      </c>
      <c r="U94" s="12">
        <v>0</v>
      </c>
      <c r="V94" s="12">
        <v>0</v>
      </c>
      <c r="W94" s="12">
        <v>1</v>
      </c>
      <c r="X94" s="12">
        <v>0</v>
      </c>
      <c r="Y94" s="12">
        <v>0</v>
      </c>
      <c r="Z94" s="12">
        <v>0</v>
      </c>
      <c r="AA94" s="12">
        <v>0</v>
      </c>
      <c r="AB94" s="12">
        <v>1</v>
      </c>
      <c r="AC94" s="12">
        <v>1</v>
      </c>
      <c r="AD94" s="13">
        <v>1</v>
      </c>
      <c r="AE94" s="12"/>
      <c r="AF94" s="12"/>
      <c r="AG94" s="12"/>
      <c r="AH94" s="97"/>
      <c r="AI94" s="97"/>
      <c r="AJ94" s="97"/>
      <c r="AK94" s="97"/>
      <c r="AL94" s="99">
        <v>1</v>
      </c>
      <c r="AM94" s="2"/>
    </row>
    <row r="95" spans="1:39" x14ac:dyDescent="0.25">
      <c r="A95" s="3"/>
      <c r="B95" s="179" t="s">
        <v>304</v>
      </c>
      <c r="C95" s="11">
        <v>68</v>
      </c>
      <c r="D95" s="168">
        <v>59</v>
      </c>
      <c r="E95" s="11" t="s">
        <v>17</v>
      </c>
      <c r="F95" s="13">
        <v>1</v>
      </c>
      <c r="G95" s="92" t="s">
        <v>84</v>
      </c>
      <c r="H95" s="29" t="s">
        <v>85</v>
      </c>
      <c r="I95" s="12">
        <v>3</v>
      </c>
      <c r="J95" s="29" t="s">
        <v>209</v>
      </c>
      <c r="K95" s="29" t="s">
        <v>73</v>
      </c>
      <c r="L95" s="127">
        <v>1.1558997191202456</v>
      </c>
      <c r="M95" s="21" t="s">
        <v>207</v>
      </c>
      <c r="N95" s="12" t="s">
        <v>210</v>
      </c>
      <c r="O95" s="21">
        <v>10</v>
      </c>
      <c r="P95" s="12"/>
      <c r="Q95" s="12" t="s">
        <v>37</v>
      </c>
      <c r="R95" s="26">
        <v>0</v>
      </c>
      <c r="S95" s="12">
        <v>0</v>
      </c>
      <c r="T95" s="12">
        <v>0</v>
      </c>
      <c r="U95" s="12">
        <v>0</v>
      </c>
      <c r="V95" s="12">
        <v>0</v>
      </c>
      <c r="W95" s="12">
        <v>1</v>
      </c>
      <c r="X95" s="12">
        <v>0</v>
      </c>
      <c r="Y95" s="12">
        <v>1</v>
      </c>
      <c r="Z95" s="12">
        <v>0</v>
      </c>
      <c r="AA95" s="12">
        <v>1</v>
      </c>
      <c r="AB95" s="12">
        <v>2</v>
      </c>
      <c r="AC95" s="12">
        <v>0</v>
      </c>
      <c r="AD95" s="13">
        <v>1</v>
      </c>
      <c r="AE95" s="12"/>
      <c r="AF95" s="12"/>
      <c r="AG95" s="12"/>
      <c r="AH95" s="97"/>
      <c r="AI95" s="97"/>
      <c r="AJ95" s="97"/>
      <c r="AK95" s="97"/>
      <c r="AL95" s="99">
        <v>1</v>
      </c>
      <c r="AM95" s="2"/>
    </row>
    <row r="96" spans="1:39" x14ac:dyDescent="0.25">
      <c r="A96" s="3"/>
      <c r="B96" s="179" t="s">
        <v>305</v>
      </c>
      <c r="C96" s="11">
        <v>69</v>
      </c>
      <c r="D96" s="168">
        <v>59</v>
      </c>
      <c r="E96" s="11" t="s">
        <v>17</v>
      </c>
      <c r="F96" s="13">
        <v>1</v>
      </c>
      <c r="G96" s="92" t="s">
        <v>84</v>
      </c>
      <c r="H96" s="29" t="s">
        <v>85</v>
      </c>
      <c r="I96" s="12">
        <v>3</v>
      </c>
      <c r="J96" s="29" t="s">
        <v>209</v>
      </c>
      <c r="K96" s="29" t="s">
        <v>73</v>
      </c>
      <c r="L96" s="127">
        <v>1.1558997191202456</v>
      </c>
      <c r="M96" s="21" t="s">
        <v>207</v>
      </c>
      <c r="N96" s="12" t="s">
        <v>210</v>
      </c>
      <c r="O96" s="21">
        <v>12</v>
      </c>
      <c r="P96" s="12"/>
      <c r="Q96" s="12" t="s">
        <v>37</v>
      </c>
      <c r="R96" s="26">
        <v>0</v>
      </c>
      <c r="S96" s="12">
        <v>0</v>
      </c>
      <c r="T96" s="12">
        <v>0</v>
      </c>
      <c r="U96" s="12">
        <v>0</v>
      </c>
      <c r="V96" s="12">
        <v>0</v>
      </c>
      <c r="W96" s="12">
        <v>2</v>
      </c>
      <c r="X96" s="12">
        <v>1</v>
      </c>
      <c r="Y96" s="12">
        <v>0</v>
      </c>
      <c r="Z96" s="12">
        <v>0</v>
      </c>
      <c r="AA96" s="12">
        <v>1</v>
      </c>
      <c r="AB96" s="12">
        <v>2</v>
      </c>
      <c r="AC96" s="12">
        <v>0</v>
      </c>
      <c r="AD96" s="13">
        <v>1</v>
      </c>
      <c r="AE96" s="12"/>
      <c r="AF96" s="12"/>
      <c r="AG96" s="12"/>
      <c r="AH96" s="97"/>
      <c r="AI96" s="97"/>
      <c r="AJ96" s="97"/>
      <c r="AK96" s="97"/>
      <c r="AL96" s="99">
        <v>1</v>
      </c>
      <c r="AM96" s="2"/>
    </row>
    <row r="97" spans="1:39" x14ac:dyDescent="0.25">
      <c r="A97" s="3"/>
      <c r="B97" s="179" t="s">
        <v>306</v>
      </c>
      <c r="C97" s="11">
        <v>71</v>
      </c>
      <c r="D97" s="168">
        <v>59</v>
      </c>
      <c r="E97" s="11" t="s">
        <v>17</v>
      </c>
      <c r="F97" s="13">
        <v>1</v>
      </c>
      <c r="G97" s="92" t="s">
        <v>84</v>
      </c>
      <c r="H97" s="29" t="s">
        <v>85</v>
      </c>
      <c r="I97" s="12">
        <v>3</v>
      </c>
      <c r="J97" s="29" t="s">
        <v>209</v>
      </c>
      <c r="K97" s="29" t="s">
        <v>73</v>
      </c>
      <c r="L97" s="127">
        <v>1.1558997191202456</v>
      </c>
      <c r="M97" s="21" t="s">
        <v>207</v>
      </c>
      <c r="N97" s="12" t="s">
        <v>210</v>
      </c>
      <c r="O97" s="21">
        <v>15</v>
      </c>
      <c r="P97" s="12"/>
      <c r="Q97" s="12" t="s">
        <v>37</v>
      </c>
      <c r="R97" s="26">
        <v>0</v>
      </c>
      <c r="S97" s="12">
        <v>0</v>
      </c>
      <c r="T97" s="12">
        <v>0</v>
      </c>
      <c r="U97" s="12">
        <v>0</v>
      </c>
      <c r="V97" s="12">
        <v>0</v>
      </c>
      <c r="W97" s="12">
        <v>1</v>
      </c>
      <c r="X97" s="12">
        <v>1</v>
      </c>
      <c r="Y97" s="12">
        <v>1</v>
      </c>
      <c r="Z97" s="12">
        <v>0</v>
      </c>
      <c r="AA97" s="12">
        <v>0</v>
      </c>
      <c r="AB97" s="12">
        <v>1</v>
      </c>
      <c r="AC97" s="12">
        <v>0</v>
      </c>
      <c r="AD97" s="13">
        <v>1</v>
      </c>
      <c r="AE97" s="12"/>
      <c r="AF97" s="12"/>
      <c r="AG97" s="12"/>
      <c r="AH97" s="97"/>
      <c r="AI97" s="97"/>
      <c r="AJ97" s="97"/>
      <c r="AK97" s="97"/>
      <c r="AL97" s="99">
        <v>1</v>
      </c>
      <c r="AM97" s="2"/>
    </row>
    <row r="98" spans="1:39" x14ac:dyDescent="0.25">
      <c r="A98" s="3"/>
      <c r="B98" s="179" t="s">
        <v>307</v>
      </c>
      <c r="C98" s="11">
        <v>72</v>
      </c>
      <c r="D98" s="168">
        <v>59</v>
      </c>
      <c r="E98" s="11" t="s">
        <v>17</v>
      </c>
      <c r="F98" s="13">
        <v>1</v>
      </c>
      <c r="G98" s="92" t="s">
        <v>84</v>
      </c>
      <c r="H98" s="29" t="s">
        <v>85</v>
      </c>
      <c r="I98" s="12">
        <v>3</v>
      </c>
      <c r="J98" s="29" t="s">
        <v>209</v>
      </c>
      <c r="K98" s="29" t="s">
        <v>73</v>
      </c>
      <c r="L98" s="127">
        <v>1.1558997191202456</v>
      </c>
      <c r="M98" s="21" t="s">
        <v>207</v>
      </c>
      <c r="N98" s="12" t="s">
        <v>210</v>
      </c>
      <c r="O98" s="21">
        <v>17</v>
      </c>
      <c r="P98" s="12"/>
      <c r="Q98" s="12" t="s">
        <v>37</v>
      </c>
      <c r="R98" s="26">
        <v>0</v>
      </c>
      <c r="S98" s="12">
        <v>0</v>
      </c>
      <c r="T98" s="12">
        <v>0</v>
      </c>
      <c r="U98" s="12">
        <v>0</v>
      </c>
      <c r="V98" s="12">
        <v>0</v>
      </c>
      <c r="W98" s="12">
        <v>1</v>
      </c>
      <c r="X98" s="12">
        <v>1</v>
      </c>
      <c r="Y98" s="12">
        <v>1</v>
      </c>
      <c r="Z98" s="12">
        <v>0</v>
      </c>
      <c r="AA98" s="12">
        <v>0</v>
      </c>
      <c r="AB98" s="12">
        <v>2</v>
      </c>
      <c r="AC98" s="12">
        <v>0</v>
      </c>
      <c r="AD98" s="13">
        <v>1</v>
      </c>
      <c r="AE98" s="12"/>
      <c r="AF98" s="12"/>
      <c r="AG98" s="12"/>
      <c r="AH98" s="97"/>
      <c r="AI98" s="97"/>
      <c r="AJ98" s="97"/>
      <c r="AK98" s="97"/>
      <c r="AL98" s="99">
        <v>1</v>
      </c>
      <c r="AM98" s="2"/>
    </row>
    <row r="99" spans="1:39" x14ac:dyDescent="0.25">
      <c r="A99" s="3"/>
      <c r="B99" s="179" t="s">
        <v>308</v>
      </c>
      <c r="C99" s="11">
        <v>75</v>
      </c>
      <c r="D99" s="168">
        <v>59</v>
      </c>
      <c r="E99" s="11" t="s">
        <v>17</v>
      </c>
      <c r="F99" s="13">
        <v>1</v>
      </c>
      <c r="G99" s="92" t="s">
        <v>84</v>
      </c>
      <c r="H99" s="29" t="s">
        <v>85</v>
      </c>
      <c r="I99" s="12">
        <v>3</v>
      </c>
      <c r="J99" s="29" t="s">
        <v>209</v>
      </c>
      <c r="K99" s="29" t="s">
        <v>73</v>
      </c>
      <c r="L99" s="127">
        <v>1.1558997191202456</v>
      </c>
      <c r="M99" s="21" t="s">
        <v>207</v>
      </c>
      <c r="N99" s="12" t="s">
        <v>210</v>
      </c>
      <c r="O99" s="21">
        <v>24</v>
      </c>
      <c r="P99" s="12"/>
      <c r="Q99" s="12" t="s">
        <v>37</v>
      </c>
      <c r="R99" s="26">
        <v>0</v>
      </c>
      <c r="S99" s="12">
        <v>0</v>
      </c>
      <c r="T99" s="12">
        <v>0</v>
      </c>
      <c r="U99" s="12">
        <v>0</v>
      </c>
      <c r="V99" s="12">
        <v>0</v>
      </c>
      <c r="W99" s="12">
        <v>1</v>
      </c>
      <c r="X99" s="12">
        <v>0</v>
      </c>
      <c r="Y99" s="12">
        <v>1</v>
      </c>
      <c r="Z99" s="12">
        <v>0</v>
      </c>
      <c r="AA99" s="12">
        <v>0</v>
      </c>
      <c r="AB99" s="12">
        <v>1</v>
      </c>
      <c r="AC99" s="12">
        <v>1</v>
      </c>
      <c r="AD99" s="13">
        <v>1</v>
      </c>
      <c r="AE99" s="12"/>
      <c r="AF99" s="12"/>
      <c r="AG99" s="12"/>
      <c r="AH99" s="97"/>
      <c r="AI99" s="97"/>
      <c r="AJ99" s="97"/>
      <c r="AK99" s="97"/>
      <c r="AL99" s="99">
        <v>1</v>
      </c>
      <c r="AM99" s="2"/>
    </row>
    <row r="100" spans="1:39" x14ac:dyDescent="0.25">
      <c r="A100" s="3"/>
      <c r="B100" s="179" t="s">
        <v>309</v>
      </c>
      <c r="C100" s="11">
        <v>81</v>
      </c>
      <c r="D100" s="168">
        <v>59</v>
      </c>
      <c r="E100" s="11" t="s">
        <v>17</v>
      </c>
      <c r="F100" s="13">
        <v>1</v>
      </c>
      <c r="G100" s="92" t="s">
        <v>84</v>
      </c>
      <c r="H100" s="29" t="s">
        <v>85</v>
      </c>
      <c r="I100" s="12">
        <v>3</v>
      </c>
      <c r="J100" s="29" t="s">
        <v>209</v>
      </c>
      <c r="K100" s="29" t="s">
        <v>73</v>
      </c>
      <c r="L100" s="127">
        <v>1.1558997191202456</v>
      </c>
      <c r="M100" s="21" t="s">
        <v>207</v>
      </c>
      <c r="N100" s="12" t="s">
        <v>210</v>
      </c>
      <c r="O100" s="21">
        <v>35</v>
      </c>
      <c r="P100" s="12"/>
      <c r="Q100" s="12" t="s">
        <v>37</v>
      </c>
      <c r="R100" s="26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1</v>
      </c>
      <c r="X100" s="12">
        <v>1</v>
      </c>
      <c r="Y100" s="12">
        <v>1</v>
      </c>
      <c r="Z100" s="12">
        <v>0</v>
      </c>
      <c r="AA100" s="12">
        <v>0</v>
      </c>
      <c r="AB100" s="12">
        <v>1</v>
      </c>
      <c r="AC100" s="12">
        <v>1</v>
      </c>
      <c r="AD100" s="13">
        <v>1</v>
      </c>
      <c r="AE100" s="12"/>
      <c r="AF100" s="12"/>
      <c r="AG100" s="12"/>
      <c r="AH100" s="97"/>
      <c r="AI100" s="97"/>
      <c r="AJ100" s="97"/>
      <c r="AK100" s="97"/>
      <c r="AL100" s="99">
        <v>1</v>
      </c>
      <c r="AM100" s="2"/>
    </row>
    <row r="101" spans="1:39" x14ac:dyDescent="0.25">
      <c r="A101" s="3"/>
      <c r="B101" s="179" t="s">
        <v>310</v>
      </c>
      <c r="C101" s="11">
        <v>82</v>
      </c>
      <c r="D101" s="168">
        <v>59</v>
      </c>
      <c r="E101" s="11" t="s">
        <v>17</v>
      </c>
      <c r="F101" s="13">
        <v>1</v>
      </c>
      <c r="G101" s="92" t="s">
        <v>84</v>
      </c>
      <c r="H101" s="29" t="s">
        <v>85</v>
      </c>
      <c r="I101" s="12">
        <v>3</v>
      </c>
      <c r="J101" s="29" t="s">
        <v>209</v>
      </c>
      <c r="K101" s="29" t="s">
        <v>73</v>
      </c>
      <c r="L101" s="127">
        <v>1.1558997191202456</v>
      </c>
      <c r="M101" s="21" t="s">
        <v>207</v>
      </c>
      <c r="N101" s="12" t="s">
        <v>210</v>
      </c>
      <c r="O101" s="21">
        <v>36</v>
      </c>
      <c r="P101" s="12"/>
      <c r="Q101" s="12" t="s">
        <v>37</v>
      </c>
      <c r="R101" s="26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1</v>
      </c>
      <c r="X101" s="12">
        <v>0</v>
      </c>
      <c r="Y101" s="12">
        <v>1</v>
      </c>
      <c r="Z101" s="12">
        <v>0</v>
      </c>
      <c r="AA101" s="12">
        <v>1</v>
      </c>
      <c r="AB101" s="12">
        <v>1</v>
      </c>
      <c r="AC101" s="12">
        <v>1</v>
      </c>
      <c r="AD101" s="13">
        <v>1</v>
      </c>
      <c r="AE101" s="12"/>
      <c r="AF101" s="12"/>
      <c r="AG101" s="12"/>
      <c r="AH101" s="97"/>
      <c r="AI101" s="97"/>
      <c r="AJ101" s="97"/>
      <c r="AK101" s="97"/>
      <c r="AL101" s="99">
        <v>1</v>
      </c>
      <c r="AM101" s="2"/>
    </row>
    <row r="102" spans="1:39" x14ac:dyDescent="0.25">
      <c r="A102" s="3"/>
      <c r="B102" s="179" t="s">
        <v>311</v>
      </c>
      <c r="C102" s="11">
        <v>86</v>
      </c>
      <c r="D102" s="168">
        <v>59</v>
      </c>
      <c r="E102" s="11" t="s">
        <v>17</v>
      </c>
      <c r="F102" s="13">
        <v>1</v>
      </c>
      <c r="G102" s="92" t="s">
        <v>84</v>
      </c>
      <c r="H102" s="29" t="s">
        <v>85</v>
      </c>
      <c r="I102" s="12">
        <v>3</v>
      </c>
      <c r="J102" s="29" t="s">
        <v>209</v>
      </c>
      <c r="K102" s="29" t="s">
        <v>73</v>
      </c>
      <c r="L102" s="127">
        <v>1.1558997191202456</v>
      </c>
      <c r="M102" s="21" t="s">
        <v>207</v>
      </c>
      <c r="N102" s="12" t="s">
        <v>210</v>
      </c>
      <c r="O102" s="21">
        <v>72</v>
      </c>
      <c r="P102" s="12"/>
      <c r="Q102" s="12" t="s">
        <v>37</v>
      </c>
      <c r="R102" s="26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1</v>
      </c>
      <c r="X102" s="12">
        <v>1</v>
      </c>
      <c r="Y102" s="12">
        <v>1</v>
      </c>
      <c r="Z102" s="12">
        <v>1</v>
      </c>
      <c r="AA102" s="12">
        <v>1</v>
      </c>
      <c r="AB102" s="12">
        <v>1</v>
      </c>
      <c r="AC102" s="12">
        <v>1</v>
      </c>
      <c r="AD102" s="13">
        <v>1</v>
      </c>
      <c r="AE102" s="12"/>
      <c r="AF102" s="12"/>
      <c r="AG102" s="12"/>
      <c r="AH102" s="97"/>
      <c r="AI102" s="97"/>
      <c r="AJ102" s="97"/>
      <c r="AK102" s="97"/>
      <c r="AL102" s="99">
        <v>1</v>
      </c>
      <c r="AM102" s="2"/>
    </row>
    <row r="103" spans="1:39" x14ac:dyDescent="0.25">
      <c r="A103" s="3"/>
      <c r="B103" s="179" t="s">
        <v>312</v>
      </c>
      <c r="C103" s="11">
        <v>87</v>
      </c>
      <c r="D103" s="168">
        <v>59</v>
      </c>
      <c r="E103" s="11" t="s">
        <v>17</v>
      </c>
      <c r="F103" s="13">
        <v>1</v>
      </c>
      <c r="G103" s="92" t="s">
        <v>84</v>
      </c>
      <c r="H103" s="29" t="s">
        <v>85</v>
      </c>
      <c r="I103" s="12">
        <v>3</v>
      </c>
      <c r="J103" s="29" t="s">
        <v>209</v>
      </c>
      <c r="K103" s="29" t="s">
        <v>73</v>
      </c>
      <c r="L103" s="127">
        <v>1.1558997191202456</v>
      </c>
      <c r="M103" s="21" t="s">
        <v>207</v>
      </c>
      <c r="N103" s="12" t="s">
        <v>210</v>
      </c>
      <c r="O103" s="21">
        <v>133</v>
      </c>
      <c r="P103" s="12"/>
      <c r="Q103" s="12" t="s">
        <v>37</v>
      </c>
      <c r="R103" s="26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1</v>
      </c>
      <c r="X103" s="12">
        <v>1</v>
      </c>
      <c r="Y103" s="12">
        <v>1</v>
      </c>
      <c r="Z103" s="12">
        <v>0</v>
      </c>
      <c r="AA103" s="12">
        <v>0</v>
      </c>
      <c r="AB103" s="12">
        <v>1</v>
      </c>
      <c r="AC103" s="12">
        <v>1</v>
      </c>
      <c r="AD103" s="13">
        <v>1</v>
      </c>
      <c r="AE103" s="12"/>
      <c r="AF103" s="12"/>
      <c r="AG103" s="12"/>
      <c r="AH103" s="97"/>
      <c r="AI103" s="97"/>
      <c r="AJ103" s="97"/>
      <c r="AK103" s="97"/>
      <c r="AL103" s="99">
        <v>1</v>
      </c>
      <c r="AM103" s="2"/>
    </row>
    <row r="104" spans="1:39" x14ac:dyDescent="0.25">
      <c r="A104" s="3"/>
      <c r="B104" s="179" t="s">
        <v>313</v>
      </c>
      <c r="C104" s="11">
        <v>91</v>
      </c>
      <c r="D104" s="168">
        <v>59</v>
      </c>
      <c r="E104" s="11" t="s">
        <v>18</v>
      </c>
      <c r="F104" s="13">
        <v>2</v>
      </c>
      <c r="G104" s="92" t="s">
        <v>84</v>
      </c>
      <c r="H104" s="29" t="s">
        <v>85</v>
      </c>
      <c r="I104" s="12">
        <v>3</v>
      </c>
      <c r="J104" s="29" t="s">
        <v>209</v>
      </c>
      <c r="K104" s="29" t="s">
        <v>73</v>
      </c>
      <c r="L104" s="127">
        <v>1.1558997191202456</v>
      </c>
      <c r="M104" s="21" t="s">
        <v>207</v>
      </c>
      <c r="N104" s="12" t="s">
        <v>210</v>
      </c>
      <c r="O104" s="21">
        <v>1</v>
      </c>
      <c r="P104" s="12"/>
      <c r="Q104" s="12" t="s">
        <v>38</v>
      </c>
      <c r="R104" s="26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1</v>
      </c>
      <c r="X104" s="12">
        <v>1</v>
      </c>
      <c r="Y104" s="12">
        <v>1</v>
      </c>
      <c r="Z104" s="12">
        <v>0</v>
      </c>
      <c r="AA104" s="12">
        <v>0</v>
      </c>
      <c r="AB104" s="12">
        <v>2</v>
      </c>
      <c r="AC104" s="12">
        <v>1</v>
      </c>
      <c r="AD104" s="13">
        <v>1</v>
      </c>
      <c r="AE104" s="12"/>
      <c r="AF104" s="12"/>
      <c r="AG104" s="12"/>
      <c r="AH104" s="97"/>
      <c r="AI104" s="97"/>
      <c r="AJ104" s="97"/>
      <c r="AK104" s="97"/>
      <c r="AL104" s="99">
        <v>1</v>
      </c>
      <c r="AM104" s="2"/>
    </row>
    <row r="105" spans="1:39" x14ac:dyDescent="0.25">
      <c r="A105" s="3"/>
      <c r="B105" s="179" t="s">
        <v>314</v>
      </c>
      <c r="C105" s="11">
        <v>92</v>
      </c>
      <c r="D105" s="168">
        <v>59</v>
      </c>
      <c r="E105" s="11" t="s">
        <v>18</v>
      </c>
      <c r="F105" s="13">
        <v>2</v>
      </c>
      <c r="G105" s="92" t="s">
        <v>84</v>
      </c>
      <c r="H105" s="29" t="s">
        <v>85</v>
      </c>
      <c r="I105" s="12">
        <v>3</v>
      </c>
      <c r="J105" s="29" t="s">
        <v>209</v>
      </c>
      <c r="K105" s="29" t="s">
        <v>73</v>
      </c>
      <c r="L105" s="127">
        <v>1.1558997191202456</v>
      </c>
      <c r="M105" s="21" t="s">
        <v>207</v>
      </c>
      <c r="N105" s="12" t="s">
        <v>210</v>
      </c>
      <c r="O105" s="21">
        <v>5</v>
      </c>
      <c r="P105" s="12"/>
      <c r="Q105" s="12" t="s">
        <v>38</v>
      </c>
      <c r="R105" s="26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1</v>
      </c>
      <c r="X105" s="12">
        <v>0</v>
      </c>
      <c r="Y105" s="12">
        <v>1</v>
      </c>
      <c r="Z105" s="12">
        <v>0</v>
      </c>
      <c r="AA105" s="12">
        <v>1</v>
      </c>
      <c r="AB105" s="12">
        <v>2</v>
      </c>
      <c r="AC105" s="12">
        <v>1</v>
      </c>
      <c r="AD105" s="13">
        <v>1</v>
      </c>
      <c r="AE105" s="12"/>
      <c r="AF105" s="12"/>
      <c r="AG105" s="12"/>
      <c r="AH105" s="97"/>
      <c r="AI105" s="97"/>
      <c r="AJ105" s="97"/>
      <c r="AK105" s="97"/>
      <c r="AL105" s="99">
        <v>1</v>
      </c>
      <c r="AM105" s="2"/>
    </row>
    <row r="106" spans="1:39" x14ac:dyDescent="0.25">
      <c r="A106" s="3"/>
      <c r="B106" s="179" t="s">
        <v>315</v>
      </c>
      <c r="C106" s="11">
        <v>94</v>
      </c>
      <c r="D106" s="168">
        <v>59</v>
      </c>
      <c r="E106" s="11" t="s">
        <v>18</v>
      </c>
      <c r="F106" s="13">
        <v>2</v>
      </c>
      <c r="G106" s="92" t="s">
        <v>84</v>
      </c>
      <c r="H106" s="29" t="s">
        <v>85</v>
      </c>
      <c r="I106" s="12">
        <v>3</v>
      </c>
      <c r="J106" s="29" t="s">
        <v>209</v>
      </c>
      <c r="K106" s="29" t="s">
        <v>73</v>
      </c>
      <c r="L106" s="127">
        <v>1.1558997191202456</v>
      </c>
      <c r="M106" s="21" t="s">
        <v>207</v>
      </c>
      <c r="N106" s="12" t="s">
        <v>210</v>
      </c>
      <c r="O106" s="21">
        <v>10</v>
      </c>
      <c r="P106" s="12"/>
      <c r="Q106" s="12" t="s">
        <v>38</v>
      </c>
      <c r="R106" s="26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1</v>
      </c>
      <c r="X106" s="12">
        <v>0</v>
      </c>
      <c r="Y106" s="12">
        <v>1</v>
      </c>
      <c r="Z106" s="12">
        <v>0</v>
      </c>
      <c r="AA106" s="12">
        <v>1</v>
      </c>
      <c r="AB106" s="12">
        <v>1</v>
      </c>
      <c r="AC106" s="12">
        <v>1</v>
      </c>
      <c r="AD106" s="13">
        <v>1</v>
      </c>
      <c r="AE106" s="12"/>
      <c r="AF106" s="12"/>
      <c r="AG106" s="12"/>
      <c r="AH106" s="97"/>
      <c r="AI106" s="97"/>
      <c r="AJ106" s="97"/>
      <c r="AK106" s="97"/>
      <c r="AL106" s="99">
        <v>1</v>
      </c>
      <c r="AM106" s="2"/>
    </row>
    <row r="107" spans="1:39" x14ac:dyDescent="0.25">
      <c r="A107" s="3"/>
      <c r="B107" s="179" t="s">
        <v>316</v>
      </c>
      <c r="C107" s="11">
        <v>95</v>
      </c>
      <c r="D107" s="168">
        <v>59</v>
      </c>
      <c r="E107" s="11" t="s">
        <v>18</v>
      </c>
      <c r="F107" s="13">
        <v>2</v>
      </c>
      <c r="G107" s="92" t="s">
        <v>84</v>
      </c>
      <c r="H107" s="29" t="s">
        <v>85</v>
      </c>
      <c r="I107" s="12">
        <v>3</v>
      </c>
      <c r="J107" s="29" t="s">
        <v>209</v>
      </c>
      <c r="K107" s="29" t="s">
        <v>73</v>
      </c>
      <c r="L107" s="127">
        <v>1.1558997191202456</v>
      </c>
      <c r="M107" s="21" t="s">
        <v>207</v>
      </c>
      <c r="N107" s="12" t="s">
        <v>210</v>
      </c>
      <c r="O107" s="21">
        <v>11</v>
      </c>
      <c r="P107" s="12"/>
      <c r="Q107" s="12" t="s">
        <v>38</v>
      </c>
      <c r="R107" s="26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2</v>
      </c>
      <c r="X107" s="12">
        <v>0</v>
      </c>
      <c r="Y107" s="12">
        <v>1</v>
      </c>
      <c r="Z107" s="12">
        <v>0</v>
      </c>
      <c r="AA107" s="12">
        <v>1</v>
      </c>
      <c r="AB107" s="12">
        <v>1</v>
      </c>
      <c r="AC107" s="12">
        <v>1</v>
      </c>
      <c r="AD107" s="13">
        <v>1</v>
      </c>
      <c r="AE107" s="12"/>
      <c r="AF107" s="12"/>
      <c r="AG107" s="12"/>
      <c r="AH107" s="97"/>
      <c r="AI107" s="97"/>
      <c r="AJ107" s="97"/>
      <c r="AK107" s="97"/>
      <c r="AL107" s="99">
        <v>1</v>
      </c>
      <c r="AM107" s="2"/>
    </row>
    <row r="108" spans="1:39" x14ac:dyDescent="0.25">
      <c r="A108" s="3"/>
      <c r="B108" s="179" t="s">
        <v>317</v>
      </c>
      <c r="C108" s="11">
        <v>101</v>
      </c>
      <c r="D108" s="168">
        <v>59</v>
      </c>
      <c r="E108" s="11" t="s">
        <v>18</v>
      </c>
      <c r="F108" s="13">
        <v>2</v>
      </c>
      <c r="G108" s="92" t="s">
        <v>84</v>
      </c>
      <c r="H108" s="29" t="s">
        <v>85</v>
      </c>
      <c r="I108" s="12">
        <v>3</v>
      </c>
      <c r="J108" s="29" t="s">
        <v>209</v>
      </c>
      <c r="K108" s="29" t="s">
        <v>73</v>
      </c>
      <c r="L108" s="127">
        <v>1.1558997191202456</v>
      </c>
      <c r="M108" s="21" t="s">
        <v>207</v>
      </c>
      <c r="N108" s="12" t="s">
        <v>210</v>
      </c>
      <c r="O108" s="21">
        <v>18</v>
      </c>
      <c r="P108" s="12"/>
      <c r="Q108" s="12" t="s">
        <v>38</v>
      </c>
      <c r="R108" s="26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1</v>
      </c>
      <c r="X108" s="12">
        <v>1</v>
      </c>
      <c r="Y108" s="12">
        <v>1</v>
      </c>
      <c r="Z108" s="12">
        <v>0</v>
      </c>
      <c r="AA108" s="12">
        <v>1</v>
      </c>
      <c r="AB108" s="12">
        <v>1</v>
      </c>
      <c r="AC108" s="12">
        <v>1</v>
      </c>
      <c r="AD108" s="13">
        <v>1</v>
      </c>
      <c r="AE108" s="12"/>
      <c r="AF108" s="12"/>
      <c r="AG108" s="12"/>
      <c r="AH108" s="97"/>
      <c r="AI108" s="97"/>
      <c r="AJ108" s="97"/>
      <c r="AK108" s="97"/>
      <c r="AL108" s="99">
        <v>1</v>
      </c>
      <c r="AM108" s="2"/>
    </row>
    <row r="109" spans="1:39" x14ac:dyDescent="0.25">
      <c r="A109" s="3"/>
      <c r="B109" s="179" t="s">
        <v>318</v>
      </c>
      <c r="C109" s="11">
        <v>110</v>
      </c>
      <c r="D109" s="168">
        <v>59</v>
      </c>
      <c r="E109" s="11" t="s">
        <v>19</v>
      </c>
      <c r="F109" s="13">
        <v>3</v>
      </c>
      <c r="G109" s="92" t="s">
        <v>84</v>
      </c>
      <c r="H109" s="29" t="s">
        <v>85</v>
      </c>
      <c r="I109" s="12">
        <v>3</v>
      </c>
      <c r="J109" s="29" t="s">
        <v>209</v>
      </c>
      <c r="K109" s="29" t="s">
        <v>73</v>
      </c>
      <c r="L109" s="127">
        <v>1.1558997191202456</v>
      </c>
      <c r="M109" s="21" t="s">
        <v>207</v>
      </c>
      <c r="N109" s="12" t="s">
        <v>210</v>
      </c>
      <c r="O109" s="21">
        <v>2</v>
      </c>
      <c r="P109" s="12"/>
      <c r="Q109" s="12" t="s">
        <v>39</v>
      </c>
      <c r="R109" s="26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1</v>
      </c>
      <c r="X109" s="12">
        <v>1</v>
      </c>
      <c r="Y109" s="12">
        <v>1</v>
      </c>
      <c r="Z109" s="12">
        <v>0</v>
      </c>
      <c r="AA109" s="12">
        <v>1</v>
      </c>
      <c r="AB109" s="12">
        <v>2</v>
      </c>
      <c r="AC109" s="12">
        <v>2</v>
      </c>
      <c r="AD109" s="13">
        <v>1</v>
      </c>
      <c r="AE109" s="12"/>
      <c r="AF109" s="12"/>
      <c r="AG109" s="12"/>
      <c r="AH109" s="97"/>
      <c r="AI109" s="97"/>
      <c r="AJ109" s="97"/>
      <c r="AK109" s="97"/>
      <c r="AL109" s="99">
        <v>1</v>
      </c>
      <c r="AM109" s="2"/>
    </row>
    <row r="110" spans="1:39" x14ac:dyDescent="0.25">
      <c r="A110" s="3"/>
      <c r="B110" s="179" t="s">
        <v>319</v>
      </c>
      <c r="C110" s="11">
        <v>113</v>
      </c>
      <c r="D110" s="168">
        <v>59</v>
      </c>
      <c r="E110" s="11" t="s">
        <v>19</v>
      </c>
      <c r="F110" s="13">
        <v>3</v>
      </c>
      <c r="G110" s="92" t="s">
        <v>84</v>
      </c>
      <c r="H110" s="29" t="s">
        <v>85</v>
      </c>
      <c r="I110" s="12">
        <v>3</v>
      </c>
      <c r="J110" s="29" t="s">
        <v>209</v>
      </c>
      <c r="K110" s="29" t="s">
        <v>73</v>
      </c>
      <c r="L110" s="127">
        <v>1.1558997191202456</v>
      </c>
      <c r="M110" s="21" t="s">
        <v>207</v>
      </c>
      <c r="N110" s="12" t="s">
        <v>210</v>
      </c>
      <c r="O110" s="21">
        <v>8</v>
      </c>
      <c r="P110" s="12"/>
      <c r="Q110" s="12" t="s">
        <v>39</v>
      </c>
      <c r="R110" s="26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1</v>
      </c>
      <c r="X110" s="12">
        <v>0</v>
      </c>
      <c r="Y110" s="12">
        <v>1</v>
      </c>
      <c r="Z110" s="12">
        <v>0</v>
      </c>
      <c r="AA110" s="12">
        <v>1</v>
      </c>
      <c r="AB110" s="12">
        <v>2</v>
      </c>
      <c r="AC110" s="12">
        <v>2</v>
      </c>
      <c r="AD110" s="13">
        <v>1</v>
      </c>
      <c r="AE110" s="12"/>
      <c r="AF110" s="12"/>
      <c r="AG110" s="12"/>
      <c r="AH110" s="97"/>
      <c r="AI110" s="97"/>
      <c r="AJ110" s="97"/>
      <c r="AK110" s="97"/>
      <c r="AL110" s="99">
        <v>1</v>
      </c>
      <c r="AM110" s="2"/>
    </row>
    <row r="111" spans="1:39" x14ac:dyDescent="0.25">
      <c r="A111" s="3"/>
      <c r="B111" s="179" t="s">
        <v>320</v>
      </c>
      <c r="C111" s="11">
        <v>114</v>
      </c>
      <c r="D111" s="168">
        <v>59</v>
      </c>
      <c r="E111" s="11" t="s">
        <v>19</v>
      </c>
      <c r="F111" s="13">
        <v>3</v>
      </c>
      <c r="G111" s="92" t="s">
        <v>84</v>
      </c>
      <c r="H111" s="29" t="s">
        <v>85</v>
      </c>
      <c r="I111" s="12">
        <v>3</v>
      </c>
      <c r="J111" s="29" t="s">
        <v>209</v>
      </c>
      <c r="K111" s="29" t="s">
        <v>73</v>
      </c>
      <c r="L111" s="127">
        <v>1.1558997191202456</v>
      </c>
      <c r="M111" s="21" t="s">
        <v>207</v>
      </c>
      <c r="N111" s="12" t="s">
        <v>210</v>
      </c>
      <c r="O111" s="21">
        <v>10</v>
      </c>
      <c r="P111" s="12"/>
      <c r="Q111" s="12" t="s">
        <v>39</v>
      </c>
      <c r="R111" s="26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1</v>
      </c>
      <c r="X111" s="12">
        <v>1</v>
      </c>
      <c r="Y111" s="12">
        <v>1</v>
      </c>
      <c r="Z111" s="12">
        <v>0</v>
      </c>
      <c r="AA111" s="12">
        <v>1</v>
      </c>
      <c r="AB111" s="12">
        <v>2</v>
      </c>
      <c r="AC111" s="12">
        <v>2</v>
      </c>
      <c r="AD111" s="13">
        <v>1</v>
      </c>
      <c r="AE111" s="12"/>
      <c r="AF111" s="12"/>
      <c r="AG111" s="12"/>
      <c r="AH111" s="97"/>
      <c r="AI111" s="97"/>
      <c r="AJ111" s="97"/>
      <c r="AK111" s="97"/>
      <c r="AL111" s="99">
        <v>1</v>
      </c>
      <c r="AM111" s="2"/>
    </row>
    <row r="112" spans="1:39" x14ac:dyDescent="0.25">
      <c r="A112" s="3"/>
      <c r="B112" s="179" t="s">
        <v>321</v>
      </c>
      <c r="C112" s="11">
        <v>116</v>
      </c>
      <c r="D112" s="168">
        <v>59</v>
      </c>
      <c r="E112" s="11" t="s">
        <v>19</v>
      </c>
      <c r="F112" s="13">
        <v>3</v>
      </c>
      <c r="G112" s="92" t="s">
        <v>84</v>
      </c>
      <c r="H112" s="29" t="s">
        <v>85</v>
      </c>
      <c r="I112" s="12">
        <v>3</v>
      </c>
      <c r="J112" s="29" t="s">
        <v>209</v>
      </c>
      <c r="K112" s="29" t="s">
        <v>73</v>
      </c>
      <c r="L112" s="127">
        <v>1.1558997191202456</v>
      </c>
      <c r="M112" s="21" t="s">
        <v>207</v>
      </c>
      <c r="N112" s="12" t="s">
        <v>210</v>
      </c>
      <c r="O112" s="21">
        <v>14</v>
      </c>
      <c r="P112" s="12"/>
      <c r="Q112" s="12" t="s">
        <v>39</v>
      </c>
      <c r="R112" s="26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</v>
      </c>
      <c r="X112" s="12">
        <v>0</v>
      </c>
      <c r="Y112" s="12">
        <v>1</v>
      </c>
      <c r="Z112" s="12">
        <v>0</v>
      </c>
      <c r="AA112" s="12">
        <v>1</v>
      </c>
      <c r="AB112" s="12">
        <v>1</v>
      </c>
      <c r="AC112" s="12">
        <v>2</v>
      </c>
      <c r="AD112" s="13">
        <v>1</v>
      </c>
      <c r="AE112" s="12"/>
      <c r="AF112" s="12"/>
      <c r="AG112" s="12"/>
      <c r="AH112" s="97"/>
      <c r="AI112" s="97"/>
      <c r="AJ112" s="97"/>
      <c r="AK112" s="97"/>
      <c r="AL112" s="99">
        <v>1</v>
      </c>
      <c r="AM112" s="2"/>
    </row>
    <row r="113" spans="1:39" x14ac:dyDescent="0.25">
      <c r="A113" s="3"/>
      <c r="B113" s="179" t="s">
        <v>322</v>
      </c>
      <c r="C113" s="11">
        <v>120</v>
      </c>
      <c r="D113" s="168">
        <v>59</v>
      </c>
      <c r="E113" s="11" t="s">
        <v>20</v>
      </c>
      <c r="F113" s="13">
        <v>5</v>
      </c>
      <c r="G113" s="92" t="s">
        <v>84</v>
      </c>
      <c r="H113" s="29" t="s">
        <v>85</v>
      </c>
      <c r="I113" s="12">
        <v>3</v>
      </c>
      <c r="J113" s="29" t="s">
        <v>209</v>
      </c>
      <c r="K113" s="29" t="s">
        <v>73</v>
      </c>
      <c r="L113" s="127">
        <v>1.1558997191202456</v>
      </c>
      <c r="M113" s="21" t="s">
        <v>207</v>
      </c>
      <c r="N113" s="12" t="s">
        <v>210</v>
      </c>
      <c r="O113" s="21">
        <v>5</v>
      </c>
      <c r="P113" s="12"/>
      <c r="Q113" s="12" t="s">
        <v>40</v>
      </c>
      <c r="R113" s="26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1</v>
      </c>
      <c r="X113" s="12">
        <v>0</v>
      </c>
      <c r="Y113" s="12">
        <v>0</v>
      </c>
      <c r="Z113" s="12">
        <v>0</v>
      </c>
      <c r="AA113" s="12">
        <v>0</v>
      </c>
      <c r="AB113" s="12">
        <v>2</v>
      </c>
      <c r="AC113" s="12">
        <v>2</v>
      </c>
      <c r="AD113" s="13">
        <v>1</v>
      </c>
      <c r="AE113" s="12"/>
      <c r="AF113" s="12"/>
      <c r="AG113" s="12"/>
      <c r="AH113" s="97"/>
      <c r="AI113" s="97"/>
      <c r="AJ113" s="97"/>
      <c r="AK113" s="97"/>
      <c r="AL113" s="99">
        <v>1</v>
      </c>
      <c r="AM113" s="2"/>
    </row>
    <row r="114" spans="1:39" x14ac:dyDescent="0.25">
      <c r="A114" s="3"/>
      <c r="B114" s="179" t="s">
        <v>323</v>
      </c>
      <c r="C114" s="11">
        <v>121</v>
      </c>
      <c r="D114" s="168">
        <v>59</v>
      </c>
      <c r="E114" s="11" t="s">
        <v>20</v>
      </c>
      <c r="F114" s="13">
        <v>4</v>
      </c>
      <c r="G114" s="92" t="s">
        <v>84</v>
      </c>
      <c r="H114" s="29" t="s">
        <v>85</v>
      </c>
      <c r="I114" s="12">
        <v>3</v>
      </c>
      <c r="J114" s="29" t="s">
        <v>209</v>
      </c>
      <c r="K114" s="29" t="s">
        <v>73</v>
      </c>
      <c r="L114" s="127">
        <v>1.1558997191202456</v>
      </c>
      <c r="M114" s="21" t="s">
        <v>207</v>
      </c>
      <c r="N114" s="12" t="s">
        <v>210</v>
      </c>
      <c r="O114" s="21">
        <v>9</v>
      </c>
      <c r="P114" s="12"/>
      <c r="Q114" s="12" t="s">
        <v>40</v>
      </c>
      <c r="R114" s="26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2</v>
      </c>
      <c r="X114" s="12">
        <v>0</v>
      </c>
      <c r="Y114" s="12">
        <v>1</v>
      </c>
      <c r="Z114" s="12">
        <v>0</v>
      </c>
      <c r="AA114" s="12">
        <v>0</v>
      </c>
      <c r="AB114" s="12">
        <v>2</v>
      </c>
      <c r="AC114" s="12">
        <v>2</v>
      </c>
      <c r="AD114" s="13">
        <v>1</v>
      </c>
      <c r="AE114" s="12"/>
      <c r="AF114" s="12"/>
      <c r="AG114" s="12"/>
      <c r="AH114" s="97"/>
      <c r="AI114" s="97"/>
      <c r="AJ114" s="97"/>
      <c r="AK114" s="97"/>
      <c r="AL114" s="99">
        <v>1</v>
      </c>
      <c r="AM114" s="2"/>
    </row>
    <row r="115" spans="1:39" ht="15.75" thickBot="1" x14ac:dyDescent="0.3">
      <c r="A115" s="3"/>
      <c r="B115" s="179" t="s">
        <v>324</v>
      </c>
      <c r="C115" s="11">
        <v>122</v>
      </c>
      <c r="D115" s="168">
        <v>59</v>
      </c>
      <c r="E115" s="11" t="s">
        <v>20</v>
      </c>
      <c r="F115" s="13">
        <v>5</v>
      </c>
      <c r="G115" s="92" t="s">
        <v>84</v>
      </c>
      <c r="H115" s="29" t="s">
        <v>85</v>
      </c>
      <c r="I115" s="12">
        <v>3</v>
      </c>
      <c r="J115" s="29" t="s">
        <v>209</v>
      </c>
      <c r="K115" s="29" t="s">
        <v>73</v>
      </c>
      <c r="L115" s="127">
        <v>1.1558997191202456</v>
      </c>
      <c r="M115" s="21" t="s">
        <v>207</v>
      </c>
      <c r="N115" s="12" t="s">
        <v>210</v>
      </c>
      <c r="O115" s="21">
        <v>10</v>
      </c>
      <c r="P115" s="12"/>
      <c r="Q115" s="12" t="s">
        <v>40</v>
      </c>
      <c r="R115" s="26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1</v>
      </c>
      <c r="X115" s="12">
        <v>0</v>
      </c>
      <c r="Y115" s="12">
        <v>1</v>
      </c>
      <c r="Z115" s="12">
        <v>0</v>
      </c>
      <c r="AA115" s="12">
        <v>1</v>
      </c>
      <c r="AB115" s="12">
        <v>2</v>
      </c>
      <c r="AC115" s="12">
        <v>2</v>
      </c>
      <c r="AD115" s="13">
        <v>1</v>
      </c>
      <c r="AE115" s="12"/>
      <c r="AF115" s="12"/>
      <c r="AG115" s="12"/>
      <c r="AH115" s="97"/>
      <c r="AI115" s="97"/>
      <c r="AJ115" s="97"/>
      <c r="AK115" s="97"/>
      <c r="AL115" s="99">
        <v>1</v>
      </c>
      <c r="AM115" s="2"/>
    </row>
    <row r="116" spans="1:39" x14ac:dyDescent="0.25">
      <c r="A116" s="3"/>
      <c r="B116" s="179" t="s">
        <v>325</v>
      </c>
      <c r="C116" s="81">
        <v>63</v>
      </c>
      <c r="D116" s="164">
        <v>60</v>
      </c>
      <c r="E116" s="81" t="s">
        <v>17</v>
      </c>
      <c r="F116" s="83">
        <v>1</v>
      </c>
      <c r="G116" s="157" t="s">
        <v>104</v>
      </c>
      <c r="H116" s="158" t="s">
        <v>105</v>
      </c>
      <c r="I116" s="82">
        <v>4</v>
      </c>
      <c r="J116" s="158" t="s">
        <v>209</v>
      </c>
      <c r="K116" s="158" t="s">
        <v>73</v>
      </c>
      <c r="L116" s="159">
        <v>1.9815423756347068</v>
      </c>
      <c r="M116" s="107" t="s">
        <v>210</v>
      </c>
      <c r="N116" s="82" t="s">
        <v>208</v>
      </c>
      <c r="O116" s="107">
        <v>4</v>
      </c>
      <c r="P116" s="182"/>
      <c r="Q116" s="82" t="s">
        <v>37</v>
      </c>
      <c r="R116" s="160">
        <v>0</v>
      </c>
      <c r="S116" s="82">
        <v>0</v>
      </c>
      <c r="T116" s="82">
        <v>1</v>
      </c>
      <c r="U116" s="82">
        <v>1</v>
      </c>
      <c r="V116" s="82">
        <v>0</v>
      </c>
      <c r="W116" s="82">
        <v>1</v>
      </c>
      <c r="X116" s="82">
        <v>0</v>
      </c>
      <c r="Y116" s="82">
        <v>0</v>
      </c>
      <c r="Z116" s="82">
        <v>0</v>
      </c>
      <c r="AA116" s="82">
        <v>1</v>
      </c>
      <c r="AB116" s="82">
        <v>1</v>
      </c>
      <c r="AC116" s="82">
        <v>1</v>
      </c>
      <c r="AD116" s="83">
        <v>1</v>
      </c>
      <c r="AE116" s="12"/>
      <c r="AF116" s="12"/>
      <c r="AG116" s="12"/>
      <c r="AH116" s="97"/>
      <c r="AI116" s="97"/>
      <c r="AJ116" s="97"/>
      <c r="AK116" s="97"/>
      <c r="AL116" s="97">
        <v>2</v>
      </c>
      <c r="AM116" s="2"/>
    </row>
    <row r="117" spans="1:39" x14ac:dyDescent="0.25">
      <c r="A117" s="3"/>
      <c r="B117" s="179" t="s">
        <v>326</v>
      </c>
      <c r="C117" s="11">
        <v>64</v>
      </c>
      <c r="D117" s="168">
        <v>60</v>
      </c>
      <c r="E117" s="11" t="s">
        <v>17</v>
      </c>
      <c r="F117" s="13">
        <v>1</v>
      </c>
      <c r="G117" s="92" t="s">
        <v>104</v>
      </c>
      <c r="H117" s="29" t="s">
        <v>105</v>
      </c>
      <c r="I117" s="12">
        <v>4</v>
      </c>
      <c r="J117" s="29" t="s">
        <v>209</v>
      </c>
      <c r="K117" s="29" t="s">
        <v>73</v>
      </c>
      <c r="L117" s="127">
        <v>1.9815423756347068</v>
      </c>
      <c r="M117" s="21" t="s">
        <v>210</v>
      </c>
      <c r="N117" s="12" t="s">
        <v>208</v>
      </c>
      <c r="O117" s="21">
        <v>5</v>
      </c>
      <c r="P117" s="12"/>
      <c r="Q117" s="12" t="s">
        <v>37</v>
      </c>
      <c r="R117" s="26">
        <v>0</v>
      </c>
      <c r="S117" s="12">
        <v>0</v>
      </c>
      <c r="T117" s="12">
        <v>1</v>
      </c>
      <c r="U117" s="12">
        <v>0</v>
      </c>
      <c r="V117" s="12">
        <v>0</v>
      </c>
      <c r="W117" s="12">
        <v>1</v>
      </c>
      <c r="X117" s="12">
        <v>0</v>
      </c>
      <c r="Y117" s="12">
        <v>1</v>
      </c>
      <c r="Z117" s="12">
        <v>0</v>
      </c>
      <c r="AA117" s="12">
        <v>1</v>
      </c>
      <c r="AB117" s="12">
        <v>1</v>
      </c>
      <c r="AC117" s="12">
        <v>1</v>
      </c>
      <c r="AD117" s="13">
        <v>1</v>
      </c>
      <c r="AE117" s="12"/>
      <c r="AF117" s="12"/>
      <c r="AG117" s="12"/>
      <c r="AH117" s="97"/>
      <c r="AI117" s="97"/>
      <c r="AJ117" s="97"/>
      <c r="AK117" s="97"/>
      <c r="AL117" s="97">
        <v>2</v>
      </c>
      <c r="AM117" s="2"/>
    </row>
    <row r="118" spans="1:39" x14ac:dyDescent="0.25">
      <c r="A118" s="3"/>
      <c r="B118" s="179" t="s">
        <v>327</v>
      </c>
      <c r="C118" s="11">
        <v>74</v>
      </c>
      <c r="D118" s="168">
        <v>60</v>
      </c>
      <c r="E118" s="11" t="s">
        <v>17</v>
      </c>
      <c r="F118" s="13">
        <v>1</v>
      </c>
      <c r="G118" s="92" t="s">
        <v>104</v>
      </c>
      <c r="H118" s="29" t="s">
        <v>105</v>
      </c>
      <c r="I118" s="12">
        <v>4</v>
      </c>
      <c r="J118" s="29" t="s">
        <v>209</v>
      </c>
      <c r="K118" s="29" t="s">
        <v>73</v>
      </c>
      <c r="L118" s="127">
        <v>1.9815423756347068</v>
      </c>
      <c r="M118" s="21" t="s">
        <v>210</v>
      </c>
      <c r="N118" s="12" t="s">
        <v>208</v>
      </c>
      <c r="O118" s="21">
        <v>22</v>
      </c>
      <c r="P118" s="12"/>
      <c r="Q118" s="12" t="s">
        <v>37</v>
      </c>
      <c r="R118" s="26">
        <v>0</v>
      </c>
      <c r="S118" s="12">
        <v>0</v>
      </c>
      <c r="T118" s="12">
        <v>1</v>
      </c>
      <c r="U118" s="12">
        <v>1</v>
      </c>
      <c r="V118" s="12">
        <v>0</v>
      </c>
      <c r="W118" s="12">
        <v>1</v>
      </c>
      <c r="X118" s="12">
        <v>0</v>
      </c>
      <c r="Y118" s="12">
        <v>1</v>
      </c>
      <c r="Z118" s="12">
        <v>0</v>
      </c>
      <c r="AA118" s="12">
        <v>1</v>
      </c>
      <c r="AB118" s="12">
        <v>1</v>
      </c>
      <c r="AC118" s="12">
        <v>1</v>
      </c>
      <c r="AD118" s="13">
        <v>1</v>
      </c>
      <c r="AE118" s="12"/>
      <c r="AF118" s="12"/>
      <c r="AG118" s="12"/>
      <c r="AH118" s="97"/>
      <c r="AI118" s="97"/>
      <c r="AJ118" s="97"/>
      <c r="AK118" s="97"/>
      <c r="AL118" s="97">
        <v>2</v>
      </c>
      <c r="AM118" s="2"/>
    </row>
    <row r="119" spans="1:39" x14ac:dyDescent="0.25">
      <c r="A119" s="3"/>
      <c r="B119" s="179" t="s">
        <v>328</v>
      </c>
      <c r="C119" s="11">
        <v>83</v>
      </c>
      <c r="D119" s="168">
        <v>60</v>
      </c>
      <c r="E119" s="11" t="s">
        <v>17</v>
      </c>
      <c r="F119" s="13">
        <v>1</v>
      </c>
      <c r="G119" s="92" t="s">
        <v>104</v>
      </c>
      <c r="H119" s="29" t="s">
        <v>105</v>
      </c>
      <c r="I119" s="12">
        <v>4</v>
      </c>
      <c r="J119" s="29" t="s">
        <v>209</v>
      </c>
      <c r="K119" s="29" t="s">
        <v>73</v>
      </c>
      <c r="L119" s="127">
        <v>1.9815423756347068</v>
      </c>
      <c r="M119" s="21" t="s">
        <v>210</v>
      </c>
      <c r="N119" s="12" t="s">
        <v>208</v>
      </c>
      <c r="O119" s="21">
        <v>39</v>
      </c>
      <c r="P119" s="12"/>
      <c r="Q119" s="12" t="s">
        <v>37</v>
      </c>
      <c r="R119" s="26">
        <v>0</v>
      </c>
      <c r="S119" s="12">
        <v>0</v>
      </c>
      <c r="T119" s="12">
        <v>1</v>
      </c>
      <c r="U119" s="12">
        <v>1</v>
      </c>
      <c r="V119" s="12">
        <v>0</v>
      </c>
      <c r="W119" s="12">
        <v>1</v>
      </c>
      <c r="X119" s="12">
        <v>1</v>
      </c>
      <c r="Y119" s="12">
        <v>1</v>
      </c>
      <c r="Z119" s="12">
        <v>0</v>
      </c>
      <c r="AA119" s="12">
        <v>1</v>
      </c>
      <c r="AB119" s="12">
        <v>1</v>
      </c>
      <c r="AC119" s="12">
        <v>1</v>
      </c>
      <c r="AD119" s="13">
        <v>1</v>
      </c>
      <c r="AE119" s="12"/>
      <c r="AF119" s="12"/>
      <c r="AG119" s="12"/>
      <c r="AH119" s="97"/>
      <c r="AI119" s="97"/>
      <c r="AJ119" s="97"/>
      <c r="AK119" s="97"/>
      <c r="AL119" s="97">
        <v>2</v>
      </c>
      <c r="AM119" s="2"/>
    </row>
    <row r="120" spans="1:39" x14ac:dyDescent="0.25">
      <c r="A120" s="3"/>
      <c r="B120" s="179" t="s">
        <v>329</v>
      </c>
      <c r="C120" s="11">
        <v>90</v>
      </c>
      <c r="D120" s="168">
        <v>60</v>
      </c>
      <c r="E120" s="11" t="s">
        <v>17</v>
      </c>
      <c r="F120" s="13">
        <v>1</v>
      </c>
      <c r="G120" s="92" t="s">
        <v>104</v>
      </c>
      <c r="H120" s="29" t="s">
        <v>105</v>
      </c>
      <c r="I120" s="12">
        <v>4</v>
      </c>
      <c r="J120" s="29" t="s">
        <v>209</v>
      </c>
      <c r="K120" s="29" t="s">
        <v>73</v>
      </c>
      <c r="L120" s="127">
        <v>1.9815423756347068</v>
      </c>
      <c r="M120" s="21" t="s">
        <v>210</v>
      </c>
      <c r="N120" s="12" t="s">
        <v>208</v>
      </c>
      <c r="O120" s="21">
        <v>138</v>
      </c>
      <c r="P120" s="12"/>
      <c r="Q120" s="12" t="s">
        <v>37</v>
      </c>
      <c r="R120" s="26">
        <v>0</v>
      </c>
      <c r="S120" s="12">
        <v>0</v>
      </c>
      <c r="T120" s="12">
        <v>1</v>
      </c>
      <c r="U120" s="12">
        <v>1</v>
      </c>
      <c r="V120" s="12">
        <v>1</v>
      </c>
      <c r="W120" s="12">
        <v>1</v>
      </c>
      <c r="X120" s="12">
        <v>0</v>
      </c>
      <c r="Y120" s="12">
        <v>0</v>
      </c>
      <c r="Z120" s="12">
        <v>0</v>
      </c>
      <c r="AA120" s="12">
        <v>0</v>
      </c>
      <c r="AB120" s="12">
        <v>2</v>
      </c>
      <c r="AC120" s="12">
        <v>1</v>
      </c>
      <c r="AD120" s="13">
        <v>1</v>
      </c>
      <c r="AE120" s="12"/>
      <c r="AF120" s="12"/>
      <c r="AG120" s="12"/>
      <c r="AH120" s="97"/>
      <c r="AI120" s="97"/>
      <c r="AJ120" s="97"/>
      <c r="AK120" s="97"/>
      <c r="AL120" s="97">
        <v>2</v>
      </c>
      <c r="AM120" s="2"/>
    </row>
    <row r="121" spans="1:39" x14ac:dyDescent="0.25">
      <c r="A121" s="3"/>
      <c r="B121" s="179" t="s">
        <v>219</v>
      </c>
      <c r="C121" s="11">
        <v>99</v>
      </c>
      <c r="D121" s="168">
        <v>60</v>
      </c>
      <c r="E121" s="11" t="s">
        <v>18</v>
      </c>
      <c r="F121" s="13">
        <v>2</v>
      </c>
      <c r="G121" s="92" t="s">
        <v>104</v>
      </c>
      <c r="H121" s="29" t="s">
        <v>105</v>
      </c>
      <c r="I121" s="12">
        <v>4</v>
      </c>
      <c r="J121" s="29" t="s">
        <v>209</v>
      </c>
      <c r="K121" s="29" t="s">
        <v>73</v>
      </c>
      <c r="L121" s="127">
        <v>1.9815423756347068</v>
      </c>
      <c r="M121" s="21" t="s">
        <v>210</v>
      </c>
      <c r="N121" s="12" t="s">
        <v>208</v>
      </c>
      <c r="O121" s="21">
        <v>16</v>
      </c>
      <c r="P121" s="12"/>
      <c r="Q121" s="12" t="s">
        <v>38</v>
      </c>
      <c r="R121" s="26">
        <v>0</v>
      </c>
      <c r="S121" s="12">
        <v>0</v>
      </c>
      <c r="T121" s="12">
        <v>1</v>
      </c>
      <c r="U121" s="12">
        <v>1</v>
      </c>
      <c r="V121" s="12">
        <v>0</v>
      </c>
      <c r="W121" s="12">
        <v>1</v>
      </c>
      <c r="X121" s="12">
        <v>0</v>
      </c>
      <c r="Y121" s="12">
        <v>1</v>
      </c>
      <c r="Z121" s="12">
        <v>0</v>
      </c>
      <c r="AA121" s="12">
        <v>1</v>
      </c>
      <c r="AB121" s="12">
        <v>1</v>
      </c>
      <c r="AC121" s="12">
        <v>2</v>
      </c>
      <c r="AD121" s="13">
        <v>1</v>
      </c>
      <c r="AE121" s="12"/>
      <c r="AF121" s="12"/>
      <c r="AG121" s="12"/>
      <c r="AH121" s="97"/>
      <c r="AI121" s="97"/>
      <c r="AJ121" s="97"/>
      <c r="AK121" s="97"/>
      <c r="AL121" s="97">
        <v>2</v>
      </c>
      <c r="AM121" s="2"/>
    </row>
    <row r="122" spans="1:39" x14ac:dyDescent="0.25">
      <c r="A122" s="3"/>
      <c r="B122" s="179" t="s">
        <v>330</v>
      </c>
      <c r="C122" s="11">
        <v>102</v>
      </c>
      <c r="D122" s="168">
        <v>60</v>
      </c>
      <c r="E122" s="11" t="s">
        <v>18</v>
      </c>
      <c r="F122" s="13">
        <v>2</v>
      </c>
      <c r="G122" s="92" t="s">
        <v>104</v>
      </c>
      <c r="H122" s="29" t="s">
        <v>105</v>
      </c>
      <c r="I122" s="12">
        <v>4</v>
      </c>
      <c r="J122" s="29" t="s">
        <v>209</v>
      </c>
      <c r="K122" s="29" t="s">
        <v>73</v>
      </c>
      <c r="L122" s="127">
        <v>1.9815423756347068</v>
      </c>
      <c r="M122" s="21" t="s">
        <v>210</v>
      </c>
      <c r="N122" s="12" t="s">
        <v>208</v>
      </c>
      <c r="O122" s="21">
        <v>19</v>
      </c>
      <c r="P122" s="12"/>
      <c r="Q122" s="12" t="s">
        <v>38</v>
      </c>
      <c r="R122" s="26">
        <v>0</v>
      </c>
      <c r="S122" s="12">
        <v>0</v>
      </c>
      <c r="T122" s="12">
        <v>1</v>
      </c>
      <c r="U122" s="12">
        <v>1</v>
      </c>
      <c r="V122" s="12">
        <v>0</v>
      </c>
      <c r="W122" s="12">
        <v>1</v>
      </c>
      <c r="X122" s="12">
        <v>0</v>
      </c>
      <c r="Y122" s="12">
        <v>1</v>
      </c>
      <c r="Z122" s="12">
        <v>1</v>
      </c>
      <c r="AA122" s="12">
        <v>1</v>
      </c>
      <c r="AB122" s="12">
        <v>2</v>
      </c>
      <c r="AC122" s="12">
        <v>1</v>
      </c>
      <c r="AD122" s="13">
        <v>1</v>
      </c>
      <c r="AE122" s="12"/>
      <c r="AF122" s="12"/>
      <c r="AG122" s="12"/>
      <c r="AH122" s="97"/>
      <c r="AI122" s="97"/>
      <c r="AJ122" s="97"/>
      <c r="AK122" s="97"/>
      <c r="AL122" s="97">
        <v>2</v>
      </c>
      <c r="AM122" s="2"/>
    </row>
    <row r="123" spans="1:39" x14ac:dyDescent="0.25">
      <c r="A123" s="3"/>
      <c r="B123" s="179" t="s">
        <v>331</v>
      </c>
      <c r="C123" s="11">
        <v>106</v>
      </c>
      <c r="D123" s="168">
        <v>60</v>
      </c>
      <c r="E123" s="11" t="s">
        <v>18</v>
      </c>
      <c r="F123" s="13">
        <v>2</v>
      </c>
      <c r="G123" s="92" t="s">
        <v>104</v>
      </c>
      <c r="H123" s="29" t="s">
        <v>105</v>
      </c>
      <c r="I123" s="12">
        <v>4</v>
      </c>
      <c r="J123" s="29" t="s">
        <v>209</v>
      </c>
      <c r="K123" s="29" t="s">
        <v>73</v>
      </c>
      <c r="L123" s="127">
        <v>1.9815423756347068</v>
      </c>
      <c r="M123" s="21" t="s">
        <v>210</v>
      </c>
      <c r="N123" s="12" t="s">
        <v>208</v>
      </c>
      <c r="O123" s="21">
        <v>63</v>
      </c>
      <c r="P123" s="12"/>
      <c r="Q123" s="12" t="s">
        <v>38</v>
      </c>
      <c r="R123" s="26">
        <v>0</v>
      </c>
      <c r="S123" s="12">
        <v>0</v>
      </c>
      <c r="T123" s="12">
        <v>1</v>
      </c>
      <c r="U123" s="12">
        <v>1</v>
      </c>
      <c r="V123" s="12">
        <v>0</v>
      </c>
      <c r="W123" s="12">
        <v>1</v>
      </c>
      <c r="X123" s="12">
        <v>0</v>
      </c>
      <c r="Y123" s="12">
        <v>0</v>
      </c>
      <c r="Z123" s="12">
        <v>0</v>
      </c>
      <c r="AA123" s="12">
        <v>1</v>
      </c>
      <c r="AB123" s="12">
        <v>2</v>
      </c>
      <c r="AC123" s="12">
        <v>2</v>
      </c>
      <c r="AD123" s="13">
        <v>1</v>
      </c>
      <c r="AE123" s="12"/>
      <c r="AF123" s="12"/>
      <c r="AG123" s="12"/>
      <c r="AH123" s="97"/>
      <c r="AI123" s="97"/>
      <c r="AJ123" s="97"/>
      <c r="AK123" s="97"/>
      <c r="AL123" s="97">
        <v>2</v>
      </c>
      <c r="AM123" s="2"/>
    </row>
    <row r="124" spans="1:39" x14ac:dyDescent="0.25">
      <c r="A124" s="3"/>
      <c r="B124" s="179" t="s">
        <v>332</v>
      </c>
      <c r="C124" s="11">
        <v>107</v>
      </c>
      <c r="D124" s="168">
        <v>60</v>
      </c>
      <c r="E124" s="11" t="s">
        <v>18</v>
      </c>
      <c r="F124" s="13">
        <v>2</v>
      </c>
      <c r="G124" s="92" t="s">
        <v>104</v>
      </c>
      <c r="H124" s="29" t="s">
        <v>105</v>
      </c>
      <c r="I124" s="12">
        <v>4</v>
      </c>
      <c r="J124" s="29" t="s">
        <v>209</v>
      </c>
      <c r="K124" s="29" t="s">
        <v>73</v>
      </c>
      <c r="L124" s="127">
        <v>1.9815423756347068</v>
      </c>
      <c r="M124" s="21" t="s">
        <v>210</v>
      </c>
      <c r="N124" s="12" t="s">
        <v>208</v>
      </c>
      <c r="O124" s="21">
        <v>66</v>
      </c>
      <c r="P124" s="12"/>
      <c r="Q124" s="12" t="s">
        <v>38</v>
      </c>
      <c r="R124" s="26">
        <v>0</v>
      </c>
      <c r="S124" s="12">
        <v>0</v>
      </c>
      <c r="T124" s="12">
        <v>1</v>
      </c>
      <c r="U124" s="12">
        <v>1</v>
      </c>
      <c r="V124" s="12">
        <v>1</v>
      </c>
      <c r="W124" s="12">
        <v>1</v>
      </c>
      <c r="X124" s="12">
        <v>1</v>
      </c>
      <c r="Y124" s="12">
        <v>0</v>
      </c>
      <c r="Z124" s="12">
        <v>0</v>
      </c>
      <c r="AA124" s="12">
        <v>1</v>
      </c>
      <c r="AB124" s="12">
        <v>1</v>
      </c>
      <c r="AC124" s="12">
        <v>1</v>
      </c>
      <c r="AD124" s="13">
        <v>1</v>
      </c>
      <c r="AE124" s="12"/>
      <c r="AF124" s="12"/>
      <c r="AG124" s="12"/>
      <c r="AH124" s="97"/>
      <c r="AI124" s="97"/>
      <c r="AJ124" s="97"/>
      <c r="AK124" s="97"/>
      <c r="AL124" s="97">
        <v>2</v>
      </c>
      <c r="AM124" s="2"/>
    </row>
    <row r="125" spans="1:39" x14ac:dyDescent="0.25">
      <c r="A125" s="3"/>
      <c r="B125" s="179" t="s">
        <v>333</v>
      </c>
      <c r="C125" s="11">
        <v>109</v>
      </c>
      <c r="D125" s="168">
        <v>60</v>
      </c>
      <c r="E125" s="11" t="s">
        <v>18</v>
      </c>
      <c r="F125" s="13">
        <v>2</v>
      </c>
      <c r="G125" s="92" t="s">
        <v>104</v>
      </c>
      <c r="H125" s="29" t="s">
        <v>105</v>
      </c>
      <c r="I125" s="12">
        <v>4</v>
      </c>
      <c r="J125" s="29" t="s">
        <v>209</v>
      </c>
      <c r="K125" s="29" t="s">
        <v>73</v>
      </c>
      <c r="L125" s="127">
        <v>1.9815423756347068</v>
      </c>
      <c r="M125" s="21" t="s">
        <v>210</v>
      </c>
      <c r="N125" s="12" t="s">
        <v>208</v>
      </c>
      <c r="O125" s="21">
        <v>148</v>
      </c>
      <c r="P125" s="12"/>
      <c r="Q125" s="12" t="s">
        <v>38</v>
      </c>
      <c r="R125" s="26">
        <v>0</v>
      </c>
      <c r="S125" s="12">
        <v>0</v>
      </c>
      <c r="T125" s="12">
        <v>1</v>
      </c>
      <c r="U125" s="12">
        <v>0</v>
      </c>
      <c r="V125" s="12">
        <v>1</v>
      </c>
      <c r="W125" s="12">
        <v>1</v>
      </c>
      <c r="X125" s="12">
        <v>1</v>
      </c>
      <c r="Y125" s="12">
        <v>1</v>
      </c>
      <c r="Z125" s="12">
        <v>0</v>
      </c>
      <c r="AA125" s="12">
        <v>0</v>
      </c>
      <c r="AB125" s="12">
        <v>2</v>
      </c>
      <c r="AC125" s="12">
        <v>1</v>
      </c>
      <c r="AD125" s="13">
        <v>1</v>
      </c>
      <c r="AE125" s="12"/>
      <c r="AF125" s="12"/>
      <c r="AG125" s="12"/>
      <c r="AH125" s="97"/>
      <c r="AI125" s="97"/>
      <c r="AJ125" s="97"/>
      <c r="AK125" s="97"/>
      <c r="AL125" s="97">
        <v>2</v>
      </c>
      <c r="AM125" s="2"/>
    </row>
    <row r="126" spans="1:39" x14ac:dyDescent="0.25">
      <c r="A126" s="3"/>
      <c r="B126" s="179" t="s">
        <v>334</v>
      </c>
      <c r="C126" s="11">
        <v>111</v>
      </c>
      <c r="D126" s="168">
        <v>60</v>
      </c>
      <c r="E126" s="11" t="s">
        <v>19</v>
      </c>
      <c r="F126" s="13">
        <v>3</v>
      </c>
      <c r="G126" s="92" t="s">
        <v>104</v>
      </c>
      <c r="H126" s="29" t="s">
        <v>105</v>
      </c>
      <c r="I126" s="12">
        <v>4</v>
      </c>
      <c r="J126" s="29" t="s">
        <v>209</v>
      </c>
      <c r="K126" s="29" t="s">
        <v>73</v>
      </c>
      <c r="L126" s="127">
        <v>1.9815423756347068</v>
      </c>
      <c r="M126" s="21" t="s">
        <v>210</v>
      </c>
      <c r="N126" s="12" t="s">
        <v>208</v>
      </c>
      <c r="O126" s="21">
        <v>3</v>
      </c>
      <c r="P126" s="12"/>
      <c r="Q126" s="12" t="s">
        <v>39</v>
      </c>
      <c r="R126" s="26">
        <v>0</v>
      </c>
      <c r="S126" s="12">
        <v>0</v>
      </c>
      <c r="T126" s="12">
        <v>1</v>
      </c>
      <c r="U126" s="12">
        <v>0</v>
      </c>
      <c r="V126" s="12">
        <v>0</v>
      </c>
      <c r="W126" s="12">
        <v>2</v>
      </c>
      <c r="X126" s="12">
        <v>1</v>
      </c>
      <c r="Y126" s="12">
        <v>1</v>
      </c>
      <c r="Z126" s="12">
        <v>0</v>
      </c>
      <c r="AA126" s="12">
        <v>0</v>
      </c>
      <c r="AB126" s="12">
        <v>2</v>
      </c>
      <c r="AC126" s="12">
        <v>2</v>
      </c>
      <c r="AD126" s="13">
        <v>1</v>
      </c>
      <c r="AE126" s="12"/>
      <c r="AF126" s="12"/>
      <c r="AG126" s="12"/>
      <c r="AH126" s="97"/>
      <c r="AI126" s="97"/>
      <c r="AJ126" s="97"/>
      <c r="AK126" s="97"/>
      <c r="AL126" s="97">
        <v>2</v>
      </c>
      <c r="AM126" s="2"/>
    </row>
    <row r="127" spans="1:39" x14ac:dyDescent="0.25">
      <c r="A127" s="3"/>
      <c r="B127" s="179" t="s">
        <v>335</v>
      </c>
      <c r="C127" s="11">
        <v>112</v>
      </c>
      <c r="D127" s="168">
        <v>60</v>
      </c>
      <c r="E127" s="11" t="s">
        <v>19</v>
      </c>
      <c r="F127" s="13">
        <v>3</v>
      </c>
      <c r="G127" s="92" t="s">
        <v>104</v>
      </c>
      <c r="H127" s="29" t="s">
        <v>105</v>
      </c>
      <c r="I127" s="12">
        <v>4</v>
      </c>
      <c r="J127" s="29" t="s">
        <v>209</v>
      </c>
      <c r="K127" s="29" t="s">
        <v>73</v>
      </c>
      <c r="L127" s="127">
        <v>1.9815423756347068</v>
      </c>
      <c r="M127" s="21" t="s">
        <v>210</v>
      </c>
      <c r="N127" s="12" t="s">
        <v>208</v>
      </c>
      <c r="O127" s="21">
        <v>6</v>
      </c>
      <c r="P127" s="12"/>
      <c r="Q127" s="12" t="s">
        <v>39</v>
      </c>
      <c r="R127" s="26">
        <v>0</v>
      </c>
      <c r="S127" s="12">
        <v>0</v>
      </c>
      <c r="T127" s="12">
        <v>1</v>
      </c>
      <c r="U127" s="12">
        <v>0</v>
      </c>
      <c r="V127" s="12">
        <v>0</v>
      </c>
      <c r="W127" s="12">
        <v>1</v>
      </c>
      <c r="X127" s="12">
        <v>1</v>
      </c>
      <c r="Y127" s="12">
        <v>1</v>
      </c>
      <c r="Z127" s="12">
        <v>0</v>
      </c>
      <c r="AA127" s="12">
        <v>1</v>
      </c>
      <c r="AB127" s="12">
        <v>2</v>
      </c>
      <c r="AC127" s="12">
        <v>2</v>
      </c>
      <c r="AD127" s="13">
        <v>1</v>
      </c>
      <c r="AE127" s="12"/>
      <c r="AF127" s="12"/>
      <c r="AG127" s="12"/>
      <c r="AH127" s="97"/>
      <c r="AI127" s="97"/>
      <c r="AJ127" s="97"/>
      <c r="AK127" s="97"/>
      <c r="AL127" s="97">
        <v>2</v>
      </c>
      <c r="AM127" s="2"/>
    </row>
    <row r="128" spans="1:39" x14ac:dyDescent="0.25">
      <c r="A128" s="3"/>
      <c r="B128" s="179" t="s">
        <v>336</v>
      </c>
      <c r="C128" s="11">
        <v>123</v>
      </c>
      <c r="D128" s="168">
        <v>60</v>
      </c>
      <c r="E128" s="11" t="s">
        <v>20</v>
      </c>
      <c r="F128" s="13">
        <v>5</v>
      </c>
      <c r="G128" s="92" t="s">
        <v>104</v>
      </c>
      <c r="H128" s="29" t="s">
        <v>105</v>
      </c>
      <c r="I128" s="12">
        <v>4</v>
      </c>
      <c r="J128" s="29" t="s">
        <v>209</v>
      </c>
      <c r="K128" s="29" t="s">
        <v>73</v>
      </c>
      <c r="L128" s="127">
        <v>1.9815423756347068</v>
      </c>
      <c r="M128" s="21" t="s">
        <v>210</v>
      </c>
      <c r="N128" s="12" t="s">
        <v>208</v>
      </c>
      <c r="O128" s="21">
        <v>12</v>
      </c>
      <c r="P128" s="12"/>
      <c r="Q128" s="12" t="s">
        <v>40</v>
      </c>
      <c r="R128" s="26">
        <v>0</v>
      </c>
      <c r="S128" s="12">
        <v>0</v>
      </c>
      <c r="T128" s="12">
        <v>1</v>
      </c>
      <c r="U128" s="12">
        <v>1</v>
      </c>
      <c r="V128" s="12">
        <v>0</v>
      </c>
      <c r="W128" s="12">
        <v>2</v>
      </c>
      <c r="X128" s="12">
        <v>1</v>
      </c>
      <c r="Y128" s="12">
        <v>1</v>
      </c>
      <c r="Z128" s="12">
        <v>0</v>
      </c>
      <c r="AA128" s="12">
        <v>1</v>
      </c>
      <c r="AB128" s="12">
        <v>2</v>
      </c>
      <c r="AC128" s="12">
        <v>2</v>
      </c>
      <c r="AD128" s="13">
        <v>1</v>
      </c>
      <c r="AE128" s="12"/>
      <c r="AF128" s="12"/>
      <c r="AG128" s="12"/>
      <c r="AH128" s="97"/>
      <c r="AI128" s="97"/>
      <c r="AJ128" s="97"/>
      <c r="AK128" s="97"/>
      <c r="AL128" s="97">
        <v>2</v>
      </c>
      <c r="AM128" s="2"/>
    </row>
    <row r="129" spans="1:39" ht="15.75" thickBot="1" x14ac:dyDescent="0.3">
      <c r="A129" s="3"/>
      <c r="B129" s="180" t="s">
        <v>337</v>
      </c>
      <c r="C129" s="17">
        <v>124</v>
      </c>
      <c r="D129" s="170">
        <v>60</v>
      </c>
      <c r="E129" s="17" t="s">
        <v>20</v>
      </c>
      <c r="F129" s="19">
        <v>4</v>
      </c>
      <c r="G129" s="94" t="s">
        <v>104</v>
      </c>
      <c r="H129" s="31" t="s">
        <v>105</v>
      </c>
      <c r="I129" s="18">
        <v>4</v>
      </c>
      <c r="J129" s="31" t="s">
        <v>209</v>
      </c>
      <c r="K129" s="31" t="s">
        <v>73</v>
      </c>
      <c r="L129" s="129">
        <v>1.9815423756347068</v>
      </c>
      <c r="M129" s="23" t="s">
        <v>210</v>
      </c>
      <c r="N129" s="18" t="s">
        <v>208</v>
      </c>
      <c r="O129" s="23">
        <v>13</v>
      </c>
      <c r="P129" s="18"/>
      <c r="Q129" s="18" t="s">
        <v>40</v>
      </c>
      <c r="R129" s="28">
        <v>0</v>
      </c>
      <c r="S129" s="18">
        <v>0</v>
      </c>
      <c r="T129" s="18">
        <v>1</v>
      </c>
      <c r="U129" s="18">
        <v>1</v>
      </c>
      <c r="V129" s="18">
        <v>0</v>
      </c>
      <c r="W129" s="18">
        <v>2</v>
      </c>
      <c r="X129" s="18">
        <v>0</v>
      </c>
      <c r="Y129" s="18">
        <v>1</v>
      </c>
      <c r="Z129" s="18">
        <v>0</v>
      </c>
      <c r="AA129" s="18">
        <v>1</v>
      </c>
      <c r="AB129" s="18">
        <v>2</v>
      </c>
      <c r="AC129" s="18">
        <v>2</v>
      </c>
      <c r="AD129" s="19">
        <v>1</v>
      </c>
      <c r="AE129" s="12"/>
      <c r="AF129" s="12"/>
      <c r="AG129" s="12"/>
      <c r="AH129" s="97"/>
      <c r="AI129" s="97"/>
      <c r="AJ129" s="97"/>
      <c r="AK129" s="97"/>
      <c r="AL129" s="97">
        <v>2</v>
      </c>
      <c r="AM129" s="2"/>
    </row>
    <row r="130" spans="1:39" x14ac:dyDescent="0.25">
      <c r="A130" s="3"/>
      <c r="B130" s="4"/>
      <c r="C130" s="4"/>
      <c r="D130" s="4"/>
      <c r="E130" s="4"/>
      <c r="F130" s="4"/>
      <c r="G130" s="91"/>
      <c r="H130" s="91"/>
      <c r="I130" s="4"/>
      <c r="J130" s="4"/>
      <c r="K130" s="4"/>
      <c r="L130" s="12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12"/>
    </row>
  </sheetData>
  <sortState ref="C4:AK129">
    <sortCondition ref="D4:D129"/>
  </sortState>
  <mergeCells count="3">
    <mergeCell ref="E2:F2"/>
    <mergeCell ref="G2:N2"/>
    <mergeCell ref="O2:AD2"/>
  </mergeCells>
  <conditionalFormatting sqref="AM3:AM129">
    <cfRule type="cellIs" dxfId="7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AM130"/>
  <sheetViews>
    <sheetView zoomScale="70" zoomScaleNormal="70" workbookViewId="0">
      <pane ySplit="3" topLeftCell="A4" activePane="bottomLeft" state="frozen"/>
      <selection activeCell="D128" sqref="D128"/>
      <selection pane="bottomLeft" activeCell="C4" sqref="C4"/>
    </sheetView>
  </sheetViews>
  <sheetFormatPr baseColWidth="10" defaultRowHeight="15" x14ac:dyDescent="0.25"/>
  <cols>
    <col min="1" max="1" width="2.85546875" customWidth="1"/>
    <col min="2" max="6" width="5.7109375" style="2" customWidth="1"/>
    <col min="7" max="7" width="8.5703125" style="95" customWidth="1"/>
    <col min="8" max="8" width="15.42578125" style="95" bestFit="1" customWidth="1"/>
    <col min="9" max="9" width="5.7109375" style="2" customWidth="1"/>
    <col min="10" max="10" width="7.140625" style="2" customWidth="1"/>
    <col min="11" max="11" width="10" style="2" customWidth="1"/>
    <col min="12" max="12" width="5.7109375" style="130" customWidth="1"/>
    <col min="13" max="14" width="6.42578125" style="2" customWidth="1"/>
    <col min="15" max="15" width="5.7109375" style="2" customWidth="1"/>
    <col min="16" max="16" width="8.140625" style="2" customWidth="1"/>
    <col min="17" max="31" width="5.7109375" style="2" customWidth="1"/>
    <col min="32" max="32" width="6.5703125" style="90" customWidth="1"/>
    <col min="33" max="37" width="7.140625" style="105" customWidth="1"/>
  </cols>
  <sheetData>
    <row r="1" spans="1:39" ht="15.75" thickBot="1" x14ac:dyDescent="0.3">
      <c r="A1" s="3"/>
      <c r="B1" s="4"/>
      <c r="C1" s="4"/>
      <c r="D1" s="4"/>
      <c r="E1" s="4"/>
      <c r="F1" s="4"/>
      <c r="G1" s="91"/>
      <c r="H1" s="91"/>
      <c r="I1" s="4"/>
      <c r="J1" s="4"/>
      <c r="K1" s="4"/>
      <c r="L1" s="12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03" t="s">
        <v>205</v>
      </c>
      <c r="AG1" s="104">
        <f>MAX(AG$3:AG$129)</f>
        <v>2</v>
      </c>
      <c r="AH1" s="104">
        <f t="shared" ref="AH1:AK1" si="0">MAX(AH$3:AH$129)</f>
        <v>6</v>
      </c>
      <c r="AI1" s="104">
        <f t="shared" si="0"/>
        <v>45</v>
      </c>
      <c r="AJ1" s="104">
        <f t="shared" si="0"/>
        <v>5</v>
      </c>
      <c r="AK1" s="104">
        <f t="shared" si="0"/>
        <v>2</v>
      </c>
      <c r="AL1" s="48"/>
    </row>
    <row r="2" spans="1:39" x14ac:dyDescent="0.25">
      <c r="A2" s="3"/>
      <c r="B2" s="4"/>
      <c r="C2" s="171"/>
      <c r="D2" s="88"/>
      <c r="E2" s="183" t="s">
        <v>4</v>
      </c>
      <c r="F2" s="184"/>
      <c r="G2" s="183" t="s">
        <v>3</v>
      </c>
      <c r="H2" s="185"/>
      <c r="I2" s="185"/>
      <c r="J2" s="185"/>
      <c r="K2" s="185"/>
      <c r="L2" s="185"/>
      <c r="M2" s="185"/>
      <c r="N2" s="184"/>
      <c r="O2" s="183" t="s">
        <v>4</v>
      </c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4"/>
      <c r="AD2" s="12"/>
      <c r="AE2" s="12"/>
      <c r="AF2" s="103" t="s">
        <v>206</v>
      </c>
      <c r="AG2" s="104">
        <f>COUNT(AG$4:AG$129)</f>
        <v>3</v>
      </c>
      <c r="AH2" s="104">
        <f t="shared" ref="AH2:AK2" si="1">COUNT(AH$4:AH$129)</f>
        <v>6</v>
      </c>
      <c r="AI2" s="104">
        <f t="shared" si="1"/>
        <v>52</v>
      </c>
      <c r="AJ2" s="104">
        <f t="shared" si="1"/>
        <v>27</v>
      </c>
      <c r="AK2" s="104">
        <f t="shared" si="1"/>
        <v>38</v>
      </c>
      <c r="AL2" s="48"/>
    </row>
    <row r="3" spans="1:39" s="1" customFormat="1" ht="112.5" thickBot="1" x14ac:dyDescent="0.3">
      <c r="A3" s="20"/>
      <c r="B3" s="5"/>
      <c r="C3" s="172" t="s">
        <v>2</v>
      </c>
      <c r="D3" s="7" t="s">
        <v>81</v>
      </c>
      <c r="E3" s="6" t="s">
        <v>22</v>
      </c>
      <c r="F3" s="9" t="s">
        <v>1</v>
      </c>
      <c r="G3" s="8" t="s">
        <v>82</v>
      </c>
      <c r="H3" s="10" t="s">
        <v>83</v>
      </c>
      <c r="I3" s="10" t="s">
        <v>33</v>
      </c>
      <c r="J3" s="7" t="s">
        <v>21</v>
      </c>
      <c r="K3" s="7" t="s">
        <v>0</v>
      </c>
      <c r="L3" s="126" t="s">
        <v>23</v>
      </c>
      <c r="M3" s="7" t="s">
        <v>5</v>
      </c>
      <c r="N3" s="7" t="s">
        <v>80</v>
      </c>
      <c r="O3" s="24" t="s">
        <v>30</v>
      </c>
      <c r="P3" s="7" t="s">
        <v>31</v>
      </c>
      <c r="Q3" s="25" t="s">
        <v>12</v>
      </c>
      <c r="R3" s="10" t="s">
        <v>24</v>
      </c>
      <c r="S3" s="10" t="s">
        <v>25</v>
      </c>
      <c r="T3" s="7" t="s">
        <v>26</v>
      </c>
      <c r="U3" s="10" t="s">
        <v>27</v>
      </c>
      <c r="V3" s="7" t="s">
        <v>6</v>
      </c>
      <c r="W3" s="7" t="s">
        <v>28</v>
      </c>
      <c r="X3" s="7" t="s">
        <v>7</v>
      </c>
      <c r="Y3" s="7" t="s">
        <v>8</v>
      </c>
      <c r="Z3" s="7" t="s">
        <v>9</v>
      </c>
      <c r="AA3" s="7" t="s">
        <v>10</v>
      </c>
      <c r="AB3" s="7" t="s">
        <v>29</v>
      </c>
      <c r="AC3" s="9" t="s">
        <v>11</v>
      </c>
      <c r="AD3" s="96"/>
      <c r="AE3" s="96"/>
      <c r="AF3" s="100" t="s">
        <v>204</v>
      </c>
      <c r="AG3" s="104" t="s">
        <v>75</v>
      </c>
      <c r="AH3" s="104" t="s">
        <v>76</v>
      </c>
      <c r="AI3" s="104" t="s">
        <v>77</v>
      </c>
      <c r="AJ3" s="97" t="s">
        <v>78</v>
      </c>
      <c r="AK3" s="97" t="s">
        <v>79</v>
      </c>
      <c r="AL3" s="101"/>
      <c r="AM3" s="89"/>
    </row>
    <row r="4" spans="1:39" x14ac:dyDescent="0.25">
      <c r="A4" s="3"/>
      <c r="B4" s="4"/>
      <c r="C4" s="173">
        <v>1</v>
      </c>
      <c r="D4" s="75">
        <v>14</v>
      </c>
      <c r="E4" s="74" t="s">
        <v>13</v>
      </c>
      <c r="F4" s="76">
        <v>1</v>
      </c>
      <c r="G4" s="92" t="s">
        <v>122</v>
      </c>
      <c r="H4" s="29" t="s">
        <v>123</v>
      </c>
      <c r="I4" s="12">
        <v>1</v>
      </c>
      <c r="J4" s="29" t="str">
        <f>IF($I4=1,"Land",IF($I4=2,"Land",IF($I4=3,"Stadt",IF($I4=4,"Stadt",IF($I4=5,"Stadt","")))))</f>
        <v>Land</v>
      </c>
      <c r="K4" s="29" t="str">
        <f>IF($I4=1,"Haus",IF($I4=2,"Haus",IF($I4=3,"Wohnung ?",IF($I4=4,"Wohnung ?",IF($I4=5,"Wohnung","")))))</f>
        <v>Haus</v>
      </c>
      <c r="L4" s="127">
        <v>5.7687816445630276</v>
      </c>
      <c r="M4" s="107" t="str">
        <f t="shared" ref="M4" si="2">IF($I4=1,"nein",IF($I4=2,"nein",IF($I4=3,"nein",IF($I4=4,"ja",IF($I4=5,"ja","")))))</f>
        <v>nein</v>
      </c>
      <c r="N4" s="12" t="str">
        <f>IF($I4=3,"ja","")</f>
        <v/>
      </c>
      <c r="O4" s="21">
        <v>3</v>
      </c>
      <c r="P4" s="12" t="s">
        <v>32</v>
      </c>
      <c r="Q4" s="26">
        <v>0</v>
      </c>
      <c r="R4" s="12">
        <v>0</v>
      </c>
      <c r="S4" s="12">
        <v>1</v>
      </c>
      <c r="T4" s="12">
        <v>0</v>
      </c>
      <c r="U4" s="12">
        <v>0</v>
      </c>
      <c r="V4" s="12">
        <v>1</v>
      </c>
      <c r="W4" s="12">
        <v>1</v>
      </c>
      <c r="X4" s="12">
        <v>0</v>
      </c>
      <c r="Y4" s="12">
        <v>0</v>
      </c>
      <c r="Z4" s="12">
        <v>1</v>
      </c>
      <c r="AA4" s="12">
        <v>1</v>
      </c>
      <c r="AB4" s="12">
        <v>1</v>
      </c>
      <c r="AC4" s="13">
        <v>1</v>
      </c>
      <c r="AD4" s="12"/>
      <c r="AE4" s="12"/>
      <c r="AF4" s="12"/>
      <c r="AG4" s="97"/>
      <c r="AH4" s="97"/>
      <c r="AI4" s="98">
        <v>6</v>
      </c>
      <c r="AJ4" s="97"/>
      <c r="AK4" s="97"/>
      <c r="AL4" s="2"/>
    </row>
    <row r="5" spans="1:39" x14ac:dyDescent="0.25">
      <c r="A5" s="3"/>
      <c r="B5" s="4"/>
      <c r="C5" s="174">
        <v>2</v>
      </c>
      <c r="D5" s="12">
        <v>9</v>
      </c>
      <c r="E5" s="11" t="s">
        <v>13</v>
      </c>
      <c r="F5" s="13">
        <v>1</v>
      </c>
      <c r="G5" s="92" t="s">
        <v>88</v>
      </c>
      <c r="H5" s="29" t="s">
        <v>89</v>
      </c>
      <c r="I5" s="12">
        <v>3</v>
      </c>
      <c r="J5" s="85" t="str">
        <f>IF($I5=1,"Land",IF($I5=2,"Land",IF($I5=3,"Stadt",IF($I5=4,"Stadt",IF($I5=5,"Stadt","")))))</f>
        <v>Stadt</v>
      </c>
      <c r="K5" s="29" t="s">
        <v>71</v>
      </c>
      <c r="L5" s="127">
        <v>11.537563289126055</v>
      </c>
      <c r="M5" s="21" t="str">
        <f>IF($I5=1,"nein",IF($I5=2,"nein",IF($I5=3,"nein",IF($I5=4,"ja",IF($I5=5,"ja","")))))</f>
        <v>nein</v>
      </c>
      <c r="N5" s="12" t="str">
        <f t="shared" ref="N5:N68" si="3">IF($I5=3,"ja","")</f>
        <v>ja</v>
      </c>
      <c r="O5" s="21">
        <v>5</v>
      </c>
      <c r="P5" s="12" t="s">
        <v>32</v>
      </c>
      <c r="Q5" s="26">
        <v>0</v>
      </c>
      <c r="R5" s="12">
        <v>0</v>
      </c>
      <c r="S5" s="12">
        <v>0</v>
      </c>
      <c r="T5" s="12">
        <v>0</v>
      </c>
      <c r="U5" s="12">
        <v>0</v>
      </c>
      <c r="V5" s="12">
        <v>1</v>
      </c>
      <c r="W5" s="12">
        <v>1</v>
      </c>
      <c r="X5" s="12">
        <v>1</v>
      </c>
      <c r="Y5" s="12">
        <v>0</v>
      </c>
      <c r="Z5" s="12">
        <v>0</v>
      </c>
      <c r="AA5" s="12">
        <v>2</v>
      </c>
      <c r="AB5" s="12">
        <v>1</v>
      </c>
      <c r="AC5" s="13">
        <v>1</v>
      </c>
      <c r="AD5" s="12"/>
      <c r="AE5" s="12"/>
      <c r="AF5" s="12"/>
      <c r="AG5" s="97"/>
      <c r="AH5" s="97"/>
      <c r="AI5" s="97">
        <v>1</v>
      </c>
      <c r="AJ5" s="97"/>
      <c r="AK5" s="97"/>
      <c r="AL5" s="2"/>
    </row>
    <row r="6" spans="1:39" x14ac:dyDescent="0.25">
      <c r="A6" s="3"/>
      <c r="B6" s="4"/>
      <c r="C6" s="174">
        <v>3</v>
      </c>
      <c r="D6" s="12">
        <v>15</v>
      </c>
      <c r="E6" s="11" t="s">
        <v>13</v>
      </c>
      <c r="F6" s="13">
        <v>1</v>
      </c>
      <c r="G6" s="92" t="s">
        <v>124</v>
      </c>
      <c r="H6" s="29" t="s">
        <v>125</v>
      </c>
      <c r="I6" s="12">
        <v>1</v>
      </c>
      <c r="J6" s="29" t="str">
        <f t="shared" ref="J6:J64" si="4">IF($I6=1,"Land",IF($I6=2,"Land",IF($I6=3,"Stadt",IF($I6=4,"Stadt",IF($I6=5,"Stadt","")))))</f>
        <v>Land</v>
      </c>
      <c r="K6" s="29" t="str">
        <f t="shared" ref="K6:K63" si="5">IF($I6=1,"Haus",IF($I6=2,"Haus",IF($I6=3,"Wohnung ?",IF($I6=4,"Wohnung ?",IF($I6=5,"Wohnung","")))))</f>
        <v>Haus</v>
      </c>
      <c r="L6" s="127">
        <v>5.7687816445630276</v>
      </c>
      <c r="M6" s="21" t="str">
        <f t="shared" ref="M6:M69" si="6">IF($I6=1,"nein",IF($I6=2,"nein",IF($I6=3,"nein",IF($I6=4,"ja",IF($I6=5,"ja","")))))</f>
        <v>nein</v>
      </c>
      <c r="N6" s="12" t="str">
        <f t="shared" si="3"/>
        <v/>
      </c>
      <c r="O6" s="21">
        <v>6</v>
      </c>
      <c r="P6" s="12" t="s">
        <v>32</v>
      </c>
      <c r="Q6" s="26">
        <v>0</v>
      </c>
      <c r="R6" s="12">
        <v>0</v>
      </c>
      <c r="S6" s="12">
        <v>1</v>
      </c>
      <c r="T6" s="12">
        <v>0</v>
      </c>
      <c r="U6" s="12">
        <v>0</v>
      </c>
      <c r="V6" s="12">
        <v>1</v>
      </c>
      <c r="W6" s="12">
        <v>1</v>
      </c>
      <c r="X6" s="12">
        <v>1</v>
      </c>
      <c r="Y6" s="12">
        <v>1</v>
      </c>
      <c r="Z6" s="12">
        <v>0</v>
      </c>
      <c r="AA6" s="12">
        <v>1</v>
      </c>
      <c r="AB6" s="12">
        <v>1</v>
      </c>
      <c r="AC6" s="13">
        <v>1</v>
      </c>
      <c r="AD6" s="12"/>
      <c r="AE6" s="12"/>
      <c r="AF6" s="12"/>
      <c r="AG6" s="97"/>
      <c r="AH6" s="97"/>
      <c r="AI6" s="98">
        <v>7</v>
      </c>
      <c r="AJ6" s="97"/>
      <c r="AK6" s="97"/>
      <c r="AL6" s="2"/>
    </row>
    <row r="7" spans="1:39" x14ac:dyDescent="0.25">
      <c r="A7" s="3"/>
      <c r="B7" s="4"/>
      <c r="C7" s="174">
        <v>4</v>
      </c>
      <c r="D7" s="12">
        <v>16</v>
      </c>
      <c r="E7" s="11" t="s">
        <v>13</v>
      </c>
      <c r="F7" s="13">
        <v>1</v>
      </c>
      <c r="G7" s="92" t="s">
        <v>126</v>
      </c>
      <c r="H7" s="29" t="s">
        <v>127</v>
      </c>
      <c r="I7" s="12">
        <v>1</v>
      </c>
      <c r="J7" s="29" t="str">
        <f t="shared" si="4"/>
        <v>Land</v>
      </c>
      <c r="K7" s="29" t="str">
        <f t="shared" si="5"/>
        <v>Haus</v>
      </c>
      <c r="L7" s="127">
        <v>5.7687816445630276</v>
      </c>
      <c r="M7" s="21" t="str">
        <f t="shared" si="6"/>
        <v>nein</v>
      </c>
      <c r="N7" s="12" t="str">
        <f t="shared" si="3"/>
        <v/>
      </c>
      <c r="O7" s="21">
        <v>7</v>
      </c>
      <c r="P7" s="12" t="s">
        <v>32</v>
      </c>
      <c r="Q7" s="26">
        <v>0</v>
      </c>
      <c r="R7" s="12">
        <v>0</v>
      </c>
      <c r="S7" s="12">
        <v>1</v>
      </c>
      <c r="T7" s="12">
        <v>1</v>
      </c>
      <c r="U7" s="12">
        <v>0</v>
      </c>
      <c r="V7" s="12">
        <v>1</v>
      </c>
      <c r="W7" s="12">
        <v>0</v>
      </c>
      <c r="X7" s="12">
        <v>1</v>
      </c>
      <c r="Y7" s="12">
        <v>0</v>
      </c>
      <c r="Z7" s="12">
        <v>0</v>
      </c>
      <c r="AA7" s="12">
        <v>2</v>
      </c>
      <c r="AB7" s="12">
        <v>0</v>
      </c>
      <c r="AC7" s="13">
        <v>1</v>
      </c>
      <c r="AD7" s="12"/>
      <c r="AE7" s="12"/>
      <c r="AF7" s="12"/>
      <c r="AG7" s="97"/>
      <c r="AH7" s="97"/>
      <c r="AI7" s="98">
        <v>8</v>
      </c>
      <c r="AJ7" s="97"/>
      <c r="AK7" s="97"/>
      <c r="AL7" s="2"/>
    </row>
    <row r="8" spans="1:39" x14ac:dyDescent="0.25">
      <c r="A8" s="3"/>
      <c r="B8" s="4"/>
      <c r="C8" s="174">
        <v>5</v>
      </c>
      <c r="D8" s="12">
        <v>17</v>
      </c>
      <c r="E8" s="11" t="s">
        <v>13</v>
      </c>
      <c r="F8" s="13">
        <v>1</v>
      </c>
      <c r="G8" s="92" t="s">
        <v>128</v>
      </c>
      <c r="H8" s="29" t="s">
        <v>129</v>
      </c>
      <c r="I8" s="12">
        <v>1</v>
      </c>
      <c r="J8" s="29" t="str">
        <f t="shared" si="4"/>
        <v>Land</v>
      </c>
      <c r="K8" s="29" t="str">
        <f t="shared" si="5"/>
        <v>Haus</v>
      </c>
      <c r="L8" s="127">
        <v>5.7687816445630276</v>
      </c>
      <c r="M8" s="21" t="str">
        <f t="shared" si="6"/>
        <v>nein</v>
      </c>
      <c r="N8" s="12" t="str">
        <f t="shared" si="3"/>
        <v/>
      </c>
      <c r="O8" s="21">
        <v>8</v>
      </c>
      <c r="P8" s="12" t="s">
        <v>32</v>
      </c>
      <c r="Q8" s="26">
        <v>0</v>
      </c>
      <c r="R8" s="12">
        <v>0</v>
      </c>
      <c r="S8" s="12">
        <v>1</v>
      </c>
      <c r="T8" s="12">
        <v>0</v>
      </c>
      <c r="U8" s="12">
        <v>1</v>
      </c>
      <c r="V8" s="12">
        <v>1</v>
      </c>
      <c r="W8" s="12">
        <v>1</v>
      </c>
      <c r="X8" s="12">
        <v>1</v>
      </c>
      <c r="Y8" s="12">
        <v>0</v>
      </c>
      <c r="Z8" s="12">
        <v>0</v>
      </c>
      <c r="AA8" s="12">
        <v>1</v>
      </c>
      <c r="AB8" s="12">
        <v>1</v>
      </c>
      <c r="AC8" s="13">
        <v>1</v>
      </c>
      <c r="AD8" s="12"/>
      <c r="AE8" s="12"/>
      <c r="AF8" s="12"/>
      <c r="AG8" s="97"/>
      <c r="AH8" s="97"/>
      <c r="AI8" s="98">
        <v>9</v>
      </c>
      <c r="AJ8" s="97"/>
      <c r="AK8" s="97"/>
      <c r="AL8" s="2"/>
    </row>
    <row r="9" spans="1:39" x14ac:dyDescent="0.25">
      <c r="A9" s="3"/>
      <c r="B9" s="4"/>
      <c r="C9" s="174">
        <v>6</v>
      </c>
      <c r="D9" s="12">
        <v>19</v>
      </c>
      <c r="E9" s="11" t="s">
        <v>13</v>
      </c>
      <c r="F9" s="13">
        <v>1</v>
      </c>
      <c r="G9" s="92" t="s">
        <v>196</v>
      </c>
      <c r="H9" s="29" t="s">
        <v>197</v>
      </c>
      <c r="I9" s="12">
        <v>1</v>
      </c>
      <c r="J9" s="29" t="str">
        <f t="shared" si="4"/>
        <v>Land</v>
      </c>
      <c r="K9" s="29" t="str">
        <f t="shared" si="5"/>
        <v>Haus</v>
      </c>
      <c r="L9" s="127">
        <v>5.7687816445630276</v>
      </c>
      <c r="M9" s="21" t="str">
        <f t="shared" si="6"/>
        <v>nein</v>
      </c>
      <c r="N9" s="12" t="str">
        <f t="shared" si="3"/>
        <v/>
      </c>
      <c r="O9" s="21">
        <v>11</v>
      </c>
      <c r="P9" s="12" t="s">
        <v>32</v>
      </c>
      <c r="Q9" s="26">
        <v>0</v>
      </c>
      <c r="R9" s="12">
        <v>0</v>
      </c>
      <c r="S9" s="12">
        <v>1</v>
      </c>
      <c r="T9" s="12">
        <v>0</v>
      </c>
      <c r="U9" s="12">
        <v>0</v>
      </c>
      <c r="V9" s="12">
        <v>1</v>
      </c>
      <c r="W9" s="12">
        <v>0</v>
      </c>
      <c r="X9" s="12">
        <v>1</v>
      </c>
      <c r="Y9" s="12">
        <v>0</v>
      </c>
      <c r="Z9" s="12">
        <v>0</v>
      </c>
      <c r="AA9" s="12">
        <v>2</v>
      </c>
      <c r="AB9" s="12">
        <v>1</v>
      </c>
      <c r="AC9" s="13">
        <v>1</v>
      </c>
      <c r="AD9" s="12"/>
      <c r="AE9" s="12"/>
      <c r="AF9" s="12"/>
      <c r="AG9" s="97"/>
      <c r="AH9" s="97"/>
      <c r="AI9" s="98">
        <v>11</v>
      </c>
      <c r="AJ9" s="97"/>
      <c r="AK9" s="97"/>
      <c r="AL9" s="2"/>
    </row>
    <row r="10" spans="1:39" x14ac:dyDescent="0.25">
      <c r="A10" s="3"/>
      <c r="B10" s="4"/>
      <c r="C10" s="174">
        <v>7</v>
      </c>
      <c r="D10" s="12">
        <v>21</v>
      </c>
      <c r="E10" s="11" t="s">
        <v>13</v>
      </c>
      <c r="F10" s="13">
        <v>1</v>
      </c>
      <c r="G10" s="92" t="s">
        <v>188</v>
      </c>
      <c r="H10" s="29" t="s">
        <v>189</v>
      </c>
      <c r="I10" s="12">
        <v>1</v>
      </c>
      <c r="J10" s="29" t="str">
        <f t="shared" si="4"/>
        <v>Land</v>
      </c>
      <c r="K10" s="29" t="str">
        <f t="shared" si="5"/>
        <v>Haus</v>
      </c>
      <c r="L10" s="127">
        <v>11.537563289126055</v>
      </c>
      <c r="M10" s="21" t="str">
        <f t="shared" si="6"/>
        <v>nein</v>
      </c>
      <c r="N10" s="12" t="str">
        <f t="shared" si="3"/>
        <v/>
      </c>
      <c r="O10" s="21">
        <v>12</v>
      </c>
      <c r="P10" s="12" t="s">
        <v>32</v>
      </c>
      <c r="Q10" s="26">
        <v>0</v>
      </c>
      <c r="R10" s="12">
        <v>0</v>
      </c>
      <c r="S10" s="12">
        <v>1</v>
      </c>
      <c r="T10" s="12">
        <v>1</v>
      </c>
      <c r="U10" s="12">
        <v>0</v>
      </c>
      <c r="V10" s="12">
        <v>1</v>
      </c>
      <c r="W10" s="12">
        <v>0</v>
      </c>
      <c r="X10" s="12">
        <v>1</v>
      </c>
      <c r="Y10" s="12">
        <v>1</v>
      </c>
      <c r="Z10" s="12">
        <v>1</v>
      </c>
      <c r="AA10" s="12">
        <v>2</v>
      </c>
      <c r="AB10" s="12">
        <v>1</v>
      </c>
      <c r="AC10" s="13">
        <v>1</v>
      </c>
      <c r="AD10" s="12"/>
      <c r="AE10" s="12"/>
      <c r="AF10" s="12"/>
      <c r="AG10" s="97"/>
      <c r="AH10" s="97"/>
      <c r="AI10" s="97">
        <v>13</v>
      </c>
      <c r="AJ10" s="97"/>
      <c r="AK10" s="97"/>
      <c r="AL10" s="2"/>
    </row>
    <row r="11" spans="1:39" x14ac:dyDescent="0.25">
      <c r="A11" s="3"/>
      <c r="B11" s="4"/>
      <c r="C11" s="174">
        <v>8</v>
      </c>
      <c r="D11" s="12">
        <v>22</v>
      </c>
      <c r="E11" s="11" t="s">
        <v>13</v>
      </c>
      <c r="F11" s="13">
        <v>1</v>
      </c>
      <c r="G11" s="92" t="s">
        <v>108</v>
      </c>
      <c r="H11" s="29" t="s">
        <v>109</v>
      </c>
      <c r="I11" s="12">
        <v>1</v>
      </c>
      <c r="J11" s="29" t="str">
        <f t="shared" si="4"/>
        <v>Land</v>
      </c>
      <c r="K11" s="29" t="str">
        <f t="shared" si="5"/>
        <v>Haus</v>
      </c>
      <c r="L11" s="127">
        <v>11.537563289126055</v>
      </c>
      <c r="M11" s="21" t="str">
        <f t="shared" si="6"/>
        <v>nein</v>
      </c>
      <c r="N11" s="12" t="str">
        <f t="shared" si="3"/>
        <v/>
      </c>
      <c r="O11" s="21">
        <v>13</v>
      </c>
      <c r="P11" s="12" t="s">
        <v>32</v>
      </c>
      <c r="Q11" s="26">
        <v>0</v>
      </c>
      <c r="R11" s="12">
        <v>0</v>
      </c>
      <c r="S11" s="12">
        <v>1</v>
      </c>
      <c r="T11" s="12">
        <v>0</v>
      </c>
      <c r="U11" s="12">
        <v>0</v>
      </c>
      <c r="V11" s="12">
        <v>1</v>
      </c>
      <c r="W11" s="12">
        <v>1</v>
      </c>
      <c r="X11" s="12">
        <v>1</v>
      </c>
      <c r="Y11" s="12">
        <v>0</v>
      </c>
      <c r="Z11" s="12">
        <v>0</v>
      </c>
      <c r="AA11" s="12">
        <v>2</v>
      </c>
      <c r="AB11" s="12">
        <v>0</v>
      </c>
      <c r="AC11" s="13">
        <v>1</v>
      </c>
      <c r="AD11" s="12"/>
      <c r="AE11" s="12"/>
      <c r="AF11" s="12"/>
      <c r="AG11" s="97"/>
      <c r="AH11" s="97"/>
      <c r="AI11" s="97">
        <v>14</v>
      </c>
      <c r="AJ11" s="97"/>
      <c r="AK11" s="97"/>
      <c r="AL11" s="2"/>
    </row>
    <row r="12" spans="1:39" x14ac:dyDescent="0.25">
      <c r="A12" s="3"/>
      <c r="B12" s="4"/>
      <c r="C12" s="174">
        <v>9</v>
      </c>
      <c r="D12" s="12">
        <v>23</v>
      </c>
      <c r="E12" s="11" t="s">
        <v>13</v>
      </c>
      <c r="F12" s="13">
        <v>1</v>
      </c>
      <c r="G12" s="92" t="s">
        <v>114</v>
      </c>
      <c r="H12" s="29" t="s">
        <v>115</v>
      </c>
      <c r="I12" s="12">
        <v>1</v>
      </c>
      <c r="J12" s="29" t="str">
        <f t="shared" si="4"/>
        <v>Land</v>
      </c>
      <c r="K12" s="29" t="str">
        <f t="shared" si="5"/>
        <v>Haus</v>
      </c>
      <c r="L12" s="127">
        <v>11.537563289126055</v>
      </c>
      <c r="M12" s="21" t="str">
        <f t="shared" si="6"/>
        <v>nein</v>
      </c>
      <c r="N12" s="12" t="str">
        <f t="shared" si="3"/>
        <v/>
      </c>
      <c r="O12" s="21">
        <v>14</v>
      </c>
      <c r="P12" s="12" t="s">
        <v>32</v>
      </c>
      <c r="Q12" s="26">
        <v>0</v>
      </c>
      <c r="R12" s="12">
        <v>0</v>
      </c>
      <c r="S12" s="12">
        <v>1</v>
      </c>
      <c r="T12" s="12">
        <v>1</v>
      </c>
      <c r="U12" s="12">
        <v>0</v>
      </c>
      <c r="V12" s="12">
        <v>1</v>
      </c>
      <c r="W12" s="12">
        <v>1</v>
      </c>
      <c r="X12" s="12">
        <v>1</v>
      </c>
      <c r="Y12" s="12">
        <v>0</v>
      </c>
      <c r="Z12" s="12">
        <v>0</v>
      </c>
      <c r="AA12" s="12">
        <v>1</v>
      </c>
      <c r="AB12" s="12">
        <v>1</v>
      </c>
      <c r="AC12" s="13">
        <v>1</v>
      </c>
      <c r="AD12" s="12"/>
      <c r="AE12" s="12"/>
      <c r="AF12" s="12"/>
      <c r="AG12" s="97"/>
      <c r="AH12" s="97"/>
      <c r="AI12" s="97">
        <v>15</v>
      </c>
      <c r="AJ12" s="97"/>
      <c r="AK12" s="97"/>
      <c r="AL12" s="2"/>
    </row>
    <row r="13" spans="1:39" x14ac:dyDescent="0.25">
      <c r="A13" s="3"/>
      <c r="B13" s="4"/>
      <c r="C13" s="174">
        <v>10</v>
      </c>
      <c r="D13" s="12">
        <v>24</v>
      </c>
      <c r="E13" s="11" t="s">
        <v>13</v>
      </c>
      <c r="F13" s="13">
        <v>1</v>
      </c>
      <c r="G13" s="92" t="s">
        <v>130</v>
      </c>
      <c r="H13" s="29" t="s">
        <v>131</v>
      </c>
      <c r="I13" s="12">
        <v>1</v>
      </c>
      <c r="J13" s="29" t="str">
        <f t="shared" si="4"/>
        <v>Land</v>
      </c>
      <c r="K13" s="29" t="str">
        <f t="shared" si="5"/>
        <v>Haus</v>
      </c>
      <c r="L13" s="127">
        <v>11.537563289126055</v>
      </c>
      <c r="M13" s="21" t="str">
        <f t="shared" si="6"/>
        <v>nein</v>
      </c>
      <c r="N13" s="12" t="str">
        <f t="shared" si="3"/>
        <v/>
      </c>
      <c r="O13" s="21">
        <v>15</v>
      </c>
      <c r="P13" s="12" t="s">
        <v>32</v>
      </c>
      <c r="Q13" s="26">
        <v>0</v>
      </c>
      <c r="R13" s="12">
        <v>0</v>
      </c>
      <c r="S13" s="12">
        <v>1</v>
      </c>
      <c r="T13" s="12">
        <v>0</v>
      </c>
      <c r="U13" s="12">
        <v>0</v>
      </c>
      <c r="V13" s="12">
        <v>1</v>
      </c>
      <c r="W13" s="12">
        <v>1</v>
      </c>
      <c r="X13" s="12">
        <v>1</v>
      </c>
      <c r="Y13" s="12">
        <v>0</v>
      </c>
      <c r="Z13" s="12">
        <v>0</v>
      </c>
      <c r="AA13" s="12">
        <v>1</v>
      </c>
      <c r="AB13" s="12">
        <v>0</v>
      </c>
      <c r="AC13" s="13">
        <v>1</v>
      </c>
      <c r="AD13" s="12"/>
      <c r="AE13" s="12"/>
      <c r="AF13" s="12"/>
      <c r="AG13" s="97"/>
      <c r="AH13" s="97"/>
      <c r="AI13" s="97">
        <v>16</v>
      </c>
      <c r="AJ13" s="97"/>
      <c r="AK13" s="97"/>
      <c r="AL13" s="2"/>
    </row>
    <row r="14" spans="1:39" x14ac:dyDescent="0.25">
      <c r="A14" s="3"/>
      <c r="B14" s="4"/>
      <c r="C14" s="174">
        <v>11</v>
      </c>
      <c r="D14" s="12">
        <v>25</v>
      </c>
      <c r="E14" s="11" t="s">
        <v>13</v>
      </c>
      <c r="F14" s="13">
        <v>1</v>
      </c>
      <c r="G14" s="92" t="s">
        <v>156</v>
      </c>
      <c r="H14" s="29" t="s">
        <v>157</v>
      </c>
      <c r="I14" s="12">
        <v>1</v>
      </c>
      <c r="J14" s="29" t="str">
        <f t="shared" si="4"/>
        <v>Land</v>
      </c>
      <c r="K14" s="29" t="str">
        <f t="shared" si="5"/>
        <v>Haus</v>
      </c>
      <c r="L14" s="127">
        <v>11.537563289126055</v>
      </c>
      <c r="M14" s="21" t="str">
        <f t="shared" si="6"/>
        <v>nein</v>
      </c>
      <c r="N14" s="12" t="str">
        <f t="shared" si="3"/>
        <v/>
      </c>
      <c r="O14" s="21">
        <v>16</v>
      </c>
      <c r="P14" s="12" t="s">
        <v>32</v>
      </c>
      <c r="Q14" s="26">
        <v>0</v>
      </c>
      <c r="R14" s="12">
        <v>1</v>
      </c>
      <c r="S14" s="12">
        <v>1</v>
      </c>
      <c r="T14" s="12">
        <v>0</v>
      </c>
      <c r="U14" s="12">
        <v>0</v>
      </c>
      <c r="V14" s="12">
        <v>1</v>
      </c>
      <c r="W14" s="12">
        <v>1</v>
      </c>
      <c r="X14" s="12">
        <v>1</v>
      </c>
      <c r="Y14" s="12">
        <v>0</v>
      </c>
      <c r="Z14" s="12">
        <v>1</v>
      </c>
      <c r="AA14" s="12">
        <v>1</v>
      </c>
      <c r="AB14" s="12">
        <v>0</v>
      </c>
      <c r="AC14" s="13">
        <v>1</v>
      </c>
      <c r="AD14" s="12"/>
      <c r="AE14" s="12"/>
      <c r="AF14" s="12"/>
      <c r="AG14" s="97"/>
      <c r="AH14" s="97"/>
      <c r="AI14" s="97">
        <v>17</v>
      </c>
      <c r="AJ14" s="97"/>
      <c r="AK14" s="97"/>
      <c r="AL14" s="2"/>
    </row>
    <row r="15" spans="1:39" x14ac:dyDescent="0.25">
      <c r="A15" s="3"/>
      <c r="B15" s="4"/>
      <c r="C15" s="174">
        <v>12</v>
      </c>
      <c r="D15" s="12">
        <v>26</v>
      </c>
      <c r="E15" s="11" t="s">
        <v>13</v>
      </c>
      <c r="F15" s="13">
        <v>1</v>
      </c>
      <c r="G15" s="92" t="s">
        <v>168</v>
      </c>
      <c r="H15" s="29" t="s">
        <v>169</v>
      </c>
      <c r="I15" s="12">
        <v>1</v>
      </c>
      <c r="J15" s="29" t="str">
        <f t="shared" si="4"/>
        <v>Land</v>
      </c>
      <c r="K15" s="29" t="str">
        <f t="shared" si="5"/>
        <v>Haus</v>
      </c>
      <c r="L15" s="127">
        <v>11.537563289126055</v>
      </c>
      <c r="M15" s="21" t="str">
        <f t="shared" si="6"/>
        <v>nein</v>
      </c>
      <c r="N15" s="12" t="str">
        <f t="shared" si="3"/>
        <v/>
      </c>
      <c r="O15" s="21">
        <v>20</v>
      </c>
      <c r="P15" s="12" t="s">
        <v>32</v>
      </c>
      <c r="Q15" s="26">
        <v>0</v>
      </c>
      <c r="R15" s="12">
        <v>0</v>
      </c>
      <c r="S15" s="12">
        <v>1</v>
      </c>
      <c r="T15" s="12">
        <v>0</v>
      </c>
      <c r="U15" s="12">
        <v>0</v>
      </c>
      <c r="V15" s="12">
        <v>1</v>
      </c>
      <c r="W15" s="12">
        <v>1</v>
      </c>
      <c r="X15" s="12">
        <v>1</v>
      </c>
      <c r="Y15" s="12">
        <v>0</v>
      </c>
      <c r="Z15" s="12">
        <v>0</v>
      </c>
      <c r="AA15" s="12">
        <v>1</v>
      </c>
      <c r="AB15" s="12">
        <v>0</v>
      </c>
      <c r="AC15" s="13">
        <v>1</v>
      </c>
      <c r="AD15" s="12"/>
      <c r="AE15" s="12"/>
      <c r="AF15" s="12"/>
      <c r="AG15" s="97"/>
      <c r="AH15" s="97"/>
      <c r="AI15" s="97">
        <v>18</v>
      </c>
      <c r="AJ15" s="97"/>
      <c r="AK15" s="97"/>
      <c r="AL15" s="2"/>
    </row>
    <row r="16" spans="1:39" x14ac:dyDescent="0.25">
      <c r="A16" s="3"/>
      <c r="B16" s="14"/>
      <c r="C16" s="175">
        <v>13</v>
      </c>
      <c r="D16" s="14">
        <v>27</v>
      </c>
      <c r="E16" s="15" t="s">
        <v>13</v>
      </c>
      <c r="F16" s="16">
        <v>1</v>
      </c>
      <c r="G16" s="93" t="s">
        <v>192</v>
      </c>
      <c r="H16" s="30" t="s">
        <v>193</v>
      </c>
      <c r="I16" s="14">
        <v>1</v>
      </c>
      <c r="J16" s="30" t="str">
        <f t="shared" si="4"/>
        <v>Land</v>
      </c>
      <c r="K16" s="30" t="str">
        <f t="shared" si="5"/>
        <v>Haus</v>
      </c>
      <c r="L16" s="128">
        <v>11.537563289126055</v>
      </c>
      <c r="M16" s="22" t="str">
        <f t="shared" si="6"/>
        <v>nein</v>
      </c>
      <c r="N16" s="14" t="str">
        <f t="shared" si="3"/>
        <v/>
      </c>
      <c r="O16" s="22">
        <v>77</v>
      </c>
      <c r="P16" s="14" t="s">
        <v>32</v>
      </c>
      <c r="Q16" s="27">
        <v>0</v>
      </c>
      <c r="R16" s="14">
        <v>0</v>
      </c>
      <c r="S16" s="14">
        <v>1</v>
      </c>
      <c r="T16" s="14">
        <v>1</v>
      </c>
      <c r="U16" s="14">
        <v>0</v>
      </c>
      <c r="V16" s="14">
        <v>1</v>
      </c>
      <c r="W16" s="14">
        <v>0</v>
      </c>
      <c r="X16" s="14">
        <v>1</v>
      </c>
      <c r="Y16" s="14">
        <v>0</v>
      </c>
      <c r="Z16" s="14">
        <v>1</v>
      </c>
      <c r="AA16" s="14">
        <v>1</v>
      </c>
      <c r="AB16" s="14">
        <v>1</v>
      </c>
      <c r="AC16" s="16">
        <v>1</v>
      </c>
      <c r="AD16" s="12"/>
      <c r="AE16" s="12"/>
      <c r="AF16" s="12"/>
      <c r="AG16" s="97"/>
      <c r="AH16" s="97"/>
      <c r="AI16" s="97">
        <v>19</v>
      </c>
      <c r="AJ16" s="97"/>
      <c r="AK16" s="97"/>
      <c r="AL16" s="2"/>
    </row>
    <row r="17" spans="1:38" x14ac:dyDescent="0.25">
      <c r="A17" s="3"/>
      <c r="B17" s="4"/>
      <c r="C17" s="174">
        <v>14</v>
      </c>
      <c r="D17" s="12">
        <v>3</v>
      </c>
      <c r="E17" s="11" t="s">
        <v>14</v>
      </c>
      <c r="F17" s="13">
        <v>2</v>
      </c>
      <c r="G17" s="92" t="s">
        <v>150</v>
      </c>
      <c r="H17" s="29" t="s">
        <v>151</v>
      </c>
      <c r="I17" s="12">
        <v>1</v>
      </c>
      <c r="J17" s="29" t="str">
        <f t="shared" si="4"/>
        <v>Land</v>
      </c>
      <c r="K17" s="29" t="str">
        <f t="shared" si="5"/>
        <v>Haus</v>
      </c>
      <c r="L17" s="127">
        <v>11.537563289126055</v>
      </c>
      <c r="M17" s="21" t="str">
        <f t="shared" si="6"/>
        <v>nein</v>
      </c>
      <c r="N17" s="12" t="str">
        <f t="shared" si="3"/>
        <v/>
      </c>
      <c r="O17" s="21">
        <v>1</v>
      </c>
      <c r="P17" s="12" t="s">
        <v>34</v>
      </c>
      <c r="Q17" s="26">
        <v>0</v>
      </c>
      <c r="R17" s="12">
        <v>0</v>
      </c>
      <c r="S17" s="12">
        <v>1</v>
      </c>
      <c r="T17" s="12">
        <v>0</v>
      </c>
      <c r="U17" s="12">
        <v>0</v>
      </c>
      <c r="V17" s="12">
        <v>2</v>
      </c>
      <c r="W17" s="12">
        <v>1</v>
      </c>
      <c r="X17" s="12">
        <v>1</v>
      </c>
      <c r="Y17" s="12">
        <v>1</v>
      </c>
      <c r="Z17" s="12">
        <v>1</v>
      </c>
      <c r="AA17" s="12">
        <v>2</v>
      </c>
      <c r="AB17" s="12">
        <v>1</v>
      </c>
      <c r="AC17" s="13">
        <v>1</v>
      </c>
      <c r="AD17" s="12"/>
      <c r="AE17" s="12"/>
      <c r="AF17" s="12"/>
      <c r="AG17" s="97"/>
      <c r="AH17" s="97">
        <v>1</v>
      </c>
      <c r="AI17" s="97"/>
      <c r="AJ17" s="97"/>
      <c r="AK17" s="97"/>
      <c r="AL17" s="2"/>
    </row>
    <row r="18" spans="1:38" x14ac:dyDescent="0.25">
      <c r="A18" s="3"/>
      <c r="B18" s="4"/>
      <c r="C18" s="174">
        <v>15</v>
      </c>
      <c r="D18" s="12">
        <v>4</v>
      </c>
      <c r="E18" s="11" t="s">
        <v>14</v>
      </c>
      <c r="F18" s="13">
        <v>2</v>
      </c>
      <c r="G18" s="92" t="s">
        <v>174</v>
      </c>
      <c r="H18" s="29" t="s">
        <v>175</v>
      </c>
      <c r="I18" s="12">
        <v>1</v>
      </c>
      <c r="J18" s="29" t="str">
        <f t="shared" si="4"/>
        <v>Land</v>
      </c>
      <c r="K18" s="29" t="str">
        <f t="shared" si="5"/>
        <v>Haus</v>
      </c>
      <c r="L18" s="127">
        <v>11.537563289126055</v>
      </c>
      <c r="M18" s="21" t="str">
        <f t="shared" si="6"/>
        <v>nein</v>
      </c>
      <c r="N18" s="12" t="str">
        <f t="shared" si="3"/>
        <v/>
      </c>
      <c r="O18" s="21">
        <v>2</v>
      </c>
      <c r="P18" s="12" t="s">
        <v>34</v>
      </c>
      <c r="Q18" s="26">
        <v>0</v>
      </c>
      <c r="R18" s="12">
        <v>0</v>
      </c>
      <c r="S18" s="12">
        <v>1</v>
      </c>
      <c r="T18" s="12">
        <v>0</v>
      </c>
      <c r="U18" s="12">
        <v>0</v>
      </c>
      <c r="V18" s="12">
        <v>2</v>
      </c>
      <c r="W18" s="12">
        <v>1</v>
      </c>
      <c r="X18" s="12">
        <v>1</v>
      </c>
      <c r="Y18" s="12">
        <v>1</v>
      </c>
      <c r="Z18" s="12">
        <v>1</v>
      </c>
      <c r="AA18" s="12">
        <v>2</v>
      </c>
      <c r="AB18" s="12">
        <v>1</v>
      </c>
      <c r="AC18" s="13">
        <v>1</v>
      </c>
      <c r="AD18" s="12"/>
      <c r="AE18" s="12"/>
      <c r="AF18" s="12"/>
      <c r="AG18" s="97"/>
      <c r="AH18" s="97">
        <v>2</v>
      </c>
      <c r="AI18" s="97"/>
      <c r="AJ18" s="97"/>
      <c r="AK18" s="97"/>
      <c r="AL18" s="2"/>
    </row>
    <row r="19" spans="1:38" x14ac:dyDescent="0.25">
      <c r="A19" s="3"/>
      <c r="B19" s="4"/>
      <c r="C19" s="174">
        <v>16</v>
      </c>
      <c r="D19" s="12">
        <v>1</v>
      </c>
      <c r="E19" s="11" t="s">
        <v>14</v>
      </c>
      <c r="F19" s="13">
        <v>2</v>
      </c>
      <c r="G19" s="92" t="s">
        <v>160</v>
      </c>
      <c r="H19" s="29" t="s">
        <v>161</v>
      </c>
      <c r="I19" s="12">
        <v>1</v>
      </c>
      <c r="J19" s="29" t="str">
        <f t="shared" si="4"/>
        <v>Land</v>
      </c>
      <c r="K19" s="29" t="str">
        <f t="shared" si="5"/>
        <v>Haus</v>
      </c>
      <c r="L19" s="127">
        <v>21.724790747438789</v>
      </c>
      <c r="M19" s="21" t="str">
        <f t="shared" si="6"/>
        <v>nein</v>
      </c>
      <c r="N19" s="12" t="str">
        <f t="shared" si="3"/>
        <v/>
      </c>
      <c r="O19" s="21">
        <v>3</v>
      </c>
      <c r="P19" s="12" t="s">
        <v>34</v>
      </c>
      <c r="Q19" s="26">
        <v>0</v>
      </c>
      <c r="R19" s="12">
        <v>0</v>
      </c>
      <c r="S19" s="12">
        <v>1</v>
      </c>
      <c r="T19" s="12">
        <v>0</v>
      </c>
      <c r="U19" s="12">
        <v>0</v>
      </c>
      <c r="V19" s="12">
        <v>1</v>
      </c>
      <c r="W19" s="12">
        <v>1</v>
      </c>
      <c r="X19" s="12">
        <v>1</v>
      </c>
      <c r="Y19" s="12">
        <v>0</v>
      </c>
      <c r="Z19" s="12">
        <v>1</v>
      </c>
      <c r="AA19" s="12">
        <v>2</v>
      </c>
      <c r="AB19" s="12">
        <v>1</v>
      </c>
      <c r="AC19" s="13">
        <v>1</v>
      </c>
      <c r="AD19" s="12"/>
      <c r="AE19" s="12"/>
      <c r="AF19" s="12"/>
      <c r="AG19" s="98">
        <v>1</v>
      </c>
      <c r="AH19" s="97"/>
      <c r="AI19" s="97"/>
      <c r="AJ19" s="97"/>
      <c r="AK19" s="97"/>
      <c r="AL19" s="2"/>
    </row>
    <row r="20" spans="1:38" x14ac:dyDescent="0.25">
      <c r="A20" s="3"/>
      <c r="B20" s="4"/>
      <c r="C20" s="174">
        <v>17</v>
      </c>
      <c r="D20" s="12">
        <v>14</v>
      </c>
      <c r="E20" s="11" t="s">
        <v>14</v>
      </c>
      <c r="F20" s="13">
        <v>2</v>
      </c>
      <c r="G20" s="92" t="s">
        <v>122</v>
      </c>
      <c r="H20" s="29" t="s">
        <v>123</v>
      </c>
      <c r="I20" s="12">
        <v>1</v>
      </c>
      <c r="J20" s="29" t="str">
        <f t="shared" si="4"/>
        <v>Land</v>
      </c>
      <c r="K20" s="29" t="str">
        <f t="shared" si="5"/>
        <v>Haus</v>
      </c>
      <c r="L20" s="127">
        <v>5.7687816445630276</v>
      </c>
      <c r="M20" s="21" t="str">
        <f t="shared" si="6"/>
        <v>nein</v>
      </c>
      <c r="N20" s="12" t="str">
        <f t="shared" si="3"/>
        <v/>
      </c>
      <c r="O20" s="21">
        <v>4</v>
      </c>
      <c r="P20" s="12" t="s">
        <v>34</v>
      </c>
      <c r="Q20" s="26">
        <v>0</v>
      </c>
      <c r="R20" s="12">
        <v>0</v>
      </c>
      <c r="S20" s="12">
        <v>1</v>
      </c>
      <c r="T20" s="12">
        <v>0</v>
      </c>
      <c r="U20" s="12">
        <v>0</v>
      </c>
      <c r="V20" s="12">
        <v>2</v>
      </c>
      <c r="W20" s="12">
        <v>1</v>
      </c>
      <c r="X20" s="12">
        <v>1</v>
      </c>
      <c r="Y20" s="12">
        <v>0</v>
      </c>
      <c r="Z20" s="12">
        <v>0</v>
      </c>
      <c r="AA20" s="12">
        <v>2</v>
      </c>
      <c r="AB20" s="12">
        <v>1</v>
      </c>
      <c r="AC20" s="13">
        <v>1</v>
      </c>
      <c r="AD20" s="12"/>
      <c r="AE20" s="12"/>
      <c r="AF20" s="12"/>
      <c r="AG20" s="97"/>
      <c r="AH20" s="97"/>
      <c r="AI20" s="98">
        <v>6</v>
      </c>
      <c r="AJ20" s="97"/>
      <c r="AK20" s="97"/>
      <c r="AL20" s="2"/>
    </row>
    <row r="21" spans="1:38" x14ac:dyDescent="0.25">
      <c r="A21" s="3"/>
      <c r="B21" s="4"/>
      <c r="C21" s="174">
        <v>18</v>
      </c>
      <c r="D21" s="12">
        <v>15</v>
      </c>
      <c r="E21" s="11" t="s">
        <v>14</v>
      </c>
      <c r="F21" s="13">
        <v>2</v>
      </c>
      <c r="G21" s="92" t="s">
        <v>124</v>
      </c>
      <c r="H21" s="29" t="s">
        <v>125</v>
      </c>
      <c r="I21" s="12">
        <v>1</v>
      </c>
      <c r="J21" s="29" t="str">
        <f t="shared" si="4"/>
        <v>Land</v>
      </c>
      <c r="K21" s="29" t="str">
        <f t="shared" si="5"/>
        <v>Haus</v>
      </c>
      <c r="L21" s="127">
        <v>5.7687816445630276</v>
      </c>
      <c r="M21" s="21" t="str">
        <f t="shared" si="6"/>
        <v>nein</v>
      </c>
      <c r="N21" s="12" t="str">
        <f t="shared" si="3"/>
        <v/>
      </c>
      <c r="O21" s="21">
        <v>5</v>
      </c>
      <c r="P21" s="12" t="s">
        <v>34</v>
      </c>
      <c r="Q21" s="26">
        <v>0</v>
      </c>
      <c r="R21" s="12">
        <v>0</v>
      </c>
      <c r="S21" s="12">
        <v>1</v>
      </c>
      <c r="T21" s="12">
        <v>0</v>
      </c>
      <c r="U21" s="12">
        <v>0</v>
      </c>
      <c r="V21" s="12">
        <v>2</v>
      </c>
      <c r="W21" s="12">
        <v>1</v>
      </c>
      <c r="X21" s="12">
        <v>1</v>
      </c>
      <c r="Y21" s="12">
        <v>0</v>
      </c>
      <c r="Z21" s="12">
        <v>0</v>
      </c>
      <c r="AA21" s="12">
        <v>2</v>
      </c>
      <c r="AB21" s="12">
        <v>0</v>
      </c>
      <c r="AC21" s="13">
        <v>1</v>
      </c>
      <c r="AD21" s="12"/>
      <c r="AE21" s="12"/>
      <c r="AF21" s="12"/>
      <c r="AG21" s="97"/>
      <c r="AH21" s="97"/>
      <c r="AI21" s="98">
        <v>7</v>
      </c>
      <c r="AJ21" s="97"/>
      <c r="AK21" s="97"/>
      <c r="AL21" s="2"/>
    </row>
    <row r="22" spans="1:38" x14ac:dyDescent="0.25">
      <c r="A22" s="3"/>
      <c r="B22" s="4"/>
      <c r="C22" s="174">
        <v>19</v>
      </c>
      <c r="D22" s="12">
        <v>19</v>
      </c>
      <c r="E22" s="11" t="s">
        <v>14</v>
      </c>
      <c r="F22" s="13">
        <v>2</v>
      </c>
      <c r="G22" s="92" t="s">
        <v>196</v>
      </c>
      <c r="H22" s="29" t="s">
        <v>197</v>
      </c>
      <c r="I22" s="12">
        <v>1</v>
      </c>
      <c r="J22" s="29" t="str">
        <f t="shared" si="4"/>
        <v>Land</v>
      </c>
      <c r="K22" s="29" t="str">
        <f t="shared" si="5"/>
        <v>Haus</v>
      </c>
      <c r="L22" s="127">
        <v>5.7687816445630276</v>
      </c>
      <c r="M22" s="21" t="str">
        <f t="shared" si="6"/>
        <v>nein</v>
      </c>
      <c r="N22" s="12" t="str">
        <f t="shared" si="3"/>
        <v/>
      </c>
      <c r="O22" s="21">
        <v>6</v>
      </c>
      <c r="P22" s="12" t="s">
        <v>34</v>
      </c>
      <c r="Q22" s="26">
        <v>0</v>
      </c>
      <c r="R22" s="12">
        <v>0</v>
      </c>
      <c r="S22" s="12">
        <v>1</v>
      </c>
      <c r="T22" s="12">
        <v>1</v>
      </c>
      <c r="U22" s="12">
        <v>0</v>
      </c>
      <c r="V22" s="12">
        <v>1</v>
      </c>
      <c r="W22" s="12">
        <v>1</v>
      </c>
      <c r="X22" s="12">
        <v>1</v>
      </c>
      <c r="Y22" s="12">
        <v>0</v>
      </c>
      <c r="Z22" s="12">
        <v>1</v>
      </c>
      <c r="AA22" s="12">
        <v>2</v>
      </c>
      <c r="AB22" s="12">
        <v>1</v>
      </c>
      <c r="AC22" s="13">
        <v>1</v>
      </c>
      <c r="AD22" s="12"/>
      <c r="AE22" s="12"/>
      <c r="AF22" s="12"/>
      <c r="AG22" s="97"/>
      <c r="AH22" s="97"/>
      <c r="AI22" s="98">
        <v>11</v>
      </c>
      <c r="AJ22" s="97"/>
      <c r="AK22" s="97"/>
      <c r="AL22" s="2"/>
    </row>
    <row r="23" spans="1:38" x14ac:dyDescent="0.25">
      <c r="A23" s="3"/>
      <c r="B23" s="4"/>
      <c r="C23" s="174">
        <v>20</v>
      </c>
      <c r="D23" s="12">
        <v>18</v>
      </c>
      <c r="E23" s="11" t="s">
        <v>14</v>
      </c>
      <c r="F23" s="13">
        <v>2</v>
      </c>
      <c r="G23" s="92" t="s">
        <v>198</v>
      </c>
      <c r="H23" s="29" t="s">
        <v>199</v>
      </c>
      <c r="I23" s="12">
        <v>1</v>
      </c>
      <c r="J23" s="29" t="str">
        <f t="shared" si="4"/>
        <v>Land</v>
      </c>
      <c r="K23" s="29" t="str">
        <f t="shared" si="5"/>
        <v>Haus</v>
      </c>
      <c r="L23" s="127">
        <v>5.7687816445630276</v>
      </c>
      <c r="M23" s="21" t="str">
        <f t="shared" si="6"/>
        <v>nein</v>
      </c>
      <c r="N23" s="12" t="str">
        <f t="shared" si="3"/>
        <v/>
      </c>
      <c r="O23" s="21">
        <v>7</v>
      </c>
      <c r="P23" s="12" t="s">
        <v>34</v>
      </c>
      <c r="Q23" s="26">
        <v>0</v>
      </c>
      <c r="R23" s="12">
        <v>0</v>
      </c>
      <c r="S23" s="12">
        <v>1</v>
      </c>
      <c r="T23" s="12">
        <v>0</v>
      </c>
      <c r="U23" s="12">
        <v>1</v>
      </c>
      <c r="V23" s="12">
        <v>1</v>
      </c>
      <c r="W23" s="12">
        <v>1</v>
      </c>
      <c r="X23" s="12">
        <v>1</v>
      </c>
      <c r="Y23" s="12">
        <v>1</v>
      </c>
      <c r="Z23" s="12">
        <v>1</v>
      </c>
      <c r="AA23" s="12">
        <v>2</v>
      </c>
      <c r="AB23" s="12">
        <v>1</v>
      </c>
      <c r="AC23" s="13">
        <v>1</v>
      </c>
      <c r="AD23" s="12"/>
      <c r="AE23" s="12"/>
      <c r="AF23" s="12"/>
      <c r="AG23" s="97"/>
      <c r="AH23" s="97"/>
      <c r="AI23" s="98">
        <v>10</v>
      </c>
      <c r="AJ23" s="97"/>
      <c r="AK23" s="97"/>
      <c r="AL23" s="2"/>
    </row>
    <row r="24" spans="1:38" x14ac:dyDescent="0.25">
      <c r="A24" s="3"/>
      <c r="B24" s="4"/>
      <c r="C24" s="174">
        <v>21</v>
      </c>
      <c r="D24" s="12">
        <v>28</v>
      </c>
      <c r="E24" s="11" t="s">
        <v>14</v>
      </c>
      <c r="F24" s="13">
        <v>2</v>
      </c>
      <c r="G24" s="92" t="s">
        <v>116</v>
      </c>
      <c r="H24" s="29" t="s">
        <v>117</v>
      </c>
      <c r="I24" s="12">
        <v>1</v>
      </c>
      <c r="J24" s="29" t="str">
        <f t="shared" si="4"/>
        <v>Land</v>
      </c>
      <c r="K24" s="29" t="str">
        <f t="shared" si="5"/>
        <v>Haus</v>
      </c>
      <c r="L24" s="127">
        <v>11.537563289126055</v>
      </c>
      <c r="M24" s="21" t="str">
        <f t="shared" si="6"/>
        <v>nein</v>
      </c>
      <c r="N24" s="12" t="str">
        <f t="shared" si="3"/>
        <v/>
      </c>
      <c r="O24" s="21">
        <v>8</v>
      </c>
      <c r="P24" s="12" t="s">
        <v>34</v>
      </c>
      <c r="Q24" s="26">
        <v>0</v>
      </c>
      <c r="R24" s="12">
        <v>0</v>
      </c>
      <c r="S24" s="12">
        <v>1</v>
      </c>
      <c r="T24" s="12">
        <v>1</v>
      </c>
      <c r="U24" s="12">
        <v>0</v>
      </c>
      <c r="V24" s="12">
        <v>2</v>
      </c>
      <c r="W24" s="12">
        <v>1</v>
      </c>
      <c r="X24" s="12">
        <v>1</v>
      </c>
      <c r="Y24" s="12">
        <v>0</v>
      </c>
      <c r="Z24" s="12">
        <v>1</v>
      </c>
      <c r="AA24" s="12">
        <v>2</v>
      </c>
      <c r="AB24" s="12">
        <v>1</v>
      </c>
      <c r="AC24" s="13">
        <v>1</v>
      </c>
      <c r="AD24" s="12"/>
      <c r="AE24" s="12"/>
      <c r="AF24" s="12"/>
      <c r="AG24" s="97"/>
      <c r="AH24" s="97"/>
      <c r="AI24" s="97">
        <v>20</v>
      </c>
      <c r="AJ24" s="97"/>
      <c r="AK24" s="97"/>
      <c r="AL24" s="2"/>
    </row>
    <row r="25" spans="1:38" x14ac:dyDescent="0.25">
      <c r="A25" s="3"/>
      <c r="B25" s="4"/>
      <c r="C25" s="174">
        <v>22</v>
      </c>
      <c r="D25" s="12">
        <v>20</v>
      </c>
      <c r="E25" s="11" t="s">
        <v>14</v>
      </c>
      <c r="F25" s="13">
        <v>2</v>
      </c>
      <c r="G25" s="92" t="s">
        <v>94</v>
      </c>
      <c r="H25" s="29" t="s">
        <v>95</v>
      </c>
      <c r="I25" s="12">
        <v>1</v>
      </c>
      <c r="J25" s="29" t="str">
        <f t="shared" si="4"/>
        <v>Land</v>
      </c>
      <c r="K25" s="29" t="str">
        <f t="shared" si="5"/>
        <v>Haus</v>
      </c>
      <c r="L25" s="127">
        <v>5.7687816445630276</v>
      </c>
      <c r="M25" s="21" t="str">
        <f t="shared" si="6"/>
        <v>nein</v>
      </c>
      <c r="N25" s="12" t="str">
        <f t="shared" si="3"/>
        <v/>
      </c>
      <c r="O25" s="21">
        <v>9</v>
      </c>
      <c r="P25" s="12" t="s">
        <v>34</v>
      </c>
      <c r="Q25" s="26">
        <v>0</v>
      </c>
      <c r="R25" s="12">
        <v>0</v>
      </c>
      <c r="S25" s="12">
        <v>1</v>
      </c>
      <c r="T25" s="12">
        <v>0</v>
      </c>
      <c r="U25" s="12">
        <v>0</v>
      </c>
      <c r="V25" s="12">
        <v>2</v>
      </c>
      <c r="W25" s="12">
        <v>1</v>
      </c>
      <c r="X25" s="12">
        <v>1</v>
      </c>
      <c r="Y25" s="12">
        <v>0</v>
      </c>
      <c r="Z25" s="12">
        <v>1</v>
      </c>
      <c r="AA25" s="12">
        <v>2</v>
      </c>
      <c r="AB25" s="12">
        <v>1</v>
      </c>
      <c r="AC25" s="13">
        <v>1</v>
      </c>
      <c r="AD25" s="12"/>
      <c r="AE25" s="12"/>
      <c r="AF25" s="12"/>
      <c r="AG25" s="97"/>
      <c r="AH25" s="97"/>
      <c r="AI25" s="98">
        <v>12</v>
      </c>
      <c r="AJ25" s="97"/>
      <c r="AK25" s="97"/>
      <c r="AL25" s="2"/>
    </row>
    <row r="26" spans="1:38" x14ac:dyDescent="0.25">
      <c r="A26" s="3"/>
      <c r="B26" s="4"/>
      <c r="C26" s="174">
        <v>23</v>
      </c>
      <c r="D26" s="12">
        <v>10</v>
      </c>
      <c r="E26" s="11" t="s">
        <v>14</v>
      </c>
      <c r="F26" s="13">
        <v>2</v>
      </c>
      <c r="G26" s="92" t="s">
        <v>90</v>
      </c>
      <c r="H26" s="29" t="s">
        <v>91</v>
      </c>
      <c r="I26" s="12">
        <v>3</v>
      </c>
      <c r="J26" s="85" t="str">
        <f t="shared" si="4"/>
        <v>Stadt</v>
      </c>
      <c r="K26" s="29" t="s">
        <v>71</v>
      </c>
      <c r="L26" s="127">
        <v>11.537563289126055</v>
      </c>
      <c r="M26" s="21" t="str">
        <f t="shared" si="6"/>
        <v>nein</v>
      </c>
      <c r="N26" s="12" t="str">
        <f t="shared" si="3"/>
        <v>ja</v>
      </c>
      <c r="O26" s="21">
        <v>10</v>
      </c>
      <c r="P26" s="12" t="s">
        <v>34</v>
      </c>
      <c r="Q26" s="26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1</v>
      </c>
      <c r="X26" s="12">
        <v>1</v>
      </c>
      <c r="Y26" s="12">
        <v>1</v>
      </c>
      <c r="Z26" s="12">
        <v>1</v>
      </c>
      <c r="AA26" s="12">
        <v>2</v>
      </c>
      <c r="AB26" s="12">
        <v>1</v>
      </c>
      <c r="AC26" s="13">
        <v>1</v>
      </c>
      <c r="AD26" s="12"/>
      <c r="AE26" s="12"/>
      <c r="AF26" s="12"/>
      <c r="AG26" s="97"/>
      <c r="AH26" s="97"/>
      <c r="AI26" s="97">
        <v>2</v>
      </c>
      <c r="AJ26" s="97"/>
      <c r="AK26" s="97"/>
      <c r="AL26" s="2"/>
    </row>
    <row r="27" spans="1:38" x14ac:dyDescent="0.25">
      <c r="A27" s="3"/>
      <c r="B27" s="4"/>
      <c r="C27" s="174">
        <v>24</v>
      </c>
      <c r="D27" s="12">
        <v>29</v>
      </c>
      <c r="E27" s="11" t="s">
        <v>14</v>
      </c>
      <c r="F27" s="13">
        <v>2</v>
      </c>
      <c r="G27" s="92" t="s">
        <v>120</v>
      </c>
      <c r="H27" s="29" t="s">
        <v>121</v>
      </c>
      <c r="I27" s="12">
        <v>1</v>
      </c>
      <c r="J27" s="29" t="str">
        <f t="shared" si="4"/>
        <v>Land</v>
      </c>
      <c r="K27" s="29" t="str">
        <f t="shared" si="5"/>
        <v>Haus</v>
      </c>
      <c r="L27" s="127">
        <v>11.537563289126055</v>
      </c>
      <c r="M27" s="21" t="str">
        <f t="shared" si="6"/>
        <v>nein</v>
      </c>
      <c r="N27" s="12" t="str">
        <f t="shared" si="3"/>
        <v/>
      </c>
      <c r="O27" s="21">
        <v>12</v>
      </c>
      <c r="P27" s="12" t="s">
        <v>34</v>
      </c>
      <c r="Q27" s="26">
        <v>0</v>
      </c>
      <c r="R27" s="12">
        <v>0</v>
      </c>
      <c r="S27" s="12">
        <v>1</v>
      </c>
      <c r="T27" s="12">
        <v>1</v>
      </c>
      <c r="U27" s="12">
        <v>0</v>
      </c>
      <c r="V27" s="12">
        <v>2</v>
      </c>
      <c r="W27" s="12">
        <v>1</v>
      </c>
      <c r="X27" s="12">
        <v>1</v>
      </c>
      <c r="Y27" s="12">
        <v>1</v>
      </c>
      <c r="Z27" s="12">
        <v>1</v>
      </c>
      <c r="AA27" s="12">
        <v>2</v>
      </c>
      <c r="AB27" s="12">
        <v>1</v>
      </c>
      <c r="AC27" s="13">
        <v>1</v>
      </c>
      <c r="AD27" s="12"/>
      <c r="AE27" s="12"/>
      <c r="AF27" s="12"/>
      <c r="AG27" s="97"/>
      <c r="AH27" s="97"/>
      <c r="AI27" s="97">
        <v>21</v>
      </c>
      <c r="AJ27" s="97"/>
      <c r="AK27" s="97"/>
      <c r="AL27" s="2"/>
    </row>
    <row r="28" spans="1:38" x14ac:dyDescent="0.25">
      <c r="A28" s="3"/>
      <c r="B28" s="4"/>
      <c r="C28" s="174">
        <v>25</v>
      </c>
      <c r="D28" s="12">
        <v>30</v>
      </c>
      <c r="E28" s="11" t="s">
        <v>14</v>
      </c>
      <c r="F28" s="13">
        <v>2</v>
      </c>
      <c r="G28" s="92" t="s">
        <v>132</v>
      </c>
      <c r="H28" s="29" t="s">
        <v>133</v>
      </c>
      <c r="I28" s="12">
        <v>1</v>
      </c>
      <c r="J28" s="29" t="str">
        <f t="shared" si="4"/>
        <v>Land</v>
      </c>
      <c r="K28" s="29" t="str">
        <f t="shared" si="5"/>
        <v>Haus</v>
      </c>
      <c r="L28" s="127">
        <v>11.537563289126055</v>
      </c>
      <c r="M28" s="21" t="str">
        <f t="shared" si="6"/>
        <v>nein</v>
      </c>
      <c r="N28" s="12" t="str">
        <f t="shared" si="3"/>
        <v/>
      </c>
      <c r="O28" s="21">
        <v>13</v>
      </c>
      <c r="P28" s="12" t="s">
        <v>34</v>
      </c>
      <c r="Q28" s="26">
        <v>0</v>
      </c>
      <c r="R28" s="12">
        <v>0</v>
      </c>
      <c r="S28" s="12">
        <v>1</v>
      </c>
      <c r="T28" s="12">
        <v>0</v>
      </c>
      <c r="U28" s="12">
        <v>0</v>
      </c>
      <c r="V28" s="12">
        <v>2</v>
      </c>
      <c r="W28" s="12">
        <v>1</v>
      </c>
      <c r="X28" s="12">
        <v>1</v>
      </c>
      <c r="Y28" s="12">
        <v>1</v>
      </c>
      <c r="Z28" s="12">
        <v>1</v>
      </c>
      <c r="AA28" s="12">
        <v>2</v>
      </c>
      <c r="AB28" s="12">
        <v>1</v>
      </c>
      <c r="AC28" s="13">
        <v>1</v>
      </c>
      <c r="AD28" s="12"/>
      <c r="AE28" s="12"/>
      <c r="AF28" s="12"/>
      <c r="AG28" s="97"/>
      <c r="AH28" s="97"/>
      <c r="AI28" s="97">
        <v>22</v>
      </c>
      <c r="AJ28" s="97"/>
      <c r="AK28" s="97"/>
      <c r="AL28" s="2"/>
    </row>
    <row r="29" spans="1:38" x14ac:dyDescent="0.25">
      <c r="A29" s="3"/>
      <c r="B29" s="4"/>
      <c r="C29" s="174">
        <v>26</v>
      </c>
      <c r="D29" s="12">
        <v>31</v>
      </c>
      <c r="E29" s="11" t="s">
        <v>14</v>
      </c>
      <c r="F29" s="13">
        <v>2</v>
      </c>
      <c r="G29" s="92" t="s">
        <v>142</v>
      </c>
      <c r="H29" s="29" t="s">
        <v>143</v>
      </c>
      <c r="I29" s="12">
        <v>1</v>
      </c>
      <c r="J29" s="29" t="str">
        <f t="shared" si="4"/>
        <v>Land</v>
      </c>
      <c r="K29" s="29" t="str">
        <f t="shared" si="5"/>
        <v>Haus</v>
      </c>
      <c r="L29" s="127">
        <v>11.537563289126055</v>
      </c>
      <c r="M29" s="21" t="str">
        <f t="shared" si="6"/>
        <v>nein</v>
      </c>
      <c r="N29" s="12" t="str">
        <f t="shared" si="3"/>
        <v/>
      </c>
      <c r="O29" s="21">
        <v>14</v>
      </c>
      <c r="P29" s="12" t="s">
        <v>34</v>
      </c>
      <c r="Q29" s="26">
        <v>0</v>
      </c>
      <c r="R29" s="12">
        <v>0</v>
      </c>
      <c r="S29" s="12">
        <v>1</v>
      </c>
      <c r="T29" s="12">
        <v>0</v>
      </c>
      <c r="U29" s="12">
        <v>0</v>
      </c>
      <c r="V29" s="12">
        <v>2</v>
      </c>
      <c r="W29" s="12">
        <v>1</v>
      </c>
      <c r="X29" s="12">
        <v>1</v>
      </c>
      <c r="Y29" s="12">
        <v>0</v>
      </c>
      <c r="Z29" s="12">
        <v>1</v>
      </c>
      <c r="AA29" s="12">
        <v>2</v>
      </c>
      <c r="AB29" s="12">
        <v>1</v>
      </c>
      <c r="AC29" s="13">
        <v>1</v>
      </c>
      <c r="AD29" s="12"/>
      <c r="AE29" s="12"/>
      <c r="AF29" s="12"/>
      <c r="AG29" s="97"/>
      <c r="AH29" s="97"/>
      <c r="AI29" s="97">
        <v>23</v>
      </c>
      <c r="AJ29" s="97"/>
      <c r="AK29" s="97"/>
      <c r="AL29" s="2"/>
    </row>
    <row r="30" spans="1:38" x14ac:dyDescent="0.25">
      <c r="A30" s="3"/>
      <c r="B30" s="4"/>
      <c r="C30" s="174">
        <v>27</v>
      </c>
      <c r="D30" s="12">
        <v>32</v>
      </c>
      <c r="E30" s="11" t="s">
        <v>14</v>
      </c>
      <c r="F30" s="13">
        <v>2</v>
      </c>
      <c r="G30" s="92" t="s">
        <v>110</v>
      </c>
      <c r="H30" s="29" t="s">
        <v>111</v>
      </c>
      <c r="I30" s="12">
        <v>1</v>
      </c>
      <c r="J30" s="29" t="str">
        <f t="shared" si="4"/>
        <v>Land</v>
      </c>
      <c r="K30" s="29" t="str">
        <f t="shared" si="5"/>
        <v>Haus</v>
      </c>
      <c r="L30" s="127">
        <v>11.537563289126055</v>
      </c>
      <c r="M30" s="21" t="str">
        <f t="shared" si="6"/>
        <v>nein</v>
      </c>
      <c r="N30" s="12" t="str">
        <f t="shared" si="3"/>
        <v/>
      </c>
      <c r="O30" s="21">
        <v>16</v>
      </c>
      <c r="P30" s="12" t="s">
        <v>34</v>
      </c>
      <c r="Q30" s="26">
        <v>0</v>
      </c>
      <c r="R30" s="12">
        <v>0</v>
      </c>
      <c r="S30" s="12">
        <v>1</v>
      </c>
      <c r="T30" s="12">
        <v>0</v>
      </c>
      <c r="U30" s="12">
        <v>0</v>
      </c>
      <c r="V30" s="12">
        <v>2</v>
      </c>
      <c r="W30" s="12">
        <v>1</v>
      </c>
      <c r="X30" s="12">
        <v>1</v>
      </c>
      <c r="Y30" s="12">
        <v>0</v>
      </c>
      <c r="Z30" s="12">
        <v>1</v>
      </c>
      <c r="AA30" s="12">
        <v>2</v>
      </c>
      <c r="AB30" s="12">
        <v>1</v>
      </c>
      <c r="AC30" s="13">
        <v>1</v>
      </c>
      <c r="AD30" s="12"/>
      <c r="AE30" s="12"/>
      <c r="AF30" s="12"/>
      <c r="AG30" s="97"/>
      <c r="AH30" s="97"/>
      <c r="AI30" s="97">
        <v>24</v>
      </c>
      <c r="AJ30" s="97"/>
      <c r="AK30" s="97"/>
      <c r="AL30" s="2"/>
    </row>
    <row r="31" spans="1:38" x14ac:dyDescent="0.25">
      <c r="A31" s="3"/>
      <c r="B31" s="4"/>
      <c r="C31" s="174">
        <v>28</v>
      </c>
      <c r="D31" s="12">
        <v>33</v>
      </c>
      <c r="E31" s="11" t="s">
        <v>14</v>
      </c>
      <c r="F31" s="13">
        <v>2</v>
      </c>
      <c r="G31" s="92" t="s">
        <v>112</v>
      </c>
      <c r="H31" s="29" t="s">
        <v>113</v>
      </c>
      <c r="I31" s="12">
        <v>1</v>
      </c>
      <c r="J31" s="29" t="str">
        <f t="shared" si="4"/>
        <v>Land</v>
      </c>
      <c r="K31" s="29" t="str">
        <f t="shared" si="5"/>
        <v>Haus</v>
      </c>
      <c r="L31" s="127">
        <v>11.537563289126055</v>
      </c>
      <c r="M31" s="21" t="str">
        <f t="shared" si="6"/>
        <v>nein</v>
      </c>
      <c r="N31" s="12" t="str">
        <f t="shared" si="3"/>
        <v/>
      </c>
      <c r="O31" s="21">
        <v>18</v>
      </c>
      <c r="P31" s="12" t="s">
        <v>34</v>
      </c>
      <c r="Q31" s="26">
        <v>0</v>
      </c>
      <c r="R31" s="12">
        <v>0</v>
      </c>
      <c r="S31" s="12">
        <v>1</v>
      </c>
      <c r="T31" s="12">
        <v>1</v>
      </c>
      <c r="U31" s="12">
        <v>0</v>
      </c>
      <c r="V31" s="12">
        <v>1</v>
      </c>
      <c r="W31" s="12">
        <v>1</v>
      </c>
      <c r="X31" s="12">
        <v>0</v>
      </c>
      <c r="Y31" s="12">
        <v>1</v>
      </c>
      <c r="Z31" s="12">
        <v>0</v>
      </c>
      <c r="AA31" s="12">
        <v>2</v>
      </c>
      <c r="AB31" s="12">
        <v>1</v>
      </c>
      <c r="AC31" s="13">
        <v>1</v>
      </c>
      <c r="AD31" s="12"/>
      <c r="AE31" s="12"/>
      <c r="AF31" s="12"/>
      <c r="AG31" s="97"/>
      <c r="AH31" s="97"/>
      <c r="AI31" s="97">
        <v>25</v>
      </c>
      <c r="AJ31" s="97"/>
      <c r="AK31" s="97"/>
      <c r="AL31" s="2"/>
    </row>
    <row r="32" spans="1:38" x14ac:dyDescent="0.25">
      <c r="A32" s="3"/>
      <c r="B32" s="4"/>
      <c r="C32" s="174">
        <v>29</v>
      </c>
      <c r="D32" s="12">
        <v>11</v>
      </c>
      <c r="E32" s="11" t="s">
        <v>14</v>
      </c>
      <c r="F32" s="13">
        <v>2</v>
      </c>
      <c r="G32" s="92" t="s">
        <v>92</v>
      </c>
      <c r="H32" s="29" t="s">
        <v>93</v>
      </c>
      <c r="I32" s="12">
        <v>3</v>
      </c>
      <c r="J32" s="85" t="str">
        <f t="shared" si="4"/>
        <v>Stadt</v>
      </c>
      <c r="K32" s="29" t="s">
        <v>71</v>
      </c>
      <c r="L32" s="127">
        <v>11.537563289126055</v>
      </c>
      <c r="M32" s="21" t="str">
        <f t="shared" si="6"/>
        <v>nein</v>
      </c>
      <c r="N32" s="12" t="str">
        <f t="shared" si="3"/>
        <v>ja</v>
      </c>
      <c r="O32" s="21">
        <v>19</v>
      </c>
      <c r="P32" s="12" t="s">
        <v>34</v>
      </c>
      <c r="Q32" s="26">
        <v>0</v>
      </c>
      <c r="R32" s="12">
        <v>0</v>
      </c>
      <c r="S32" s="12">
        <v>0</v>
      </c>
      <c r="T32" s="12">
        <v>0</v>
      </c>
      <c r="U32" s="12">
        <v>0</v>
      </c>
      <c r="V32" s="12">
        <v>2</v>
      </c>
      <c r="W32" s="12">
        <v>1</v>
      </c>
      <c r="X32" s="12">
        <v>1</v>
      </c>
      <c r="Y32" s="12">
        <v>1</v>
      </c>
      <c r="Z32" s="12">
        <v>1</v>
      </c>
      <c r="AA32" s="12">
        <v>2</v>
      </c>
      <c r="AB32" s="12">
        <v>1</v>
      </c>
      <c r="AC32" s="13">
        <v>1</v>
      </c>
      <c r="AD32" s="12"/>
      <c r="AE32" s="12"/>
      <c r="AF32" s="12"/>
      <c r="AG32" s="97"/>
      <c r="AH32" s="97"/>
      <c r="AI32" s="97">
        <v>3</v>
      </c>
      <c r="AJ32" s="97"/>
      <c r="AK32" s="97"/>
      <c r="AL32" s="2"/>
    </row>
    <row r="33" spans="1:38" x14ac:dyDescent="0.25">
      <c r="A33" s="3"/>
      <c r="B33" s="14"/>
      <c r="C33" s="175">
        <v>30</v>
      </c>
      <c r="D33" s="14">
        <v>34</v>
      </c>
      <c r="E33" s="15" t="s">
        <v>14</v>
      </c>
      <c r="F33" s="16">
        <v>2</v>
      </c>
      <c r="G33" s="93" t="s">
        <v>158</v>
      </c>
      <c r="H33" s="30" t="s">
        <v>159</v>
      </c>
      <c r="I33" s="14">
        <v>2</v>
      </c>
      <c r="J33" s="30" t="str">
        <f t="shared" si="4"/>
        <v>Land</v>
      </c>
      <c r="K33" s="30" t="str">
        <f t="shared" si="5"/>
        <v>Haus</v>
      </c>
      <c r="L33" s="128">
        <v>11.537563289126055</v>
      </c>
      <c r="M33" s="22" t="str">
        <f t="shared" si="6"/>
        <v>nein</v>
      </c>
      <c r="N33" s="14" t="str">
        <f t="shared" si="3"/>
        <v/>
      </c>
      <c r="O33" s="22">
        <v>27</v>
      </c>
      <c r="P33" s="14" t="s">
        <v>34</v>
      </c>
      <c r="Q33" s="27">
        <v>1</v>
      </c>
      <c r="R33" s="14">
        <v>0</v>
      </c>
      <c r="S33" s="14">
        <v>1</v>
      </c>
      <c r="T33" s="14">
        <v>0</v>
      </c>
      <c r="U33" s="14">
        <v>0</v>
      </c>
      <c r="V33" s="14">
        <v>1</v>
      </c>
      <c r="W33" s="14">
        <v>0</v>
      </c>
      <c r="X33" s="14">
        <v>1</v>
      </c>
      <c r="Y33" s="14">
        <v>0</v>
      </c>
      <c r="Z33" s="14">
        <v>1</v>
      </c>
      <c r="AA33" s="14">
        <v>2</v>
      </c>
      <c r="AB33" s="14">
        <v>1</v>
      </c>
      <c r="AC33" s="16">
        <v>1</v>
      </c>
      <c r="AD33" s="12"/>
      <c r="AE33" s="12"/>
      <c r="AF33" s="12"/>
      <c r="AG33" s="97"/>
      <c r="AH33" s="97"/>
      <c r="AI33" s="97">
        <v>26</v>
      </c>
      <c r="AJ33" s="97"/>
      <c r="AK33" s="97"/>
      <c r="AL33" s="2"/>
    </row>
    <row r="34" spans="1:38" x14ac:dyDescent="0.25">
      <c r="A34" s="3"/>
      <c r="B34" s="4"/>
      <c r="C34" s="174">
        <v>31</v>
      </c>
      <c r="D34" s="12">
        <v>5</v>
      </c>
      <c r="E34" s="11" t="s">
        <v>15</v>
      </c>
      <c r="F34" s="13">
        <v>3</v>
      </c>
      <c r="G34" s="92" t="s">
        <v>148</v>
      </c>
      <c r="H34" s="29" t="s">
        <v>149</v>
      </c>
      <c r="I34" s="12">
        <v>1</v>
      </c>
      <c r="J34" s="29" t="str">
        <f t="shared" si="4"/>
        <v>Land</v>
      </c>
      <c r="K34" s="29" t="str">
        <f t="shared" si="5"/>
        <v>Haus</v>
      </c>
      <c r="L34" s="127">
        <v>11.537563289126055</v>
      </c>
      <c r="M34" s="21" t="str">
        <f t="shared" si="6"/>
        <v>nein</v>
      </c>
      <c r="N34" s="12" t="str">
        <f t="shared" si="3"/>
        <v/>
      </c>
      <c r="O34" s="21">
        <v>3</v>
      </c>
      <c r="P34" s="12" t="s">
        <v>35</v>
      </c>
      <c r="Q34" s="26">
        <v>0</v>
      </c>
      <c r="R34" s="12">
        <v>0</v>
      </c>
      <c r="S34" s="12">
        <v>1</v>
      </c>
      <c r="T34" s="12">
        <v>0</v>
      </c>
      <c r="U34" s="12">
        <v>0</v>
      </c>
      <c r="V34" s="12">
        <v>2</v>
      </c>
      <c r="W34" s="12">
        <v>2</v>
      </c>
      <c r="X34" s="12">
        <v>1</v>
      </c>
      <c r="Y34" s="12">
        <v>0</v>
      </c>
      <c r="Z34" s="12">
        <v>0</v>
      </c>
      <c r="AA34" s="12">
        <v>3</v>
      </c>
      <c r="AB34" s="12">
        <v>2</v>
      </c>
      <c r="AC34" s="13">
        <v>1</v>
      </c>
      <c r="AD34" s="12"/>
      <c r="AE34" s="12"/>
      <c r="AF34" s="12"/>
      <c r="AG34" s="97"/>
      <c r="AH34" s="97">
        <v>3</v>
      </c>
      <c r="AI34" s="97"/>
      <c r="AJ34" s="97"/>
      <c r="AK34" s="97"/>
      <c r="AL34" s="2"/>
    </row>
    <row r="35" spans="1:38" x14ac:dyDescent="0.25">
      <c r="A35" s="3"/>
      <c r="B35" s="4"/>
      <c r="C35" s="174">
        <v>32</v>
      </c>
      <c r="D35" s="12">
        <v>6</v>
      </c>
      <c r="E35" s="11" t="s">
        <v>15</v>
      </c>
      <c r="F35" s="13">
        <v>3</v>
      </c>
      <c r="G35" s="92" t="s">
        <v>176</v>
      </c>
      <c r="H35" s="29" t="s">
        <v>177</v>
      </c>
      <c r="I35" s="12">
        <v>1</v>
      </c>
      <c r="J35" s="29" t="str">
        <f t="shared" si="4"/>
        <v>Land</v>
      </c>
      <c r="K35" s="29" t="str">
        <f t="shared" si="5"/>
        <v>Haus</v>
      </c>
      <c r="L35" s="127">
        <v>11.537563289126055</v>
      </c>
      <c r="M35" s="21" t="str">
        <f t="shared" si="6"/>
        <v>nein</v>
      </c>
      <c r="N35" s="12" t="str">
        <f t="shared" si="3"/>
        <v/>
      </c>
      <c r="O35" s="21">
        <v>4</v>
      </c>
      <c r="P35" s="12" t="s">
        <v>35</v>
      </c>
      <c r="Q35" s="26">
        <v>0</v>
      </c>
      <c r="R35" s="12">
        <v>0</v>
      </c>
      <c r="S35" s="12">
        <v>1</v>
      </c>
      <c r="T35" s="12">
        <v>0</v>
      </c>
      <c r="U35" s="12">
        <v>0</v>
      </c>
      <c r="V35" s="12">
        <v>2</v>
      </c>
      <c r="W35" s="12">
        <v>1</v>
      </c>
      <c r="X35" s="12">
        <v>1</v>
      </c>
      <c r="Y35" s="12">
        <v>1</v>
      </c>
      <c r="Z35" s="12">
        <v>1</v>
      </c>
      <c r="AA35" s="12">
        <v>3</v>
      </c>
      <c r="AB35" s="12">
        <v>1</v>
      </c>
      <c r="AC35" s="13">
        <v>1</v>
      </c>
      <c r="AD35" s="12"/>
      <c r="AE35" s="12"/>
      <c r="AF35" s="12"/>
      <c r="AG35" s="97"/>
      <c r="AH35" s="97">
        <v>4</v>
      </c>
      <c r="AI35" s="97"/>
      <c r="AJ35" s="97"/>
      <c r="AK35" s="97"/>
      <c r="AL35" s="2"/>
    </row>
    <row r="36" spans="1:38" x14ac:dyDescent="0.25">
      <c r="A36" s="3"/>
      <c r="B36" s="4"/>
      <c r="C36" s="174">
        <v>33</v>
      </c>
      <c r="D36" s="12">
        <v>16</v>
      </c>
      <c r="E36" s="11" t="s">
        <v>15</v>
      </c>
      <c r="F36" s="13">
        <v>3</v>
      </c>
      <c r="G36" s="92" t="s">
        <v>126</v>
      </c>
      <c r="H36" s="29" t="s">
        <v>127</v>
      </c>
      <c r="I36" s="12">
        <v>1</v>
      </c>
      <c r="J36" s="29" t="str">
        <f t="shared" si="4"/>
        <v>Land</v>
      </c>
      <c r="K36" s="29" t="str">
        <f t="shared" si="5"/>
        <v>Haus</v>
      </c>
      <c r="L36" s="127">
        <v>5.7687816445630276</v>
      </c>
      <c r="M36" s="21" t="str">
        <f t="shared" si="6"/>
        <v>nein</v>
      </c>
      <c r="N36" s="12" t="str">
        <f t="shared" si="3"/>
        <v/>
      </c>
      <c r="O36" s="21">
        <v>8</v>
      </c>
      <c r="P36" s="12" t="s">
        <v>35</v>
      </c>
      <c r="Q36" s="26">
        <v>0</v>
      </c>
      <c r="R36" s="12">
        <v>0</v>
      </c>
      <c r="S36" s="12">
        <v>1</v>
      </c>
      <c r="T36" s="12">
        <v>0</v>
      </c>
      <c r="U36" s="12">
        <v>0</v>
      </c>
      <c r="V36" s="12">
        <v>2</v>
      </c>
      <c r="W36" s="12">
        <v>2</v>
      </c>
      <c r="X36" s="12">
        <v>1</v>
      </c>
      <c r="Y36" s="12">
        <v>1</v>
      </c>
      <c r="Z36" s="12">
        <v>1</v>
      </c>
      <c r="AA36" s="12">
        <v>3</v>
      </c>
      <c r="AB36" s="12">
        <v>2</v>
      </c>
      <c r="AC36" s="13">
        <v>1</v>
      </c>
      <c r="AD36" s="12"/>
      <c r="AE36" s="12"/>
      <c r="AF36" s="12"/>
      <c r="AG36" s="97"/>
      <c r="AH36" s="97"/>
      <c r="AI36" s="98">
        <v>8</v>
      </c>
      <c r="AJ36" s="97"/>
      <c r="AK36" s="97"/>
      <c r="AL36" s="2"/>
    </row>
    <row r="37" spans="1:38" x14ac:dyDescent="0.25">
      <c r="A37" s="3"/>
      <c r="B37" s="4"/>
      <c r="C37" s="174">
        <v>34</v>
      </c>
      <c r="D37" s="12">
        <v>17</v>
      </c>
      <c r="E37" s="11" t="s">
        <v>15</v>
      </c>
      <c r="F37" s="13">
        <v>3</v>
      </c>
      <c r="G37" s="92" t="s">
        <v>128</v>
      </c>
      <c r="H37" s="29" t="s">
        <v>129</v>
      </c>
      <c r="I37" s="12">
        <v>1</v>
      </c>
      <c r="J37" s="29" t="str">
        <f t="shared" si="4"/>
        <v>Land</v>
      </c>
      <c r="K37" s="29" t="str">
        <f t="shared" si="5"/>
        <v>Haus</v>
      </c>
      <c r="L37" s="127">
        <v>5.7687816445630276</v>
      </c>
      <c r="M37" s="21" t="str">
        <f t="shared" si="6"/>
        <v>nein</v>
      </c>
      <c r="N37" s="12" t="str">
        <f t="shared" si="3"/>
        <v/>
      </c>
      <c r="O37" s="21">
        <v>9</v>
      </c>
      <c r="P37" s="12" t="s">
        <v>35</v>
      </c>
      <c r="Q37" s="26">
        <v>0</v>
      </c>
      <c r="R37" s="12">
        <v>0</v>
      </c>
      <c r="S37" s="12">
        <v>1</v>
      </c>
      <c r="T37" s="12">
        <v>1</v>
      </c>
      <c r="U37" s="12">
        <v>0</v>
      </c>
      <c r="V37" s="12">
        <v>2</v>
      </c>
      <c r="W37" s="12">
        <v>1</v>
      </c>
      <c r="X37" s="12">
        <v>1</v>
      </c>
      <c r="Y37" s="12">
        <v>0</v>
      </c>
      <c r="Z37" s="12">
        <v>1</v>
      </c>
      <c r="AA37" s="12">
        <v>3</v>
      </c>
      <c r="AB37" s="12">
        <v>1</v>
      </c>
      <c r="AC37" s="13">
        <v>1</v>
      </c>
      <c r="AD37" s="12"/>
      <c r="AE37" s="12"/>
      <c r="AF37" s="12"/>
      <c r="AG37" s="97"/>
      <c r="AH37" s="97"/>
      <c r="AI37" s="98">
        <v>9</v>
      </c>
      <c r="AJ37" s="97"/>
      <c r="AK37" s="97"/>
      <c r="AL37" s="2"/>
    </row>
    <row r="38" spans="1:38" x14ac:dyDescent="0.25">
      <c r="A38" s="3"/>
      <c r="B38" s="4"/>
      <c r="C38" s="174">
        <v>35</v>
      </c>
      <c r="D38" s="12">
        <v>35</v>
      </c>
      <c r="E38" s="11" t="s">
        <v>15</v>
      </c>
      <c r="F38" s="13">
        <v>3</v>
      </c>
      <c r="G38" s="92" t="s">
        <v>134</v>
      </c>
      <c r="H38" s="29" t="s">
        <v>135</v>
      </c>
      <c r="I38" s="12">
        <v>1</v>
      </c>
      <c r="J38" s="29" t="str">
        <f t="shared" si="4"/>
        <v>Land</v>
      </c>
      <c r="K38" s="29" t="str">
        <f t="shared" si="5"/>
        <v>Haus</v>
      </c>
      <c r="L38" s="127">
        <v>11.537563289126055</v>
      </c>
      <c r="M38" s="21" t="str">
        <f t="shared" si="6"/>
        <v>nein</v>
      </c>
      <c r="N38" s="12" t="str">
        <f t="shared" si="3"/>
        <v/>
      </c>
      <c r="O38" s="21">
        <v>10</v>
      </c>
      <c r="P38" s="12" t="s">
        <v>35</v>
      </c>
      <c r="Q38" s="26">
        <v>0</v>
      </c>
      <c r="R38" s="12">
        <v>0</v>
      </c>
      <c r="S38" s="12">
        <v>1</v>
      </c>
      <c r="T38" s="12">
        <v>1</v>
      </c>
      <c r="U38" s="12">
        <v>0</v>
      </c>
      <c r="V38" s="12">
        <v>2</v>
      </c>
      <c r="W38" s="12">
        <v>1</v>
      </c>
      <c r="X38" s="12">
        <v>1</v>
      </c>
      <c r="Y38" s="12">
        <v>0</v>
      </c>
      <c r="Z38" s="12">
        <v>1</v>
      </c>
      <c r="AA38" s="12">
        <v>3</v>
      </c>
      <c r="AB38" s="12">
        <v>1</v>
      </c>
      <c r="AC38" s="13">
        <v>1</v>
      </c>
      <c r="AD38" s="12"/>
      <c r="AE38" s="12"/>
      <c r="AF38" s="12"/>
      <c r="AG38" s="97"/>
      <c r="AH38" s="97"/>
      <c r="AI38" s="97">
        <v>27</v>
      </c>
      <c r="AJ38" s="97"/>
      <c r="AK38" s="97"/>
      <c r="AL38" s="2"/>
    </row>
    <row r="39" spans="1:38" x14ac:dyDescent="0.25">
      <c r="A39" s="3"/>
      <c r="B39" s="4"/>
      <c r="C39" s="174">
        <v>36</v>
      </c>
      <c r="D39" s="12">
        <v>36</v>
      </c>
      <c r="E39" s="11" t="s">
        <v>15</v>
      </c>
      <c r="F39" s="13">
        <v>3</v>
      </c>
      <c r="G39" s="92" t="s">
        <v>144</v>
      </c>
      <c r="H39" s="29" t="s">
        <v>145</v>
      </c>
      <c r="I39" s="12">
        <v>1</v>
      </c>
      <c r="J39" s="29" t="str">
        <f t="shared" si="4"/>
        <v>Land</v>
      </c>
      <c r="K39" s="29" t="str">
        <f t="shared" si="5"/>
        <v>Haus</v>
      </c>
      <c r="L39" s="127">
        <v>11.537563289126055</v>
      </c>
      <c r="M39" s="21" t="str">
        <f t="shared" si="6"/>
        <v>nein</v>
      </c>
      <c r="N39" s="12" t="str">
        <f t="shared" si="3"/>
        <v/>
      </c>
      <c r="O39" s="21">
        <v>11</v>
      </c>
      <c r="P39" s="12" t="s">
        <v>35</v>
      </c>
      <c r="Q39" s="26">
        <v>0</v>
      </c>
      <c r="R39" s="12">
        <v>0</v>
      </c>
      <c r="S39" s="12">
        <v>1</v>
      </c>
      <c r="T39" s="12">
        <v>1</v>
      </c>
      <c r="U39" s="12">
        <v>0</v>
      </c>
      <c r="V39" s="12">
        <v>2</v>
      </c>
      <c r="W39" s="12">
        <v>1</v>
      </c>
      <c r="X39" s="12">
        <v>1</v>
      </c>
      <c r="Y39" s="12">
        <v>1</v>
      </c>
      <c r="Z39" s="12">
        <v>1</v>
      </c>
      <c r="AA39" s="12">
        <v>3</v>
      </c>
      <c r="AB39" s="12">
        <v>2</v>
      </c>
      <c r="AC39" s="13">
        <v>1</v>
      </c>
      <c r="AD39" s="12"/>
      <c r="AE39" s="12"/>
      <c r="AF39" s="12"/>
      <c r="AG39" s="97"/>
      <c r="AH39" s="97"/>
      <c r="AI39" s="97">
        <v>28</v>
      </c>
      <c r="AJ39" s="97"/>
      <c r="AK39" s="97"/>
      <c r="AL39" s="2"/>
    </row>
    <row r="40" spans="1:38" x14ac:dyDescent="0.25">
      <c r="A40" s="3"/>
      <c r="B40" s="4"/>
      <c r="C40" s="174">
        <v>37</v>
      </c>
      <c r="D40" s="12">
        <v>18</v>
      </c>
      <c r="E40" s="11" t="s">
        <v>15</v>
      </c>
      <c r="F40" s="13">
        <v>3</v>
      </c>
      <c r="G40" s="92" t="s">
        <v>198</v>
      </c>
      <c r="H40" s="29" t="s">
        <v>199</v>
      </c>
      <c r="I40" s="12">
        <v>1</v>
      </c>
      <c r="J40" s="29" t="str">
        <f t="shared" si="4"/>
        <v>Land</v>
      </c>
      <c r="K40" s="29" t="str">
        <f t="shared" si="5"/>
        <v>Haus</v>
      </c>
      <c r="L40" s="127">
        <v>5.7687816445630276</v>
      </c>
      <c r="M40" s="21" t="str">
        <f t="shared" si="6"/>
        <v>nein</v>
      </c>
      <c r="N40" s="12" t="str">
        <f t="shared" si="3"/>
        <v/>
      </c>
      <c r="O40" s="21">
        <v>14</v>
      </c>
      <c r="P40" s="12" t="s">
        <v>35</v>
      </c>
      <c r="Q40" s="26">
        <v>0</v>
      </c>
      <c r="R40" s="12">
        <v>0</v>
      </c>
      <c r="S40" s="12">
        <v>1</v>
      </c>
      <c r="T40" s="12">
        <v>0</v>
      </c>
      <c r="U40" s="12">
        <v>0</v>
      </c>
      <c r="V40" s="12">
        <v>2</v>
      </c>
      <c r="W40" s="12">
        <v>2</v>
      </c>
      <c r="X40" s="12">
        <v>1</v>
      </c>
      <c r="Y40" s="12">
        <v>0</v>
      </c>
      <c r="Z40" s="12">
        <v>1</v>
      </c>
      <c r="AA40" s="12">
        <v>3</v>
      </c>
      <c r="AB40" s="12">
        <v>2</v>
      </c>
      <c r="AC40" s="13">
        <v>1</v>
      </c>
      <c r="AD40" s="12"/>
      <c r="AE40" s="12"/>
      <c r="AF40" s="12"/>
      <c r="AG40" s="97"/>
      <c r="AH40" s="97"/>
      <c r="AI40" s="98">
        <v>10</v>
      </c>
      <c r="AJ40" s="97"/>
      <c r="AK40" s="97"/>
      <c r="AL40" s="2"/>
    </row>
    <row r="41" spans="1:38" x14ac:dyDescent="0.25">
      <c r="A41" s="3"/>
      <c r="B41" s="4"/>
      <c r="C41" s="174">
        <v>38</v>
      </c>
      <c r="D41" s="12">
        <v>37</v>
      </c>
      <c r="E41" s="11" t="s">
        <v>15</v>
      </c>
      <c r="F41" s="13">
        <v>3</v>
      </c>
      <c r="G41" s="92" t="s">
        <v>118</v>
      </c>
      <c r="H41" s="29" t="s">
        <v>119</v>
      </c>
      <c r="I41" s="12">
        <v>1</v>
      </c>
      <c r="J41" s="29" t="str">
        <f t="shared" si="4"/>
        <v>Land</v>
      </c>
      <c r="K41" s="29" t="str">
        <f t="shared" si="5"/>
        <v>Haus</v>
      </c>
      <c r="L41" s="127">
        <v>11.537563289126055</v>
      </c>
      <c r="M41" s="21" t="str">
        <f t="shared" si="6"/>
        <v>nein</v>
      </c>
      <c r="N41" s="12" t="str">
        <f t="shared" si="3"/>
        <v/>
      </c>
      <c r="O41" s="21">
        <v>16</v>
      </c>
      <c r="P41" s="12" t="s">
        <v>35</v>
      </c>
      <c r="Q41" s="26">
        <v>0</v>
      </c>
      <c r="R41" s="12">
        <v>0</v>
      </c>
      <c r="S41" s="12">
        <v>1</v>
      </c>
      <c r="T41" s="12">
        <v>1</v>
      </c>
      <c r="U41" s="12">
        <v>0</v>
      </c>
      <c r="V41" s="12">
        <v>2</v>
      </c>
      <c r="W41" s="12">
        <v>1</v>
      </c>
      <c r="X41" s="12">
        <v>1</v>
      </c>
      <c r="Y41" s="12">
        <v>0</v>
      </c>
      <c r="Z41" s="12">
        <v>1</v>
      </c>
      <c r="AA41" s="12">
        <v>3</v>
      </c>
      <c r="AB41" s="12">
        <v>1</v>
      </c>
      <c r="AC41" s="13">
        <v>1</v>
      </c>
      <c r="AD41" s="12"/>
      <c r="AE41" s="12"/>
      <c r="AF41" s="12"/>
      <c r="AG41" s="97"/>
      <c r="AH41" s="97"/>
      <c r="AI41" s="97">
        <v>29</v>
      </c>
      <c r="AJ41" s="97"/>
      <c r="AK41" s="97"/>
      <c r="AL41" s="2"/>
    </row>
    <row r="42" spans="1:38" x14ac:dyDescent="0.25">
      <c r="A42" s="3"/>
      <c r="B42" s="4"/>
      <c r="C42" s="174">
        <v>39</v>
      </c>
      <c r="D42" s="12">
        <v>20</v>
      </c>
      <c r="E42" s="11" t="s">
        <v>15</v>
      </c>
      <c r="F42" s="13">
        <v>3</v>
      </c>
      <c r="G42" s="92" t="s">
        <v>94</v>
      </c>
      <c r="H42" s="29" t="s">
        <v>95</v>
      </c>
      <c r="I42" s="12">
        <v>1</v>
      </c>
      <c r="J42" s="29" t="str">
        <f t="shared" si="4"/>
        <v>Land</v>
      </c>
      <c r="K42" s="29" t="str">
        <f t="shared" si="5"/>
        <v>Haus</v>
      </c>
      <c r="L42" s="127">
        <v>5.7687816445630276</v>
      </c>
      <c r="M42" s="21" t="str">
        <f t="shared" si="6"/>
        <v>nein</v>
      </c>
      <c r="N42" s="12" t="str">
        <f t="shared" si="3"/>
        <v/>
      </c>
      <c r="O42" s="21">
        <v>17</v>
      </c>
      <c r="P42" s="12" t="s">
        <v>35</v>
      </c>
      <c r="Q42" s="26">
        <v>0</v>
      </c>
      <c r="R42" s="12">
        <v>0</v>
      </c>
      <c r="S42" s="12">
        <v>1</v>
      </c>
      <c r="T42" s="12">
        <v>0</v>
      </c>
      <c r="U42" s="12">
        <v>0</v>
      </c>
      <c r="V42" s="12">
        <v>2</v>
      </c>
      <c r="W42" s="12">
        <v>1</v>
      </c>
      <c r="X42" s="12">
        <v>1</v>
      </c>
      <c r="Y42" s="12">
        <v>0</v>
      </c>
      <c r="Z42" s="12">
        <v>1</v>
      </c>
      <c r="AA42" s="12">
        <v>3</v>
      </c>
      <c r="AB42" s="12">
        <v>2</v>
      </c>
      <c r="AC42" s="13">
        <v>1</v>
      </c>
      <c r="AD42" s="12"/>
      <c r="AE42" s="12"/>
      <c r="AF42" s="12"/>
      <c r="AG42" s="97"/>
      <c r="AH42" s="97"/>
      <c r="AI42" s="98">
        <v>12</v>
      </c>
      <c r="AJ42" s="97"/>
      <c r="AK42" s="97"/>
      <c r="AL42" s="2"/>
    </row>
    <row r="43" spans="1:38" x14ac:dyDescent="0.25">
      <c r="A43" s="3"/>
      <c r="B43" s="4"/>
      <c r="C43" s="174">
        <v>40</v>
      </c>
      <c r="D43" s="12">
        <v>38</v>
      </c>
      <c r="E43" s="11" t="s">
        <v>15</v>
      </c>
      <c r="F43" s="13">
        <v>3</v>
      </c>
      <c r="G43" s="92" t="s">
        <v>146</v>
      </c>
      <c r="H43" s="29" t="s">
        <v>147</v>
      </c>
      <c r="I43" s="12">
        <v>1</v>
      </c>
      <c r="J43" s="29" t="str">
        <f t="shared" si="4"/>
        <v>Land</v>
      </c>
      <c r="K43" s="29" t="str">
        <f t="shared" si="5"/>
        <v>Haus</v>
      </c>
      <c r="L43" s="127">
        <v>11.537563289126055</v>
      </c>
      <c r="M43" s="21" t="str">
        <f t="shared" si="6"/>
        <v>nein</v>
      </c>
      <c r="N43" s="12" t="str">
        <f t="shared" si="3"/>
        <v/>
      </c>
      <c r="O43" s="21">
        <v>20</v>
      </c>
      <c r="P43" s="12" t="s">
        <v>35</v>
      </c>
      <c r="Q43" s="26">
        <v>0</v>
      </c>
      <c r="R43" s="12">
        <v>0</v>
      </c>
      <c r="S43" s="12">
        <v>1</v>
      </c>
      <c r="T43" s="12">
        <v>0</v>
      </c>
      <c r="U43" s="12">
        <v>0</v>
      </c>
      <c r="V43" s="12">
        <v>2</v>
      </c>
      <c r="W43" s="12">
        <v>1</v>
      </c>
      <c r="X43" s="12">
        <v>1</v>
      </c>
      <c r="Y43" s="12">
        <v>0</v>
      </c>
      <c r="Z43" s="12">
        <v>1</v>
      </c>
      <c r="AA43" s="12">
        <v>2</v>
      </c>
      <c r="AB43" s="12">
        <v>1</v>
      </c>
      <c r="AC43" s="13">
        <v>1</v>
      </c>
      <c r="AD43" s="12"/>
      <c r="AE43" s="12"/>
      <c r="AF43" s="12"/>
      <c r="AG43" s="97"/>
      <c r="AH43" s="97"/>
      <c r="AI43" s="97">
        <v>30</v>
      </c>
      <c r="AJ43" s="97"/>
      <c r="AK43" s="97"/>
      <c r="AL43" s="2"/>
    </row>
    <row r="44" spans="1:38" x14ac:dyDescent="0.25">
      <c r="A44" s="3"/>
      <c r="B44" s="4"/>
      <c r="C44" s="174">
        <v>41</v>
      </c>
      <c r="D44" s="12">
        <v>12</v>
      </c>
      <c r="E44" s="11" t="s">
        <v>15</v>
      </c>
      <c r="F44" s="13">
        <v>3</v>
      </c>
      <c r="G44" s="92" t="s">
        <v>96</v>
      </c>
      <c r="H44" s="29" t="s">
        <v>97</v>
      </c>
      <c r="I44" s="12">
        <v>3</v>
      </c>
      <c r="J44" s="85" t="str">
        <f t="shared" si="4"/>
        <v>Stadt</v>
      </c>
      <c r="K44" s="29" t="s">
        <v>71</v>
      </c>
      <c r="L44" s="127">
        <v>11.537563289126055</v>
      </c>
      <c r="M44" s="21" t="str">
        <f t="shared" si="6"/>
        <v>nein</v>
      </c>
      <c r="N44" s="12" t="str">
        <f t="shared" si="3"/>
        <v>ja</v>
      </c>
      <c r="O44" s="21">
        <v>43</v>
      </c>
      <c r="P44" s="12" t="s">
        <v>35</v>
      </c>
      <c r="Q44" s="26">
        <v>0</v>
      </c>
      <c r="R44" s="12">
        <v>0</v>
      </c>
      <c r="S44" s="12">
        <v>0</v>
      </c>
      <c r="T44" s="12">
        <v>0</v>
      </c>
      <c r="U44" s="12">
        <v>0</v>
      </c>
      <c r="V44" s="12">
        <v>2</v>
      </c>
      <c r="W44" s="12">
        <v>1</v>
      </c>
      <c r="X44" s="12">
        <v>1</v>
      </c>
      <c r="Y44" s="12">
        <v>0</v>
      </c>
      <c r="Z44" s="12">
        <v>1</v>
      </c>
      <c r="AA44" s="12">
        <v>3</v>
      </c>
      <c r="AB44" s="12">
        <v>2</v>
      </c>
      <c r="AC44" s="13">
        <v>1</v>
      </c>
      <c r="AD44" s="12"/>
      <c r="AE44" s="12"/>
      <c r="AF44" s="12"/>
      <c r="AG44" s="97"/>
      <c r="AH44" s="97"/>
      <c r="AI44" s="97">
        <v>4</v>
      </c>
      <c r="AJ44" s="97"/>
      <c r="AK44" s="97"/>
      <c r="AL44" s="2"/>
    </row>
    <row r="45" spans="1:38" x14ac:dyDescent="0.25">
      <c r="A45" s="3"/>
      <c r="B45" s="14"/>
      <c r="C45" s="175">
        <v>42</v>
      </c>
      <c r="D45" s="14">
        <v>39</v>
      </c>
      <c r="E45" s="15" t="s">
        <v>15</v>
      </c>
      <c r="F45" s="16">
        <v>3</v>
      </c>
      <c r="G45" s="93" t="s">
        <v>152</v>
      </c>
      <c r="H45" s="30" t="s">
        <v>153</v>
      </c>
      <c r="I45" s="14">
        <v>2</v>
      </c>
      <c r="J45" s="30" t="str">
        <f t="shared" si="4"/>
        <v>Land</v>
      </c>
      <c r="K45" s="30" t="str">
        <f t="shared" si="5"/>
        <v>Haus</v>
      </c>
      <c r="L45" s="128">
        <v>11.537563289126055</v>
      </c>
      <c r="M45" s="22" t="str">
        <f t="shared" si="6"/>
        <v>nein</v>
      </c>
      <c r="N45" s="14" t="str">
        <f t="shared" si="3"/>
        <v/>
      </c>
      <c r="O45" s="22">
        <v>88</v>
      </c>
      <c r="P45" s="14" t="s">
        <v>35</v>
      </c>
      <c r="Q45" s="27">
        <v>1</v>
      </c>
      <c r="R45" s="14">
        <v>0</v>
      </c>
      <c r="S45" s="14">
        <v>1</v>
      </c>
      <c r="T45" s="14">
        <v>0</v>
      </c>
      <c r="U45" s="14">
        <v>0</v>
      </c>
      <c r="V45" s="14">
        <v>2</v>
      </c>
      <c r="W45" s="14">
        <v>1</v>
      </c>
      <c r="X45" s="14">
        <v>1</v>
      </c>
      <c r="Y45" s="14">
        <v>1</v>
      </c>
      <c r="Z45" s="14">
        <v>1</v>
      </c>
      <c r="AA45" s="14">
        <v>3</v>
      </c>
      <c r="AB45" s="14">
        <v>2</v>
      </c>
      <c r="AC45" s="16">
        <v>1</v>
      </c>
      <c r="AD45" s="12"/>
      <c r="AE45" s="12"/>
      <c r="AF45" s="12"/>
      <c r="AG45" s="97"/>
      <c r="AH45" s="97"/>
      <c r="AI45" s="97">
        <v>31</v>
      </c>
      <c r="AJ45" s="97"/>
      <c r="AK45" s="97"/>
      <c r="AL45" s="2"/>
    </row>
    <row r="46" spans="1:38" x14ac:dyDescent="0.25">
      <c r="A46" s="3"/>
      <c r="B46" s="4"/>
      <c r="C46" s="174">
        <v>43</v>
      </c>
      <c r="D46" s="12">
        <v>40</v>
      </c>
      <c r="E46" s="11" t="s">
        <v>16</v>
      </c>
      <c r="F46" s="13">
        <v>4</v>
      </c>
      <c r="G46" s="92" t="s">
        <v>136</v>
      </c>
      <c r="H46" s="29" t="s">
        <v>137</v>
      </c>
      <c r="I46" s="12">
        <v>1</v>
      </c>
      <c r="J46" s="29" t="str">
        <f t="shared" si="4"/>
        <v>Land</v>
      </c>
      <c r="K46" s="29" t="str">
        <f t="shared" si="5"/>
        <v>Haus</v>
      </c>
      <c r="L46" s="127">
        <v>11.537563289126055</v>
      </c>
      <c r="M46" s="21" t="str">
        <f t="shared" si="6"/>
        <v>nein</v>
      </c>
      <c r="N46" s="12" t="str">
        <f t="shared" si="3"/>
        <v/>
      </c>
      <c r="O46" s="21">
        <v>1</v>
      </c>
      <c r="P46" s="12" t="s">
        <v>36</v>
      </c>
      <c r="Q46" s="26">
        <v>0</v>
      </c>
      <c r="R46" s="12">
        <v>0</v>
      </c>
      <c r="S46" s="12">
        <v>1</v>
      </c>
      <c r="T46" s="12">
        <v>0</v>
      </c>
      <c r="U46" s="12">
        <v>0</v>
      </c>
      <c r="V46" s="12">
        <v>1</v>
      </c>
      <c r="W46" s="12">
        <v>1</v>
      </c>
      <c r="X46" s="12">
        <v>1</v>
      </c>
      <c r="Y46" s="12">
        <v>1</v>
      </c>
      <c r="Z46" s="12">
        <v>0</v>
      </c>
      <c r="AA46" s="12">
        <v>2</v>
      </c>
      <c r="AB46" s="12">
        <v>2</v>
      </c>
      <c r="AC46" s="13">
        <v>1</v>
      </c>
      <c r="AD46" s="12"/>
      <c r="AE46" s="12"/>
      <c r="AF46" s="12"/>
      <c r="AG46" s="97"/>
      <c r="AH46" s="97"/>
      <c r="AI46" s="97">
        <v>32</v>
      </c>
      <c r="AJ46" s="97"/>
      <c r="AK46" s="97"/>
      <c r="AL46" s="2"/>
    </row>
    <row r="47" spans="1:38" x14ac:dyDescent="0.25">
      <c r="A47" s="3"/>
      <c r="B47" s="4"/>
      <c r="C47" s="174">
        <v>44</v>
      </c>
      <c r="D47" s="12">
        <v>7</v>
      </c>
      <c r="E47" s="11" t="s">
        <v>16</v>
      </c>
      <c r="F47" s="13">
        <v>5</v>
      </c>
      <c r="G47" s="92" t="s">
        <v>184</v>
      </c>
      <c r="H47" s="29" t="s">
        <v>185</v>
      </c>
      <c r="I47" s="12">
        <v>1</v>
      </c>
      <c r="J47" s="29" t="str">
        <f t="shared" si="4"/>
        <v>Land</v>
      </c>
      <c r="K47" s="29" t="str">
        <f t="shared" si="5"/>
        <v>Haus</v>
      </c>
      <c r="L47" s="127">
        <v>11.537563289126055</v>
      </c>
      <c r="M47" s="21" t="str">
        <f t="shared" si="6"/>
        <v>nein</v>
      </c>
      <c r="N47" s="12" t="str">
        <f t="shared" si="3"/>
        <v/>
      </c>
      <c r="O47" s="21">
        <v>2</v>
      </c>
      <c r="P47" s="12" t="s">
        <v>36</v>
      </c>
      <c r="Q47" s="26">
        <v>0</v>
      </c>
      <c r="R47" s="12">
        <v>0</v>
      </c>
      <c r="S47" s="12">
        <v>1</v>
      </c>
      <c r="T47" s="12">
        <v>0</v>
      </c>
      <c r="U47" s="12">
        <v>0</v>
      </c>
      <c r="V47" s="12">
        <v>2</v>
      </c>
      <c r="W47" s="12">
        <v>1</v>
      </c>
      <c r="X47" s="12">
        <v>1</v>
      </c>
      <c r="Y47" s="12">
        <v>0</v>
      </c>
      <c r="Z47" s="12">
        <v>0</v>
      </c>
      <c r="AA47" s="12">
        <v>2</v>
      </c>
      <c r="AB47" s="12">
        <v>2</v>
      </c>
      <c r="AC47" s="13">
        <v>1</v>
      </c>
      <c r="AD47" s="12"/>
      <c r="AE47" s="12"/>
      <c r="AF47" s="12"/>
      <c r="AG47" s="97"/>
      <c r="AH47" s="97">
        <v>5</v>
      </c>
      <c r="AI47" s="97"/>
      <c r="AJ47" s="97"/>
      <c r="AK47" s="97"/>
      <c r="AL47" s="2"/>
    </row>
    <row r="48" spans="1:38" x14ac:dyDescent="0.25">
      <c r="A48" s="3"/>
      <c r="B48" s="4"/>
      <c r="C48" s="174">
        <v>45</v>
      </c>
      <c r="D48" s="12">
        <v>41</v>
      </c>
      <c r="E48" s="11" t="s">
        <v>16</v>
      </c>
      <c r="F48" s="13">
        <v>5</v>
      </c>
      <c r="G48" s="92" t="s">
        <v>140</v>
      </c>
      <c r="H48" s="29" t="s">
        <v>141</v>
      </c>
      <c r="I48" s="12">
        <v>1</v>
      </c>
      <c r="J48" s="29" t="str">
        <f t="shared" si="4"/>
        <v>Land</v>
      </c>
      <c r="K48" s="29" t="str">
        <f t="shared" si="5"/>
        <v>Haus</v>
      </c>
      <c r="L48" s="127">
        <v>11.537563289126055</v>
      </c>
      <c r="M48" s="21" t="str">
        <f t="shared" si="6"/>
        <v>nein</v>
      </c>
      <c r="N48" s="12" t="str">
        <f t="shared" si="3"/>
        <v/>
      </c>
      <c r="O48" s="21">
        <v>3</v>
      </c>
      <c r="P48" s="12" t="s">
        <v>36</v>
      </c>
      <c r="Q48" s="26">
        <v>0</v>
      </c>
      <c r="R48" s="12">
        <v>0</v>
      </c>
      <c r="S48" s="12">
        <v>1</v>
      </c>
      <c r="T48" s="12">
        <v>0</v>
      </c>
      <c r="U48" s="12">
        <v>0</v>
      </c>
      <c r="V48" s="12">
        <v>1</v>
      </c>
      <c r="W48" s="12">
        <v>1</v>
      </c>
      <c r="X48" s="12">
        <v>1</v>
      </c>
      <c r="Y48" s="12">
        <v>0</v>
      </c>
      <c r="Z48" s="12">
        <v>1</v>
      </c>
      <c r="AA48" s="12">
        <v>2</v>
      </c>
      <c r="AB48" s="12">
        <v>2</v>
      </c>
      <c r="AC48" s="13">
        <v>1</v>
      </c>
      <c r="AD48" s="12"/>
      <c r="AE48" s="12"/>
      <c r="AF48" s="12"/>
      <c r="AG48" s="97"/>
      <c r="AH48" s="97"/>
      <c r="AI48" s="97">
        <v>33</v>
      </c>
      <c r="AJ48" s="97"/>
      <c r="AK48" s="97"/>
      <c r="AL48" s="2"/>
    </row>
    <row r="49" spans="1:38" x14ac:dyDescent="0.25">
      <c r="A49" s="3"/>
      <c r="B49" s="4"/>
      <c r="C49" s="174">
        <v>46</v>
      </c>
      <c r="D49" s="12">
        <v>8</v>
      </c>
      <c r="E49" s="11" t="s">
        <v>16</v>
      </c>
      <c r="F49" s="13">
        <v>5</v>
      </c>
      <c r="G49" s="92" t="s">
        <v>194</v>
      </c>
      <c r="H49" s="29" t="s">
        <v>195</v>
      </c>
      <c r="I49" s="12">
        <v>2</v>
      </c>
      <c r="J49" s="29" t="str">
        <f t="shared" si="4"/>
        <v>Land</v>
      </c>
      <c r="K49" s="29" t="str">
        <f t="shared" si="5"/>
        <v>Haus</v>
      </c>
      <c r="L49" s="127">
        <v>11.537563289126055</v>
      </c>
      <c r="M49" s="21" t="str">
        <f t="shared" si="6"/>
        <v>nein</v>
      </c>
      <c r="N49" s="12" t="str">
        <f t="shared" si="3"/>
        <v/>
      </c>
      <c r="O49" s="21">
        <v>4</v>
      </c>
      <c r="P49" s="12" t="s">
        <v>36</v>
      </c>
      <c r="Q49" s="26">
        <v>1</v>
      </c>
      <c r="R49" s="12">
        <v>0</v>
      </c>
      <c r="S49" s="12">
        <v>1</v>
      </c>
      <c r="T49" s="12">
        <v>1</v>
      </c>
      <c r="U49" s="12">
        <v>0</v>
      </c>
      <c r="V49" s="12">
        <v>2</v>
      </c>
      <c r="W49" s="12">
        <v>1</v>
      </c>
      <c r="X49" s="12">
        <v>0</v>
      </c>
      <c r="Y49" s="12">
        <v>1</v>
      </c>
      <c r="Z49" s="12">
        <v>1</v>
      </c>
      <c r="AA49" s="12">
        <v>3</v>
      </c>
      <c r="AB49" s="12">
        <v>2</v>
      </c>
      <c r="AC49" s="13">
        <v>1</v>
      </c>
      <c r="AD49" s="12"/>
      <c r="AE49" s="12"/>
      <c r="AF49" s="12"/>
      <c r="AG49" s="97"/>
      <c r="AH49" s="97">
        <v>6</v>
      </c>
      <c r="AI49" s="97"/>
      <c r="AJ49" s="97"/>
      <c r="AK49" s="97"/>
      <c r="AL49" s="2"/>
    </row>
    <row r="50" spans="1:38" x14ac:dyDescent="0.25">
      <c r="A50" s="3"/>
      <c r="B50" s="4"/>
      <c r="C50" s="174">
        <v>47</v>
      </c>
      <c r="D50" s="12">
        <v>42</v>
      </c>
      <c r="E50" s="11" t="s">
        <v>16</v>
      </c>
      <c r="F50" s="13">
        <v>4</v>
      </c>
      <c r="G50" s="92" t="s">
        <v>138</v>
      </c>
      <c r="H50" s="29" t="s">
        <v>139</v>
      </c>
      <c r="I50" s="12">
        <v>1</v>
      </c>
      <c r="J50" s="29" t="str">
        <f t="shared" si="4"/>
        <v>Land</v>
      </c>
      <c r="K50" s="29" t="str">
        <f t="shared" si="5"/>
        <v>Haus</v>
      </c>
      <c r="L50" s="127">
        <v>11.537563289126055</v>
      </c>
      <c r="M50" s="21" t="str">
        <f t="shared" si="6"/>
        <v>nein</v>
      </c>
      <c r="N50" s="12" t="str">
        <f t="shared" si="3"/>
        <v/>
      </c>
      <c r="O50" s="21">
        <v>6</v>
      </c>
      <c r="P50" s="12" t="s">
        <v>36</v>
      </c>
      <c r="Q50" s="26">
        <v>0</v>
      </c>
      <c r="R50" s="12">
        <v>0</v>
      </c>
      <c r="S50" s="12">
        <v>1</v>
      </c>
      <c r="T50" s="12">
        <v>1</v>
      </c>
      <c r="U50" s="12">
        <v>0</v>
      </c>
      <c r="V50" s="12">
        <v>2</v>
      </c>
      <c r="W50" s="12">
        <v>1</v>
      </c>
      <c r="X50" s="12">
        <v>1</v>
      </c>
      <c r="Y50" s="12">
        <v>0</v>
      </c>
      <c r="Z50" s="12">
        <v>0</v>
      </c>
      <c r="AA50" s="12">
        <v>3</v>
      </c>
      <c r="AB50" s="12">
        <v>2</v>
      </c>
      <c r="AC50" s="13">
        <v>1</v>
      </c>
      <c r="AD50" s="12"/>
      <c r="AE50" s="12"/>
      <c r="AF50" s="12"/>
      <c r="AG50" s="97"/>
      <c r="AH50" s="97"/>
      <c r="AI50" s="97">
        <v>34</v>
      </c>
      <c r="AJ50" s="97"/>
      <c r="AK50" s="97"/>
      <c r="AL50" s="2"/>
    </row>
    <row r="51" spans="1:38" x14ac:dyDescent="0.25">
      <c r="A51" s="3"/>
      <c r="B51" s="4"/>
      <c r="C51" s="174">
        <v>48</v>
      </c>
      <c r="D51" s="12">
        <v>43</v>
      </c>
      <c r="E51" s="11" t="s">
        <v>16</v>
      </c>
      <c r="F51" s="13">
        <v>4</v>
      </c>
      <c r="G51" s="92" t="s">
        <v>164</v>
      </c>
      <c r="H51" s="29" t="s">
        <v>165</v>
      </c>
      <c r="I51" s="12">
        <v>1</v>
      </c>
      <c r="J51" s="29" t="str">
        <f t="shared" si="4"/>
        <v>Land</v>
      </c>
      <c r="K51" s="29" t="str">
        <f t="shared" si="5"/>
        <v>Haus</v>
      </c>
      <c r="L51" s="127">
        <v>11.537563289126055</v>
      </c>
      <c r="M51" s="21" t="str">
        <f t="shared" si="6"/>
        <v>nein</v>
      </c>
      <c r="N51" s="12" t="str">
        <f t="shared" si="3"/>
        <v/>
      </c>
      <c r="O51" s="21">
        <v>7</v>
      </c>
      <c r="P51" s="12" t="s">
        <v>36</v>
      </c>
      <c r="Q51" s="26">
        <v>0</v>
      </c>
      <c r="R51" s="12">
        <v>0</v>
      </c>
      <c r="S51" s="12">
        <v>1</v>
      </c>
      <c r="T51" s="12">
        <v>1</v>
      </c>
      <c r="U51" s="12">
        <v>0</v>
      </c>
      <c r="V51" s="12">
        <v>2</v>
      </c>
      <c r="W51" s="12">
        <v>1</v>
      </c>
      <c r="X51" s="12">
        <v>1</v>
      </c>
      <c r="Y51" s="12">
        <v>1</v>
      </c>
      <c r="Z51" s="12">
        <v>1</v>
      </c>
      <c r="AA51" s="12">
        <v>3</v>
      </c>
      <c r="AB51" s="12">
        <v>2</v>
      </c>
      <c r="AC51" s="13">
        <v>1</v>
      </c>
      <c r="AD51" s="12"/>
      <c r="AE51" s="12"/>
      <c r="AF51" s="12"/>
      <c r="AG51" s="97"/>
      <c r="AH51" s="97"/>
      <c r="AI51" s="97">
        <v>35</v>
      </c>
      <c r="AJ51" s="97"/>
      <c r="AK51" s="97"/>
      <c r="AL51" s="2"/>
    </row>
    <row r="52" spans="1:38" x14ac:dyDescent="0.25">
      <c r="A52" s="3"/>
      <c r="B52" s="4"/>
      <c r="C52" s="174">
        <v>49</v>
      </c>
      <c r="D52" s="12">
        <v>44</v>
      </c>
      <c r="E52" s="11" t="s">
        <v>16</v>
      </c>
      <c r="F52" s="13">
        <v>5</v>
      </c>
      <c r="G52" s="92" t="s">
        <v>170</v>
      </c>
      <c r="H52" s="29" t="s">
        <v>171</v>
      </c>
      <c r="I52" s="12">
        <v>1</v>
      </c>
      <c r="J52" s="29" t="str">
        <f t="shared" si="4"/>
        <v>Land</v>
      </c>
      <c r="K52" s="29" t="str">
        <f t="shared" si="5"/>
        <v>Haus</v>
      </c>
      <c r="L52" s="127">
        <v>11.537563289126055</v>
      </c>
      <c r="M52" s="21" t="str">
        <f t="shared" si="6"/>
        <v>nein</v>
      </c>
      <c r="N52" s="12" t="str">
        <f t="shared" si="3"/>
        <v/>
      </c>
      <c r="O52" s="21">
        <v>9</v>
      </c>
      <c r="P52" s="12" t="s">
        <v>36</v>
      </c>
      <c r="Q52" s="26">
        <v>0</v>
      </c>
      <c r="R52" s="12">
        <v>0</v>
      </c>
      <c r="S52" s="12">
        <v>0</v>
      </c>
      <c r="T52" s="12">
        <v>1</v>
      </c>
      <c r="U52" s="12">
        <v>0</v>
      </c>
      <c r="V52" s="12">
        <v>2</v>
      </c>
      <c r="W52" s="12">
        <v>1</v>
      </c>
      <c r="X52" s="12">
        <v>1</v>
      </c>
      <c r="Y52" s="12">
        <v>0</v>
      </c>
      <c r="Z52" s="12">
        <v>1</v>
      </c>
      <c r="AA52" s="12">
        <v>2</v>
      </c>
      <c r="AB52" s="12">
        <v>2</v>
      </c>
      <c r="AC52" s="13">
        <v>1</v>
      </c>
      <c r="AD52" s="12"/>
      <c r="AE52" s="12"/>
      <c r="AF52" s="12"/>
      <c r="AG52" s="97"/>
      <c r="AH52" s="97"/>
      <c r="AI52" s="97">
        <v>36</v>
      </c>
      <c r="AJ52" s="97"/>
      <c r="AK52" s="97"/>
      <c r="AL52" s="2"/>
    </row>
    <row r="53" spans="1:38" x14ac:dyDescent="0.25">
      <c r="A53" s="3"/>
      <c r="B53" s="4"/>
      <c r="C53" s="174">
        <v>50</v>
      </c>
      <c r="D53" s="12">
        <v>45</v>
      </c>
      <c r="E53" s="11" t="s">
        <v>16</v>
      </c>
      <c r="F53" s="13">
        <v>5</v>
      </c>
      <c r="G53" s="92" t="s">
        <v>172</v>
      </c>
      <c r="H53" s="29" t="s">
        <v>173</v>
      </c>
      <c r="I53" s="12">
        <v>1</v>
      </c>
      <c r="J53" s="29" t="str">
        <f t="shared" si="4"/>
        <v>Land</v>
      </c>
      <c r="K53" s="29" t="str">
        <f t="shared" si="5"/>
        <v>Haus</v>
      </c>
      <c r="L53" s="127">
        <v>11.537563289126055</v>
      </c>
      <c r="M53" s="21" t="str">
        <f t="shared" si="6"/>
        <v>nein</v>
      </c>
      <c r="N53" s="12" t="str">
        <f t="shared" si="3"/>
        <v/>
      </c>
      <c r="O53" s="21">
        <v>10</v>
      </c>
      <c r="P53" s="12" t="s">
        <v>36</v>
      </c>
      <c r="Q53" s="26">
        <v>0</v>
      </c>
      <c r="R53" s="12">
        <v>1</v>
      </c>
      <c r="S53" s="12">
        <v>1</v>
      </c>
      <c r="T53" s="12">
        <v>0</v>
      </c>
      <c r="U53" s="12">
        <v>0</v>
      </c>
      <c r="V53" s="12">
        <v>2</v>
      </c>
      <c r="W53" s="12">
        <v>1</v>
      </c>
      <c r="X53" s="12">
        <v>1</v>
      </c>
      <c r="Y53" s="12">
        <v>1</v>
      </c>
      <c r="Z53" s="12">
        <v>1</v>
      </c>
      <c r="AA53" s="12">
        <v>3</v>
      </c>
      <c r="AB53" s="12">
        <v>3</v>
      </c>
      <c r="AC53" s="13">
        <v>1</v>
      </c>
      <c r="AD53" s="12"/>
      <c r="AE53" s="12"/>
      <c r="AF53" s="12"/>
      <c r="AG53" s="97"/>
      <c r="AH53" s="97"/>
      <c r="AI53" s="97">
        <v>37</v>
      </c>
      <c r="AJ53" s="97"/>
      <c r="AK53" s="97"/>
      <c r="AL53" s="2"/>
    </row>
    <row r="54" spans="1:38" x14ac:dyDescent="0.25">
      <c r="A54" s="3"/>
      <c r="B54" s="4"/>
      <c r="C54" s="174">
        <v>51</v>
      </c>
      <c r="D54" s="12">
        <v>46</v>
      </c>
      <c r="E54" s="11" t="s">
        <v>16</v>
      </c>
      <c r="F54" s="13">
        <v>4</v>
      </c>
      <c r="G54" s="92" t="s">
        <v>178</v>
      </c>
      <c r="H54" s="29" t="s">
        <v>179</v>
      </c>
      <c r="I54" s="12">
        <v>1</v>
      </c>
      <c r="J54" s="29" t="str">
        <f t="shared" si="4"/>
        <v>Land</v>
      </c>
      <c r="K54" s="29" t="str">
        <f t="shared" si="5"/>
        <v>Haus</v>
      </c>
      <c r="L54" s="127">
        <v>11.537563289126055</v>
      </c>
      <c r="M54" s="21" t="str">
        <f t="shared" si="6"/>
        <v>nein</v>
      </c>
      <c r="N54" s="12" t="str">
        <f t="shared" si="3"/>
        <v/>
      </c>
      <c r="O54" s="21">
        <v>13</v>
      </c>
      <c r="P54" s="12" t="s">
        <v>36</v>
      </c>
      <c r="Q54" s="26">
        <v>0</v>
      </c>
      <c r="R54" s="12">
        <v>1</v>
      </c>
      <c r="S54" s="12">
        <v>1</v>
      </c>
      <c r="T54" s="12">
        <v>0</v>
      </c>
      <c r="U54" s="12">
        <v>0</v>
      </c>
      <c r="V54" s="12">
        <v>2</v>
      </c>
      <c r="W54" s="12">
        <v>1</v>
      </c>
      <c r="X54" s="12">
        <v>1</v>
      </c>
      <c r="Y54" s="12">
        <v>1</v>
      </c>
      <c r="Z54" s="12">
        <v>1</v>
      </c>
      <c r="AA54" s="12">
        <v>3</v>
      </c>
      <c r="AB54" s="12">
        <v>2</v>
      </c>
      <c r="AC54" s="13">
        <v>1</v>
      </c>
      <c r="AD54" s="12"/>
      <c r="AE54" s="12"/>
      <c r="AF54" s="12"/>
      <c r="AG54" s="97"/>
      <c r="AH54" s="97"/>
      <c r="AI54" s="97">
        <v>38</v>
      </c>
      <c r="AJ54" s="97"/>
      <c r="AK54" s="97"/>
      <c r="AL54" s="2"/>
    </row>
    <row r="55" spans="1:38" x14ac:dyDescent="0.25">
      <c r="A55" s="3"/>
      <c r="B55" s="4"/>
      <c r="C55" s="174">
        <v>52</v>
      </c>
      <c r="D55" s="12">
        <v>47</v>
      </c>
      <c r="E55" s="11" t="s">
        <v>16</v>
      </c>
      <c r="F55" s="13">
        <v>4</v>
      </c>
      <c r="G55" s="92" t="s">
        <v>180</v>
      </c>
      <c r="H55" s="29" t="s">
        <v>181</v>
      </c>
      <c r="I55" s="12">
        <v>1</v>
      </c>
      <c r="J55" s="29" t="str">
        <f t="shared" si="4"/>
        <v>Land</v>
      </c>
      <c r="K55" s="29" t="str">
        <f t="shared" si="5"/>
        <v>Haus</v>
      </c>
      <c r="L55" s="127">
        <v>11.537563289126055</v>
      </c>
      <c r="M55" s="21" t="str">
        <f t="shared" si="6"/>
        <v>nein</v>
      </c>
      <c r="N55" s="12" t="str">
        <f t="shared" si="3"/>
        <v/>
      </c>
      <c r="O55" s="21">
        <v>14</v>
      </c>
      <c r="P55" s="12" t="s">
        <v>36</v>
      </c>
      <c r="Q55" s="26">
        <v>0</v>
      </c>
      <c r="R55" s="12">
        <v>1</v>
      </c>
      <c r="S55" s="12">
        <v>1</v>
      </c>
      <c r="T55" s="12">
        <v>0</v>
      </c>
      <c r="U55" s="12">
        <v>0</v>
      </c>
      <c r="V55" s="12">
        <v>2</v>
      </c>
      <c r="W55" s="12">
        <v>1</v>
      </c>
      <c r="X55" s="12">
        <v>1</v>
      </c>
      <c r="Y55" s="12">
        <v>1</v>
      </c>
      <c r="Z55" s="12">
        <v>1</v>
      </c>
      <c r="AA55" s="12">
        <v>3</v>
      </c>
      <c r="AB55" s="12">
        <v>3</v>
      </c>
      <c r="AC55" s="13">
        <v>1</v>
      </c>
      <c r="AD55" s="12"/>
      <c r="AE55" s="12"/>
      <c r="AF55" s="12"/>
      <c r="AG55" s="97"/>
      <c r="AH55" s="97"/>
      <c r="AI55" s="97">
        <v>39</v>
      </c>
      <c r="AJ55" s="97"/>
      <c r="AK55" s="97"/>
      <c r="AL55" s="2"/>
    </row>
    <row r="56" spans="1:38" x14ac:dyDescent="0.25">
      <c r="A56" s="3"/>
      <c r="B56" s="4"/>
      <c r="C56" s="174">
        <v>53</v>
      </c>
      <c r="D56" s="12">
        <v>1</v>
      </c>
      <c r="E56" s="11" t="s">
        <v>16</v>
      </c>
      <c r="F56" s="13">
        <v>5</v>
      </c>
      <c r="G56" s="92" t="s">
        <v>160</v>
      </c>
      <c r="H56" s="29" t="s">
        <v>161</v>
      </c>
      <c r="I56" s="12">
        <v>1</v>
      </c>
      <c r="J56" s="29" t="str">
        <f t="shared" si="4"/>
        <v>Land</v>
      </c>
      <c r="K56" s="29" t="str">
        <f t="shared" si="5"/>
        <v>Haus</v>
      </c>
      <c r="L56" s="127">
        <v>21.724790747438789</v>
      </c>
      <c r="M56" s="21" t="str">
        <f t="shared" si="6"/>
        <v>nein</v>
      </c>
      <c r="N56" s="12" t="str">
        <f t="shared" si="3"/>
        <v/>
      </c>
      <c r="O56" s="21">
        <v>15</v>
      </c>
      <c r="P56" s="12" t="s">
        <v>36</v>
      </c>
      <c r="Q56" s="26">
        <v>0</v>
      </c>
      <c r="R56" s="12">
        <v>0</v>
      </c>
      <c r="S56" s="12">
        <v>1</v>
      </c>
      <c r="T56" s="12">
        <v>0</v>
      </c>
      <c r="U56" s="12">
        <v>0</v>
      </c>
      <c r="V56" s="12">
        <v>2</v>
      </c>
      <c r="W56" s="12">
        <v>1</v>
      </c>
      <c r="X56" s="12">
        <v>1</v>
      </c>
      <c r="Y56" s="12">
        <v>1</v>
      </c>
      <c r="Z56" s="12">
        <v>1</v>
      </c>
      <c r="AA56" s="12">
        <v>2</v>
      </c>
      <c r="AB56" s="12">
        <v>3</v>
      </c>
      <c r="AC56" s="13">
        <v>1</v>
      </c>
      <c r="AD56" s="12"/>
      <c r="AE56" s="12"/>
      <c r="AF56" s="12"/>
      <c r="AG56" s="98">
        <v>1</v>
      </c>
      <c r="AH56" s="97"/>
      <c r="AI56" s="97"/>
      <c r="AJ56" s="97"/>
      <c r="AK56" s="97"/>
      <c r="AL56" s="2"/>
    </row>
    <row r="57" spans="1:38" x14ac:dyDescent="0.25">
      <c r="A57" s="3"/>
      <c r="B57" s="4"/>
      <c r="C57" s="174">
        <v>54</v>
      </c>
      <c r="D57" s="12">
        <v>48</v>
      </c>
      <c r="E57" s="11" t="s">
        <v>16</v>
      </c>
      <c r="F57" s="13">
        <v>4</v>
      </c>
      <c r="G57" s="92" t="s">
        <v>182</v>
      </c>
      <c r="H57" s="29" t="s">
        <v>183</v>
      </c>
      <c r="I57" s="12">
        <v>1</v>
      </c>
      <c r="J57" s="29" t="str">
        <f t="shared" si="4"/>
        <v>Land</v>
      </c>
      <c r="K57" s="29" t="str">
        <f t="shared" si="5"/>
        <v>Haus</v>
      </c>
      <c r="L57" s="127">
        <v>11.537563289126055</v>
      </c>
      <c r="M57" s="21" t="str">
        <f t="shared" si="6"/>
        <v>nein</v>
      </c>
      <c r="N57" s="12" t="str">
        <f t="shared" si="3"/>
        <v/>
      </c>
      <c r="O57" s="21">
        <v>16</v>
      </c>
      <c r="P57" s="12" t="s">
        <v>36</v>
      </c>
      <c r="Q57" s="26">
        <v>0</v>
      </c>
      <c r="R57" s="12">
        <v>0</v>
      </c>
      <c r="S57" s="12">
        <v>1</v>
      </c>
      <c r="T57" s="12">
        <v>0</v>
      </c>
      <c r="U57" s="12">
        <v>0</v>
      </c>
      <c r="V57" s="12">
        <v>2</v>
      </c>
      <c r="W57" s="12">
        <v>1</v>
      </c>
      <c r="X57" s="12">
        <v>1</v>
      </c>
      <c r="Y57" s="12">
        <v>0</v>
      </c>
      <c r="Z57" s="12">
        <v>0</v>
      </c>
      <c r="AA57" s="12">
        <v>2</v>
      </c>
      <c r="AB57" s="12">
        <v>2</v>
      </c>
      <c r="AC57" s="13">
        <v>1</v>
      </c>
      <c r="AD57" s="12"/>
      <c r="AE57" s="12"/>
      <c r="AF57" s="12"/>
      <c r="AG57" s="97"/>
      <c r="AH57" s="97"/>
      <c r="AI57" s="97">
        <v>40</v>
      </c>
      <c r="AJ57" s="97"/>
      <c r="AK57" s="97"/>
      <c r="AL57" s="2"/>
    </row>
    <row r="58" spans="1:38" x14ac:dyDescent="0.25">
      <c r="A58" s="3"/>
      <c r="B58" s="4"/>
      <c r="C58" s="174">
        <v>55</v>
      </c>
      <c r="D58" s="12">
        <v>2</v>
      </c>
      <c r="E58" s="11" t="s">
        <v>16</v>
      </c>
      <c r="F58" s="13">
        <v>4</v>
      </c>
      <c r="G58" s="92" t="s">
        <v>162</v>
      </c>
      <c r="H58" s="29" t="s">
        <v>163</v>
      </c>
      <c r="I58" s="12">
        <v>1</v>
      </c>
      <c r="J58" s="29" t="str">
        <f t="shared" si="4"/>
        <v>Land</v>
      </c>
      <c r="K58" s="29" t="str">
        <f t="shared" si="5"/>
        <v>Haus</v>
      </c>
      <c r="L58" s="127">
        <v>43.449581494877577</v>
      </c>
      <c r="M58" s="21" t="str">
        <f t="shared" si="6"/>
        <v>nein</v>
      </c>
      <c r="N58" s="12" t="str">
        <f t="shared" si="3"/>
        <v/>
      </c>
      <c r="O58" s="21">
        <v>17</v>
      </c>
      <c r="P58" s="12" t="s">
        <v>36</v>
      </c>
      <c r="Q58" s="26">
        <v>0</v>
      </c>
      <c r="R58" s="12">
        <v>0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  <c r="Y58" s="12">
        <v>0</v>
      </c>
      <c r="Z58" s="12">
        <v>1</v>
      </c>
      <c r="AA58" s="12">
        <v>3</v>
      </c>
      <c r="AB58" s="12">
        <v>2</v>
      </c>
      <c r="AC58" s="13">
        <v>1</v>
      </c>
      <c r="AD58" s="12"/>
      <c r="AE58" s="12"/>
      <c r="AF58" s="12"/>
      <c r="AG58" s="97">
        <v>2</v>
      </c>
      <c r="AH58" s="97"/>
      <c r="AI58" s="97"/>
      <c r="AJ58" s="97"/>
      <c r="AK58" s="97"/>
      <c r="AL58" s="2"/>
    </row>
    <row r="59" spans="1:38" x14ac:dyDescent="0.25">
      <c r="A59" s="3"/>
      <c r="B59" s="4"/>
      <c r="C59" s="174">
        <v>56</v>
      </c>
      <c r="D59" s="12">
        <v>49</v>
      </c>
      <c r="E59" s="11" t="s">
        <v>16</v>
      </c>
      <c r="F59" s="13">
        <v>4</v>
      </c>
      <c r="G59" s="92" t="s">
        <v>186</v>
      </c>
      <c r="H59" s="29" t="s">
        <v>187</v>
      </c>
      <c r="I59" s="12">
        <v>1</v>
      </c>
      <c r="J59" s="29" t="str">
        <f t="shared" si="4"/>
        <v>Land</v>
      </c>
      <c r="K59" s="29" t="str">
        <f t="shared" si="5"/>
        <v>Haus</v>
      </c>
      <c r="L59" s="127">
        <v>11.537563289126055</v>
      </c>
      <c r="M59" s="21" t="str">
        <f t="shared" si="6"/>
        <v>nein</v>
      </c>
      <c r="N59" s="12" t="str">
        <f t="shared" si="3"/>
        <v/>
      </c>
      <c r="O59" s="21">
        <v>18</v>
      </c>
      <c r="P59" s="12" t="s">
        <v>36</v>
      </c>
      <c r="Q59" s="26">
        <v>0</v>
      </c>
      <c r="R59" s="12">
        <v>0</v>
      </c>
      <c r="S59" s="12">
        <v>1</v>
      </c>
      <c r="T59" s="12">
        <v>1</v>
      </c>
      <c r="U59" s="12">
        <v>0</v>
      </c>
      <c r="V59" s="12">
        <v>2</v>
      </c>
      <c r="W59" s="12">
        <v>1</v>
      </c>
      <c r="X59" s="12">
        <v>1</v>
      </c>
      <c r="Y59" s="12">
        <v>0</v>
      </c>
      <c r="Z59" s="12">
        <v>1</v>
      </c>
      <c r="AA59" s="12">
        <v>3</v>
      </c>
      <c r="AB59" s="12">
        <v>2</v>
      </c>
      <c r="AC59" s="13">
        <v>1</v>
      </c>
      <c r="AD59" s="12"/>
      <c r="AE59" s="12"/>
      <c r="AF59" s="12"/>
      <c r="AG59" s="97"/>
      <c r="AH59" s="97"/>
      <c r="AI59" s="97">
        <v>41</v>
      </c>
      <c r="AJ59" s="97"/>
      <c r="AK59" s="97"/>
      <c r="AL59" s="2"/>
    </row>
    <row r="60" spans="1:38" x14ac:dyDescent="0.25">
      <c r="A60" s="3"/>
      <c r="B60" s="4"/>
      <c r="C60" s="174">
        <v>57</v>
      </c>
      <c r="D60" s="12">
        <v>50</v>
      </c>
      <c r="E60" s="11" t="s">
        <v>16</v>
      </c>
      <c r="F60" s="13">
        <v>5</v>
      </c>
      <c r="G60" s="92" t="s">
        <v>202</v>
      </c>
      <c r="H60" s="29" t="s">
        <v>203</v>
      </c>
      <c r="I60" s="12">
        <v>1</v>
      </c>
      <c r="J60" s="29" t="str">
        <f t="shared" si="4"/>
        <v>Land</v>
      </c>
      <c r="K60" s="29" t="str">
        <f t="shared" si="5"/>
        <v>Haus</v>
      </c>
      <c r="L60" s="127">
        <v>11.537563289126055</v>
      </c>
      <c r="M60" s="21" t="str">
        <f t="shared" si="6"/>
        <v>nein</v>
      </c>
      <c r="N60" s="12" t="str">
        <f t="shared" si="3"/>
        <v/>
      </c>
      <c r="O60" s="21">
        <v>21</v>
      </c>
      <c r="P60" s="12" t="s">
        <v>36</v>
      </c>
      <c r="Q60" s="26">
        <v>0</v>
      </c>
      <c r="R60" s="12">
        <v>0</v>
      </c>
      <c r="S60" s="12">
        <v>1</v>
      </c>
      <c r="T60" s="12">
        <v>0</v>
      </c>
      <c r="U60" s="12">
        <v>0</v>
      </c>
      <c r="V60" s="12">
        <v>2</v>
      </c>
      <c r="W60" s="12">
        <v>1</v>
      </c>
      <c r="X60" s="12">
        <v>1</v>
      </c>
      <c r="Y60" s="12">
        <v>1</v>
      </c>
      <c r="Z60" s="12">
        <v>1</v>
      </c>
      <c r="AA60" s="12">
        <v>3</v>
      </c>
      <c r="AB60" s="12">
        <v>2</v>
      </c>
      <c r="AC60" s="13">
        <v>1</v>
      </c>
      <c r="AD60" s="12"/>
      <c r="AE60" s="12"/>
      <c r="AF60" s="12"/>
      <c r="AG60" s="97"/>
      <c r="AH60" s="97"/>
      <c r="AI60" s="97">
        <v>42</v>
      </c>
      <c r="AJ60" s="97"/>
      <c r="AK60" s="97"/>
      <c r="AL60" s="2"/>
    </row>
    <row r="61" spans="1:38" x14ac:dyDescent="0.25">
      <c r="A61" s="3"/>
      <c r="B61" s="4"/>
      <c r="C61" s="174">
        <v>58</v>
      </c>
      <c r="D61" s="12">
        <v>51</v>
      </c>
      <c r="E61" s="11" t="s">
        <v>16</v>
      </c>
      <c r="F61" s="13">
        <v>5</v>
      </c>
      <c r="G61" s="92" t="s">
        <v>190</v>
      </c>
      <c r="H61" s="29" t="s">
        <v>191</v>
      </c>
      <c r="I61" s="12">
        <v>1</v>
      </c>
      <c r="J61" s="29" t="str">
        <f t="shared" si="4"/>
        <v>Land</v>
      </c>
      <c r="K61" s="29" t="str">
        <f t="shared" si="5"/>
        <v>Haus</v>
      </c>
      <c r="L61" s="127">
        <v>11.537563289126055</v>
      </c>
      <c r="M61" s="21" t="str">
        <f t="shared" si="6"/>
        <v>nein</v>
      </c>
      <c r="N61" s="12" t="str">
        <f t="shared" si="3"/>
        <v/>
      </c>
      <c r="O61" s="21">
        <v>22</v>
      </c>
      <c r="P61" s="12" t="s">
        <v>36</v>
      </c>
      <c r="Q61" s="26">
        <v>0</v>
      </c>
      <c r="R61" s="12">
        <v>0</v>
      </c>
      <c r="S61" s="12">
        <v>1</v>
      </c>
      <c r="T61" s="12">
        <v>0</v>
      </c>
      <c r="U61" s="12">
        <v>0</v>
      </c>
      <c r="V61" s="12">
        <v>2</v>
      </c>
      <c r="W61" s="12">
        <v>2</v>
      </c>
      <c r="X61" s="12">
        <v>1</v>
      </c>
      <c r="Y61" s="12">
        <v>1</v>
      </c>
      <c r="Z61" s="12">
        <v>1</v>
      </c>
      <c r="AA61" s="12">
        <v>3</v>
      </c>
      <c r="AB61" s="12">
        <v>2</v>
      </c>
      <c r="AC61" s="13">
        <v>1</v>
      </c>
      <c r="AD61" s="12"/>
      <c r="AE61" s="12"/>
      <c r="AF61" s="12"/>
      <c r="AG61" s="97"/>
      <c r="AH61" s="97"/>
      <c r="AI61" s="97">
        <v>43</v>
      </c>
      <c r="AJ61" s="97"/>
      <c r="AK61" s="97"/>
      <c r="AL61" s="2"/>
    </row>
    <row r="62" spans="1:38" x14ac:dyDescent="0.25">
      <c r="A62" s="3"/>
      <c r="B62" s="4"/>
      <c r="C62" s="174">
        <v>59</v>
      </c>
      <c r="D62" s="12">
        <v>52</v>
      </c>
      <c r="E62" s="11" t="s">
        <v>16</v>
      </c>
      <c r="F62" s="13">
        <v>4</v>
      </c>
      <c r="G62" s="92" t="s">
        <v>200</v>
      </c>
      <c r="H62" s="29" t="s">
        <v>201</v>
      </c>
      <c r="I62" s="12">
        <v>1</v>
      </c>
      <c r="J62" s="29" t="str">
        <f t="shared" si="4"/>
        <v>Land</v>
      </c>
      <c r="K62" s="29" t="str">
        <f t="shared" si="5"/>
        <v>Haus</v>
      </c>
      <c r="L62" s="127">
        <v>11.537563289126055</v>
      </c>
      <c r="M62" s="21" t="str">
        <f t="shared" si="6"/>
        <v>nein</v>
      </c>
      <c r="N62" s="12" t="str">
        <f t="shared" si="3"/>
        <v/>
      </c>
      <c r="O62" s="21">
        <v>23</v>
      </c>
      <c r="P62" s="12" t="s">
        <v>36</v>
      </c>
      <c r="Q62" s="26">
        <v>0</v>
      </c>
      <c r="R62" s="12">
        <v>0</v>
      </c>
      <c r="S62" s="12">
        <v>1</v>
      </c>
      <c r="T62" s="12">
        <v>0</v>
      </c>
      <c r="U62" s="12">
        <v>0</v>
      </c>
      <c r="V62" s="12">
        <v>2</v>
      </c>
      <c r="W62" s="12">
        <v>1</v>
      </c>
      <c r="X62" s="12">
        <v>1</v>
      </c>
      <c r="Y62" s="12">
        <v>0</v>
      </c>
      <c r="Z62" s="12">
        <v>1</v>
      </c>
      <c r="AA62" s="12">
        <v>3</v>
      </c>
      <c r="AB62" s="12">
        <v>2</v>
      </c>
      <c r="AC62" s="13">
        <v>1</v>
      </c>
      <c r="AD62" s="12"/>
      <c r="AE62" s="12"/>
      <c r="AF62" s="12"/>
      <c r="AG62" s="97"/>
      <c r="AH62" s="97"/>
      <c r="AI62" s="97">
        <v>44</v>
      </c>
      <c r="AJ62" s="97"/>
      <c r="AK62" s="97"/>
      <c r="AL62" s="2"/>
    </row>
    <row r="63" spans="1:38" x14ac:dyDescent="0.25">
      <c r="A63" s="3"/>
      <c r="B63" s="4"/>
      <c r="C63" s="174">
        <v>60</v>
      </c>
      <c r="D63" s="12">
        <v>53</v>
      </c>
      <c r="E63" s="11" t="s">
        <v>16</v>
      </c>
      <c r="F63" s="13">
        <v>5</v>
      </c>
      <c r="G63" s="92" t="s">
        <v>166</v>
      </c>
      <c r="H63" s="29" t="s">
        <v>167</v>
      </c>
      <c r="I63" s="12">
        <v>1</v>
      </c>
      <c r="J63" s="29" t="str">
        <f t="shared" si="4"/>
        <v>Land</v>
      </c>
      <c r="K63" s="29" t="str">
        <f t="shared" si="5"/>
        <v>Haus</v>
      </c>
      <c r="L63" s="127">
        <v>11.537563289126055</v>
      </c>
      <c r="M63" s="21" t="str">
        <f t="shared" si="6"/>
        <v>nein</v>
      </c>
      <c r="N63" s="12" t="str">
        <f t="shared" si="3"/>
        <v/>
      </c>
      <c r="O63" s="21">
        <v>26</v>
      </c>
      <c r="P63" s="12" t="s">
        <v>36</v>
      </c>
      <c r="Q63" s="26">
        <v>0</v>
      </c>
      <c r="R63" s="12">
        <v>0</v>
      </c>
      <c r="S63" s="12">
        <v>1</v>
      </c>
      <c r="T63" s="12">
        <v>0</v>
      </c>
      <c r="U63" s="12">
        <v>0</v>
      </c>
      <c r="V63" s="12">
        <v>1</v>
      </c>
      <c r="W63" s="12">
        <v>1</v>
      </c>
      <c r="X63" s="12">
        <v>1</v>
      </c>
      <c r="Y63" s="12">
        <v>0</v>
      </c>
      <c r="Z63" s="12">
        <v>1</v>
      </c>
      <c r="AA63" s="12">
        <v>3</v>
      </c>
      <c r="AB63" s="12">
        <v>2</v>
      </c>
      <c r="AC63" s="13">
        <v>1</v>
      </c>
      <c r="AD63" s="12"/>
      <c r="AE63" s="12"/>
      <c r="AF63" s="12"/>
      <c r="AG63" s="97"/>
      <c r="AH63" s="97"/>
      <c r="AI63" s="97">
        <v>45</v>
      </c>
      <c r="AJ63" s="97"/>
      <c r="AK63" s="97"/>
      <c r="AL63" s="2"/>
    </row>
    <row r="64" spans="1:38" x14ac:dyDescent="0.25">
      <c r="A64" s="3"/>
      <c r="B64" s="14"/>
      <c r="C64" s="175">
        <v>61</v>
      </c>
      <c r="D64" s="14">
        <v>13</v>
      </c>
      <c r="E64" s="15" t="s">
        <v>16</v>
      </c>
      <c r="F64" s="16">
        <v>4</v>
      </c>
      <c r="G64" s="93" t="s">
        <v>100</v>
      </c>
      <c r="H64" s="30" t="s">
        <v>101</v>
      </c>
      <c r="I64" s="14">
        <v>3</v>
      </c>
      <c r="J64" s="86" t="str">
        <f t="shared" si="4"/>
        <v>Stadt</v>
      </c>
      <c r="K64" s="30" t="s">
        <v>71</v>
      </c>
      <c r="L64" s="128">
        <v>11.537563289126055</v>
      </c>
      <c r="M64" s="22" t="str">
        <f t="shared" si="6"/>
        <v>nein</v>
      </c>
      <c r="N64" s="14" t="str">
        <f t="shared" si="3"/>
        <v>ja</v>
      </c>
      <c r="O64" s="22">
        <v>123</v>
      </c>
      <c r="P64" s="14" t="s">
        <v>36</v>
      </c>
      <c r="Q64" s="27">
        <v>0</v>
      </c>
      <c r="R64" s="14">
        <v>1</v>
      </c>
      <c r="S64" s="14">
        <v>0</v>
      </c>
      <c r="T64" s="14">
        <v>0</v>
      </c>
      <c r="U64" s="14">
        <v>0</v>
      </c>
      <c r="V64" s="14">
        <v>2</v>
      </c>
      <c r="W64" s="14">
        <v>1</v>
      </c>
      <c r="X64" s="14">
        <v>1</v>
      </c>
      <c r="Y64" s="14">
        <v>1</v>
      </c>
      <c r="Z64" s="14">
        <v>1</v>
      </c>
      <c r="AA64" s="14">
        <v>2</v>
      </c>
      <c r="AB64" s="14">
        <v>2</v>
      </c>
      <c r="AC64" s="16">
        <v>1</v>
      </c>
      <c r="AD64" s="12"/>
      <c r="AE64" s="12"/>
      <c r="AF64" s="12"/>
      <c r="AG64" s="97"/>
      <c r="AH64" s="97"/>
      <c r="AI64" s="97">
        <v>5</v>
      </c>
      <c r="AJ64" s="97"/>
      <c r="AK64" s="97"/>
      <c r="AL64" s="2"/>
    </row>
    <row r="65" spans="1:38" x14ac:dyDescent="0.25">
      <c r="A65" s="3"/>
      <c r="B65" s="4"/>
      <c r="C65" s="174">
        <v>62</v>
      </c>
      <c r="D65" s="12">
        <v>59</v>
      </c>
      <c r="E65" s="11" t="s">
        <v>17</v>
      </c>
      <c r="F65" s="13">
        <v>1</v>
      </c>
      <c r="G65" s="92" t="s">
        <v>84</v>
      </c>
      <c r="H65" s="29" t="s">
        <v>85</v>
      </c>
      <c r="I65" s="12">
        <v>3</v>
      </c>
      <c r="J65" s="29" t="str">
        <f t="shared" ref="J65:J68" si="7">IF($I65=1,"Land ?",IF($I65=2,"Land",IF($I65=3,"Stadt",IF($I65=4,"Stadt",IF($I65=5,"Stadt","")))))</f>
        <v>Stadt</v>
      </c>
      <c r="K65" s="29" t="str">
        <f>IF($I65=1,"Haus ?",IF($I65=2,"Haus",IF($I65=3,"Wohnung",IF($I65=4,"Wohnung",IF($I65=5,"Wohnung","")))))</f>
        <v>Wohnung</v>
      </c>
      <c r="L65" s="127">
        <v>1.1558997191202456</v>
      </c>
      <c r="M65" s="21" t="str">
        <f t="shared" si="6"/>
        <v>nein</v>
      </c>
      <c r="N65" s="12" t="str">
        <f t="shared" si="3"/>
        <v>ja</v>
      </c>
      <c r="O65" s="21">
        <v>2</v>
      </c>
      <c r="P65" s="12" t="s">
        <v>37</v>
      </c>
      <c r="Q65" s="26">
        <v>0</v>
      </c>
      <c r="R65" s="12">
        <v>0</v>
      </c>
      <c r="S65" s="12">
        <v>0</v>
      </c>
      <c r="T65" s="12">
        <v>0</v>
      </c>
      <c r="U65" s="12">
        <v>0</v>
      </c>
      <c r="V65" s="12">
        <v>1</v>
      </c>
      <c r="W65" s="12">
        <v>0</v>
      </c>
      <c r="X65" s="12">
        <v>1</v>
      </c>
      <c r="Y65" s="12">
        <v>0</v>
      </c>
      <c r="Z65" s="12">
        <v>0</v>
      </c>
      <c r="AA65" s="12">
        <v>2</v>
      </c>
      <c r="AB65" s="12">
        <v>1</v>
      </c>
      <c r="AC65" s="13">
        <v>1</v>
      </c>
      <c r="AD65" s="12"/>
      <c r="AE65" s="12"/>
      <c r="AF65" s="12"/>
      <c r="AG65" s="97"/>
      <c r="AH65" s="97"/>
      <c r="AI65" s="97"/>
      <c r="AJ65" s="97"/>
      <c r="AK65" s="99">
        <v>1</v>
      </c>
      <c r="AL65" s="2"/>
    </row>
    <row r="66" spans="1:38" x14ac:dyDescent="0.25">
      <c r="A66" s="3"/>
      <c r="B66" s="4"/>
      <c r="C66" s="174">
        <v>63</v>
      </c>
      <c r="D66" s="12">
        <v>60</v>
      </c>
      <c r="E66" s="11" t="s">
        <v>17</v>
      </c>
      <c r="F66" s="13">
        <v>1</v>
      </c>
      <c r="G66" s="92" t="s">
        <v>104</v>
      </c>
      <c r="H66" s="29" t="s">
        <v>105</v>
      </c>
      <c r="I66" s="12">
        <v>4</v>
      </c>
      <c r="J66" s="29" t="str">
        <f t="shared" si="7"/>
        <v>Stadt</v>
      </c>
      <c r="K66" s="29" t="str">
        <f t="shared" ref="K66:K129" si="8">IF($I66=1,"Haus ?",IF($I66=2,"Haus",IF($I66=3,"Wohnung",IF($I66=4,"Wohnung",IF($I66=5,"Wohnung","")))))</f>
        <v>Wohnung</v>
      </c>
      <c r="L66" s="127">
        <v>1.9815423756347068</v>
      </c>
      <c r="M66" s="21" t="str">
        <f t="shared" si="6"/>
        <v>ja</v>
      </c>
      <c r="N66" s="12" t="str">
        <f t="shared" si="3"/>
        <v/>
      </c>
      <c r="O66" s="21">
        <v>4</v>
      </c>
      <c r="P66" s="12" t="s">
        <v>37</v>
      </c>
      <c r="Q66" s="26">
        <v>0</v>
      </c>
      <c r="R66" s="12">
        <v>0</v>
      </c>
      <c r="S66" s="12">
        <v>1</v>
      </c>
      <c r="T66" s="12">
        <v>1</v>
      </c>
      <c r="U66" s="12">
        <v>0</v>
      </c>
      <c r="V66" s="12">
        <v>1</v>
      </c>
      <c r="W66" s="12">
        <v>0</v>
      </c>
      <c r="X66" s="12">
        <v>0</v>
      </c>
      <c r="Y66" s="12">
        <v>0</v>
      </c>
      <c r="Z66" s="12">
        <v>1</v>
      </c>
      <c r="AA66" s="12">
        <v>1</v>
      </c>
      <c r="AB66" s="12">
        <v>1</v>
      </c>
      <c r="AC66" s="13">
        <v>1</v>
      </c>
      <c r="AD66" s="12"/>
      <c r="AE66" s="12"/>
      <c r="AF66" s="12"/>
      <c r="AG66" s="97"/>
      <c r="AH66" s="97"/>
      <c r="AI66" s="97"/>
      <c r="AJ66" s="97"/>
      <c r="AK66" s="97">
        <v>2</v>
      </c>
      <c r="AL66" s="2"/>
    </row>
    <row r="67" spans="1:38" x14ac:dyDescent="0.25">
      <c r="A67" s="3"/>
      <c r="B67" s="4"/>
      <c r="C67" s="174">
        <v>64</v>
      </c>
      <c r="D67" s="12">
        <v>60</v>
      </c>
      <c r="E67" s="11" t="s">
        <v>17</v>
      </c>
      <c r="F67" s="13">
        <v>1</v>
      </c>
      <c r="G67" s="92" t="s">
        <v>104</v>
      </c>
      <c r="H67" s="29" t="s">
        <v>105</v>
      </c>
      <c r="I67" s="12">
        <v>4</v>
      </c>
      <c r="J67" s="29" t="str">
        <f t="shared" si="7"/>
        <v>Stadt</v>
      </c>
      <c r="K67" s="29" t="str">
        <f t="shared" si="8"/>
        <v>Wohnung</v>
      </c>
      <c r="L67" s="127">
        <v>1.9815423756347068</v>
      </c>
      <c r="M67" s="21" t="str">
        <f t="shared" si="6"/>
        <v>ja</v>
      </c>
      <c r="N67" s="12" t="str">
        <f t="shared" si="3"/>
        <v/>
      </c>
      <c r="O67" s="21">
        <v>5</v>
      </c>
      <c r="P67" s="12" t="s">
        <v>37</v>
      </c>
      <c r="Q67" s="26">
        <v>0</v>
      </c>
      <c r="R67" s="12">
        <v>0</v>
      </c>
      <c r="S67" s="12">
        <v>1</v>
      </c>
      <c r="T67" s="12">
        <v>0</v>
      </c>
      <c r="U67" s="12">
        <v>0</v>
      </c>
      <c r="V67" s="12">
        <v>1</v>
      </c>
      <c r="W67" s="12">
        <v>0</v>
      </c>
      <c r="X67" s="12">
        <v>1</v>
      </c>
      <c r="Y67" s="12">
        <v>0</v>
      </c>
      <c r="Z67" s="12">
        <v>1</v>
      </c>
      <c r="AA67" s="12">
        <v>1</v>
      </c>
      <c r="AB67" s="12">
        <v>1</v>
      </c>
      <c r="AC67" s="13">
        <v>1</v>
      </c>
      <c r="AD67" s="12"/>
      <c r="AE67" s="12"/>
      <c r="AF67" s="12"/>
      <c r="AG67" s="97"/>
      <c r="AH67" s="97"/>
      <c r="AI67" s="97"/>
      <c r="AJ67" s="97"/>
      <c r="AK67" s="97">
        <v>2</v>
      </c>
      <c r="AL67" s="2"/>
    </row>
    <row r="68" spans="1:38" x14ac:dyDescent="0.25">
      <c r="A68" s="3"/>
      <c r="B68" s="4"/>
      <c r="C68" s="174">
        <v>65</v>
      </c>
      <c r="D68" s="12">
        <v>59</v>
      </c>
      <c r="E68" s="11" t="s">
        <v>17</v>
      </c>
      <c r="F68" s="13">
        <v>1</v>
      </c>
      <c r="G68" s="92" t="s">
        <v>84</v>
      </c>
      <c r="H68" s="29" t="s">
        <v>85</v>
      </c>
      <c r="I68" s="12">
        <v>3</v>
      </c>
      <c r="J68" s="29" t="str">
        <f t="shared" si="7"/>
        <v>Stadt</v>
      </c>
      <c r="K68" s="29" t="str">
        <f t="shared" si="8"/>
        <v>Wohnung</v>
      </c>
      <c r="L68" s="127">
        <v>1.1558997191202456</v>
      </c>
      <c r="M68" s="21" t="str">
        <f t="shared" si="6"/>
        <v>nein</v>
      </c>
      <c r="N68" s="12" t="str">
        <f t="shared" si="3"/>
        <v>ja</v>
      </c>
      <c r="O68" s="21">
        <v>6</v>
      </c>
      <c r="P68" s="12" t="s">
        <v>37</v>
      </c>
      <c r="Q68" s="26">
        <v>0</v>
      </c>
      <c r="R68" s="12">
        <v>0</v>
      </c>
      <c r="S68" s="12">
        <v>0</v>
      </c>
      <c r="T68" s="12">
        <v>0</v>
      </c>
      <c r="U68" s="12">
        <v>0</v>
      </c>
      <c r="V68" s="12">
        <v>1</v>
      </c>
      <c r="W68" s="12">
        <v>0</v>
      </c>
      <c r="X68" s="12">
        <v>1</v>
      </c>
      <c r="Y68" s="12">
        <v>0</v>
      </c>
      <c r="Z68" s="12">
        <v>0</v>
      </c>
      <c r="AA68" s="12">
        <v>1</v>
      </c>
      <c r="AB68" s="12">
        <v>1</v>
      </c>
      <c r="AC68" s="13">
        <v>1</v>
      </c>
      <c r="AD68" s="12"/>
      <c r="AE68" s="12"/>
      <c r="AF68" s="12"/>
      <c r="AG68" s="97"/>
      <c r="AH68" s="97"/>
      <c r="AI68" s="97"/>
      <c r="AJ68" s="97"/>
      <c r="AK68" s="99">
        <v>1</v>
      </c>
      <c r="AL68" s="2"/>
    </row>
    <row r="69" spans="1:38" x14ac:dyDescent="0.25">
      <c r="A69" s="3"/>
      <c r="B69" s="4"/>
      <c r="C69" s="174">
        <v>66</v>
      </c>
      <c r="D69" s="12">
        <v>56</v>
      </c>
      <c r="E69" s="11" t="s">
        <v>17</v>
      </c>
      <c r="F69" s="13">
        <v>1</v>
      </c>
      <c r="G69" s="92" t="s">
        <v>98</v>
      </c>
      <c r="H69" s="29" t="s">
        <v>99</v>
      </c>
      <c r="I69" s="12">
        <v>5</v>
      </c>
      <c r="J69" s="29" t="str">
        <f t="shared" ref="J69:J129" si="9">IF($I69=1,"Land ?",IF($I69=2,"Land",IF($I69=3,"Stadt",IF($I69=4,"Stadt",IF($I69=5,"Stadt","")))))</f>
        <v>Stadt</v>
      </c>
      <c r="K69" s="29" t="str">
        <f t="shared" si="8"/>
        <v>Wohnung</v>
      </c>
      <c r="L69" s="127">
        <v>3.3069448917877224</v>
      </c>
      <c r="M69" s="21" t="str">
        <f t="shared" si="6"/>
        <v>ja</v>
      </c>
      <c r="N69" s="12" t="str">
        <f t="shared" ref="N69:N129" si="10">IF($I69=3,"ja","")</f>
        <v/>
      </c>
      <c r="O69" s="21">
        <v>7</v>
      </c>
      <c r="P69" s="12" t="s">
        <v>37</v>
      </c>
      <c r="Q69" s="26">
        <v>0</v>
      </c>
      <c r="R69" s="12">
        <v>1</v>
      </c>
      <c r="S69" s="12">
        <v>0</v>
      </c>
      <c r="T69" s="12">
        <v>0</v>
      </c>
      <c r="U69" s="12">
        <v>0</v>
      </c>
      <c r="V69" s="12">
        <v>1</v>
      </c>
      <c r="W69" s="12">
        <v>0</v>
      </c>
      <c r="X69" s="12">
        <v>1</v>
      </c>
      <c r="Y69" s="12">
        <v>0</v>
      </c>
      <c r="Z69" s="12">
        <v>0</v>
      </c>
      <c r="AA69" s="12">
        <v>1</v>
      </c>
      <c r="AB69" s="12">
        <v>0</v>
      </c>
      <c r="AC69" s="13">
        <v>1</v>
      </c>
      <c r="AD69" s="12"/>
      <c r="AE69" s="12"/>
      <c r="AF69" s="12"/>
      <c r="AG69" s="97"/>
      <c r="AH69" s="97"/>
      <c r="AI69" s="97"/>
      <c r="AJ69" s="97">
        <v>3</v>
      </c>
      <c r="AK69" s="97"/>
      <c r="AL69" s="2"/>
    </row>
    <row r="70" spans="1:38" x14ac:dyDescent="0.25">
      <c r="A70" s="3"/>
      <c r="B70" s="4"/>
      <c r="C70" s="174">
        <v>67</v>
      </c>
      <c r="D70" s="12">
        <v>59</v>
      </c>
      <c r="E70" s="11" t="s">
        <v>17</v>
      </c>
      <c r="F70" s="13">
        <v>1</v>
      </c>
      <c r="G70" s="92" t="s">
        <v>84</v>
      </c>
      <c r="H70" s="29" t="s">
        <v>85</v>
      </c>
      <c r="I70" s="12">
        <v>3</v>
      </c>
      <c r="J70" s="29" t="str">
        <f t="shared" si="9"/>
        <v>Stadt</v>
      </c>
      <c r="K70" s="29" t="str">
        <f t="shared" si="8"/>
        <v>Wohnung</v>
      </c>
      <c r="L70" s="127">
        <v>1.1558997191202456</v>
      </c>
      <c r="M70" s="21" t="str">
        <f t="shared" ref="M70:M129" si="11">IF($I70=1,"nein",IF($I70=2,"nein",IF($I70=3,"nein",IF($I70=4,"ja",IF($I70=5,"ja","")))))</f>
        <v>nein</v>
      </c>
      <c r="N70" s="12" t="str">
        <f t="shared" si="10"/>
        <v>ja</v>
      </c>
      <c r="O70" s="21">
        <v>9</v>
      </c>
      <c r="P70" s="12" t="s">
        <v>37</v>
      </c>
      <c r="Q70" s="26">
        <v>0</v>
      </c>
      <c r="R70" s="12">
        <v>0</v>
      </c>
      <c r="S70" s="12">
        <v>0</v>
      </c>
      <c r="T70" s="12">
        <v>0</v>
      </c>
      <c r="U70" s="12">
        <v>0</v>
      </c>
      <c r="V70" s="12">
        <v>1</v>
      </c>
      <c r="W70" s="12">
        <v>0</v>
      </c>
      <c r="X70" s="12">
        <v>0</v>
      </c>
      <c r="Y70" s="12">
        <v>0</v>
      </c>
      <c r="Z70" s="12">
        <v>0</v>
      </c>
      <c r="AA70" s="12">
        <v>1</v>
      </c>
      <c r="AB70" s="12">
        <v>1</v>
      </c>
      <c r="AC70" s="13">
        <v>1</v>
      </c>
      <c r="AD70" s="12"/>
      <c r="AE70" s="12"/>
      <c r="AF70" s="12"/>
      <c r="AG70" s="97"/>
      <c r="AH70" s="97"/>
      <c r="AI70" s="97"/>
      <c r="AJ70" s="97"/>
      <c r="AK70" s="99">
        <v>1</v>
      </c>
      <c r="AL70" s="2"/>
    </row>
    <row r="71" spans="1:38" x14ac:dyDescent="0.25">
      <c r="A71" s="3"/>
      <c r="B71" s="4"/>
      <c r="C71" s="174">
        <v>68</v>
      </c>
      <c r="D71" s="12">
        <v>59</v>
      </c>
      <c r="E71" s="11" t="s">
        <v>17</v>
      </c>
      <c r="F71" s="13">
        <v>1</v>
      </c>
      <c r="G71" s="92" t="s">
        <v>84</v>
      </c>
      <c r="H71" s="29" t="s">
        <v>85</v>
      </c>
      <c r="I71" s="12">
        <v>3</v>
      </c>
      <c r="J71" s="29" t="str">
        <f t="shared" si="9"/>
        <v>Stadt</v>
      </c>
      <c r="K71" s="29" t="str">
        <f t="shared" si="8"/>
        <v>Wohnung</v>
      </c>
      <c r="L71" s="127">
        <v>1.1558997191202456</v>
      </c>
      <c r="M71" s="21" t="str">
        <f t="shared" si="11"/>
        <v>nein</v>
      </c>
      <c r="N71" s="12" t="str">
        <f t="shared" si="10"/>
        <v>ja</v>
      </c>
      <c r="O71" s="21">
        <v>10</v>
      </c>
      <c r="P71" s="12" t="s">
        <v>37</v>
      </c>
      <c r="Q71" s="26">
        <v>0</v>
      </c>
      <c r="R71" s="12">
        <v>0</v>
      </c>
      <c r="S71" s="12">
        <v>0</v>
      </c>
      <c r="T71" s="12">
        <v>0</v>
      </c>
      <c r="U71" s="12">
        <v>0</v>
      </c>
      <c r="V71" s="12">
        <v>1</v>
      </c>
      <c r="W71" s="12">
        <v>0</v>
      </c>
      <c r="X71" s="12">
        <v>1</v>
      </c>
      <c r="Y71" s="12">
        <v>0</v>
      </c>
      <c r="Z71" s="12">
        <v>1</v>
      </c>
      <c r="AA71" s="12">
        <v>2</v>
      </c>
      <c r="AB71" s="12">
        <v>0</v>
      </c>
      <c r="AC71" s="13">
        <v>1</v>
      </c>
      <c r="AD71" s="12"/>
      <c r="AE71" s="12"/>
      <c r="AF71" s="12"/>
      <c r="AG71" s="97"/>
      <c r="AH71" s="97"/>
      <c r="AI71" s="97"/>
      <c r="AJ71" s="97"/>
      <c r="AK71" s="99">
        <v>1</v>
      </c>
      <c r="AL71" s="2"/>
    </row>
    <row r="72" spans="1:38" x14ac:dyDescent="0.25">
      <c r="A72" s="3"/>
      <c r="B72" s="4"/>
      <c r="C72" s="174">
        <v>69</v>
      </c>
      <c r="D72" s="12">
        <v>59</v>
      </c>
      <c r="E72" s="11" t="s">
        <v>17</v>
      </c>
      <c r="F72" s="13">
        <v>1</v>
      </c>
      <c r="G72" s="92" t="s">
        <v>84</v>
      </c>
      <c r="H72" s="29" t="s">
        <v>85</v>
      </c>
      <c r="I72" s="12">
        <v>3</v>
      </c>
      <c r="J72" s="29" t="str">
        <f t="shared" si="9"/>
        <v>Stadt</v>
      </c>
      <c r="K72" s="29" t="str">
        <f t="shared" si="8"/>
        <v>Wohnung</v>
      </c>
      <c r="L72" s="127">
        <v>1.1558997191202456</v>
      </c>
      <c r="M72" s="21" t="str">
        <f t="shared" si="11"/>
        <v>nein</v>
      </c>
      <c r="N72" s="12" t="str">
        <f t="shared" si="10"/>
        <v>ja</v>
      </c>
      <c r="O72" s="21">
        <v>12</v>
      </c>
      <c r="P72" s="12" t="s">
        <v>37</v>
      </c>
      <c r="Q72" s="26">
        <v>0</v>
      </c>
      <c r="R72" s="12">
        <v>0</v>
      </c>
      <c r="S72" s="12">
        <v>0</v>
      </c>
      <c r="T72" s="12">
        <v>0</v>
      </c>
      <c r="U72" s="12">
        <v>0</v>
      </c>
      <c r="V72" s="12">
        <v>2</v>
      </c>
      <c r="W72" s="12">
        <v>1</v>
      </c>
      <c r="X72" s="12">
        <v>0</v>
      </c>
      <c r="Y72" s="12">
        <v>0</v>
      </c>
      <c r="Z72" s="12">
        <v>1</v>
      </c>
      <c r="AA72" s="12">
        <v>2</v>
      </c>
      <c r="AB72" s="12">
        <v>0</v>
      </c>
      <c r="AC72" s="13">
        <v>1</v>
      </c>
      <c r="AD72" s="12"/>
      <c r="AE72" s="12"/>
      <c r="AF72" s="12"/>
      <c r="AG72" s="97"/>
      <c r="AH72" s="97"/>
      <c r="AI72" s="97"/>
      <c r="AJ72" s="97"/>
      <c r="AK72" s="99">
        <v>1</v>
      </c>
      <c r="AL72" s="2"/>
    </row>
    <row r="73" spans="1:38" x14ac:dyDescent="0.25">
      <c r="A73" s="3"/>
      <c r="B73" s="4"/>
      <c r="C73" s="174">
        <v>70</v>
      </c>
      <c r="D73" s="12">
        <v>57</v>
      </c>
      <c r="E73" s="11" t="s">
        <v>17</v>
      </c>
      <c r="F73" s="13">
        <v>1</v>
      </c>
      <c r="G73" s="92" t="s">
        <v>102</v>
      </c>
      <c r="H73" s="29" t="s">
        <v>103</v>
      </c>
      <c r="I73" s="12">
        <v>5</v>
      </c>
      <c r="J73" s="29" t="str">
        <f t="shared" si="9"/>
        <v>Stadt</v>
      </c>
      <c r="K73" s="29" t="str">
        <f t="shared" si="8"/>
        <v>Wohnung</v>
      </c>
      <c r="L73" s="127">
        <v>2.7557874098231019</v>
      </c>
      <c r="M73" s="21" t="str">
        <f t="shared" si="11"/>
        <v>ja</v>
      </c>
      <c r="N73" s="12" t="str">
        <f t="shared" si="10"/>
        <v/>
      </c>
      <c r="O73" s="21">
        <v>14</v>
      </c>
      <c r="P73" s="12" t="s">
        <v>37</v>
      </c>
      <c r="Q73" s="26">
        <v>0</v>
      </c>
      <c r="R73" s="12">
        <v>1</v>
      </c>
      <c r="S73" s="12">
        <v>0</v>
      </c>
      <c r="T73" s="12">
        <v>0</v>
      </c>
      <c r="U73" s="12">
        <v>0</v>
      </c>
      <c r="V73" s="12">
        <v>1</v>
      </c>
      <c r="W73" s="12">
        <v>0</v>
      </c>
      <c r="X73" s="12">
        <v>1</v>
      </c>
      <c r="Y73" s="12">
        <v>0</v>
      </c>
      <c r="Z73" s="12">
        <v>0</v>
      </c>
      <c r="AA73" s="12">
        <v>2</v>
      </c>
      <c r="AB73" s="12">
        <v>1</v>
      </c>
      <c r="AC73" s="13">
        <v>1</v>
      </c>
      <c r="AD73" s="12"/>
      <c r="AE73" s="12"/>
      <c r="AF73" s="12"/>
      <c r="AG73" s="97"/>
      <c r="AH73" s="97"/>
      <c r="AI73" s="97"/>
      <c r="AJ73" s="97">
        <v>4</v>
      </c>
      <c r="AK73" s="97"/>
      <c r="AL73" s="2"/>
    </row>
    <row r="74" spans="1:38" x14ac:dyDescent="0.25">
      <c r="A74" s="3"/>
      <c r="B74" s="4"/>
      <c r="C74" s="174">
        <v>71</v>
      </c>
      <c r="D74" s="12">
        <v>59</v>
      </c>
      <c r="E74" s="11" t="s">
        <v>17</v>
      </c>
      <c r="F74" s="13">
        <v>1</v>
      </c>
      <c r="G74" s="92" t="s">
        <v>84</v>
      </c>
      <c r="H74" s="29" t="s">
        <v>85</v>
      </c>
      <c r="I74" s="12">
        <v>3</v>
      </c>
      <c r="J74" s="29" t="str">
        <f t="shared" si="9"/>
        <v>Stadt</v>
      </c>
      <c r="K74" s="29" t="str">
        <f t="shared" si="8"/>
        <v>Wohnung</v>
      </c>
      <c r="L74" s="127">
        <v>1.1558997191202456</v>
      </c>
      <c r="M74" s="21" t="str">
        <f t="shared" si="11"/>
        <v>nein</v>
      </c>
      <c r="N74" s="12" t="str">
        <f t="shared" si="10"/>
        <v>ja</v>
      </c>
      <c r="O74" s="21">
        <v>15</v>
      </c>
      <c r="P74" s="12" t="s">
        <v>37</v>
      </c>
      <c r="Q74" s="26">
        <v>0</v>
      </c>
      <c r="R74" s="12">
        <v>0</v>
      </c>
      <c r="S74" s="12">
        <v>0</v>
      </c>
      <c r="T74" s="12">
        <v>0</v>
      </c>
      <c r="U74" s="12">
        <v>0</v>
      </c>
      <c r="V74" s="12">
        <v>1</v>
      </c>
      <c r="W74" s="12">
        <v>1</v>
      </c>
      <c r="X74" s="12">
        <v>1</v>
      </c>
      <c r="Y74" s="12">
        <v>0</v>
      </c>
      <c r="Z74" s="12">
        <v>0</v>
      </c>
      <c r="AA74" s="12">
        <v>1</v>
      </c>
      <c r="AB74" s="12">
        <v>0</v>
      </c>
      <c r="AC74" s="13">
        <v>1</v>
      </c>
      <c r="AD74" s="12"/>
      <c r="AE74" s="12"/>
      <c r="AF74" s="12"/>
      <c r="AG74" s="97"/>
      <c r="AH74" s="97"/>
      <c r="AI74" s="97"/>
      <c r="AJ74" s="97"/>
      <c r="AK74" s="99">
        <v>1</v>
      </c>
      <c r="AL74" s="2"/>
    </row>
    <row r="75" spans="1:38" x14ac:dyDescent="0.25">
      <c r="A75" s="3"/>
      <c r="B75" s="4"/>
      <c r="C75" s="174">
        <v>72</v>
      </c>
      <c r="D75" s="12">
        <v>59</v>
      </c>
      <c r="E75" s="11" t="s">
        <v>17</v>
      </c>
      <c r="F75" s="13">
        <v>1</v>
      </c>
      <c r="G75" s="92" t="s">
        <v>84</v>
      </c>
      <c r="H75" s="29" t="s">
        <v>85</v>
      </c>
      <c r="I75" s="12">
        <v>3</v>
      </c>
      <c r="J75" s="29" t="str">
        <f t="shared" si="9"/>
        <v>Stadt</v>
      </c>
      <c r="K75" s="29" t="str">
        <f t="shared" si="8"/>
        <v>Wohnung</v>
      </c>
      <c r="L75" s="127">
        <v>1.1558997191202456</v>
      </c>
      <c r="M75" s="21" t="str">
        <f t="shared" si="11"/>
        <v>nein</v>
      </c>
      <c r="N75" s="12" t="str">
        <f t="shared" si="10"/>
        <v>ja</v>
      </c>
      <c r="O75" s="21">
        <v>17</v>
      </c>
      <c r="P75" s="12" t="s">
        <v>37</v>
      </c>
      <c r="Q75" s="26">
        <v>0</v>
      </c>
      <c r="R75" s="12">
        <v>0</v>
      </c>
      <c r="S75" s="12">
        <v>0</v>
      </c>
      <c r="T75" s="12">
        <v>0</v>
      </c>
      <c r="U75" s="12">
        <v>0</v>
      </c>
      <c r="V75" s="12">
        <v>1</v>
      </c>
      <c r="W75" s="12">
        <v>1</v>
      </c>
      <c r="X75" s="12">
        <v>1</v>
      </c>
      <c r="Y75" s="12">
        <v>0</v>
      </c>
      <c r="Z75" s="12">
        <v>0</v>
      </c>
      <c r="AA75" s="12">
        <v>2</v>
      </c>
      <c r="AB75" s="12">
        <v>0</v>
      </c>
      <c r="AC75" s="13">
        <v>1</v>
      </c>
      <c r="AD75" s="12"/>
      <c r="AE75" s="12"/>
      <c r="AF75" s="12"/>
      <c r="AG75" s="97"/>
      <c r="AH75" s="97"/>
      <c r="AI75" s="97"/>
      <c r="AJ75" s="97"/>
      <c r="AK75" s="99">
        <v>1</v>
      </c>
      <c r="AL75" s="2"/>
    </row>
    <row r="76" spans="1:38" x14ac:dyDescent="0.25">
      <c r="A76" s="3"/>
      <c r="B76" s="4"/>
      <c r="C76" s="174">
        <v>73</v>
      </c>
      <c r="D76" s="12">
        <v>57</v>
      </c>
      <c r="E76" s="11" t="s">
        <v>17</v>
      </c>
      <c r="F76" s="13">
        <v>1</v>
      </c>
      <c r="G76" s="92" t="s">
        <v>102</v>
      </c>
      <c r="H76" s="29" t="s">
        <v>103</v>
      </c>
      <c r="I76" s="12">
        <v>3</v>
      </c>
      <c r="J76" s="29" t="str">
        <f t="shared" si="9"/>
        <v>Stadt</v>
      </c>
      <c r="K76" s="29" t="str">
        <f t="shared" si="8"/>
        <v>Wohnung</v>
      </c>
      <c r="L76" s="127">
        <v>2.7557874098231019</v>
      </c>
      <c r="M76" s="21" t="str">
        <f t="shared" si="11"/>
        <v>nein</v>
      </c>
      <c r="N76" s="12" t="str">
        <f t="shared" si="10"/>
        <v>ja</v>
      </c>
      <c r="O76" s="21">
        <v>21</v>
      </c>
      <c r="P76" s="12" t="s">
        <v>37</v>
      </c>
      <c r="Q76" s="26">
        <v>0</v>
      </c>
      <c r="R76" s="12">
        <v>0</v>
      </c>
      <c r="S76" s="12">
        <v>0</v>
      </c>
      <c r="T76" s="12">
        <v>0</v>
      </c>
      <c r="U76" s="12">
        <v>0</v>
      </c>
      <c r="V76" s="12">
        <v>1</v>
      </c>
      <c r="W76" s="12">
        <v>0</v>
      </c>
      <c r="X76" s="12">
        <v>1</v>
      </c>
      <c r="Y76" s="12">
        <v>0</v>
      </c>
      <c r="Z76" s="12">
        <v>0</v>
      </c>
      <c r="AA76" s="12">
        <v>1</v>
      </c>
      <c r="AB76" s="12">
        <v>0</v>
      </c>
      <c r="AC76" s="13">
        <v>1</v>
      </c>
      <c r="AD76" s="12"/>
      <c r="AE76" s="12"/>
      <c r="AF76" s="12"/>
      <c r="AG76" s="97"/>
      <c r="AH76" s="97"/>
      <c r="AI76" s="97"/>
      <c r="AJ76" s="97">
        <v>4</v>
      </c>
      <c r="AK76" s="97"/>
      <c r="AL76" s="2"/>
    </row>
    <row r="77" spans="1:38" x14ac:dyDescent="0.25">
      <c r="A77" s="3"/>
      <c r="B77" s="4"/>
      <c r="C77" s="174">
        <v>74</v>
      </c>
      <c r="D77" s="12">
        <v>60</v>
      </c>
      <c r="E77" s="11" t="s">
        <v>17</v>
      </c>
      <c r="F77" s="13">
        <v>1</v>
      </c>
      <c r="G77" s="92" t="s">
        <v>104</v>
      </c>
      <c r="H77" s="29" t="s">
        <v>105</v>
      </c>
      <c r="I77" s="12">
        <v>4</v>
      </c>
      <c r="J77" s="29" t="str">
        <f t="shared" si="9"/>
        <v>Stadt</v>
      </c>
      <c r="K77" s="29" t="str">
        <f t="shared" si="8"/>
        <v>Wohnung</v>
      </c>
      <c r="L77" s="127">
        <v>1.9815423756347068</v>
      </c>
      <c r="M77" s="21" t="str">
        <f t="shared" si="11"/>
        <v>ja</v>
      </c>
      <c r="N77" s="12" t="str">
        <f t="shared" si="10"/>
        <v/>
      </c>
      <c r="O77" s="21">
        <v>22</v>
      </c>
      <c r="P77" s="12" t="s">
        <v>37</v>
      </c>
      <c r="Q77" s="26">
        <v>0</v>
      </c>
      <c r="R77" s="12">
        <v>0</v>
      </c>
      <c r="S77" s="12">
        <v>1</v>
      </c>
      <c r="T77" s="12">
        <v>1</v>
      </c>
      <c r="U77" s="12">
        <v>0</v>
      </c>
      <c r="V77" s="12">
        <v>1</v>
      </c>
      <c r="W77" s="12">
        <v>0</v>
      </c>
      <c r="X77" s="12">
        <v>1</v>
      </c>
      <c r="Y77" s="12">
        <v>0</v>
      </c>
      <c r="Z77" s="12">
        <v>1</v>
      </c>
      <c r="AA77" s="12">
        <v>1</v>
      </c>
      <c r="AB77" s="12">
        <v>1</v>
      </c>
      <c r="AC77" s="13">
        <v>1</v>
      </c>
      <c r="AD77" s="12"/>
      <c r="AE77" s="12"/>
      <c r="AF77" s="12"/>
      <c r="AG77" s="97"/>
      <c r="AH77" s="97"/>
      <c r="AI77" s="97"/>
      <c r="AJ77" s="97"/>
      <c r="AK77" s="97">
        <v>2</v>
      </c>
      <c r="AL77" s="2"/>
    </row>
    <row r="78" spans="1:38" x14ac:dyDescent="0.25">
      <c r="A78" s="3"/>
      <c r="B78" s="4"/>
      <c r="C78" s="174">
        <v>75</v>
      </c>
      <c r="D78" s="12">
        <v>59</v>
      </c>
      <c r="E78" s="11" t="s">
        <v>17</v>
      </c>
      <c r="F78" s="13">
        <v>1</v>
      </c>
      <c r="G78" s="92" t="s">
        <v>84</v>
      </c>
      <c r="H78" s="29" t="s">
        <v>85</v>
      </c>
      <c r="I78" s="12">
        <v>3</v>
      </c>
      <c r="J78" s="29" t="str">
        <f t="shared" si="9"/>
        <v>Stadt</v>
      </c>
      <c r="K78" s="29" t="str">
        <f t="shared" si="8"/>
        <v>Wohnung</v>
      </c>
      <c r="L78" s="127">
        <v>1.1558997191202456</v>
      </c>
      <c r="M78" s="21" t="str">
        <f t="shared" si="11"/>
        <v>nein</v>
      </c>
      <c r="N78" s="12" t="str">
        <f t="shared" si="10"/>
        <v>ja</v>
      </c>
      <c r="O78" s="21">
        <v>24</v>
      </c>
      <c r="P78" s="12" t="s">
        <v>37</v>
      </c>
      <c r="Q78" s="26">
        <v>0</v>
      </c>
      <c r="R78" s="12">
        <v>0</v>
      </c>
      <c r="S78" s="12">
        <v>0</v>
      </c>
      <c r="T78" s="12">
        <v>0</v>
      </c>
      <c r="U78" s="12">
        <v>0</v>
      </c>
      <c r="V78" s="12">
        <v>1</v>
      </c>
      <c r="W78" s="12">
        <v>0</v>
      </c>
      <c r="X78" s="12">
        <v>1</v>
      </c>
      <c r="Y78" s="12">
        <v>0</v>
      </c>
      <c r="Z78" s="12">
        <v>0</v>
      </c>
      <c r="AA78" s="12">
        <v>1</v>
      </c>
      <c r="AB78" s="12">
        <v>1</v>
      </c>
      <c r="AC78" s="13">
        <v>1</v>
      </c>
      <c r="AD78" s="12"/>
      <c r="AE78" s="12"/>
      <c r="AF78" s="12"/>
      <c r="AG78" s="97"/>
      <c r="AH78" s="97"/>
      <c r="AI78" s="97"/>
      <c r="AJ78" s="97"/>
      <c r="AK78" s="99">
        <v>1</v>
      </c>
      <c r="AL78" s="2"/>
    </row>
    <row r="79" spans="1:38" x14ac:dyDescent="0.25">
      <c r="A79" s="3"/>
      <c r="B79" s="4"/>
      <c r="C79" s="174">
        <v>76</v>
      </c>
      <c r="D79" s="12">
        <v>55</v>
      </c>
      <c r="E79" s="11" t="s">
        <v>17</v>
      </c>
      <c r="F79" s="13">
        <v>1</v>
      </c>
      <c r="G79" s="92" t="s">
        <v>86</v>
      </c>
      <c r="H79" s="29" t="s">
        <v>87</v>
      </c>
      <c r="I79" s="12">
        <v>3</v>
      </c>
      <c r="J79" s="29" t="str">
        <f t="shared" si="9"/>
        <v>Stadt</v>
      </c>
      <c r="K79" s="29" t="str">
        <f t="shared" si="8"/>
        <v>Wohnung</v>
      </c>
      <c r="L79" s="127">
        <v>4.1336811147346531</v>
      </c>
      <c r="M79" s="21" t="str">
        <f t="shared" si="11"/>
        <v>nein</v>
      </c>
      <c r="N79" s="12" t="str">
        <f t="shared" si="10"/>
        <v>ja</v>
      </c>
      <c r="O79" s="21">
        <v>25</v>
      </c>
      <c r="P79" s="12" t="s">
        <v>37</v>
      </c>
      <c r="Q79" s="26">
        <v>0</v>
      </c>
      <c r="R79" s="12">
        <v>0</v>
      </c>
      <c r="S79" s="12">
        <v>0</v>
      </c>
      <c r="T79" s="12">
        <v>0</v>
      </c>
      <c r="U79" s="12">
        <v>0</v>
      </c>
      <c r="V79" s="12">
        <v>1</v>
      </c>
      <c r="W79" s="12">
        <v>1</v>
      </c>
      <c r="X79" s="12">
        <v>1</v>
      </c>
      <c r="Y79" s="12">
        <v>0</v>
      </c>
      <c r="Z79" s="12">
        <v>1</v>
      </c>
      <c r="AA79" s="12">
        <v>1</v>
      </c>
      <c r="AB79" s="12">
        <v>1</v>
      </c>
      <c r="AC79" s="13">
        <v>1</v>
      </c>
      <c r="AD79" s="12"/>
      <c r="AE79" s="12"/>
      <c r="AF79" s="12"/>
      <c r="AG79" s="97"/>
      <c r="AH79" s="97"/>
      <c r="AI79" s="97"/>
      <c r="AJ79" s="99">
        <v>2</v>
      </c>
      <c r="AK79" s="97"/>
      <c r="AL79" s="2"/>
    </row>
    <row r="80" spans="1:38" x14ac:dyDescent="0.25">
      <c r="A80" s="3"/>
      <c r="B80" s="4"/>
      <c r="C80" s="174">
        <v>77</v>
      </c>
      <c r="D80" s="12">
        <v>55</v>
      </c>
      <c r="E80" s="11" t="s">
        <v>17</v>
      </c>
      <c r="F80" s="13">
        <v>1</v>
      </c>
      <c r="G80" s="92" t="s">
        <v>86</v>
      </c>
      <c r="H80" s="29" t="s">
        <v>87</v>
      </c>
      <c r="I80" s="12">
        <v>3</v>
      </c>
      <c r="J80" s="29" t="str">
        <f t="shared" si="9"/>
        <v>Stadt</v>
      </c>
      <c r="K80" s="29" t="str">
        <f t="shared" si="8"/>
        <v>Wohnung</v>
      </c>
      <c r="L80" s="127">
        <v>4.1336811147346531</v>
      </c>
      <c r="M80" s="21" t="str">
        <f t="shared" si="11"/>
        <v>nein</v>
      </c>
      <c r="N80" s="12" t="str">
        <f t="shared" si="10"/>
        <v>ja</v>
      </c>
      <c r="O80" s="21">
        <v>27</v>
      </c>
      <c r="P80" s="12" t="s">
        <v>37</v>
      </c>
      <c r="Q80" s="26">
        <v>0</v>
      </c>
      <c r="R80" s="12">
        <v>0</v>
      </c>
      <c r="S80" s="12">
        <v>0</v>
      </c>
      <c r="T80" s="12">
        <v>0</v>
      </c>
      <c r="U80" s="12">
        <v>0</v>
      </c>
      <c r="V80" s="12">
        <v>1</v>
      </c>
      <c r="W80" s="12">
        <v>0</v>
      </c>
      <c r="X80" s="12">
        <v>0</v>
      </c>
      <c r="Y80" s="12">
        <v>0</v>
      </c>
      <c r="Z80" s="12">
        <v>1</v>
      </c>
      <c r="AA80" s="12">
        <v>2</v>
      </c>
      <c r="AB80" s="12">
        <v>1</v>
      </c>
      <c r="AC80" s="13">
        <v>1</v>
      </c>
      <c r="AD80" s="12"/>
      <c r="AE80" s="12"/>
      <c r="AF80" s="12"/>
      <c r="AG80" s="97"/>
      <c r="AH80" s="97"/>
      <c r="AI80" s="97"/>
      <c r="AJ80" s="99">
        <v>2</v>
      </c>
      <c r="AK80" s="97"/>
      <c r="AL80" s="2"/>
    </row>
    <row r="81" spans="1:38" x14ac:dyDescent="0.25">
      <c r="A81" s="3"/>
      <c r="B81" s="4"/>
      <c r="C81" s="174">
        <v>78</v>
      </c>
      <c r="D81" s="12">
        <v>55</v>
      </c>
      <c r="E81" s="11" t="s">
        <v>17</v>
      </c>
      <c r="F81" s="13">
        <v>1</v>
      </c>
      <c r="G81" s="92" t="s">
        <v>86</v>
      </c>
      <c r="H81" s="29" t="s">
        <v>87</v>
      </c>
      <c r="I81" s="12">
        <v>3</v>
      </c>
      <c r="J81" s="29" t="str">
        <f t="shared" si="9"/>
        <v>Stadt</v>
      </c>
      <c r="K81" s="29" t="str">
        <f t="shared" si="8"/>
        <v>Wohnung</v>
      </c>
      <c r="L81" s="127">
        <v>4.1336811147346531</v>
      </c>
      <c r="M81" s="21" t="str">
        <f t="shared" si="11"/>
        <v>nein</v>
      </c>
      <c r="N81" s="12" t="str">
        <f t="shared" si="10"/>
        <v>ja</v>
      </c>
      <c r="O81" s="21">
        <v>28</v>
      </c>
      <c r="P81" s="12" t="s">
        <v>37</v>
      </c>
      <c r="Q81" s="26">
        <v>0</v>
      </c>
      <c r="R81" s="12">
        <v>0</v>
      </c>
      <c r="S81" s="12">
        <v>0</v>
      </c>
      <c r="T81" s="12">
        <v>0</v>
      </c>
      <c r="U81" s="12">
        <v>0</v>
      </c>
      <c r="V81" s="12">
        <v>1</v>
      </c>
      <c r="W81" s="12">
        <v>0</v>
      </c>
      <c r="X81" s="12">
        <v>0</v>
      </c>
      <c r="Y81" s="12">
        <v>0</v>
      </c>
      <c r="Z81" s="12">
        <v>0</v>
      </c>
      <c r="AA81" s="12">
        <v>1</v>
      </c>
      <c r="AB81" s="12">
        <v>1</v>
      </c>
      <c r="AC81" s="13">
        <v>1</v>
      </c>
      <c r="AD81" s="12"/>
      <c r="AE81" s="12"/>
      <c r="AF81" s="12"/>
      <c r="AG81" s="97"/>
      <c r="AH81" s="97"/>
      <c r="AI81" s="97"/>
      <c r="AJ81" s="99">
        <v>2</v>
      </c>
      <c r="AK81" s="97"/>
      <c r="AL81" s="2"/>
    </row>
    <row r="82" spans="1:38" x14ac:dyDescent="0.25">
      <c r="A82" s="3"/>
      <c r="B82" s="4"/>
      <c r="C82" s="174">
        <v>79</v>
      </c>
      <c r="D82" s="12">
        <v>55</v>
      </c>
      <c r="E82" s="11" t="s">
        <v>17</v>
      </c>
      <c r="F82" s="13">
        <v>1</v>
      </c>
      <c r="G82" s="92" t="s">
        <v>86</v>
      </c>
      <c r="H82" s="29" t="s">
        <v>87</v>
      </c>
      <c r="I82" s="12">
        <v>3</v>
      </c>
      <c r="J82" s="29" t="str">
        <f t="shared" si="9"/>
        <v>Stadt</v>
      </c>
      <c r="K82" s="29" t="str">
        <f t="shared" si="8"/>
        <v>Wohnung</v>
      </c>
      <c r="L82" s="127">
        <v>4.1336811147346531</v>
      </c>
      <c r="M82" s="21" t="str">
        <f t="shared" si="11"/>
        <v>nein</v>
      </c>
      <c r="N82" s="12" t="str">
        <f t="shared" si="10"/>
        <v>ja</v>
      </c>
      <c r="O82" s="21">
        <v>33</v>
      </c>
      <c r="P82" s="12" t="s">
        <v>37</v>
      </c>
      <c r="Q82" s="26">
        <v>0</v>
      </c>
      <c r="R82" s="12">
        <v>0</v>
      </c>
      <c r="S82" s="12">
        <v>0</v>
      </c>
      <c r="T82" s="12">
        <v>0</v>
      </c>
      <c r="U82" s="12">
        <v>0</v>
      </c>
      <c r="V82" s="12">
        <v>1</v>
      </c>
      <c r="W82" s="12">
        <v>0</v>
      </c>
      <c r="X82" s="12">
        <v>1</v>
      </c>
      <c r="Y82" s="12">
        <v>0</v>
      </c>
      <c r="Z82" s="12">
        <v>0</v>
      </c>
      <c r="AA82" s="12">
        <v>1</v>
      </c>
      <c r="AB82" s="12">
        <v>0</v>
      </c>
      <c r="AC82" s="13">
        <v>1</v>
      </c>
      <c r="AD82" s="12"/>
      <c r="AE82" s="12"/>
      <c r="AF82" s="12"/>
      <c r="AG82" s="97"/>
      <c r="AH82" s="97"/>
      <c r="AI82" s="97"/>
      <c r="AJ82" s="99">
        <v>2</v>
      </c>
      <c r="AK82" s="97"/>
      <c r="AL82" s="2"/>
    </row>
    <row r="83" spans="1:38" x14ac:dyDescent="0.25">
      <c r="A83" s="3"/>
      <c r="B83" s="4"/>
      <c r="C83" s="174">
        <v>80</v>
      </c>
      <c r="D83" s="12">
        <v>58</v>
      </c>
      <c r="E83" s="11" t="s">
        <v>17</v>
      </c>
      <c r="F83" s="13">
        <v>1</v>
      </c>
      <c r="G83" s="92" t="s">
        <v>106</v>
      </c>
      <c r="H83" s="29" t="s">
        <v>107</v>
      </c>
      <c r="I83" s="12">
        <v>5</v>
      </c>
      <c r="J83" s="29" t="str">
        <f t="shared" si="9"/>
        <v>Stadt</v>
      </c>
      <c r="K83" s="29" t="str">
        <f t="shared" si="8"/>
        <v>Wohnung</v>
      </c>
      <c r="L83" s="127">
        <v>2.7557874098231019</v>
      </c>
      <c r="M83" s="21" t="str">
        <f t="shared" si="11"/>
        <v>ja</v>
      </c>
      <c r="N83" s="12" t="str">
        <f t="shared" si="10"/>
        <v/>
      </c>
      <c r="O83" s="21">
        <v>34</v>
      </c>
      <c r="P83" s="12" t="s">
        <v>37</v>
      </c>
      <c r="Q83" s="26">
        <v>0</v>
      </c>
      <c r="R83" s="12">
        <v>1</v>
      </c>
      <c r="S83" s="12">
        <v>0</v>
      </c>
      <c r="T83" s="12">
        <v>0</v>
      </c>
      <c r="U83" s="12">
        <v>0</v>
      </c>
      <c r="V83" s="12">
        <v>1</v>
      </c>
      <c r="W83" s="12">
        <v>0</v>
      </c>
      <c r="X83" s="12">
        <v>1</v>
      </c>
      <c r="Y83" s="12">
        <v>1</v>
      </c>
      <c r="Z83" s="12">
        <v>0</v>
      </c>
      <c r="AA83" s="12">
        <v>1</v>
      </c>
      <c r="AB83" s="12">
        <v>0</v>
      </c>
      <c r="AC83" s="13">
        <v>1</v>
      </c>
      <c r="AD83" s="12"/>
      <c r="AE83" s="12"/>
      <c r="AF83" s="12"/>
      <c r="AG83" s="97"/>
      <c r="AH83" s="97"/>
      <c r="AI83" s="97"/>
      <c r="AJ83" s="97">
        <v>5</v>
      </c>
      <c r="AK83" s="97"/>
      <c r="AL83" s="2"/>
    </row>
    <row r="84" spans="1:38" x14ac:dyDescent="0.25">
      <c r="A84" s="3"/>
      <c r="B84" s="4"/>
      <c r="C84" s="174">
        <v>81</v>
      </c>
      <c r="D84" s="12">
        <v>59</v>
      </c>
      <c r="E84" s="11" t="s">
        <v>17</v>
      </c>
      <c r="F84" s="13">
        <v>1</v>
      </c>
      <c r="G84" s="92" t="s">
        <v>84</v>
      </c>
      <c r="H84" s="29" t="s">
        <v>85</v>
      </c>
      <c r="I84" s="12">
        <v>3</v>
      </c>
      <c r="J84" s="29" t="str">
        <f t="shared" si="9"/>
        <v>Stadt</v>
      </c>
      <c r="K84" s="29" t="str">
        <f t="shared" si="8"/>
        <v>Wohnung</v>
      </c>
      <c r="L84" s="127">
        <v>1.1558997191202456</v>
      </c>
      <c r="M84" s="21" t="str">
        <f t="shared" si="11"/>
        <v>nein</v>
      </c>
      <c r="N84" s="12" t="str">
        <f t="shared" si="10"/>
        <v>ja</v>
      </c>
      <c r="O84" s="21">
        <v>35</v>
      </c>
      <c r="P84" s="12" t="s">
        <v>37</v>
      </c>
      <c r="Q84" s="26">
        <v>0</v>
      </c>
      <c r="R84" s="12">
        <v>0</v>
      </c>
      <c r="S84" s="12">
        <v>0</v>
      </c>
      <c r="T84" s="12">
        <v>0</v>
      </c>
      <c r="U84" s="12">
        <v>0</v>
      </c>
      <c r="V84" s="12">
        <v>1</v>
      </c>
      <c r="W84" s="12">
        <v>1</v>
      </c>
      <c r="X84" s="12">
        <v>1</v>
      </c>
      <c r="Y84" s="12">
        <v>0</v>
      </c>
      <c r="Z84" s="12">
        <v>0</v>
      </c>
      <c r="AA84" s="12">
        <v>1</v>
      </c>
      <c r="AB84" s="12">
        <v>1</v>
      </c>
      <c r="AC84" s="13">
        <v>1</v>
      </c>
      <c r="AD84" s="12"/>
      <c r="AE84" s="12"/>
      <c r="AF84" s="12"/>
      <c r="AG84" s="97"/>
      <c r="AH84" s="97"/>
      <c r="AI84" s="97"/>
      <c r="AJ84" s="97"/>
      <c r="AK84" s="99">
        <v>1</v>
      </c>
      <c r="AL84" s="2"/>
    </row>
    <row r="85" spans="1:38" x14ac:dyDescent="0.25">
      <c r="A85" s="3"/>
      <c r="B85" s="4"/>
      <c r="C85" s="174">
        <v>82</v>
      </c>
      <c r="D85" s="12">
        <v>59</v>
      </c>
      <c r="E85" s="11" t="s">
        <v>17</v>
      </c>
      <c r="F85" s="13">
        <v>1</v>
      </c>
      <c r="G85" s="92" t="s">
        <v>84</v>
      </c>
      <c r="H85" s="29" t="s">
        <v>85</v>
      </c>
      <c r="I85" s="12">
        <v>3</v>
      </c>
      <c r="J85" s="29" t="str">
        <f t="shared" si="9"/>
        <v>Stadt</v>
      </c>
      <c r="K85" s="29" t="str">
        <f t="shared" si="8"/>
        <v>Wohnung</v>
      </c>
      <c r="L85" s="127">
        <v>1.1558997191202456</v>
      </c>
      <c r="M85" s="21" t="str">
        <f t="shared" si="11"/>
        <v>nein</v>
      </c>
      <c r="N85" s="12" t="str">
        <f t="shared" si="10"/>
        <v>ja</v>
      </c>
      <c r="O85" s="21">
        <v>36</v>
      </c>
      <c r="P85" s="12" t="s">
        <v>37</v>
      </c>
      <c r="Q85" s="26">
        <v>0</v>
      </c>
      <c r="R85" s="12">
        <v>0</v>
      </c>
      <c r="S85" s="12">
        <v>0</v>
      </c>
      <c r="T85" s="12">
        <v>0</v>
      </c>
      <c r="U85" s="12">
        <v>0</v>
      </c>
      <c r="V85" s="12">
        <v>1</v>
      </c>
      <c r="W85" s="12">
        <v>0</v>
      </c>
      <c r="X85" s="12">
        <v>1</v>
      </c>
      <c r="Y85" s="12">
        <v>0</v>
      </c>
      <c r="Z85" s="12">
        <v>1</v>
      </c>
      <c r="AA85" s="12">
        <v>1</v>
      </c>
      <c r="AB85" s="12">
        <v>1</v>
      </c>
      <c r="AC85" s="13">
        <v>1</v>
      </c>
      <c r="AD85" s="12"/>
      <c r="AE85" s="12"/>
      <c r="AF85" s="12"/>
      <c r="AG85" s="97"/>
      <c r="AH85" s="97"/>
      <c r="AI85" s="97"/>
      <c r="AJ85" s="97"/>
      <c r="AK85" s="99">
        <v>1</v>
      </c>
      <c r="AL85" s="2"/>
    </row>
    <row r="86" spans="1:38" x14ac:dyDescent="0.25">
      <c r="A86" s="3"/>
      <c r="B86" s="4"/>
      <c r="C86" s="174">
        <v>83</v>
      </c>
      <c r="D86" s="12">
        <v>60</v>
      </c>
      <c r="E86" s="11" t="s">
        <v>17</v>
      </c>
      <c r="F86" s="13">
        <v>1</v>
      </c>
      <c r="G86" s="92" t="s">
        <v>104</v>
      </c>
      <c r="H86" s="29" t="s">
        <v>105</v>
      </c>
      <c r="I86" s="12">
        <v>4</v>
      </c>
      <c r="J86" s="29" t="str">
        <f t="shared" si="9"/>
        <v>Stadt</v>
      </c>
      <c r="K86" s="29" t="str">
        <f t="shared" si="8"/>
        <v>Wohnung</v>
      </c>
      <c r="L86" s="127">
        <v>1.9815423756347068</v>
      </c>
      <c r="M86" s="21" t="str">
        <f t="shared" si="11"/>
        <v>ja</v>
      </c>
      <c r="N86" s="12" t="str">
        <f t="shared" si="10"/>
        <v/>
      </c>
      <c r="O86" s="21">
        <v>39</v>
      </c>
      <c r="P86" s="12" t="s">
        <v>37</v>
      </c>
      <c r="Q86" s="26">
        <v>0</v>
      </c>
      <c r="R86" s="12">
        <v>0</v>
      </c>
      <c r="S86" s="12">
        <v>1</v>
      </c>
      <c r="T86" s="12">
        <v>1</v>
      </c>
      <c r="U86" s="12">
        <v>0</v>
      </c>
      <c r="V86" s="12">
        <v>1</v>
      </c>
      <c r="W86" s="12">
        <v>1</v>
      </c>
      <c r="X86" s="12">
        <v>1</v>
      </c>
      <c r="Y86" s="12">
        <v>0</v>
      </c>
      <c r="Z86" s="12">
        <v>1</v>
      </c>
      <c r="AA86" s="12">
        <v>1</v>
      </c>
      <c r="AB86" s="12">
        <v>1</v>
      </c>
      <c r="AC86" s="13">
        <v>1</v>
      </c>
      <c r="AD86" s="12"/>
      <c r="AE86" s="12"/>
      <c r="AF86" s="12"/>
      <c r="AG86" s="97"/>
      <c r="AH86" s="97"/>
      <c r="AI86" s="97"/>
      <c r="AJ86" s="97"/>
      <c r="AK86" s="97">
        <v>2</v>
      </c>
      <c r="AL86" s="2"/>
    </row>
    <row r="87" spans="1:38" x14ac:dyDescent="0.25">
      <c r="A87" s="3"/>
      <c r="B87" s="4"/>
      <c r="C87" s="174">
        <v>84</v>
      </c>
      <c r="D87" s="12">
        <v>54</v>
      </c>
      <c r="E87" s="11" t="s">
        <v>17</v>
      </c>
      <c r="F87" s="13">
        <v>1</v>
      </c>
      <c r="G87" s="92" t="s">
        <v>154</v>
      </c>
      <c r="H87" s="29" t="s">
        <v>155</v>
      </c>
      <c r="I87" s="12">
        <v>1</v>
      </c>
      <c r="J87" s="84" t="s">
        <v>74</v>
      </c>
      <c r="K87" s="29" t="s">
        <v>73</v>
      </c>
      <c r="L87" s="127">
        <v>2.7557874098231019</v>
      </c>
      <c r="M87" s="21" t="str">
        <f t="shared" si="11"/>
        <v>nein</v>
      </c>
      <c r="N87" s="12" t="str">
        <f t="shared" si="10"/>
        <v/>
      </c>
      <c r="O87" s="21">
        <v>41</v>
      </c>
      <c r="P87" s="12" t="s">
        <v>37</v>
      </c>
      <c r="Q87" s="26">
        <v>0</v>
      </c>
      <c r="R87" s="12">
        <v>0</v>
      </c>
      <c r="S87" s="12">
        <v>1</v>
      </c>
      <c r="T87" s="12">
        <v>1</v>
      </c>
      <c r="U87" s="12">
        <v>0</v>
      </c>
      <c r="V87" s="12">
        <v>1</v>
      </c>
      <c r="W87" s="12">
        <v>0</v>
      </c>
      <c r="X87" s="12">
        <v>1</v>
      </c>
      <c r="Y87" s="12">
        <v>0</v>
      </c>
      <c r="Z87" s="12">
        <v>1</v>
      </c>
      <c r="AA87" s="12">
        <v>1</v>
      </c>
      <c r="AB87" s="12">
        <v>0</v>
      </c>
      <c r="AC87" s="13">
        <v>1</v>
      </c>
      <c r="AD87" s="12"/>
      <c r="AE87" s="12"/>
      <c r="AF87" s="12"/>
      <c r="AG87" s="97"/>
      <c r="AH87" s="97"/>
      <c r="AI87" s="97"/>
      <c r="AJ87" s="98">
        <v>1</v>
      </c>
      <c r="AK87" s="97"/>
      <c r="AL87" s="2"/>
    </row>
    <row r="88" spans="1:38" x14ac:dyDescent="0.25">
      <c r="A88" s="3"/>
      <c r="B88" s="4"/>
      <c r="C88" s="174">
        <v>85</v>
      </c>
      <c r="D88" s="12">
        <v>54</v>
      </c>
      <c r="E88" s="11" t="s">
        <v>17</v>
      </c>
      <c r="F88" s="13">
        <v>1</v>
      </c>
      <c r="G88" s="92" t="s">
        <v>154</v>
      </c>
      <c r="H88" s="29" t="s">
        <v>155</v>
      </c>
      <c r="I88" s="12">
        <v>1</v>
      </c>
      <c r="J88" s="84" t="s">
        <v>74</v>
      </c>
      <c r="K88" s="29" t="s">
        <v>73</v>
      </c>
      <c r="L88" s="127">
        <v>2.7557874098231019</v>
      </c>
      <c r="M88" s="21" t="str">
        <f t="shared" si="11"/>
        <v>nein</v>
      </c>
      <c r="N88" s="12" t="str">
        <f t="shared" si="10"/>
        <v/>
      </c>
      <c r="O88" s="21">
        <v>44</v>
      </c>
      <c r="P88" s="12" t="s">
        <v>37</v>
      </c>
      <c r="Q88" s="26">
        <v>0</v>
      </c>
      <c r="R88" s="12">
        <v>0</v>
      </c>
      <c r="S88" s="12">
        <v>1</v>
      </c>
      <c r="T88" s="12">
        <v>1</v>
      </c>
      <c r="U88" s="12">
        <v>0</v>
      </c>
      <c r="V88" s="12">
        <v>1</v>
      </c>
      <c r="W88" s="12">
        <v>1</v>
      </c>
      <c r="X88" s="12">
        <v>1</v>
      </c>
      <c r="Y88" s="12">
        <v>0</v>
      </c>
      <c r="Z88" s="12">
        <v>0</v>
      </c>
      <c r="AA88" s="12">
        <v>1</v>
      </c>
      <c r="AB88" s="12">
        <v>1</v>
      </c>
      <c r="AC88" s="13">
        <v>1</v>
      </c>
      <c r="AD88" s="12"/>
      <c r="AE88" s="12"/>
      <c r="AF88" s="12"/>
      <c r="AG88" s="97"/>
      <c r="AH88" s="97"/>
      <c r="AI88" s="97"/>
      <c r="AJ88" s="98">
        <v>1</v>
      </c>
      <c r="AK88" s="97"/>
      <c r="AL88" s="2"/>
    </row>
    <row r="89" spans="1:38" x14ac:dyDescent="0.25">
      <c r="A89" s="3"/>
      <c r="B89" s="4"/>
      <c r="C89" s="174">
        <v>86</v>
      </c>
      <c r="D89" s="12">
        <v>59</v>
      </c>
      <c r="E89" s="11" t="s">
        <v>17</v>
      </c>
      <c r="F89" s="13">
        <v>1</v>
      </c>
      <c r="G89" s="92" t="s">
        <v>84</v>
      </c>
      <c r="H89" s="29" t="s">
        <v>85</v>
      </c>
      <c r="I89" s="12">
        <v>3</v>
      </c>
      <c r="J89" s="29" t="str">
        <f t="shared" si="9"/>
        <v>Stadt</v>
      </c>
      <c r="K89" s="29" t="str">
        <f t="shared" si="8"/>
        <v>Wohnung</v>
      </c>
      <c r="L89" s="127">
        <v>1.1558997191202456</v>
      </c>
      <c r="M89" s="21" t="str">
        <f t="shared" si="11"/>
        <v>nein</v>
      </c>
      <c r="N89" s="12" t="str">
        <f t="shared" si="10"/>
        <v>ja</v>
      </c>
      <c r="O89" s="21">
        <v>72</v>
      </c>
      <c r="P89" s="12" t="s">
        <v>37</v>
      </c>
      <c r="Q89" s="26">
        <v>0</v>
      </c>
      <c r="R89" s="12">
        <v>0</v>
      </c>
      <c r="S89" s="12">
        <v>0</v>
      </c>
      <c r="T89" s="12">
        <v>0</v>
      </c>
      <c r="U89" s="12">
        <v>0</v>
      </c>
      <c r="V89" s="12">
        <v>1</v>
      </c>
      <c r="W89" s="12">
        <v>1</v>
      </c>
      <c r="X89" s="12">
        <v>1</v>
      </c>
      <c r="Y89" s="12">
        <v>1</v>
      </c>
      <c r="Z89" s="12">
        <v>1</v>
      </c>
      <c r="AA89" s="12">
        <v>1</v>
      </c>
      <c r="AB89" s="12">
        <v>1</v>
      </c>
      <c r="AC89" s="13">
        <v>1</v>
      </c>
      <c r="AD89" s="12"/>
      <c r="AE89" s="12"/>
      <c r="AF89" s="12"/>
      <c r="AG89" s="97"/>
      <c r="AH89" s="97"/>
      <c r="AI89" s="97"/>
      <c r="AJ89" s="97"/>
      <c r="AK89" s="99">
        <v>1</v>
      </c>
      <c r="AL89" s="2"/>
    </row>
    <row r="90" spans="1:38" x14ac:dyDescent="0.25">
      <c r="A90" s="3"/>
      <c r="B90" s="4"/>
      <c r="C90" s="174">
        <v>87</v>
      </c>
      <c r="D90" s="12">
        <v>59</v>
      </c>
      <c r="E90" s="11" t="s">
        <v>17</v>
      </c>
      <c r="F90" s="13">
        <v>1</v>
      </c>
      <c r="G90" s="92" t="s">
        <v>84</v>
      </c>
      <c r="H90" s="29" t="s">
        <v>85</v>
      </c>
      <c r="I90" s="12">
        <v>3</v>
      </c>
      <c r="J90" s="29" t="str">
        <f t="shared" si="9"/>
        <v>Stadt</v>
      </c>
      <c r="K90" s="29" t="str">
        <f t="shared" si="8"/>
        <v>Wohnung</v>
      </c>
      <c r="L90" s="127">
        <v>1.1558997191202456</v>
      </c>
      <c r="M90" s="21" t="str">
        <f t="shared" si="11"/>
        <v>nein</v>
      </c>
      <c r="N90" s="12" t="str">
        <f t="shared" si="10"/>
        <v>ja</v>
      </c>
      <c r="O90" s="21">
        <v>133</v>
      </c>
      <c r="P90" s="12" t="s">
        <v>37</v>
      </c>
      <c r="Q90" s="26">
        <v>0</v>
      </c>
      <c r="R90" s="12">
        <v>0</v>
      </c>
      <c r="S90" s="12">
        <v>0</v>
      </c>
      <c r="T90" s="12">
        <v>0</v>
      </c>
      <c r="U90" s="12">
        <v>0</v>
      </c>
      <c r="V90" s="12">
        <v>1</v>
      </c>
      <c r="W90" s="12">
        <v>1</v>
      </c>
      <c r="X90" s="12">
        <v>1</v>
      </c>
      <c r="Y90" s="12">
        <v>0</v>
      </c>
      <c r="Z90" s="12">
        <v>0</v>
      </c>
      <c r="AA90" s="12">
        <v>1</v>
      </c>
      <c r="AB90" s="12">
        <v>1</v>
      </c>
      <c r="AC90" s="13">
        <v>1</v>
      </c>
      <c r="AD90" s="12"/>
      <c r="AE90" s="12"/>
      <c r="AF90" s="12"/>
      <c r="AG90" s="97"/>
      <c r="AH90" s="97"/>
      <c r="AI90" s="97"/>
      <c r="AJ90" s="97"/>
      <c r="AK90" s="99">
        <v>1</v>
      </c>
      <c r="AL90" s="2"/>
    </row>
    <row r="91" spans="1:38" x14ac:dyDescent="0.25">
      <c r="A91" s="3"/>
      <c r="B91" s="4"/>
      <c r="C91" s="174">
        <v>88</v>
      </c>
      <c r="D91" s="12">
        <v>58</v>
      </c>
      <c r="E91" s="11" t="s">
        <v>17</v>
      </c>
      <c r="F91" s="13">
        <v>1</v>
      </c>
      <c r="G91" s="92" t="s">
        <v>106</v>
      </c>
      <c r="H91" s="29" t="s">
        <v>107</v>
      </c>
      <c r="I91" s="12">
        <v>5</v>
      </c>
      <c r="J91" s="29" t="str">
        <f t="shared" si="9"/>
        <v>Stadt</v>
      </c>
      <c r="K91" s="29" t="str">
        <f t="shared" si="8"/>
        <v>Wohnung</v>
      </c>
      <c r="L91" s="127">
        <v>2.7557874098231019</v>
      </c>
      <c r="M91" s="21" t="str">
        <f t="shared" si="11"/>
        <v>ja</v>
      </c>
      <c r="N91" s="12" t="str">
        <f t="shared" si="10"/>
        <v/>
      </c>
      <c r="O91" s="21">
        <v>180</v>
      </c>
      <c r="P91" s="12" t="s">
        <v>37</v>
      </c>
      <c r="Q91" s="26">
        <v>0</v>
      </c>
      <c r="R91" s="12">
        <v>0</v>
      </c>
      <c r="S91" s="12">
        <v>0</v>
      </c>
      <c r="T91" s="12">
        <v>1</v>
      </c>
      <c r="U91" s="12">
        <v>0</v>
      </c>
      <c r="V91" s="12">
        <v>1</v>
      </c>
      <c r="W91" s="12">
        <v>1</v>
      </c>
      <c r="X91" s="12">
        <v>1</v>
      </c>
      <c r="Y91" s="12">
        <v>0</v>
      </c>
      <c r="Z91" s="12">
        <v>1</v>
      </c>
      <c r="AA91" s="12">
        <v>1</v>
      </c>
      <c r="AB91" s="12">
        <v>1</v>
      </c>
      <c r="AC91" s="13">
        <v>1</v>
      </c>
      <c r="AD91" s="12"/>
      <c r="AE91" s="12"/>
      <c r="AF91" s="12"/>
      <c r="AG91" s="97"/>
      <c r="AH91" s="97"/>
      <c r="AI91" s="97"/>
      <c r="AJ91" s="97">
        <v>5</v>
      </c>
      <c r="AK91" s="97"/>
      <c r="AL91" s="2"/>
    </row>
    <row r="92" spans="1:38" x14ac:dyDescent="0.25">
      <c r="A92" s="3"/>
      <c r="B92" s="4"/>
      <c r="C92" s="174">
        <v>89</v>
      </c>
      <c r="D92" s="12">
        <v>58</v>
      </c>
      <c r="E92" s="11" t="s">
        <v>17</v>
      </c>
      <c r="F92" s="13">
        <v>1</v>
      </c>
      <c r="G92" s="92" t="s">
        <v>106</v>
      </c>
      <c r="H92" s="29" t="s">
        <v>107</v>
      </c>
      <c r="I92" s="12">
        <v>5</v>
      </c>
      <c r="J92" s="29" t="str">
        <f t="shared" si="9"/>
        <v>Stadt</v>
      </c>
      <c r="K92" s="29" t="str">
        <f t="shared" si="8"/>
        <v>Wohnung</v>
      </c>
      <c r="L92" s="127">
        <v>2.7557874098231019</v>
      </c>
      <c r="M92" s="21" t="str">
        <f t="shared" si="11"/>
        <v>ja</v>
      </c>
      <c r="N92" s="12" t="str">
        <f t="shared" si="10"/>
        <v/>
      </c>
      <c r="O92" s="21">
        <v>262</v>
      </c>
      <c r="P92" s="12" t="s">
        <v>37</v>
      </c>
      <c r="Q92" s="26">
        <v>0</v>
      </c>
      <c r="R92" s="12">
        <v>0</v>
      </c>
      <c r="S92" s="12">
        <v>0</v>
      </c>
      <c r="T92" s="12">
        <v>1</v>
      </c>
      <c r="U92" s="12">
        <v>0</v>
      </c>
      <c r="V92" s="12">
        <v>1</v>
      </c>
      <c r="W92" s="12">
        <v>0</v>
      </c>
      <c r="X92" s="12">
        <v>1</v>
      </c>
      <c r="Y92" s="12">
        <v>1</v>
      </c>
      <c r="Z92" s="12">
        <v>0</v>
      </c>
      <c r="AA92" s="12">
        <v>1</v>
      </c>
      <c r="AB92" s="12">
        <v>1</v>
      </c>
      <c r="AC92" s="13">
        <v>1</v>
      </c>
      <c r="AD92" s="12"/>
      <c r="AE92" s="12"/>
      <c r="AF92" s="12"/>
      <c r="AG92" s="97"/>
      <c r="AH92" s="97"/>
      <c r="AI92" s="97"/>
      <c r="AJ92" s="97">
        <v>5</v>
      </c>
      <c r="AK92" s="97"/>
      <c r="AL92" s="2"/>
    </row>
    <row r="93" spans="1:38" x14ac:dyDescent="0.25">
      <c r="A93" s="3"/>
      <c r="B93" s="14"/>
      <c r="C93" s="175">
        <v>90</v>
      </c>
      <c r="D93" s="14">
        <v>60</v>
      </c>
      <c r="E93" s="15" t="s">
        <v>17</v>
      </c>
      <c r="F93" s="16">
        <v>1</v>
      </c>
      <c r="G93" s="93" t="s">
        <v>104</v>
      </c>
      <c r="H93" s="30" t="s">
        <v>105</v>
      </c>
      <c r="I93" s="14">
        <v>4</v>
      </c>
      <c r="J93" s="30" t="str">
        <f t="shared" si="9"/>
        <v>Stadt</v>
      </c>
      <c r="K93" s="30" t="str">
        <f t="shared" si="8"/>
        <v>Wohnung</v>
      </c>
      <c r="L93" s="128">
        <v>1.9815423756347068</v>
      </c>
      <c r="M93" s="22" t="str">
        <f t="shared" si="11"/>
        <v>ja</v>
      </c>
      <c r="N93" s="14" t="str">
        <f t="shared" si="10"/>
        <v/>
      </c>
      <c r="O93" s="22">
        <v>138</v>
      </c>
      <c r="P93" s="14" t="s">
        <v>37</v>
      </c>
      <c r="Q93" s="27">
        <v>0</v>
      </c>
      <c r="R93" s="14">
        <v>0</v>
      </c>
      <c r="S93" s="14">
        <v>1</v>
      </c>
      <c r="T93" s="14">
        <v>1</v>
      </c>
      <c r="U93" s="14">
        <v>1</v>
      </c>
      <c r="V93" s="14">
        <v>1</v>
      </c>
      <c r="W93" s="14">
        <v>0</v>
      </c>
      <c r="X93" s="14">
        <v>0</v>
      </c>
      <c r="Y93" s="14">
        <v>0</v>
      </c>
      <c r="Z93" s="14">
        <v>0</v>
      </c>
      <c r="AA93" s="14">
        <v>2</v>
      </c>
      <c r="AB93" s="14">
        <v>1</v>
      </c>
      <c r="AC93" s="16">
        <v>1</v>
      </c>
      <c r="AD93" s="12"/>
      <c r="AE93" s="12"/>
      <c r="AF93" s="12"/>
      <c r="AG93" s="97"/>
      <c r="AH93" s="97"/>
      <c r="AI93" s="97"/>
      <c r="AJ93" s="97"/>
      <c r="AK93" s="97">
        <v>2</v>
      </c>
      <c r="AL93" s="2"/>
    </row>
    <row r="94" spans="1:38" x14ac:dyDescent="0.25">
      <c r="A94" s="3"/>
      <c r="B94" s="4"/>
      <c r="C94" s="174">
        <v>91</v>
      </c>
      <c r="D94" s="12">
        <v>59</v>
      </c>
      <c r="E94" s="11" t="s">
        <v>18</v>
      </c>
      <c r="F94" s="13">
        <v>2</v>
      </c>
      <c r="G94" s="92" t="s">
        <v>84</v>
      </c>
      <c r="H94" s="29" t="s">
        <v>85</v>
      </c>
      <c r="I94" s="12">
        <v>3</v>
      </c>
      <c r="J94" s="29" t="str">
        <f t="shared" si="9"/>
        <v>Stadt</v>
      </c>
      <c r="K94" s="29" t="str">
        <f t="shared" si="8"/>
        <v>Wohnung</v>
      </c>
      <c r="L94" s="127">
        <v>1.1558997191202456</v>
      </c>
      <c r="M94" s="21" t="str">
        <f t="shared" si="11"/>
        <v>nein</v>
      </c>
      <c r="N94" s="12" t="str">
        <f t="shared" si="10"/>
        <v>ja</v>
      </c>
      <c r="O94" s="21">
        <v>1</v>
      </c>
      <c r="P94" s="12" t="s">
        <v>38</v>
      </c>
      <c r="Q94" s="26">
        <v>0</v>
      </c>
      <c r="R94" s="12">
        <v>0</v>
      </c>
      <c r="S94" s="12">
        <v>0</v>
      </c>
      <c r="T94" s="12">
        <v>0</v>
      </c>
      <c r="U94" s="12">
        <v>0</v>
      </c>
      <c r="V94" s="12">
        <v>1</v>
      </c>
      <c r="W94" s="12">
        <v>1</v>
      </c>
      <c r="X94" s="12">
        <v>1</v>
      </c>
      <c r="Y94" s="12">
        <v>0</v>
      </c>
      <c r="Z94" s="12">
        <v>0</v>
      </c>
      <c r="AA94" s="12">
        <v>2</v>
      </c>
      <c r="AB94" s="12">
        <v>1</v>
      </c>
      <c r="AC94" s="13">
        <v>1</v>
      </c>
      <c r="AD94" s="12"/>
      <c r="AE94" s="12"/>
      <c r="AF94" s="12"/>
      <c r="AG94" s="97"/>
      <c r="AH94" s="97"/>
      <c r="AI94" s="97"/>
      <c r="AJ94" s="97"/>
      <c r="AK94" s="99">
        <v>1</v>
      </c>
      <c r="AL94" s="2"/>
    </row>
    <row r="95" spans="1:38" x14ac:dyDescent="0.25">
      <c r="A95" s="3"/>
      <c r="B95" s="4"/>
      <c r="C95" s="174">
        <v>92</v>
      </c>
      <c r="D95" s="12">
        <v>59</v>
      </c>
      <c r="E95" s="11" t="s">
        <v>18</v>
      </c>
      <c r="F95" s="13">
        <v>2</v>
      </c>
      <c r="G95" s="92" t="s">
        <v>84</v>
      </c>
      <c r="H95" s="29" t="s">
        <v>85</v>
      </c>
      <c r="I95" s="12">
        <v>3</v>
      </c>
      <c r="J95" s="29" t="str">
        <f t="shared" si="9"/>
        <v>Stadt</v>
      </c>
      <c r="K95" s="29" t="str">
        <f t="shared" si="8"/>
        <v>Wohnung</v>
      </c>
      <c r="L95" s="127">
        <v>1.1558997191202456</v>
      </c>
      <c r="M95" s="21" t="str">
        <f t="shared" si="11"/>
        <v>nein</v>
      </c>
      <c r="N95" s="12" t="str">
        <f t="shared" si="10"/>
        <v>ja</v>
      </c>
      <c r="O95" s="21">
        <v>5</v>
      </c>
      <c r="P95" s="12" t="s">
        <v>38</v>
      </c>
      <c r="Q95" s="26">
        <v>0</v>
      </c>
      <c r="R95" s="12">
        <v>0</v>
      </c>
      <c r="S95" s="12">
        <v>0</v>
      </c>
      <c r="T95" s="12">
        <v>0</v>
      </c>
      <c r="U95" s="12">
        <v>0</v>
      </c>
      <c r="V95" s="12">
        <v>1</v>
      </c>
      <c r="W95" s="12">
        <v>0</v>
      </c>
      <c r="X95" s="12">
        <v>1</v>
      </c>
      <c r="Y95" s="12">
        <v>0</v>
      </c>
      <c r="Z95" s="12">
        <v>1</v>
      </c>
      <c r="AA95" s="12">
        <v>2</v>
      </c>
      <c r="AB95" s="12">
        <v>1</v>
      </c>
      <c r="AC95" s="13">
        <v>1</v>
      </c>
      <c r="AD95" s="12"/>
      <c r="AE95" s="12"/>
      <c r="AF95" s="12"/>
      <c r="AG95" s="97"/>
      <c r="AH95" s="97"/>
      <c r="AI95" s="97"/>
      <c r="AJ95" s="97"/>
      <c r="AK95" s="99">
        <v>1</v>
      </c>
      <c r="AL95" s="2"/>
    </row>
    <row r="96" spans="1:38" x14ac:dyDescent="0.25">
      <c r="A96" s="3"/>
      <c r="B96" s="4"/>
      <c r="C96" s="174">
        <v>93</v>
      </c>
      <c r="D96" s="12">
        <v>56</v>
      </c>
      <c r="E96" s="11" t="s">
        <v>18</v>
      </c>
      <c r="F96" s="13">
        <v>2</v>
      </c>
      <c r="G96" s="92" t="s">
        <v>98</v>
      </c>
      <c r="H96" s="29" t="s">
        <v>99</v>
      </c>
      <c r="I96" s="12">
        <v>5</v>
      </c>
      <c r="J96" s="29" t="str">
        <f t="shared" si="9"/>
        <v>Stadt</v>
      </c>
      <c r="K96" s="29" t="str">
        <f t="shared" si="8"/>
        <v>Wohnung</v>
      </c>
      <c r="L96" s="127">
        <v>3.3069448917877224</v>
      </c>
      <c r="M96" s="21" t="str">
        <f t="shared" si="11"/>
        <v>ja</v>
      </c>
      <c r="N96" s="12" t="str">
        <f t="shared" si="10"/>
        <v/>
      </c>
      <c r="O96" s="21">
        <v>9</v>
      </c>
      <c r="P96" s="12" t="s">
        <v>38</v>
      </c>
      <c r="Q96" s="26">
        <v>0</v>
      </c>
      <c r="R96" s="12">
        <v>1</v>
      </c>
      <c r="S96" s="12">
        <v>0</v>
      </c>
      <c r="T96" s="12">
        <v>1</v>
      </c>
      <c r="U96" s="12">
        <v>0</v>
      </c>
      <c r="V96" s="12">
        <v>1</v>
      </c>
      <c r="W96" s="12">
        <v>0</v>
      </c>
      <c r="X96" s="12">
        <v>1</v>
      </c>
      <c r="Y96" s="12">
        <v>0</v>
      </c>
      <c r="Z96" s="12">
        <v>0</v>
      </c>
      <c r="AA96" s="12">
        <v>2</v>
      </c>
      <c r="AB96" s="12">
        <v>1</v>
      </c>
      <c r="AC96" s="13">
        <v>1</v>
      </c>
      <c r="AD96" s="12"/>
      <c r="AE96" s="12"/>
      <c r="AF96" s="12"/>
      <c r="AG96" s="97"/>
      <c r="AH96" s="97"/>
      <c r="AI96" s="97"/>
      <c r="AJ96" s="97">
        <v>3</v>
      </c>
      <c r="AK96" s="97"/>
      <c r="AL96" s="2"/>
    </row>
    <row r="97" spans="1:38" x14ac:dyDescent="0.25">
      <c r="A97" s="3"/>
      <c r="B97" s="4"/>
      <c r="C97" s="174">
        <v>94</v>
      </c>
      <c r="D97" s="12">
        <v>59</v>
      </c>
      <c r="E97" s="11" t="s">
        <v>18</v>
      </c>
      <c r="F97" s="13">
        <v>2</v>
      </c>
      <c r="G97" s="92" t="s">
        <v>84</v>
      </c>
      <c r="H97" s="29" t="s">
        <v>85</v>
      </c>
      <c r="I97" s="12">
        <v>3</v>
      </c>
      <c r="J97" s="29" t="str">
        <f t="shared" si="9"/>
        <v>Stadt</v>
      </c>
      <c r="K97" s="29" t="str">
        <f t="shared" si="8"/>
        <v>Wohnung</v>
      </c>
      <c r="L97" s="127">
        <v>1.1558997191202456</v>
      </c>
      <c r="M97" s="21" t="str">
        <f t="shared" si="11"/>
        <v>nein</v>
      </c>
      <c r="N97" s="12" t="str">
        <f t="shared" si="10"/>
        <v>ja</v>
      </c>
      <c r="O97" s="21">
        <v>10</v>
      </c>
      <c r="P97" s="12" t="s">
        <v>38</v>
      </c>
      <c r="Q97" s="26">
        <v>0</v>
      </c>
      <c r="R97" s="12">
        <v>0</v>
      </c>
      <c r="S97" s="12">
        <v>0</v>
      </c>
      <c r="T97" s="12">
        <v>0</v>
      </c>
      <c r="U97" s="12">
        <v>0</v>
      </c>
      <c r="V97" s="12">
        <v>1</v>
      </c>
      <c r="W97" s="12">
        <v>0</v>
      </c>
      <c r="X97" s="12">
        <v>1</v>
      </c>
      <c r="Y97" s="12">
        <v>0</v>
      </c>
      <c r="Z97" s="12">
        <v>1</v>
      </c>
      <c r="AA97" s="12">
        <v>1</v>
      </c>
      <c r="AB97" s="12">
        <v>1</v>
      </c>
      <c r="AC97" s="13">
        <v>1</v>
      </c>
      <c r="AD97" s="12"/>
      <c r="AE97" s="12"/>
      <c r="AF97" s="12"/>
      <c r="AG97" s="97"/>
      <c r="AH97" s="97"/>
      <c r="AI97" s="97"/>
      <c r="AJ97" s="97"/>
      <c r="AK97" s="99">
        <v>1</v>
      </c>
      <c r="AL97" s="2"/>
    </row>
    <row r="98" spans="1:38" x14ac:dyDescent="0.25">
      <c r="A98" s="3"/>
      <c r="B98" s="4"/>
      <c r="C98" s="174">
        <v>95</v>
      </c>
      <c r="D98" s="12">
        <v>59</v>
      </c>
      <c r="E98" s="11" t="s">
        <v>18</v>
      </c>
      <c r="F98" s="13">
        <v>2</v>
      </c>
      <c r="G98" s="92" t="s">
        <v>84</v>
      </c>
      <c r="H98" s="29" t="s">
        <v>85</v>
      </c>
      <c r="I98" s="12">
        <v>3</v>
      </c>
      <c r="J98" s="29" t="str">
        <f t="shared" si="9"/>
        <v>Stadt</v>
      </c>
      <c r="K98" s="29" t="str">
        <f t="shared" si="8"/>
        <v>Wohnung</v>
      </c>
      <c r="L98" s="127">
        <v>1.1558997191202456</v>
      </c>
      <c r="M98" s="21" t="str">
        <f t="shared" si="11"/>
        <v>nein</v>
      </c>
      <c r="N98" s="12" t="str">
        <f t="shared" si="10"/>
        <v>ja</v>
      </c>
      <c r="O98" s="21">
        <v>11</v>
      </c>
      <c r="P98" s="12" t="s">
        <v>38</v>
      </c>
      <c r="Q98" s="26">
        <v>0</v>
      </c>
      <c r="R98" s="12">
        <v>0</v>
      </c>
      <c r="S98" s="12">
        <v>0</v>
      </c>
      <c r="T98" s="12">
        <v>0</v>
      </c>
      <c r="U98" s="12">
        <v>0</v>
      </c>
      <c r="V98" s="12">
        <v>2</v>
      </c>
      <c r="W98" s="12">
        <v>0</v>
      </c>
      <c r="X98" s="12">
        <v>1</v>
      </c>
      <c r="Y98" s="12">
        <v>0</v>
      </c>
      <c r="Z98" s="12">
        <v>1</v>
      </c>
      <c r="AA98" s="12">
        <v>1</v>
      </c>
      <c r="AB98" s="12">
        <v>1</v>
      </c>
      <c r="AC98" s="13">
        <v>1</v>
      </c>
      <c r="AD98" s="12"/>
      <c r="AE98" s="12"/>
      <c r="AF98" s="12"/>
      <c r="AG98" s="97"/>
      <c r="AH98" s="97"/>
      <c r="AI98" s="97"/>
      <c r="AJ98" s="97"/>
      <c r="AK98" s="99">
        <v>1</v>
      </c>
      <c r="AL98" s="2"/>
    </row>
    <row r="99" spans="1:38" x14ac:dyDescent="0.25">
      <c r="A99" s="3"/>
      <c r="B99" s="4"/>
      <c r="C99" s="174">
        <v>96</v>
      </c>
      <c r="D99" s="12">
        <v>54</v>
      </c>
      <c r="E99" s="11" t="s">
        <v>18</v>
      </c>
      <c r="F99" s="13">
        <v>2</v>
      </c>
      <c r="G99" s="92" t="s">
        <v>154</v>
      </c>
      <c r="H99" s="29" t="s">
        <v>155</v>
      </c>
      <c r="I99" s="12">
        <v>1</v>
      </c>
      <c r="J99" s="84" t="s">
        <v>74</v>
      </c>
      <c r="K99" s="29" t="s">
        <v>73</v>
      </c>
      <c r="L99" s="127">
        <v>2.7557874098231019</v>
      </c>
      <c r="M99" s="21" t="str">
        <f t="shared" si="11"/>
        <v>nein</v>
      </c>
      <c r="N99" s="12" t="str">
        <f t="shared" si="10"/>
        <v/>
      </c>
      <c r="O99" s="21">
        <v>13</v>
      </c>
      <c r="P99" s="12" t="s">
        <v>38</v>
      </c>
      <c r="Q99" s="26">
        <v>0</v>
      </c>
      <c r="R99" s="12">
        <v>0</v>
      </c>
      <c r="S99" s="12">
        <v>1</v>
      </c>
      <c r="T99" s="12">
        <v>0</v>
      </c>
      <c r="U99" s="12">
        <v>0</v>
      </c>
      <c r="V99" s="12">
        <v>1</v>
      </c>
      <c r="W99" s="12">
        <v>1</v>
      </c>
      <c r="X99" s="12">
        <v>1</v>
      </c>
      <c r="Y99" s="12">
        <v>1</v>
      </c>
      <c r="Z99" s="12">
        <v>0</v>
      </c>
      <c r="AA99" s="12">
        <v>1</v>
      </c>
      <c r="AB99" s="12">
        <v>1</v>
      </c>
      <c r="AC99" s="13">
        <v>1</v>
      </c>
      <c r="AD99" s="12"/>
      <c r="AE99" s="12"/>
      <c r="AF99" s="12"/>
      <c r="AG99" s="97"/>
      <c r="AH99" s="97"/>
      <c r="AI99" s="97"/>
      <c r="AJ99" s="98">
        <v>1</v>
      </c>
      <c r="AK99" s="97"/>
      <c r="AL99" s="2"/>
    </row>
    <row r="100" spans="1:38" x14ac:dyDescent="0.25">
      <c r="A100" s="3"/>
      <c r="B100" s="4"/>
      <c r="C100" s="174">
        <v>97</v>
      </c>
      <c r="D100" s="12">
        <v>54</v>
      </c>
      <c r="E100" s="11" t="s">
        <v>18</v>
      </c>
      <c r="F100" s="13">
        <v>2</v>
      </c>
      <c r="G100" s="92" t="s">
        <v>154</v>
      </c>
      <c r="H100" s="29" t="s">
        <v>155</v>
      </c>
      <c r="I100" s="12">
        <v>1</v>
      </c>
      <c r="J100" s="84" t="s">
        <v>74</v>
      </c>
      <c r="K100" s="29" t="s">
        <v>73</v>
      </c>
      <c r="L100" s="127">
        <v>2.7557874098231019</v>
      </c>
      <c r="M100" s="21" t="str">
        <f t="shared" si="11"/>
        <v>nein</v>
      </c>
      <c r="N100" s="12" t="str">
        <f t="shared" si="10"/>
        <v/>
      </c>
      <c r="O100" s="21">
        <v>14</v>
      </c>
      <c r="P100" s="12" t="s">
        <v>38</v>
      </c>
      <c r="Q100" s="26">
        <v>0</v>
      </c>
      <c r="R100" s="12">
        <v>0</v>
      </c>
      <c r="S100" s="12">
        <v>1</v>
      </c>
      <c r="T100" s="12">
        <v>1</v>
      </c>
      <c r="U100" s="12">
        <v>0</v>
      </c>
      <c r="V100" s="12">
        <v>1</v>
      </c>
      <c r="W100" s="12">
        <v>0</v>
      </c>
      <c r="X100" s="12">
        <v>0</v>
      </c>
      <c r="Y100" s="12">
        <v>0</v>
      </c>
      <c r="Z100" s="12">
        <v>1</v>
      </c>
      <c r="AA100" s="12">
        <v>2</v>
      </c>
      <c r="AB100" s="12">
        <v>1</v>
      </c>
      <c r="AC100" s="13">
        <v>1</v>
      </c>
      <c r="AD100" s="12"/>
      <c r="AE100" s="12"/>
      <c r="AF100" s="12"/>
      <c r="AG100" s="97"/>
      <c r="AH100" s="97"/>
      <c r="AI100" s="97"/>
      <c r="AJ100" s="98">
        <v>1</v>
      </c>
      <c r="AK100" s="97"/>
      <c r="AL100" s="2"/>
    </row>
    <row r="101" spans="1:38" x14ac:dyDescent="0.25">
      <c r="A101" s="3"/>
      <c r="B101" s="4"/>
      <c r="C101" s="174">
        <v>98</v>
      </c>
      <c r="D101" s="12">
        <v>56</v>
      </c>
      <c r="E101" s="11" t="s">
        <v>18</v>
      </c>
      <c r="F101" s="13">
        <v>2</v>
      </c>
      <c r="G101" s="92" t="s">
        <v>98</v>
      </c>
      <c r="H101" s="29" t="s">
        <v>99</v>
      </c>
      <c r="I101" s="12">
        <v>5</v>
      </c>
      <c r="J101" s="29" t="str">
        <f t="shared" si="9"/>
        <v>Stadt</v>
      </c>
      <c r="K101" s="29" t="str">
        <f t="shared" si="8"/>
        <v>Wohnung</v>
      </c>
      <c r="L101" s="127">
        <v>3.3069448917877224</v>
      </c>
      <c r="M101" s="21" t="str">
        <f t="shared" si="11"/>
        <v>ja</v>
      </c>
      <c r="N101" s="12" t="str">
        <f t="shared" si="10"/>
        <v/>
      </c>
      <c r="O101" s="21">
        <v>15</v>
      </c>
      <c r="P101" s="12" t="s">
        <v>38</v>
      </c>
      <c r="Q101" s="26">
        <v>0</v>
      </c>
      <c r="R101" s="12">
        <v>1</v>
      </c>
      <c r="S101" s="12">
        <v>0</v>
      </c>
      <c r="T101" s="12">
        <v>0</v>
      </c>
      <c r="U101" s="12">
        <v>0</v>
      </c>
      <c r="V101" s="12">
        <v>2</v>
      </c>
      <c r="W101" s="12">
        <v>0</v>
      </c>
      <c r="X101" s="12">
        <v>1</v>
      </c>
      <c r="Y101" s="12">
        <v>0</v>
      </c>
      <c r="Z101" s="12">
        <v>0</v>
      </c>
      <c r="AA101" s="12">
        <v>1</v>
      </c>
      <c r="AB101" s="12">
        <v>1</v>
      </c>
      <c r="AC101" s="13">
        <v>1</v>
      </c>
      <c r="AD101" s="12"/>
      <c r="AE101" s="12"/>
      <c r="AF101" s="12"/>
      <c r="AG101" s="97"/>
      <c r="AH101" s="97"/>
      <c r="AI101" s="97"/>
      <c r="AJ101" s="97">
        <v>3</v>
      </c>
      <c r="AK101" s="97"/>
      <c r="AL101" s="2"/>
    </row>
    <row r="102" spans="1:38" x14ac:dyDescent="0.25">
      <c r="A102" s="3"/>
      <c r="B102" s="4"/>
      <c r="C102" s="174">
        <v>99</v>
      </c>
      <c r="D102" s="12">
        <v>60</v>
      </c>
      <c r="E102" s="11" t="s">
        <v>18</v>
      </c>
      <c r="F102" s="13">
        <v>2</v>
      </c>
      <c r="G102" s="92" t="s">
        <v>104</v>
      </c>
      <c r="H102" s="29" t="s">
        <v>105</v>
      </c>
      <c r="I102" s="12">
        <v>4</v>
      </c>
      <c r="J102" s="29" t="str">
        <f t="shared" si="9"/>
        <v>Stadt</v>
      </c>
      <c r="K102" s="29" t="str">
        <f t="shared" si="8"/>
        <v>Wohnung</v>
      </c>
      <c r="L102" s="127">
        <v>1.9815423756347068</v>
      </c>
      <c r="M102" s="21" t="str">
        <f t="shared" si="11"/>
        <v>ja</v>
      </c>
      <c r="N102" s="12" t="str">
        <f t="shared" si="10"/>
        <v/>
      </c>
      <c r="O102" s="21">
        <v>16</v>
      </c>
      <c r="P102" s="12" t="s">
        <v>38</v>
      </c>
      <c r="Q102" s="26">
        <v>0</v>
      </c>
      <c r="R102" s="12">
        <v>0</v>
      </c>
      <c r="S102" s="12">
        <v>1</v>
      </c>
      <c r="T102" s="12">
        <v>1</v>
      </c>
      <c r="U102" s="12">
        <v>0</v>
      </c>
      <c r="V102" s="12">
        <v>1</v>
      </c>
      <c r="W102" s="12">
        <v>0</v>
      </c>
      <c r="X102" s="12">
        <v>1</v>
      </c>
      <c r="Y102" s="12">
        <v>0</v>
      </c>
      <c r="Z102" s="12">
        <v>1</v>
      </c>
      <c r="AA102" s="12">
        <v>1</v>
      </c>
      <c r="AB102" s="12">
        <v>2</v>
      </c>
      <c r="AC102" s="13">
        <v>1</v>
      </c>
      <c r="AD102" s="12"/>
      <c r="AE102" s="12"/>
      <c r="AF102" s="12"/>
      <c r="AG102" s="97"/>
      <c r="AH102" s="97"/>
      <c r="AI102" s="97"/>
      <c r="AJ102" s="97"/>
      <c r="AK102" s="97">
        <v>2</v>
      </c>
      <c r="AL102" s="2"/>
    </row>
    <row r="103" spans="1:38" x14ac:dyDescent="0.25">
      <c r="A103" s="3"/>
      <c r="B103" s="4"/>
      <c r="C103" s="174">
        <v>100</v>
      </c>
      <c r="D103" s="12">
        <v>57</v>
      </c>
      <c r="E103" s="11" t="s">
        <v>18</v>
      </c>
      <c r="F103" s="13">
        <v>2</v>
      </c>
      <c r="G103" s="92" t="s">
        <v>102</v>
      </c>
      <c r="H103" s="29" t="s">
        <v>103</v>
      </c>
      <c r="I103" s="12">
        <v>5</v>
      </c>
      <c r="J103" s="29" t="str">
        <f t="shared" si="9"/>
        <v>Stadt</v>
      </c>
      <c r="K103" s="29" t="str">
        <f t="shared" si="8"/>
        <v>Wohnung</v>
      </c>
      <c r="L103" s="127">
        <v>2.7557874098231019</v>
      </c>
      <c r="M103" s="21" t="str">
        <f t="shared" si="11"/>
        <v>ja</v>
      </c>
      <c r="N103" s="12" t="str">
        <f t="shared" si="10"/>
        <v/>
      </c>
      <c r="O103" s="21">
        <v>17</v>
      </c>
      <c r="P103" s="12" t="s">
        <v>38</v>
      </c>
      <c r="Q103" s="26">
        <v>0</v>
      </c>
      <c r="R103" s="12">
        <v>1</v>
      </c>
      <c r="S103" s="12">
        <v>0</v>
      </c>
      <c r="T103" s="12">
        <v>0</v>
      </c>
      <c r="U103" s="12">
        <v>0</v>
      </c>
      <c r="V103" s="12">
        <v>2</v>
      </c>
      <c r="W103" s="12">
        <v>0</v>
      </c>
      <c r="X103" s="12">
        <v>1</v>
      </c>
      <c r="Y103" s="12">
        <v>0</v>
      </c>
      <c r="Z103" s="12">
        <v>1</v>
      </c>
      <c r="AA103" s="12">
        <v>2</v>
      </c>
      <c r="AB103" s="12">
        <v>2</v>
      </c>
      <c r="AC103" s="13">
        <v>1</v>
      </c>
      <c r="AD103" s="12"/>
      <c r="AE103" s="12"/>
      <c r="AF103" s="12"/>
      <c r="AG103" s="97"/>
      <c r="AH103" s="97"/>
      <c r="AI103" s="97"/>
      <c r="AJ103" s="97">
        <v>4</v>
      </c>
      <c r="AK103" s="97"/>
      <c r="AL103" s="2"/>
    </row>
    <row r="104" spans="1:38" x14ac:dyDescent="0.25">
      <c r="A104" s="3"/>
      <c r="B104" s="4"/>
      <c r="C104" s="174">
        <v>101</v>
      </c>
      <c r="D104" s="12">
        <v>59</v>
      </c>
      <c r="E104" s="11" t="s">
        <v>18</v>
      </c>
      <c r="F104" s="13">
        <v>2</v>
      </c>
      <c r="G104" s="92" t="s">
        <v>84</v>
      </c>
      <c r="H104" s="29" t="s">
        <v>85</v>
      </c>
      <c r="I104" s="12">
        <v>3</v>
      </c>
      <c r="J104" s="29" t="str">
        <f t="shared" si="9"/>
        <v>Stadt</v>
      </c>
      <c r="K104" s="29" t="str">
        <f t="shared" si="8"/>
        <v>Wohnung</v>
      </c>
      <c r="L104" s="127">
        <v>1.1558997191202456</v>
      </c>
      <c r="M104" s="21" t="str">
        <f t="shared" si="11"/>
        <v>nein</v>
      </c>
      <c r="N104" s="12" t="str">
        <f t="shared" si="10"/>
        <v>ja</v>
      </c>
      <c r="O104" s="21">
        <v>18</v>
      </c>
      <c r="P104" s="12" t="s">
        <v>38</v>
      </c>
      <c r="Q104" s="26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1</v>
      </c>
      <c r="W104" s="12">
        <v>1</v>
      </c>
      <c r="X104" s="12">
        <v>1</v>
      </c>
      <c r="Y104" s="12">
        <v>0</v>
      </c>
      <c r="Z104" s="12">
        <v>1</v>
      </c>
      <c r="AA104" s="12">
        <v>1</v>
      </c>
      <c r="AB104" s="12">
        <v>1</v>
      </c>
      <c r="AC104" s="13">
        <v>1</v>
      </c>
      <c r="AD104" s="12"/>
      <c r="AE104" s="12"/>
      <c r="AF104" s="12"/>
      <c r="AG104" s="97"/>
      <c r="AH104" s="97"/>
      <c r="AI104" s="97"/>
      <c r="AJ104" s="97"/>
      <c r="AK104" s="99">
        <v>1</v>
      </c>
      <c r="AL104" s="2"/>
    </row>
    <row r="105" spans="1:38" x14ac:dyDescent="0.25">
      <c r="A105" s="3"/>
      <c r="B105" s="4"/>
      <c r="C105" s="174">
        <v>102</v>
      </c>
      <c r="D105" s="12">
        <v>60</v>
      </c>
      <c r="E105" s="11" t="s">
        <v>18</v>
      </c>
      <c r="F105" s="13">
        <v>2</v>
      </c>
      <c r="G105" s="92" t="s">
        <v>104</v>
      </c>
      <c r="H105" s="29" t="s">
        <v>105</v>
      </c>
      <c r="I105" s="12">
        <v>4</v>
      </c>
      <c r="J105" s="29" t="str">
        <f t="shared" si="9"/>
        <v>Stadt</v>
      </c>
      <c r="K105" s="29" t="str">
        <f t="shared" si="8"/>
        <v>Wohnung</v>
      </c>
      <c r="L105" s="127">
        <v>1.9815423756347068</v>
      </c>
      <c r="M105" s="21" t="str">
        <f t="shared" si="11"/>
        <v>ja</v>
      </c>
      <c r="N105" s="12" t="str">
        <f t="shared" si="10"/>
        <v/>
      </c>
      <c r="O105" s="21">
        <v>19</v>
      </c>
      <c r="P105" s="12" t="s">
        <v>38</v>
      </c>
      <c r="Q105" s="26">
        <v>0</v>
      </c>
      <c r="R105" s="12">
        <v>0</v>
      </c>
      <c r="S105" s="12">
        <v>1</v>
      </c>
      <c r="T105" s="12">
        <v>1</v>
      </c>
      <c r="U105" s="12">
        <v>0</v>
      </c>
      <c r="V105" s="12">
        <v>1</v>
      </c>
      <c r="W105" s="12">
        <v>0</v>
      </c>
      <c r="X105" s="12">
        <v>1</v>
      </c>
      <c r="Y105" s="12">
        <v>1</v>
      </c>
      <c r="Z105" s="12">
        <v>1</v>
      </c>
      <c r="AA105" s="12">
        <v>2</v>
      </c>
      <c r="AB105" s="12">
        <v>1</v>
      </c>
      <c r="AC105" s="13">
        <v>1</v>
      </c>
      <c r="AD105" s="12"/>
      <c r="AE105" s="12"/>
      <c r="AF105" s="12"/>
      <c r="AG105" s="97"/>
      <c r="AH105" s="97"/>
      <c r="AI105" s="97"/>
      <c r="AJ105" s="97"/>
      <c r="AK105" s="97">
        <v>2</v>
      </c>
      <c r="AL105" s="2"/>
    </row>
    <row r="106" spans="1:38" x14ac:dyDescent="0.25">
      <c r="A106" s="3"/>
      <c r="B106" s="4"/>
      <c r="C106" s="174">
        <v>103</v>
      </c>
      <c r="D106" s="12">
        <v>57</v>
      </c>
      <c r="E106" s="11" t="s">
        <v>18</v>
      </c>
      <c r="F106" s="13">
        <v>2</v>
      </c>
      <c r="G106" s="92" t="s">
        <v>102</v>
      </c>
      <c r="H106" s="29" t="s">
        <v>103</v>
      </c>
      <c r="I106" s="12">
        <v>5</v>
      </c>
      <c r="J106" s="29" t="str">
        <f t="shared" si="9"/>
        <v>Stadt</v>
      </c>
      <c r="K106" s="29" t="str">
        <f t="shared" si="8"/>
        <v>Wohnung</v>
      </c>
      <c r="L106" s="127">
        <v>2.7557874098231019</v>
      </c>
      <c r="M106" s="21" t="str">
        <f t="shared" si="11"/>
        <v>ja</v>
      </c>
      <c r="N106" s="12" t="str">
        <f t="shared" si="10"/>
        <v/>
      </c>
      <c r="O106" s="21">
        <v>31</v>
      </c>
      <c r="P106" s="12" t="s">
        <v>38</v>
      </c>
      <c r="Q106" s="26">
        <v>0</v>
      </c>
      <c r="R106" s="12">
        <v>0</v>
      </c>
      <c r="S106" s="12">
        <v>0</v>
      </c>
      <c r="T106" s="12">
        <v>1</v>
      </c>
      <c r="U106" s="12">
        <v>0</v>
      </c>
      <c r="V106" s="12">
        <v>2</v>
      </c>
      <c r="W106" s="12">
        <v>0</v>
      </c>
      <c r="X106" s="12">
        <v>1</v>
      </c>
      <c r="Y106" s="12">
        <v>0</v>
      </c>
      <c r="Z106" s="12">
        <v>1</v>
      </c>
      <c r="AA106" s="12">
        <v>1</v>
      </c>
      <c r="AB106" s="12">
        <v>1</v>
      </c>
      <c r="AC106" s="13">
        <v>1</v>
      </c>
      <c r="AD106" s="12"/>
      <c r="AE106" s="12"/>
      <c r="AF106" s="12"/>
      <c r="AG106" s="97"/>
      <c r="AH106" s="97"/>
      <c r="AI106" s="97"/>
      <c r="AJ106" s="97">
        <v>4</v>
      </c>
      <c r="AK106" s="97"/>
      <c r="AL106" s="2"/>
    </row>
    <row r="107" spans="1:38" x14ac:dyDescent="0.25">
      <c r="A107" s="3"/>
      <c r="B107" s="4"/>
      <c r="C107" s="174">
        <v>104</v>
      </c>
      <c r="D107" s="12">
        <v>58</v>
      </c>
      <c r="E107" s="11" t="s">
        <v>18</v>
      </c>
      <c r="F107" s="13">
        <v>2</v>
      </c>
      <c r="G107" s="92" t="s">
        <v>106</v>
      </c>
      <c r="H107" s="29" t="s">
        <v>107</v>
      </c>
      <c r="I107" s="12">
        <v>5</v>
      </c>
      <c r="J107" s="29" t="str">
        <f t="shared" si="9"/>
        <v>Stadt</v>
      </c>
      <c r="K107" s="29" t="str">
        <f t="shared" si="8"/>
        <v>Wohnung</v>
      </c>
      <c r="L107" s="127">
        <v>2.7557874098231019</v>
      </c>
      <c r="M107" s="21" t="str">
        <f t="shared" si="11"/>
        <v>ja</v>
      </c>
      <c r="N107" s="12" t="str">
        <f t="shared" si="10"/>
        <v/>
      </c>
      <c r="O107" s="21">
        <v>35</v>
      </c>
      <c r="P107" s="12" t="s">
        <v>38</v>
      </c>
      <c r="Q107" s="26">
        <v>0</v>
      </c>
      <c r="R107" s="12">
        <v>0</v>
      </c>
      <c r="S107" s="12">
        <v>0</v>
      </c>
      <c r="T107" s="12">
        <v>1</v>
      </c>
      <c r="U107" s="12">
        <v>0</v>
      </c>
      <c r="V107" s="12">
        <v>2</v>
      </c>
      <c r="W107" s="12">
        <v>1</v>
      </c>
      <c r="X107" s="12">
        <v>1</v>
      </c>
      <c r="Y107" s="12">
        <v>0</v>
      </c>
      <c r="Z107" s="12">
        <v>1</v>
      </c>
      <c r="AA107" s="12">
        <v>1</v>
      </c>
      <c r="AB107" s="12">
        <v>1</v>
      </c>
      <c r="AC107" s="13">
        <v>1</v>
      </c>
      <c r="AD107" s="12"/>
      <c r="AE107" s="12"/>
      <c r="AF107" s="12"/>
      <c r="AG107" s="97"/>
      <c r="AH107" s="97"/>
      <c r="AI107" s="97"/>
      <c r="AJ107" s="97">
        <v>5</v>
      </c>
      <c r="AK107" s="97"/>
      <c r="AL107" s="2"/>
    </row>
    <row r="108" spans="1:38" x14ac:dyDescent="0.25">
      <c r="A108" s="3"/>
      <c r="B108" s="4"/>
      <c r="C108" s="174">
        <v>105</v>
      </c>
      <c r="D108" s="12">
        <v>58</v>
      </c>
      <c r="E108" s="11" t="s">
        <v>18</v>
      </c>
      <c r="F108" s="13">
        <v>2</v>
      </c>
      <c r="G108" s="92" t="s">
        <v>106</v>
      </c>
      <c r="H108" s="29" t="s">
        <v>107</v>
      </c>
      <c r="I108" s="12">
        <v>5</v>
      </c>
      <c r="J108" s="29" t="str">
        <f t="shared" si="9"/>
        <v>Stadt</v>
      </c>
      <c r="K108" s="29" t="str">
        <f t="shared" si="8"/>
        <v>Wohnung</v>
      </c>
      <c r="L108" s="127">
        <v>2.7557874098231019</v>
      </c>
      <c r="M108" s="21" t="str">
        <f t="shared" si="11"/>
        <v>ja</v>
      </c>
      <c r="N108" s="12" t="str">
        <f t="shared" si="10"/>
        <v/>
      </c>
      <c r="O108" s="21">
        <v>39</v>
      </c>
      <c r="P108" s="12" t="s">
        <v>38</v>
      </c>
      <c r="Q108" s="26">
        <v>0</v>
      </c>
      <c r="R108" s="12">
        <v>0</v>
      </c>
      <c r="S108" s="12">
        <v>0</v>
      </c>
      <c r="T108" s="12">
        <v>1</v>
      </c>
      <c r="U108" s="12">
        <v>0</v>
      </c>
      <c r="V108" s="12">
        <v>1</v>
      </c>
      <c r="W108" s="12">
        <v>1</v>
      </c>
      <c r="X108" s="12">
        <v>1</v>
      </c>
      <c r="Y108" s="12">
        <v>0</v>
      </c>
      <c r="Z108" s="12">
        <v>1</v>
      </c>
      <c r="AA108" s="12">
        <v>1</v>
      </c>
      <c r="AB108" s="12">
        <v>1</v>
      </c>
      <c r="AC108" s="13">
        <v>1</v>
      </c>
      <c r="AD108" s="12"/>
      <c r="AE108" s="12"/>
      <c r="AF108" s="12"/>
      <c r="AG108" s="97"/>
      <c r="AH108" s="97"/>
      <c r="AI108" s="97"/>
      <c r="AJ108" s="97">
        <v>5</v>
      </c>
      <c r="AK108" s="97"/>
      <c r="AL108" s="2"/>
    </row>
    <row r="109" spans="1:38" x14ac:dyDescent="0.25">
      <c r="A109" s="3"/>
      <c r="B109" s="4"/>
      <c r="C109" s="174">
        <v>106</v>
      </c>
      <c r="D109" s="12">
        <v>60</v>
      </c>
      <c r="E109" s="11" t="s">
        <v>18</v>
      </c>
      <c r="F109" s="13">
        <v>2</v>
      </c>
      <c r="G109" s="92" t="s">
        <v>104</v>
      </c>
      <c r="H109" s="29" t="s">
        <v>105</v>
      </c>
      <c r="I109" s="12">
        <v>4</v>
      </c>
      <c r="J109" s="29" t="str">
        <f t="shared" si="9"/>
        <v>Stadt</v>
      </c>
      <c r="K109" s="29" t="str">
        <f t="shared" si="8"/>
        <v>Wohnung</v>
      </c>
      <c r="L109" s="127">
        <v>1.9815423756347068</v>
      </c>
      <c r="M109" s="21" t="str">
        <f t="shared" si="11"/>
        <v>ja</v>
      </c>
      <c r="N109" s="12" t="str">
        <f t="shared" si="10"/>
        <v/>
      </c>
      <c r="O109" s="21">
        <v>63</v>
      </c>
      <c r="P109" s="12" t="s">
        <v>38</v>
      </c>
      <c r="Q109" s="26">
        <v>0</v>
      </c>
      <c r="R109" s="12">
        <v>0</v>
      </c>
      <c r="S109" s="12">
        <v>1</v>
      </c>
      <c r="T109" s="12">
        <v>1</v>
      </c>
      <c r="U109" s="12">
        <v>0</v>
      </c>
      <c r="V109" s="12">
        <v>1</v>
      </c>
      <c r="W109" s="12">
        <v>0</v>
      </c>
      <c r="X109" s="12">
        <v>0</v>
      </c>
      <c r="Y109" s="12">
        <v>0</v>
      </c>
      <c r="Z109" s="12">
        <v>1</v>
      </c>
      <c r="AA109" s="12">
        <v>2</v>
      </c>
      <c r="AB109" s="12">
        <v>2</v>
      </c>
      <c r="AC109" s="13">
        <v>1</v>
      </c>
      <c r="AD109" s="12"/>
      <c r="AE109" s="12"/>
      <c r="AF109" s="12"/>
      <c r="AG109" s="97"/>
      <c r="AH109" s="97"/>
      <c r="AI109" s="97"/>
      <c r="AJ109" s="97"/>
      <c r="AK109" s="97">
        <v>2</v>
      </c>
      <c r="AL109" s="2"/>
    </row>
    <row r="110" spans="1:38" x14ac:dyDescent="0.25">
      <c r="A110" s="3"/>
      <c r="B110" s="4"/>
      <c r="C110" s="174">
        <v>107</v>
      </c>
      <c r="D110" s="12">
        <v>60</v>
      </c>
      <c r="E110" s="11" t="s">
        <v>18</v>
      </c>
      <c r="F110" s="13">
        <v>2</v>
      </c>
      <c r="G110" s="92" t="s">
        <v>104</v>
      </c>
      <c r="H110" s="29" t="s">
        <v>105</v>
      </c>
      <c r="I110" s="12">
        <v>4</v>
      </c>
      <c r="J110" s="29" t="str">
        <f t="shared" si="9"/>
        <v>Stadt</v>
      </c>
      <c r="K110" s="29" t="str">
        <f t="shared" si="8"/>
        <v>Wohnung</v>
      </c>
      <c r="L110" s="127">
        <v>1.9815423756347068</v>
      </c>
      <c r="M110" s="21" t="str">
        <f t="shared" si="11"/>
        <v>ja</v>
      </c>
      <c r="N110" s="12" t="str">
        <f t="shared" si="10"/>
        <v/>
      </c>
      <c r="O110" s="21">
        <v>66</v>
      </c>
      <c r="P110" s="12" t="s">
        <v>38</v>
      </c>
      <c r="Q110" s="26">
        <v>0</v>
      </c>
      <c r="R110" s="12">
        <v>0</v>
      </c>
      <c r="S110" s="12">
        <v>1</v>
      </c>
      <c r="T110" s="12">
        <v>1</v>
      </c>
      <c r="U110" s="12">
        <v>1</v>
      </c>
      <c r="V110" s="12">
        <v>1</v>
      </c>
      <c r="W110" s="12">
        <v>1</v>
      </c>
      <c r="X110" s="12">
        <v>0</v>
      </c>
      <c r="Y110" s="12">
        <v>0</v>
      </c>
      <c r="Z110" s="12">
        <v>1</v>
      </c>
      <c r="AA110" s="12">
        <v>1</v>
      </c>
      <c r="AB110" s="12">
        <v>1</v>
      </c>
      <c r="AC110" s="13">
        <v>1</v>
      </c>
      <c r="AD110" s="12"/>
      <c r="AE110" s="12"/>
      <c r="AF110" s="12"/>
      <c r="AG110" s="97"/>
      <c r="AH110" s="97"/>
      <c r="AI110" s="97"/>
      <c r="AJ110" s="97"/>
      <c r="AK110" s="97">
        <v>2</v>
      </c>
      <c r="AL110" s="2"/>
    </row>
    <row r="111" spans="1:38" x14ac:dyDescent="0.25">
      <c r="A111" s="3"/>
      <c r="B111" s="4"/>
      <c r="C111" s="174">
        <v>108</v>
      </c>
      <c r="D111" s="12">
        <v>58</v>
      </c>
      <c r="E111" s="11" t="s">
        <v>18</v>
      </c>
      <c r="F111" s="13">
        <v>2</v>
      </c>
      <c r="G111" s="92" t="s">
        <v>106</v>
      </c>
      <c r="H111" s="29" t="s">
        <v>107</v>
      </c>
      <c r="I111" s="12">
        <v>5</v>
      </c>
      <c r="J111" s="29" t="str">
        <f t="shared" si="9"/>
        <v>Stadt</v>
      </c>
      <c r="K111" s="29" t="str">
        <f t="shared" si="8"/>
        <v>Wohnung</v>
      </c>
      <c r="L111" s="127">
        <v>2.7557874098231019</v>
      </c>
      <c r="M111" s="21" t="str">
        <f t="shared" si="11"/>
        <v>ja</v>
      </c>
      <c r="N111" s="12" t="str">
        <f t="shared" si="10"/>
        <v/>
      </c>
      <c r="O111" s="21">
        <v>106</v>
      </c>
      <c r="P111" s="12" t="s">
        <v>38</v>
      </c>
      <c r="Q111" s="26">
        <v>0</v>
      </c>
      <c r="R111" s="12">
        <v>0</v>
      </c>
      <c r="S111" s="12">
        <v>0</v>
      </c>
      <c r="T111" s="12">
        <v>1</v>
      </c>
      <c r="U111" s="12">
        <v>0</v>
      </c>
      <c r="V111" s="12">
        <v>1</v>
      </c>
      <c r="W111" s="12">
        <v>1</v>
      </c>
      <c r="X111" s="12">
        <v>1</v>
      </c>
      <c r="Y111" s="12">
        <v>1</v>
      </c>
      <c r="Z111" s="12">
        <v>0</v>
      </c>
      <c r="AA111" s="12">
        <v>1</v>
      </c>
      <c r="AB111" s="12">
        <v>1</v>
      </c>
      <c r="AC111" s="13">
        <v>1</v>
      </c>
      <c r="AD111" s="12"/>
      <c r="AE111" s="12"/>
      <c r="AF111" s="12"/>
      <c r="AG111" s="97"/>
      <c r="AH111" s="97"/>
      <c r="AI111" s="97"/>
      <c r="AJ111" s="97">
        <v>5</v>
      </c>
      <c r="AK111" s="97"/>
      <c r="AL111" s="2"/>
    </row>
    <row r="112" spans="1:38" x14ac:dyDescent="0.25">
      <c r="A112" s="3"/>
      <c r="B112" s="14"/>
      <c r="C112" s="175">
        <v>109</v>
      </c>
      <c r="D112" s="14">
        <v>60</v>
      </c>
      <c r="E112" s="15" t="s">
        <v>18</v>
      </c>
      <c r="F112" s="16">
        <v>2</v>
      </c>
      <c r="G112" s="93" t="s">
        <v>104</v>
      </c>
      <c r="H112" s="30" t="s">
        <v>105</v>
      </c>
      <c r="I112" s="14">
        <v>4</v>
      </c>
      <c r="J112" s="30" t="str">
        <f t="shared" si="9"/>
        <v>Stadt</v>
      </c>
      <c r="K112" s="30" t="str">
        <f t="shared" si="8"/>
        <v>Wohnung</v>
      </c>
      <c r="L112" s="128">
        <v>1.9815423756347068</v>
      </c>
      <c r="M112" s="22" t="str">
        <f t="shared" si="11"/>
        <v>ja</v>
      </c>
      <c r="N112" s="14" t="str">
        <f t="shared" si="10"/>
        <v/>
      </c>
      <c r="O112" s="22">
        <v>148</v>
      </c>
      <c r="P112" s="14" t="s">
        <v>38</v>
      </c>
      <c r="Q112" s="27">
        <v>0</v>
      </c>
      <c r="R112" s="14">
        <v>0</v>
      </c>
      <c r="S112" s="14">
        <v>1</v>
      </c>
      <c r="T112" s="14">
        <v>0</v>
      </c>
      <c r="U112" s="14">
        <v>1</v>
      </c>
      <c r="V112" s="14">
        <v>1</v>
      </c>
      <c r="W112" s="14">
        <v>1</v>
      </c>
      <c r="X112" s="14">
        <v>1</v>
      </c>
      <c r="Y112" s="14">
        <v>0</v>
      </c>
      <c r="Z112" s="14">
        <v>0</v>
      </c>
      <c r="AA112" s="14">
        <v>2</v>
      </c>
      <c r="AB112" s="14">
        <v>1</v>
      </c>
      <c r="AC112" s="16">
        <v>1</v>
      </c>
      <c r="AD112" s="12"/>
      <c r="AE112" s="12"/>
      <c r="AF112" s="12"/>
      <c r="AG112" s="97"/>
      <c r="AH112" s="97"/>
      <c r="AI112" s="97"/>
      <c r="AJ112" s="97"/>
      <c r="AK112" s="97">
        <v>2</v>
      </c>
      <c r="AL112" s="2"/>
    </row>
    <row r="113" spans="1:38" x14ac:dyDescent="0.25">
      <c r="A113" s="3"/>
      <c r="B113" s="4"/>
      <c r="C113" s="174">
        <v>110</v>
      </c>
      <c r="D113" s="12">
        <v>59</v>
      </c>
      <c r="E113" s="11" t="s">
        <v>19</v>
      </c>
      <c r="F113" s="13">
        <v>3</v>
      </c>
      <c r="G113" s="92" t="s">
        <v>84</v>
      </c>
      <c r="H113" s="29" t="s">
        <v>85</v>
      </c>
      <c r="I113" s="12">
        <v>3</v>
      </c>
      <c r="J113" s="29" t="str">
        <f t="shared" si="9"/>
        <v>Stadt</v>
      </c>
      <c r="K113" s="29" t="str">
        <f t="shared" si="8"/>
        <v>Wohnung</v>
      </c>
      <c r="L113" s="127">
        <v>1.1558997191202456</v>
      </c>
      <c r="M113" s="21" t="str">
        <f t="shared" si="11"/>
        <v>nein</v>
      </c>
      <c r="N113" s="12" t="str">
        <f t="shared" si="10"/>
        <v>ja</v>
      </c>
      <c r="O113" s="21">
        <v>2</v>
      </c>
      <c r="P113" s="12" t="s">
        <v>39</v>
      </c>
      <c r="Q113" s="26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1</v>
      </c>
      <c r="W113" s="12">
        <v>1</v>
      </c>
      <c r="X113" s="12">
        <v>1</v>
      </c>
      <c r="Y113" s="12">
        <v>0</v>
      </c>
      <c r="Z113" s="12">
        <v>1</v>
      </c>
      <c r="AA113" s="12">
        <v>2</v>
      </c>
      <c r="AB113" s="12">
        <v>2</v>
      </c>
      <c r="AC113" s="13">
        <v>1</v>
      </c>
      <c r="AD113" s="12"/>
      <c r="AE113" s="12"/>
      <c r="AF113" s="12"/>
      <c r="AG113" s="97"/>
      <c r="AH113" s="97"/>
      <c r="AI113" s="97"/>
      <c r="AJ113" s="97"/>
      <c r="AK113" s="99">
        <v>1</v>
      </c>
      <c r="AL113" s="2"/>
    </row>
    <row r="114" spans="1:38" x14ac:dyDescent="0.25">
      <c r="A114" s="3"/>
      <c r="B114" s="4"/>
      <c r="C114" s="174">
        <v>111</v>
      </c>
      <c r="D114" s="12">
        <v>60</v>
      </c>
      <c r="E114" s="11" t="s">
        <v>19</v>
      </c>
      <c r="F114" s="13">
        <v>3</v>
      </c>
      <c r="G114" s="92" t="s">
        <v>104</v>
      </c>
      <c r="H114" s="29" t="s">
        <v>105</v>
      </c>
      <c r="I114" s="12">
        <v>4</v>
      </c>
      <c r="J114" s="29" t="str">
        <f t="shared" si="9"/>
        <v>Stadt</v>
      </c>
      <c r="K114" s="29" t="str">
        <f t="shared" si="8"/>
        <v>Wohnung</v>
      </c>
      <c r="L114" s="127">
        <v>1.9815423756347068</v>
      </c>
      <c r="M114" s="21" t="str">
        <f t="shared" si="11"/>
        <v>ja</v>
      </c>
      <c r="N114" s="12" t="str">
        <f t="shared" si="10"/>
        <v/>
      </c>
      <c r="O114" s="21">
        <v>3</v>
      </c>
      <c r="P114" s="12" t="s">
        <v>39</v>
      </c>
      <c r="Q114" s="26">
        <v>0</v>
      </c>
      <c r="R114" s="12">
        <v>0</v>
      </c>
      <c r="S114" s="12">
        <v>1</v>
      </c>
      <c r="T114" s="12">
        <v>0</v>
      </c>
      <c r="U114" s="12">
        <v>0</v>
      </c>
      <c r="V114" s="12">
        <v>2</v>
      </c>
      <c r="W114" s="12">
        <v>1</v>
      </c>
      <c r="X114" s="12">
        <v>1</v>
      </c>
      <c r="Y114" s="12">
        <v>0</v>
      </c>
      <c r="Z114" s="12">
        <v>0</v>
      </c>
      <c r="AA114" s="12">
        <v>2</v>
      </c>
      <c r="AB114" s="12">
        <v>2</v>
      </c>
      <c r="AC114" s="13">
        <v>1</v>
      </c>
      <c r="AD114" s="12"/>
      <c r="AE114" s="12"/>
      <c r="AF114" s="12"/>
      <c r="AG114" s="97"/>
      <c r="AH114" s="97"/>
      <c r="AI114" s="97"/>
      <c r="AJ114" s="97"/>
      <c r="AK114" s="97">
        <v>2</v>
      </c>
      <c r="AL114" s="2"/>
    </row>
    <row r="115" spans="1:38" x14ac:dyDescent="0.25">
      <c r="A115" s="3"/>
      <c r="B115" s="4"/>
      <c r="C115" s="174">
        <v>112</v>
      </c>
      <c r="D115" s="12">
        <v>60</v>
      </c>
      <c r="E115" s="11" t="s">
        <v>19</v>
      </c>
      <c r="F115" s="13">
        <v>3</v>
      </c>
      <c r="G115" s="92" t="s">
        <v>104</v>
      </c>
      <c r="H115" s="29" t="s">
        <v>105</v>
      </c>
      <c r="I115" s="12">
        <v>4</v>
      </c>
      <c r="J115" s="29" t="str">
        <f t="shared" si="9"/>
        <v>Stadt</v>
      </c>
      <c r="K115" s="29" t="str">
        <f t="shared" si="8"/>
        <v>Wohnung</v>
      </c>
      <c r="L115" s="127">
        <v>1.9815423756347068</v>
      </c>
      <c r="M115" s="21" t="str">
        <f t="shared" si="11"/>
        <v>ja</v>
      </c>
      <c r="N115" s="12" t="str">
        <f t="shared" si="10"/>
        <v/>
      </c>
      <c r="O115" s="21">
        <v>6</v>
      </c>
      <c r="P115" s="12" t="s">
        <v>39</v>
      </c>
      <c r="Q115" s="26">
        <v>0</v>
      </c>
      <c r="R115" s="12">
        <v>0</v>
      </c>
      <c r="S115" s="12">
        <v>1</v>
      </c>
      <c r="T115" s="12">
        <v>0</v>
      </c>
      <c r="U115" s="12">
        <v>0</v>
      </c>
      <c r="V115" s="12">
        <v>1</v>
      </c>
      <c r="W115" s="12">
        <v>1</v>
      </c>
      <c r="X115" s="12">
        <v>1</v>
      </c>
      <c r="Y115" s="12">
        <v>0</v>
      </c>
      <c r="Z115" s="12">
        <v>1</v>
      </c>
      <c r="AA115" s="12">
        <v>2</v>
      </c>
      <c r="AB115" s="12">
        <v>2</v>
      </c>
      <c r="AC115" s="13">
        <v>1</v>
      </c>
      <c r="AD115" s="12"/>
      <c r="AE115" s="12"/>
      <c r="AF115" s="12"/>
      <c r="AG115" s="97"/>
      <c r="AH115" s="97"/>
      <c r="AI115" s="97"/>
      <c r="AJ115" s="97"/>
      <c r="AK115" s="97">
        <v>2</v>
      </c>
      <c r="AL115" s="2"/>
    </row>
    <row r="116" spans="1:38" x14ac:dyDescent="0.25">
      <c r="A116" s="3"/>
      <c r="B116" s="4"/>
      <c r="C116" s="174">
        <v>113</v>
      </c>
      <c r="D116" s="12">
        <v>59</v>
      </c>
      <c r="E116" s="11" t="s">
        <v>19</v>
      </c>
      <c r="F116" s="13">
        <v>3</v>
      </c>
      <c r="G116" s="92" t="s">
        <v>84</v>
      </c>
      <c r="H116" s="29" t="s">
        <v>85</v>
      </c>
      <c r="I116" s="12">
        <v>3</v>
      </c>
      <c r="J116" s="29" t="str">
        <f t="shared" si="9"/>
        <v>Stadt</v>
      </c>
      <c r="K116" s="29" t="str">
        <f t="shared" si="8"/>
        <v>Wohnung</v>
      </c>
      <c r="L116" s="127">
        <v>1.1558997191202456</v>
      </c>
      <c r="M116" s="21" t="str">
        <f t="shared" si="11"/>
        <v>nein</v>
      </c>
      <c r="N116" s="12" t="str">
        <f t="shared" si="10"/>
        <v>ja</v>
      </c>
      <c r="O116" s="21">
        <v>8</v>
      </c>
      <c r="P116" s="12" t="s">
        <v>39</v>
      </c>
      <c r="Q116" s="26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1</v>
      </c>
      <c r="W116" s="12">
        <v>0</v>
      </c>
      <c r="X116" s="12">
        <v>1</v>
      </c>
      <c r="Y116" s="12">
        <v>0</v>
      </c>
      <c r="Z116" s="12">
        <v>1</v>
      </c>
      <c r="AA116" s="12">
        <v>2</v>
      </c>
      <c r="AB116" s="12">
        <v>2</v>
      </c>
      <c r="AC116" s="13">
        <v>1</v>
      </c>
      <c r="AD116" s="12"/>
      <c r="AE116" s="12"/>
      <c r="AF116" s="12"/>
      <c r="AG116" s="97"/>
      <c r="AH116" s="97"/>
      <c r="AI116" s="97"/>
      <c r="AJ116" s="97"/>
      <c r="AK116" s="99">
        <v>1</v>
      </c>
      <c r="AL116" s="2"/>
    </row>
    <row r="117" spans="1:38" x14ac:dyDescent="0.25">
      <c r="A117" s="3"/>
      <c r="B117" s="4"/>
      <c r="C117" s="174">
        <v>114</v>
      </c>
      <c r="D117" s="12">
        <v>59</v>
      </c>
      <c r="E117" s="11" t="s">
        <v>19</v>
      </c>
      <c r="F117" s="13">
        <v>3</v>
      </c>
      <c r="G117" s="92" t="s">
        <v>84</v>
      </c>
      <c r="H117" s="29" t="s">
        <v>85</v>
      </c>
      <c r="I117" s="12">
        <v>3</v>
      </c>
      <c r="J117" s="29" t="str">
        <f t="shared" si="9"/>
        <v>Stadt</v>
      </c>
      <c r="K117" s="29" t="str">
        <f t="shared" si="8"/>
        <v>Wohnung</v>
      </c>
      <c r="L117" s="127">
        <v>1.1558997191202456</v>
      </c>
      <c r="M117" s="21" t="str">
        <f t="shared" si="11"/>
        <v>nein</v>
      </c>
      <c r="N117" s="12" t="str">
        <f t="shared" si="10"/>
        <v>ja</v>
      </c>
      <c r="O117" s="21">
        <v>10</v>
      </c>
      <c r="P117" s="12" t="s">
        <v>39</v>
      </c>
      <c r="Q117" s="26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1</v>
      </c>
      <c r="W117" s="12">
        <v>1</v>
      </c>
      <c r="X117" s="12">
        <v>1</v>
      </c>
      <c r="Y117" s="12">
        <v>0</v>
      </c>
      <c r="Z117" s="12">
        <v>1</v>
      </c>
      <c r="AA117" s="12">
        <v>2</v>
      </c>
      <c r="AB117" s="12">
        <v>2</v>
      </c>
      <c r="AC117" s="13">
        <v>1</v>
      </c>
      <c r="AD117" s="12"/>
      <c r="AE117" s="12"/>
      <c r="AF117" s="12"/>
      <c r="AG117" s="97"/>
      <c r="AH117" s="97"/>
      <c r="AI117" s="97"/>
      <c r="AJ117" s="97"/>
      <c r="AK117" s="99">
        <v>1</v>
      </c>
      <c r="AL117" s="2"/>
    </row>
    <row r="118" spans="1:38" x14ac:dyDescent="0.25">
      <c r="A118" s="3"/>
      <c r="B118" s="4"/>
      <c r="C118" s="174">
        <v>115</v>
      </c>
      <c r="D118" s="12">
        <v>54</v>
      </c>
      <c r="E118" s="11" t="s">
        <v>19</v>
      </c>
      <c r="F118" s="13">
        <v>3</v>
      </c>
      <c r="G118" s="92" t="s">
        <v>154</v>
      </c>
      <c r="H118" s="29" t="s">
        <v>155</v>
      </c>
      <c r="I118" s="12">
        <v>1</v>
      </c>
      <c r="J118" s="84" t="s">
        <v>74</v>
      </c>
      <c r="K118" s="29" t="s">
        <v>73</v>
      </c>
      <c r="L118" s="127">
        <v>2.7557874098231019</v>
      </c>
      <c r="M118" s="21" t="str">
        <f t="shared" si="11"/>
        <v>nein</v>
      </c>
      <c r="N118" s="12" t="str">
        <f t="shared" si="10"/>
        <v/>
      </c>
      <c r="O118" s="21">
        <v>11</v>
      </c>
      <c r="P118" s="12" t="s">
        <v>39</v>
      </c>
      <c r="Q118" s="26">
        <v>0</v>
      </c>
      <c r="R118" s="12">
        <v>0</v>
      </c>
      <c r="S118" s="12">
        <v>1</v>
      </c>
      <c r="T118" s="12">
        <v>1</v>
      </c>
      <c r="U118" s="12">
        <v>0</v>
      </c>
      <c r="V118" s="12">
        <v>1</v>
      </c>
      <c r="W118" s="12">
        <v>0</v>
      </c>
      <c r="X118" s="12">
        <v>1</v>
      </c>
      <c r="Y118" s="12">
        <v>1</v>
      </c>
      <c r="Z118" s="12">
        <v>1</v>
      </c>
      <c r="AA118" s="12">
        <v>2</v>
      </c>
      <c r="AB118" s="12">
        <v>2</v>
      </c>
      <c r="AC118" s="13">
        <v>1</v>
      </c>
      <c r="AD118" s="12"/>
      <c r="AE118" s="12"/>
      <c r="AF118" s="12"/>
      <c r="AG118" s="97"/>
      <c r="AH118" s="97"/>
      <c r="AI118" s="97"/>
      <c r="AJ118" s="98">
        <v>1</v>
      </c>
      <c r="AK118" s="97"/>
      <c r="AL118" s="2"/>
    </row>
    <row r="119" spans="1:38" x14ac:dyDescent="0.25">
      <c r="A119" s="3"/>
      <c r="B119" s="4"/>
      <c r="C119" s="174">
        <v>116</v>
      </c>
      <c r="D119" s="12">
        <v>59</v>
      </c>
      <c r="E119" s="11" t="s">
        <v>19</v>
      </c>
      <c r="F119" s="13">
        <v>3</v>
      </c>
      <c r="G119" s="92" t="s">
        <v>84</v>
      </c>
      <c r="H119" s="29" t="s">
        <v>85</v>
      </c>
      <c r="I119" s="12">
        <v>3</v>
      </c>
      <c r="J119" s="29" t="str">
        <f t="shared" si="9"/>
        <v>Stadt</v>
      </c>
      <c r="K119" s="29" t="str">
        <f t="shared" si="8"/>
        <v>Wohnung</v>
      </c>
      <c r="L119" s="127">
        <v>1.1558997191202456</v>
      </c>
      <c r="M119" s="21" t="str">
        <f t="shared" si="11"/>
        <v>nein</v>
      </c>
      <c r="N119" s="12" t="str">
        <f t="shared" si="10"/>
        <v>ja</v>
      </c>
      <c r="O119" s="21">
        <v>14</v>
      </c>
      <c r="P119" s="12" t="s">
        <v>39</v>
      </c>
      <c r="Q119" s="26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1</v>
      </c>
      <c r="W119" s="12">
        <v>0</v>
      </c>
      <c r="X119" s="12">
        <v>1</v>
      </c>
      <c r="Y119" s="12">
        <v>0</v>
      </c>
      <c r="Z119" s="12">
        <v>1</v>
      </c>
      <c r="AA119" s="12">
        <v>1</v>
      </c>
      <c r="AB119" s="12">
        <v>2</v>
      </c>
      <c r="AC119" s="13">
        <v>1</v>
      </c>
      <c r="AD119" s="12"/>
      <c r="AE119" s="12"/>
      <c r="AF119" s="12"/>
      <c r="AG119" s="97"/>
      <c r="AH119" s="97"/>
      <c r="AI119" s="97"/>
      <c r="AJ119" s="97"/>
      <c r="AK119" s="99">
        <v>1</v>
      </c>
      <c r="AL119" s="2"/>
    </row>
    <row r="120" spans="1:38" x14ac:dyDescent="0.25">
      <c r="A120" s="3"/>
      <c r="B120" s="4"/>
      <c r="C120" s="174">
        <v>117</v>
      </c>
      <c r="D120" s="12">
        <v>56</v>
      </c>
      <c r="E120" s="11" t="s">
        <v>19</v>
      </c>
      <c r="F120" s="13">
        <v>3</v>
      </c>
      <c r="G120" s="92" t="s">
        <v>98</v>
      </c>
      <c r="H120" s="29" t="s">
        <v>99</v>
      </c>
      <c r="I120" s="12">
        <v>5</v>
      </c>
      <c r="J120" s="29" t="str">
        <f t="shared" si="9"/>
        <v>Stadt</v>
      </c>
      <c r="K120" s="29" t="str">
        <f t="shared" si="8"/>
        <v>Wohnung</v>
      </c>
      <c r="L120" s="127">
        <v>3.3069448917877224</v>
      </c>
      <c r="M120" s="21" t="str">
        <f t="shared" si="11"/>
        <v>ja</v>
      </c>
      <c r="N120" s="12" t="str">
        <f t="shared" si="10"/>
        <v/>
      </c>
      <c r="O120" s="21">
        <v>30</v>
      </c>
      <c r="P120" s="12" t="s">
        <v>39</v>
      </c>
      <c r="Q120" s="26">
        <v>0</v>
      </c>
      <c r="R120" s="12">
        <v>0</v>
      </c>
      <c r="S120" s="12">
        <v>0</v>
      </c>
      <c r="T120" s="12">
        <v>1</v>
      </c>
      <c r="U120" s="12">
        <v>0</v>
      </c>
      <c r="V120" s="12">
        <v>2</v>
      </c>
      <c r="W120" s="12">
        <v>0</v>
      </c>
      <c r="X120" s="12">
        <v>0</v>
      </c>
      <c r="Y120" s="12">
        <v>1</v>
      </c>
      <c r="Z120" s="12">
        <v>1</v>
      </c>
      <c r="AA120" s="12">
        <v>2</v>
      </c>
      <c r="AB120" s="12">
        <v>2</v>
      </c>
      <c r="AC120" s="13">
        <v>1</v>
      </c>
      <c r="AD120" s="12"/>
      <c r="AE120" s="12"/>
      <c r="AF120" s="12"/>
      <c r="AG120" s="97"/>
      <c r="AH120" s="97"/>
      <c r="AI120" s="97"/>
      <c r="AJ120" s="97">
        <v>3</v>
      </c>
      <c r="AK120" s="97"/>
      <c r="AL120" s="2"/>
    </row>
    <row r="121" spans="1:38" x14ac:dyDescent="0.25">
      <c r="A121" s="3"/>
      <c r="B121" s="14"/>
      <c r="C121" s="175">
        <v>118</v>
      </c>
      <c r="D121" s="14">
        <v>57</v>
      </c>
      <c r="E121" s="15" t="s">
        <v>19</v>
      </c>
      <c r="F121" s="16">
        <v>3</v>
      </c>
      <c r="G121" s="93" t="s">
        <v>102</v>
      </c>
      <c r="H121" s="30" t="s">
        <v>103</v>
      </c>
      <c r="I121" s="14">
        <v>5</v>
      </c>
      <c r="J121" s="30" t="str">
        <f t="shared" si="9"/>
        <v>Stadt</v>
      </c>
      <c r="K121" s="30" t="str">
        <f t="shared" si="8"/>
        <v>Wohnung</v>
      </c>
      <c r="L121" s="128">
        <v>2.7557874098231019</v>
      </c>
      <c r="M121" s="22" t="str">
        <f t="shared" si="11"/>
        <v>ja</v>
      </c>
      <c r="N121" s="14" t="str">
        <f t="shared" si="10"/>
        <v/>
      </c>
      <c r="O121" s="22">
        <v>31</v>
      </c>
      <c r="P121" s="14" t="s">
        <v>39</v>
      </c>
      <c r="Q121" s="27">
        <v>0</v>
      </c>
      <c r="R121" s="14">
        <v>0</v>
      </c>
      <c r="S121" s="14">
        <v>0</v>
      </c>
      <c r="T121" s="14">
        <v>1</v>
      </c>
      <c r="U121" s="14">
        <v>0</v>
      </c>
      <c r="V121" s="14">
        <v>1</v>
      </c>
      <c r="W121" s="14">
        <v>1</v>
      </c>
      <c r="X121" s="14">
        <v>1</v>
      </c>
      <c r="Y121" s="14">
        <v>0</v>
      </c>
      <c r="Z121" s="14">
        <v>1</v>
      </c>
      <c r="AA121" s="14">
        <v>2</v>
      </c>
      <c r="AB121" s="14">
        <v>2</v>
      </c>
      <c r="AC121" s="16">
        <v>1</v>
      </c>
      <c r="AD121" s="12"/>
      <c r="AE121" s="12"/>
      <c r="AF121" s="12"/>
      <c r="AG121" s="97"/>
      <c r="AH121" s="97"/>
      <c r="AI121" s="97"/>
      <c r="AJ121" s="97">
        <v>4</v>
      </c>
      <c r="AK121" s="97"/>
      <c r="AL121" s="2"/>
    </row>
    <row r="122" spans="1:38" x14ac:dyDescent="0.25">
      <c r="A122" s="3"/>
      <c r="B122" s="4"/>
      <c r="C122" s="174">
        <v>119</v>
      </c>
      <c r="D122" s="12">
        <v>54</v>
      </c>
      <c r="E122" s="11" t="s">
        <v>20</v>
      </c>
      <c r="F122" s="13">
        <v>5</v>
      </c>
      <c r="G122" s="92" t="s">
        <v>154</v>
      </c>
      <c r="H122" s="29" t="s">
        <v>155</v>
      </c>
      <c r="I122" s="12">
        <v>1</v>
      </c>
      <c r="J122" s="84" t="s">
        <v>74</v>
      </c>
      <c r="K122" s="29" t="s">
        <v>73</v>
      </c>
      <c r="L122" s="127">
        <v>2.7557874098231019</v>
      </c>
      <c r="M122" s="21" t="str">
        <f t="shared" si="11"/>
        <v>nein</v>
      </c>
      <c r="N122" s="12" t="str">
        <f t="shared" si="10"/>
        <v/>
      </c>
      <c r="O122" s="21">
        <v>1</v>
      </c>
      <c r="P122" s="12" t="s">
        <v>40</v>
      </c>
      <c r="Q122" s="26">
        <v>0</v>
      </c>
      <c r="R122" s="12">
        <v>0</v>
      </c>
      <c r="S122" s="12">
        <v>1</v>
      </c>
      <c r="T122" s="12">
        <v>1</v>
      </c>
      <c r="U122" s="12">
        <v>0</v>
      </c>
      <c r="V122" s="12">
        <v>2</v>
      </c>
      <c r="W122" s="12">
        <v>1</v>
      </c>
      <c r="X122" s="12">
        <v>1</v>
      </c>
      <c r="Y122" s="12">
        <v>0</v>
      </c>
      <c r="Z122" s="12">
        <v>1</v>
      </c>
      <c r="AA122" s="12">
        <v>2</v>
      </c>
      <c r="AB122" s="12">
        <v>2</v>
      </c>
      <c r="AC122" s="13">
        <v>1</v>
      </c>
      <c r="AD122" s="12"/>
      <c r="AE122" s="12"/>
      <c r="AF122" s="12"/>
      <c r="AG122" s="97"/>
      <c r="AH122" s="97"/>
      <c r="AI122" s="97"/>
      <c r="AJ122" s="98">
        <v>1</v>
      </c>
      <c r="AK122" s="97"/>
      <c r="AL122" s="2"/>
    </row>
    <row r="123" spans="1:38" x14ac:dyDescent="0.25">
      <c r="A123" s="3"/>
      <c r="B123" s="4"/>
      <c r="C123" s="174">
        <v>120</v>
      </c>
      <c r="D123" s="12">
        <v>59</v>
      </c>
      <c r="E123" s="11" t="s">
        <v>20</v>
      </c>
      <c r="F123" s="13">
        <v>5</v>
      </c>
      <c r="G123" s="92" t="s">
        <v>84</v>
      </c>
      <c r="H123" s="29" t="s">
        <v>85</v>
      </c>
      <c r="I123" s="12">
        <v>3</v>
      </c>
      <c r="J123" s="29" t="str">
        <f t="shared" si="9"/>
        <v>Stadt</v>
      </c>
      <c r="K123" s="29" t="str">
        <f t="shared" si="8"/>
        <v>Wohnung</v>
      </c>
      <c r="L123" s="127">
        <v>1.1558997191202456</v>
      </c>
      <c r="M123" s="21" t="str">
        <f t="shared" si="11"/>
        <v>nein</v>
      </c>
      <c r="N123" s="12" t="str">
        <f t="shared" si="10"/>
        <v>ja</v>
      </c>
      <c r="O123" s="21">
        <v>5</v>
      </c>
      <c r="P123" s="12" t="s">
        <v>40</v>
      </c>
      <c r="Q123" s="26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1</v>
      </c>
      <c r="W123" s="12">
        <v>0</v>
      </c>
      <c r="X123" s="12">
        <v>0</v>
      </c>
      <c r="Y123" s="12">
        <v>0</v>
      </c>
      <c r="Z123" s="12">
        <v>0</v>
      </c>
      <c r="AA123" s="12">
        <v>2</v>
      </c>
      <c r="AB123" s="12">
        <v>2</v>
      </c>
      <c r="AC123" s="13">
        <v>1</v>
      </c>
      <c r="AD123" s="12"/>
      <c r="AE123" s="12"/>
      <c r="AF123" s="12"/>
      <c r="AG123" s="97"/>
      <c r="AH123" s="97"/>
      <c r="AI123" s="97"/>
      <c r="AJ123" s="97"/>
      <c r="AK123" s="99">
        <v>1</v>
      </c>
      <c r="AL123" s="2"/>
    </row>
    <row r="124" spans="1:38" x14ac:dyDescent="0.25">
      <c r="A124" s="3"/>
      <c r="B124" s="4"/>
      <c r="C124" s="174">
        <v>121</v>
      </c>
      <c r="D124" s="12">
        <v>59</v>
      </c>
      <c r="E124" s="11" t="s">
        <v>20</v>
      </c>
      <c r="F124" s="13">
        <v>4</v>
      </c>
      <c r="G124" s="92" t="s">
        <v>84</v>
      </c>
      <c r="H124" s="29" t="s">
        <v>85</v>
      </c>
      <c r="I124" s="12">
        <v>3</v>
      </c>
      <c r="J124" s="29" t="str">
        <f t="shared" si="9"/>
        <v>Stadt</v>
      </c>
      <c r="K124" s="29" t="str">
        <f t="shared" si="8"/>
        <v>Wohnung</v>
      </c>
      <c r="L124" s="127">
        <v>1.1558997191202456</v>
      </c>
      <c r="M124" s="21" t="str">
        <f t="shared" si="11"/>
        <v>nein</v>
      </c>
      <c r="N124" s="12" t="str">
        <f t="shared" si="10"/>
        <v>ja</v>
      </c>
      <c r="O124" s="21">
        <v>9</v>
      </c>
      <c r="P124" s="12" t="s">
        <v>40</v>
      </c>
      <c r="Q124" s="26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2</v>
      </c>
      <c r="W124" s="12">
        <v>0</v>
      </c>
      <c r="X124" s="12">
        <v>1</v>
      </c>
      <c r="Y124" s="12">
        <v>0</v>
      </c>
      <c r="Z124" s="12">
        <v>0</v>
      </c>
      <c r="AA124" s="12">
        <v>2</v>
      </c>
      <c r="AB124" s="12">
        <v>2</v>
      </c>
      <c r="AC124" s="13">
        <v>1</v>
      </c>
      <c r="AD124" s="12"/>
      <c r="AE124" s="12"/>
      <c r="AF124" s="12"/>
      <c r="AG124" s="97"/>
      <c r="AH124" s="97"/>
      <c r="AI124" s="97"/>
      <c r="AJ124" s="97"/>
      <c r="AK124" s="99">
        <v>1</v>
      </c>
      <c r="AL124" s="2"/>
    </row>
    <row r="125" spans="1:38" x14ac:dyDescent="0.25">
      <c r="A125" s="3"/>
      <c r="B125" s="4"/>
      <c r="C125" s="174">
        <v>122</v>
      </c>
      <c r="D125" s="12">
        <v>59</v>
      </c>
      <c r="E125" s="11" t="s">
        <v>20</v>
      </c>
      <c r="F125" s="13">
        <v>5</v>
      </c>
      <c r="G125" s="92" t="s">
        <v>84</v>
      </c>
      <c r="H125" s="29" t="s">
        <v>85</v>
      </c>
      <c r="I125" s="12">
        <v>3</v>
      </c>
      <c r="J125" s="29" t="str">
        <f t="shared" si="9"/>
        <v>Stadt</v>
      </c>
      <c r="K125" s="29" t="str">
        <f t="shared" si="8"/>
        <v>Wohnung</v>
      </c>
      <c r="L125" s="127">
        <v>1.1558997191202456</v>
      </c>
      <c r="M125" s="21" t="str">
        <f t="shared" si="11"/>
        <v>nein</v>
      </c>
      <c r="N125" s="12" t="str">
        <f t="shared" si="10"/>
        <v>ja</v>
      </c>
      <c r="O125" s="21">
        <v>10</v>
      </c>
      <c r="P125" s="12" t="s">
        <v>40</v>
      </c>
      <c r="Q125" s="26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1</v>
      </c>
      <c r="W125" s="12">
        <v>0</v>
      </c>
      <c r="X125" s="12">
        <v>1</v>
      </c>
      <c r="Y125" s="12">
        <v>0</v>
      </c>
      <c r="Z125" s="12">
        <v>1</v>
      </c>
      <c r="AA125" s="12">
        <v>2</v>
      </c>
      <c r="AB125" s="12">
        <v>2</v>
      </c>
      <c r="AC125" s="13">
        <v>1</v>
      </c>
      <c r="AD125" s="12"/>
      <c r="AE125" s="12"/>
      <c r="AF125" s="12"/>
      <c r="AG125" s="97"/>
      <c r="AH125" s="97"/>
      <c r="AI125" s="97"/>
      <c r="AJ125" s="97"/>
      <c r="AK125" s="99">
        <v>1</v>
      </c>
      <c r="AL125" s="2"/>
    </row>
    <row r="126" spans="1:38" x14ac:dyDescent="0.25">
      <c r="A126" s="3"/>
      <c r="B126" s="4"/>
      <c r="C126" s="174">
        <v>123</v>
      </c>
      <c r="D126" s="12">
        <v>60</v>
      </c>
      <c r="E126" s="11" t="s">
        <v>20</v>
      </c>
      <c r="F126" s="13">
        <v>5</v>
      </c>
      <c r="G126" s="92" t="s">
        <v>104</v>
      </c>
      <c r="H126" s="29" t="s">
        <v>105</v>
      </c>
      <c r="I126" s="12">
        <v>4</v>
      </c>
      <c r="J126" s="29" t="str">
        <f t="shared" si="9"/>
        <v>Stadt</v>
      </c>
      <c r="K126" s="29" t="str">
        <f t="shared" si="8"/>
        <v>Wohnung</v>
      </c>
      <c r="L126" s="127">
        <v>1.9815423756347068</v>
      </c>
      <c r="M126" s="21" t="str">
        <f t="shared" si="11"/>
        <v>ja</v>
      </c>
      <c r="N126" s="12" t="str">
        <f t="shared" si="10"/>
        <v/>
      </c>
      <c r="O126" s="21">
        <v>12</v>
      </c>
      <c r="P126" s="12" t="s">
        <v>40</v>
      </c>
      <c r="Q126" s="26">
        <v>0</v>
      </c>
      <c r="R126" s="12">
        <v>0</v>
      </c>
      <c r="S126" s="12">
        <v>1</v>
      </c>
      <c r="T126" s="12">
        <v>1</v>
      </c>
      <c r="U126" s="12">
        <v>0</v>
      </c>
      <c r="V126" s="12">
        <v>2</v>
      </c>
      <c r="W126" s="12">
        <v>1</v>
      </c>
      <c r="X126" s="12">
        <v>1</v>
      </c>
      <c r="Y126" s="12">
        <v>0</v>
      </c>
      <c r="Z126" s="12">
        <v>1</v>
      </c>
      <c r="AA126" s="12">
        <v>2</v>
      </c>
      <c r="AB126" s="12">
        <v>2</v>
      </c>
      <c r="AC126" s="13">
        <v>1</v>
      </c>
      <c r="AD126" s="12"/>
      <c r="AE126" s="12"/>
      <c r="AF126" s="12"/>
      <c r="AG126" s="97"/>
      <c r="AH126" s="97"/>
      <c r="AI126" s="97"/>
      <c r="AJ126" s="97"/>
      <c r="AK126" s="97">
        <v>2</v>
      </c>
      <c r="AL126" s="2"/>
    </row>
    <row r="127" spans="1:38" x14ac:dyDescent="0.25">
      <c r="A127" s="3"/>
      <c r="B127" s="4"/>
      <c r="C127" s="174">
        <v>124</v>
      </c>
      <c r="D127" s="12">
        <v>60</v>
      </c>
      <c r="E127" s="11" t="s">
        <v>20</v>
      </c>
      <c r="F127" s="13">
        <v>4</v>
      </c>
      <c r="G127" s="92" t="s">
        <v>104</v>
      </c>
      <c r="H127" s="29" t="s">
        <v>105</v>
      </c>
      <c r="I127" s="12">
        <v>4</v>
      </c>
      <c r="J127" s="29" t="str">
        <f t="shared" si="9"/>
        <v>Stadt</v>
      </c>
      <c r="K127" s="29" t="str">
        <f t="shared" si="8"/>
        <v>Wohnung</v>
      </c>
      <c r="L127" s="127">
        <v>1.9815423756347068</v>
      </c>
      <c r="M127" s="21" t="str">
        <f t="shared" si="11"/>
        <v>ja</v>
      </c>
      <c r="N127" s="12" t="str">
        <f t="shared" si="10"/>
        <v/>
      </c>
      <c r="O127" s="21">
        <v>13</v>
      </c>
      <c r="P127" s="12" t="s">
        <v>40</v>
      </c>
      <c r="Q127" s="26">
        <v>0</v>
      </c>
      <c r="R127" s="12">
        <v>0</v>
      </c>
      <c r="S127" s="12">
        <v>1</v>
      </c>
      <c r="T127" s="12">
        <v>1</v>
      </c>
      <c r="U127" s="12">
        <v>0</v>
      </c>
      <c r="V127" s="12">
        <v>2</v>
      </c>
      <c r="W127" s="12">
        <v>0</v>
      </c>
      <c r="X127" s="12">
        <v>1</v>
      </c>
      <c r="Y127" s="12">
        <v>0</v>
      </c>
      <c r="Z127" s="12">
        <v>1</v>
      </c>
      <c r="AA127" s="12">
        <v>2</v>
      </c>
      <c r="AB127" s="12">
        <v>2</v>
      </c>
      <c r="AC127" s="13">
        <v>1</v>
      </c>
      <c r="AD127" s="12"/>
      <c r="AE127" s="12"/>
      <c r="AF127" s="12"/>
      <c r="AG127" s="97"/>
      <c r="AH127" s="97"/>
      <c r="AI127" s="97"/>
      <c r="AJ127" s="97"/>
      <c r="AK127" s="97">
        <v>2</v>
      </c>
      <c r="AL127" s="2"/>
    </row>
    <row r="128" spans="1:38" x14ac:dyDescent="0.25">
      <c r="A128" s="3"/>
      <c r="B128" s="4"/>
      <c r="C128" s="174">
        <v>125</v>
      </c>
      <c r="D128" s="12">
        <v>56</v>
      </c>
      <c r="E128" s="11" t="s">
        <v>20</v>
      </c>
      <c r="F128" s="13">
        <v>4</v>
      </c>
      <c r="G128" s="92" t="s">
        <v>98</v>
      </c>
      <c r="H128" s="29" t="s">
        <v>99</v>
      </c>
      <c r="I128" s="12">
        <v>5</v>
      </c>
      <c r="J128" s="29" t="str">
        <f t="shared" si="9"/>
        <v>Stadt</v>
      </c>
      <c r="K128" s="29" t="str">
        <f t="shared" si="8"/>
        <v>Wohnung</v>
      </c>
      <c r="L128" s="127">
        <v>3.3069448917877224</v>
      </c>
      <c r="M128" s="21" t="str">
        <f t="shared" si="11"/>
        <v>ja</v>
      </c>
      <c r="N128" s="12" t="str">
        <f t="shared" si="10"/>
        <v/>
      </c>
      <c r="O128" s="21">
        <v>14</v>
      </c>
      <c r="P128" s="12" t="s">
        <v>40</v>
      </c>
      <c r="Q128" s="26">
        <v>0</v>
      </c>
      <c r="R128" s="12">
        <v>0</v>
      </c>
      <c r="S128" s="12">
        <v>0</v>
      </c>
      <c r="T128" s="12">
        <v>1</v>
      </c>
      <c r="U128" s="12">
        <v>0</v>
      </c>
      <c r="V128" s="12">
        <v>1</v>
      </c>
      <c r="W128" s="12">
        <v>1</v>
      </c>
      <c r="X128" s="12">
        <v>1</v>
      </c>
      <c r="Y128" s="12">
        <v>0</v>
      </c>
      <c r="Z128" s="12">
        <v>1</v>
      </c>
      <c r="AA128" s="12">
        <v>2</v>
      </c>
      <c r="AB128" s="12">
        <v>2</v>
      </c>
      <c r="AC128" s="13">
        <v>1</v>
      </c>
      <c r="AD128" s="12"/>
      <c r="AE128" s="12"/>
      <c r="AF128" s="12"/>
      <c r="AG128" s="97"/>
      <c r="AH128" s="97"/>
      <c r="AI128" s="97"/>
      <c r="AJ128" s="97">
        <v>3</v>
      </c>
      <c r="AK128" s="97"/>
      <c r="AL128" s="2"/>
    </row>
    <row r="129" spans="1:38" ht="15.75" thickBot="1" x14ac:dyDescent="0.3">
      <c r="A129" s="3"/>
      <c r="B129" s="14"/>
      <c r="C129" s="176">
        <v>126</v>
      </c>
      <c r="D129" s="18">
        <v>57</v>
      </c>
      <c r="E129" s="17" t="s">
        <v>20</v>
      </c>
      <c r="F129" s="19">
        <v>4</v>
      </c>
      <c r="G129" s="94" t="s">
        <v>102</v>
      </c>
      <c r="H129" s="31" t="s">
        <v>103</v>
      </c>
      <c r="I129" s="18">
        <v>5</v>
      </c>
      <c r="J129" s="31" t="str">
        <f t="shared" si="9"/>
        <v>Stadt</v>
      </c>
      <c r="K129" s="31" t="str">
        <f t="shared" si="8"/>
        <v>Wohnung</v>
      </c>
      <c r="L129" s="129">
        <v>2.7557874098231019</v>
      </c>
      <c r="M129" s="23" t="str">
        <f t="shared" si="11"/>
        <v>ja</v>
      </c>
      <c r="N129" s="18" t="str">
        <f t="shared" si="10"/>
        <v/>
      </c>
      <c r="O129" s="23">
        <v>18</v>
      </c>
      <c r="P129" s="18" t="s">
        <v>40</v>
      </c>
      <c r="Q129" s="28">
        <v>0</v>
      </c>
      <c r="R129" s="18">
        <v>0</v>
      </c>
      <c r="S129" s="18">
        <v>0</v>
      </c>
      <c r="T129" s="18">
        <v>1</v>
      </c>
      <c r="U129" s="18">
        <v>0</v>
      </c>
      <c r="V129" s="18">
        <v>1</v>
      </c>
      <c r="W129" s="18">
        <v>1</v>
      </c>
      <c r="X129" s="18">
        <v>1</v>
      </c>
      <c r="Y129" s="18">
        <v>0</v>
      </c>
      <c r="Z129" s="18">
        <v>1</v>
      </c>
      <c r="AA129" s="18">
        <v>2</v>
      </c>
      <c r="AB129" s="18">
        <v>2</v>
      </c>
      <c r="AC129" s="19">
        <v>1</v>
      </c>
      <c r="AD129" s="12"/>
      <c r="AE129" s="12"/>
      <c r="AF129" s="12"/>
      <c r="AG129" s="97"/>
      <c r="AH129" s="97"/>
      <c r="AI129" s="97"/>
      <c r="AJ129" s="97">
        <v>4</v>
      </c>
      <c r="AK129" s="97"/>
      <c r="AL129" s="2"/>
    </row>
    <row r="130" spans="1:38" x14ac:dyDescent="0.25">
      <c r="A130" s="3"/>
      <c r="B130" s="4"/>
      <c r="C130" s="4"/>
      <c r="D130" s="4"/>
      <c r="E130" s="4"/>
      <c r="F130" s="4"/>
      <c r="G130" s="91"/>
      <c r="H130" s="91"/>
      <c r="I130" s="4"/>
      <c r="J130" s="4"/>
      <c r="K130" s="4"/>
      <c r="L130" s="12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2"/>
    </row>
  </sheetData>
  <mergeCells count="3">
    <mergeCell ref="O2:AC2"/>
    <mergeCell ref="E2:F2"/>
    <mergeCell ref="G2:N2"/>
  </mergeCells>
  <conditionalFormatting sqref="AL3:AL129">
    <cfRule type="cellIs" dxfId="6" priority="8" operator="equal">
      <formula>1</formula>
    </cfRule>
  </conditionalFormatting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A10" workbookViewId="0">
      <selection activeCell="L17" sqref="L17"/>
    </sheetView>
  </sheetViews>
  <sheetFormatPr baseColWidth="10" defaultRowHeight="15" x14ac:dyDescent="0.25"/>
  <cols>
    <col min="9" max="31" width="11.42578125" customWidth="1"/>
    <col min="32" max="32" width="11.140625" style="44" bestFit="1" customWidth="1"/>
    <col min="33" max="37" width="11.42578125" style="105"/>
  </cols>
  <sheetData>
    <row r="1" spans="1:38" x14ac:dyDescent="0.25">
      <c r="A1" s="50" t="s">
        <v>31</v>
      </c>
      <c r="B1" s="51" t="s">
        <v>41</v>
      </c>
      <c r="C1" s="65" t="s">
        <v>12</v>
      </c>
      <c r="D1" s="51"/>
      <c r="E1" s="51" t="s">
        <v>25</v>
      </c>
      <c r="F1" s="51" t="s">
        <v>26</v>
      </c>
      <c r="G1" s="51" t="s">
        <v>27</v>
      </c>
      <c r="H1" s="51" t="s">
        <v>6</v>
      </c>
      <c r="I1" s="51" t="s">
        <v>28</v>
      </c>
      <c r="J1" s="51" t="s">
        <v>7</v>
      </c>
      <c r="K1" s="51" t="s">
        <v>8</v>
      </c>
      <c r="L1" s="51" t="s">
        <v>9</v>
      </c>
      <c r="M1" s="51" t="s">
        <v>10</v>
      </c>
      <c r="N1" s="51" t="s">
        <v>29</v>
      </c>
      <c r="O1" s="53" t="s">
        <v>11</v>
      </c>
      <c r="AF1" s="105" t="s">
        <v>205</v>
      </c>
      <c r="AL1" s="48"/>
    </row>
    <row r="2" spans="1:38" x14ac:dyDescent="0.25">
      <c r="A2" s="54" t="s">
        <v>32</v>
      </c>
      <c r="B2" s="44">
        <v>13</v>
      </c>
      <c r="C2" s="34">
        <f>SUM('HH-Liste nach Wohntyp'!Q4:Q16)</f>
        <v>0</v>
      </c>
      <c r="D2" s="44">
        <f>SUM('HH-Liste nach Wohntyp'!R4:R16)</f>
        <v>1</v>
      </c>
      <c r="E2" s="44">
        <f>SUM('HH-Liste nach Wohntyp'!S4:S16)</f>
        <v>12</v>
      </c>
      <c r="F2" s="44">
        <f>SUM('HH-Liste nach Wohntyp'!T4:T16)</f>
        <v>4</v>
      </c>
      <c r="G2" s="186">
        <f>SUM('HH-Liste nach Wohntyp'!U4:U16)</f>
        <v>1</v>
      </c>
      <c r="H2" s="186"/>
      <c r="I2" s="186"/>
      <c r="J2" s="186"/>
      <c r="K2" s="186"/>
      <c r="L2" s="186"/>
      <c r="M2" s="186"/>
      <c r="N2" s="186"/>
      <c r="O2" s="55">
        <f>SUM('HH-Liste nach Wohntyp'!AC4:AC16)</f>
        <v>13</v>
      </c>
      <c r="AF2" s="105" t="s">
        <v>206</v>
      </c>
      <c r="AL2" s="48"/>
    </row>
    <row r="3" spans="1:38" ht="60" x14ac:dyDescent="0.25">
      <c r="A3" s="54" t="s">
        <v>34</v>
      </c>
      <c r="B3" s="44">
        <v>17</v>
      </c>
      <c r="C3" s="34" t="s">
        <v>2</v>
      </c>
      <c r="D3" s="44">
        <f>SUM('HH-Liste nach Wohntyp'!R17:R33)</f>
        <v>0</v>
      </c>
      <c r="E3" s="44">
        <f>SUM('HH-Liste nach Wohntyp'!S17:S33)</f>
        <v>15</v>
      </c>
      <c r="F3" s="44">
        <f>SUM('HH-Liste nach Wohntyp'!T17:T33)</f>
        <v>4</v>
      </c>
      <c r="G3" s="44">
        <f>SUM('HH-Liste nach Wohntyp'!U17:U33)</f>
        <v>1</v>
      </c>
      <c r="H3" s="44">
        <f>SUM('HH-Liste nach Wohntyp'!V17:V33)</f>
        <v>28</v>
      </c>
      <c r="I3" s="44">
        <f>SUM('HH-Liste nach Wohntyp'!W17:W33)</f>
        <v>16</v>
      </c>
      <c r="J3" s="44">
        <f>SUM('HH-Liste nach Wohntyp'!X17:X33)</f>
        <v>16</v>
      </c>
      <c r="K3" s="44">
        <f>SUM('HH-Liste nach Wohntyp'!Y17:Y33)</f>
        <v>8</v>
      </c>
      <c r="L3" s="44">
        <f>SUM('HH-Liste nach Wohntyp'!Z17:Z33)</f>
        <v>14</v>
      </c>
      <c r="M3" s="44">
        <f>SUM('HH-Liste nach Wohntyp'!AA17:AA33)</f>
        <v>34</v>
      </c>
      <c r="N3" s="44">
        <f>SUM('HH-Liste nach Wohntyp'!AB17:AB33)</f>
        <v>16</v>
      </c>
      <c r="O3" s="55">
        <f>SUM('HH-Liste nach Wohntyp'!AC17:AC33)</f>
        <v>17</v>
      </c>
      <c r="AD3" s="44"/>
      <c r="AE3" s="44"/>
      <c r="AF3" s="102" t="s">
        <v>204</v>
      </c>
      <c r="AL3" s="48"/>
    </row>
    <row r="4" spans="1:38" x14ac:dyDescent="0.25">
      <c r="A4" s="54" t="s">
        <v>35</v>
      </c>
      <c r="B4" s="44">
        <v>12</v>
      </c>
      <c r="C4" s="34">
        <f>SUM('HH-Liste nach Wohntyp'!Q34:Q45)</f>
        <v>1</v>
      </c>
      <c r="D4" s="44">
        <v>14</v>
      </c>
      <c r="E4" s="44">
        <f>SUM('HH-Liste nach Wohntyp'!S34:S45)</f>
        <v>11</v>
      </c>
      <c r="F4" s="44">
        <f>SUM('HH-Liste nach Wohntyp'!T34:T45)</f>
        <v>4</v>
      </c>
      <c r="G4" s="44">
        <f>SUM('HH-Liste nach Wohntyp'!U34:U45)</f>
        <v>0</v>
      </c>
      <c r="H4" s="44">
        <f>SUM('HH-Liste nach Wohntyp'!V34:V45)</f>
        <v>24</v>
      </c>
      <c r="I4" s="44">
        <f>SUM('HH-Liste nach Wohntyp'!W34:W45)</f>
        <v>15</v>
      </c>
      <c r="J4" s="44">
        <f>SUM('HH-Liste nach Wohntyp'!X34:X45)</f>
        <v>12</v>
      </c>
      <c r="K4" s="44">
        <f>SUM('HH-Liste nach Wohntyp'!Y34:Y45)</f>
        <v>4</v>
      </c>
      <c r="L4" s="44">
        <v>6</v>
      </c>
      <c r="M4" s="108">
        <f>SUM('HH-Liste nach Wohntyp'!AA34:AA45)</f>
        <v>35</v>
      </c>
      <c r="N4" s="44">
        <f>SUM('HH-Liste nach Wohntyp'!AB34:AB45)</f>
        <v>19</v>
      </c>
      <c r="O4" s="55">
        <f>SUM('HH-Liste nach Wohntyp'!AC34:AC45)</f>
        <v>12</v>
      </c>
      <c r="AD4" s="44"/>
      <c r="AG4" s="106"/>
      <c r="AH4" s="106"/>
      <c r="AI4" s="106"/>
      <c r="AJ4" s="106"/>
      <c r="AK4" s="106"/>
    </row>
    <row r="5" spans="1:38" x14ac:dyDescent="0.25">
      <c r="A5" s="54" t="s">
        <v>36</v>
      </c>
      <c r="B5" s="44">
        <v>19</v>
      </c>
      <c r="C5" s="34">
        <f>SUM('HH-Liste nach Wohntyp'!Q46:Q64)</f>
        <v>1</v>
      </c>
      <c r="D5" s="44">
        <v>9</v>
      </c>
      <c r="E5" s="44">
        <f>SUM('HH-Liste nach Wohntyp'!S46:S64)</f>
        <v>17</v>
      </c>
      <c r="F5" s="44">
        <f>SUM('HH-Liste nach Wohntyp'!T46:T64)</f>
        <v>6</v>
      </c>
      <c r="G5" s="44">
        <f>SUM('HH-Liste nach Wohntyp'!U46:U64)</f>
        <v>1</v>
      </c>
      <c r="H5" s="44">
        <f>SUM('HH-Liste nach Wohntyp'!V46:V64)</f>
        <v>35</v>
      </c>
      <c r="I5" s="44">
        <f>SUM('HH-Liste nach Wohntyp'!W46:W64)</f>
        <v>20</v>
      </c>
      <c r="J5" s="44">
        <f>SUM('HH-Liste nach Wohntyp'!X46:X64)</f>
        <v>18</v>
      </c>
      <c r="K5" s="44">
        <f>SUM('HH-Liste nach Wohntyp'!Y46:Y64)</f>
        <v>10</v>
      </c>
      <c r="L5" s="44">
        <v>12</v>
      </c>
      <c r="M5" s="108">
        <f>SUM('HH-Liste nach Wohntyp'!AA46:AA64)</f>
        <v>50</v>
      </c>
      <c r="N5" s="44">
        <f>SUM('HH-Liste nach Wohntyp'!AB46:AB64)</f>
        <v>41</v>
      </c>
      <c r="O5" s="55">
        <f>SUM('HH-Liste nach Wohntyp'!AC46:AC64)</f>
        <v>19</v>
      </c>
      <c r="AG5" s="106"/>
      <c r="AH5" s="106"/>
      <c r="AI5" s="106"/>
      <c r="AJ5" s="106"/>
      <c r="AK5" s="106"/>
    </row>
    <row r="6" spans="1:38" x14ac:dyDescent="0.25">
      <c r="A6" s="54" t="s">
        <v>37</v>
      </c>
      <c r="B6" s="44">
        <v>29</v>
      </c>
      <c r="C6" s="34">
        <f>SUM('HH-Liste nach Wohntyp'!Q65:Q93)</f>
        <v>0</v>
      </c>
      <c r="D6" s="44">
        <v>15</v>
      </c>
      <c r="E6" s="44">
        <f>SUM('HH-Liste nach Wohntyp'!S65:S93)</f>
        <v>7</v>
      </c>
      <c r="F6" s="44">
        <f>SUM('HH-Liste nach Wohntyp'!T65:T93)</f>
        <v>8</v>
      </c>
      <c r="G6" s="44">
        <f>SUM('HH-Liste nach Wohntyp'!U65:U93)</f>
        <v>1</v>
      </c>
      <c r="H6" s="44">
        <f>SUM('HH-Liste nach Wohntyp'!V65:V93)</f>
        <v>30</v>
      </c>
      <c r="I6" s="44">
        <f>SUM('HH-Liste nach Wohntyp'!W65:W93)</f>
        <v>10</v>
      </c>
      <c r="J6" s="44">
        <f>SUM('HH-Liste nach Wohntyp'!X65:X93)</f>
        <v>23</v>
      </c>
      <c r="K6" s="44">
        <f>SUM('HH-Liste nach Wohntyp'!Y65:Y93)</f>
        <v>3</v>
      </c>
      <c r="L6" s="44">
        <v>6</v>
      </c>
      <c r="M6" s="108">
        <f>SUM('HH-Liste nach Wohntyp'!AA65:AA93)</f>
        <v>36</v>
      </c>
      <c r="N6" s="44">
        <f>SUM('HH-Liste nach Wohntyp'!AB65:AB93)</f>
        <v>20</v>
      </c>
      <c r="O6" s="55">
        <f>SUM('HH-Liste nach Wohntyp'!AC65:AC93)</f>
        <v>29</v>
      </c>
      <c r="AG6" s="106"/>
      <c r="AH6" s="106"/>
      <c r="AI6" s="106"/>
      <c r="AJ6" s="106"/>
      <c r="AK6" s="106"/>
    </row>
    <row r="7" spans="1:38" x14ac:dyDescent="0.25">
      <c r="A7" s="54" t="s">
        <v>38</v>
      </c>
      <c r="B7" s="44">
        <v>19</v>
      </c>
      <c r="C7" s="34">
        <f>SUM('HH-Liste nach Wohntyp'!Q94:Q112)</f>
        <v>0</v>
      </c>
      <c r="D7" s="44">
        <v>16</v>
      </c>
      <c r="E7" s="44">
        <f>SUM('HH-Liste nach Wohntyp'!S94:S112)</f>
        <v>7</v>
      </c>
      <c r="F7" s="44">
        <f>SUM('HH-Liste nach Wohntyp'!T94:T112)</f>
        <v>10</v>
      </c>
      <c r="G7" s="44">
        <f>SUM('HH-Liste nach Wohntyp'!U94:U112)</f>
        <v>2</v>
      </c>
      <c r="H7" s="44">
        <f>SUM('HH-Liste nach Wohntyp'!V94:V112)</f>
        <v>24</v>
      </c>
      <c r="I7" s="44">
        <f>SUM('HH-Liste nach Wohntyp'!W94:W112)</f>
        <v>8</v>
      </c>
      <c r="J7" s="44">
        <f>SUM('HH-Liste nach Wohntyp'!X94:X112)</f>
        <v>16</v>
      </c>
      <c r="K7" s="44">
        <f>SUM('HH-Liste nach Wohntyp'!Y94:Y112)</f>
        <v>3</v>
      </c>
      <c r="L7" s="44">
        <v>6</v>
      </c>
      <c r="M7" s="108">
        <f>SUM('HH-Liste nach Wohntyp'!AA94:AA112)</f>
        <v>27</v>
      </c>
      <c r="N7" s="44">
        <f>SUM('HH-Liste nach Wohntyp'!AB94:AB112)</f>
        <v>22</v>
      </c>
      <c r="O7" s="55">
        <f>SUM('HH-Liste nach Wohntyp'!AC94:AC112)</f>
        <v>19</v>
      </c>
      <c r="AG7" s="106"/>
      <c r="AH7" s="106"/>
      <c r="AI7" s="106"/>
      <c r="AJ7" s="106"/>
      <c r="AK7" s="106"/>
    </row>
    <row r="8" spans="1:38" x14ac:dyDescent="0.25">
      <c r="A8" s="54" t="s">
        <v>39</v>
      </c>
      <c r="B8" s="44">
        <v>9</v>
      </c>
      <c r="C8" s="34">
        <f>SUM('HH-Liste nach Wohntyp'!Q113:Q121)</f>
        <v>0</v>
      </c>
      <c r="D8" s="44">
        <v>17</v>
      </c>
      <c r="E8" s="44">
        <f>SUM('HH-Liste nach Wohntyp'!S113:S121)</f>
        <v>3</v>
      </c>
      <c r="F8" s="44">
        <f>SUM('HH-Liste nach Wohntyp'!T113:T121)</f>
        <v>3</v>
      </c>
      <c r="G8" s="44">
        <f>SUM('HH-Liste nach Wohntyp'!U113:U121)</f>
        <v>0</v>
      </c>
      <c r="H8" s="44">
        <f>SUM('HH-Liste nach Wohntyp'!V113:V121)</f>
        <v>11</v>
      </c>
      <c r="I8" s="44">
        <f>SUM('HH-Liste nach Wohntyp'!W113:W121)</f>
        <v>5</v>
      </c>
      <c r="J8" s="44">
        <f>SUM('HH-Liste nach Wohntyp'!X113:X121)</f>
        <v>8</v>
      </c>
      <c r="K8" s="44">
        <f>SUM('HH-Liste nach Wohntyp'!Y113:Y121)</f>
        <v>2</v>
      </c>
      <c r="L8" s="44">
        <v>6</v>
      </c>
      <c r="M8" s="108">
        <f>SUM('HH-Liste nach Wohntyp'!AA113:AA121)</f>
        <v>17</v>
      </c>
      <c r="N8" s="44">
        <f>SUM('HH-Liste nach Wohntyp'!AB113:AB121)</f>
        <v>18</v>
      </c>
      <c r="O8" s="55">
        <f>SUM('HH-Liste nach Wohntyp'!AC113:AC121)</f>
        <v>9</v>
      </c>
      <c r="AG8" s="106"/>
      <c r="AH8" s="106"/>
      <c r="AI8" s="106"/>
      <c r="AJ8" s="106"/>
      <c r="AK8" s="106"/>
    </row>
    <row r="9" spans="1:38" x14ac:dyDescent="0.25">
      <c r="A9" s="57" t="s">
        <v>40</v>
      </c>
      <c r="B9" s="33">
        <v>8</v>
      </c>
      <c r="C9" s="35">
        <f>SUM('HH-Liste nach Wohntyp'!Q122:Q129)</f>
        <v>0</v>
      </c>
      <c r="D9" s="33">
        <v>19</v>
      </c>
      <c r="E9" s="33">
        <f>SUM('HH-Liste nach Wohntyp'!S122:S129)</f>
        <v>3</v>
      </c>
      <c r="F9" s="33">
        <f>SUM('HH-Liste nach Wohntyp'!T122:T129)</f>
        <v>5</v>
      </c>
      <c r="G9" s="33">
        <f>SUM('HH-Liste nach Wohntyp'!U122:U129)</f>
        <v>0</v>
      </c>
      <c r="H9" s="33">
        <f>SUM('HH-Liste nach Wohntyp'!V122:V129)</f>
        <v>12</v>
      </c>
      <c r="I9" s="33">
        <f>SUM('HH-Liste nach Wohntyp'!W122:W129)</f>
        <v>4</v>
      </c>
      <c r="J9" s="33">
        <f>SUM('HH-Liste nach Wohntyp'!X122:X129)</f>
        <v>7</v>
      </c>
      <c r="K9" s="33">
        <f>SUM('HH-Liste nach Wohntyp'!Y122:Y129)</f>
        <v>0</v>
      </c>
      <c r="L9" s="33">
        <v>6</v>
      </c>
      <c r="M9" s="109">
        <f>SUM('HH-Liste nach Wohntyp'!AA122:AA129)</f>
        <v>16</v>
      </c>
      <c r="N9" s="33">
        <f>SUM('HH-Liste nach Wohntyp'!AB122:AB129)</f>
        <v>16</v>
      </c>
      <c r="O9" s="58">
        <f>SUM('HH-Liste nach Wohntyp'!AC122:AC129)</f>
        <v>8</v>
      </c>
      <c r="AG9" s="106"/>
      <c r="AH9" s="106"/>
      <c r="AI9" s="106"/>
      <c r="AJ9" s="106"/>
      <c r="AK9" s="106"/>
    </row>
    <row r="10" spans="1:38" x14ac:dyDescent="0.25">
      <c r="A10" s="59" t="s">
        <v>66</v>
      </c>
      <c r="B10" s="42">
        <f>SUM(B2:B5)</f>
        <v>61</v>
      </c>
      <c r="C10" s="41">
        <f t="shared" ref="C10:O10" si="0">SUM(C2:C5)</f>
        <v>2</v>
      </c>
      <c r="D10" s="42">
        <v>21</v>
      </c>
      <c r="E10" s="42">
        <f t="shared" si="0"/>
        <v>55</v>
      </c>
      <c r="F10" s="42">
        <f t="shared" si="0"/>
        <v>18</v>
      </c>
      <c r="G10" s="42" t="s">
        <v>188</v>
      </c>
      <c r="H10" s="42" t="s">
        <v>189</v>
      </c>
      <c r="I10" s="42">
        <f t="shared" si="0"/>
        <v>51</v>
      </c>
      <c r="J10" s="42">
        <f t="shared" si="0"/>
        <v>46</v>
      </c>
      <c r="K10" s="42">
        <f t="shared" si="0"/>
        <v>22</v>
      </c>
      <c r="L10" s="42">
        <v>12</v>
      </c>
      <c r="M10" s="110">
        <f t="shared" si="0"/>
        <v>119</v>
      </c>
      <c r="N10" s="42">
        <f t="shared" si="0"/>
        <v>76</v>
      </c>
      <c r="O10" s="55">
        <f t="shared" si="0"/>
        <v>61</v>
      </c>
      <c r="AG10" s="106"/>
      <c r="AH10" s="106"/>
      <c r="AI10" s="106"/>
      <c r="AJ10" s="106"/>
      <c r="AK10" s="106"/>
    </row>
    <row r="11" spans="1:38" ht="15.75" thickBot="1" x14ac:dyDescent="0.3">
      <c r="A11" s="62" t="s">
        <v>67</v>
      </c>
      <c r="B11" s="63">
        <f>SUM(B6:B9)</f>
        <v>65</v>
      </c>
      <c r="C11" s="66">
        <f t="shared" ref="C11:O11" si="1">SUM(C6:C9)</f>
        <v>0</v>
      </c>
      <c r="D11" s="63">
        <v>22</v>
      </c>
      <c r="E11" s="63">
        <f t="shared" si="1"/>
        <v>20</v>
      </c>
      <c r="F11" s="63">
        <f t="shared" si="1"/>
        <v>26</v>
      </c>
      <c r="G11" s="63">
        <f t="shared" si="1"/>
        <v>3</v>
      </c>
      <c r="H11" s="63">
        <f t="shared" si="1"/>
        <v>77</v>
      </c>
      <c r="I11" s="63">
        <f t="shared" si="1"/>
        <v>27</v>
      </c>
      <c r="J11" s="63">
        <f t="shared" si="1"/>
        <v>54</v>
      </c>
      <c r="K11" s="63">
        <f t="shared" si="1"/>
        <v>8</v>
      </c>
      <c r="L11" s="63">
        <v>12</v>
      </c>
      <c r="M11" s="111">
        <f t="shared" si="1"/>
        <v>96</v>
      </c>
      <c r="N11" s="63">
        <f t="shared" si="1"/>
        <v>76</v>
      </c>
      <c r="O11" s="64">
        <f t="shared" si="1"/>
        <v>65</v>
      </c>
      <c r="AG11" s="106"/>
      <c r="AH11" s="106"/>
      <c r="AI11" s="106"/>
      <c r="AJ11" s="106"/>
      <c r="AK11" s="106"/>
    </row>
    <row r="12" spans="1:38" x14ac:dyDescent="0.25">
      <c r="A12" s="48"/>
      <c r="B12" s="48" t="s">
        <v>42</v>
      </c>
      <c r="C12" s="48"/>
      <c r="D12" s="48">
        <v>23</v>
      </c>
      <c r="E12" s="48"/>
      <c r="F12" s="48"/>
      <c r="G12" s="48"/>
      <c r="H12" s="48"/>
      <c r="I12" s="48"/>
      <c r="J12" s="48"/>
      <c r="K12" s="48"/>
      <c r="L12" s="48">
        <v>12</v>
      </c>
      <c r="M12" s="112"/>
      <c r="N12" s="48"/>
      <c r="O12" s="48"/>
      <c r="AG12" s="106"/>
      <c r="AH12" s="106"/>
      <c r="AI12" s="106"/>
      <c r="AJ12" s="106"/>
      <c r="AK12" s="106"/>
    </row>
    <row r="13" spans="1:38" x14ac:dyDescent="0.25">
      <c r="A13" s="48"/>
      <c r="B13" s="48" t="s">
        <v>43</v>
      </c>
      <c r="C13" s="48" t="str">
        <f>C1</f>
        <v>Wärmepumpe</v>
      </c>
      <c r="D13" s="48">
        <v>24</v>
      </c>
      <c r="E13" s="48" t="str">
        <f t="shared" ref="E13:O13" si="2">E1</f>
        <v>Umwälzpumpen</v>
      </c>
      <c r="F13" s="48" t="str">
        <f t="shared" si="2"/>
        <v>Warmwasserboiler</v>
      </c>
      <c r="G13" s="48" t="str">
        <f t="shared" si="2"/>
        <v>Durchlauferhitzer</v>
      </c>
      <c r="H13" s="48" t="str">
        <f t="shared" si="2"/>
        <v>Kühlschränke</v>
      </c>
      <c r="I13" s="48" t="str">
        <f t="shared" si="2"/>
        <v>Gefriergeräte</v>
      </c>
      <c r="J13" s="48" t="str">
        <f t="shared" si="2"/>
        <v>Waschmaschinen</v>
      </c>
      <c r="K13" s="48" t="str">
        <f t="shared" si="2"/>
        <v>Wäschetrockner</v>
      </c>
      <c r="L13" s="48">
        <v>12</v>
      </c>
      <c r="M13" s="112" t="str">
        <f t="shared" si="2"/>
        <v>Fernseher</v>
      </c>
      <c r="N13" s="48" t="str">
        <f t="shared" si="2"/>
        <v>Desktop PCs</v>
      </c>
      <c r="O13" s="48" t="str">
        <f t="shared" si="2"/>
        <v>Beleuchtung</v>
      </c>
      <c r="AG13" s="106"/>
      <c r="AH13" s="106"/>
      <c r="AI13" s="106"/>
      <c r="AJ13" s="106"/>
      <c r="AK13" s="106"/>
    </row>
    <row r="14" spans="1:38" x14ac:dyDescent="0.25">
      <c r="A14" s="48" t="s">
        <v>32</v>
      </c>
      <c r="B14" s="48"/>
      <c r="C14" s="49">
        <f t="shared" ref="C14:C21" si="3">C2/$B2</f>
        <v>0</v>
      </c>
      <c r="D14" s="49">
        <v>25</v>
      </c>
      <c r="E14" s="49">
        <f t="shared" ref="E14:O14" si="4">E2/$B2</f>
        <v>0.92307692307692313</v>
      </c>
      <c r="F14" s="49">
        <f t="shared" si="4"/>
        <v>0.30769230769230771</v>
      </c>
      <c r="G14" s="49">
        <f t="shared" si="4"/>
        <v>7.6923076923076927E-2</v>
      </c>
      <c r="H14" s="49">
        <f t="shared" si="4"/>
        <v>0</v>
      </c>
      <c r="I14" s="49">
        <f t="shared" si="4"/>
        <v>0</v>
      </c>
      <c r="J14" s="49">
        <f t="shared" si="4"/>
        <v>0</v>
      </c>
      <c r="K14" s="49">
        <f t="shared" si="4"/>
        <v>0</v>
      </c>
      <c r="L14" s="49">
        <v>12</v>
      </c>
      <c r="M14" s="113">
        <f t="shared" si="4"/>
        <v>0</v>
      </c>
      <c r="N14" s="49">
        <f t="shared" si="4"/>
        <v>0</v>
      </c>
      <c r="O14" s="49">
        <f t="shared" si="4"/>
        <v>1</v>
      </c>
      <c r="AG14" s="106"/>
      <c r="AH14" s="106"/>
      <c r="AI14" s="106"/>
      <c r="AJ14" s="106"/>
      <c r="AK14" s="106"/>
    </row>
    <row r="15" spans="1:38" x14ac:dyDescent="0.25">
      <c r="A15" s="48" t="s">
        <v>34</v>
      </c>
      <c r="B15" s="48"/>
      <c r="C15" s="49" t="e">
        <f t="shared" si="3"/>
        <v>#VALUE!</v>
      </c>
      <c r="D15" s="49">
        <v>26</v>
      </c>
      <c r="E15" s="49">
        <f t="shared" ref="E15:O15" si="5">E3/$B3</f>
        <v>0.88235294117647056</v>
      </c>
      <c r="F15" s="49">
        <f t="shared" si="5"/>
        <v>0.23529411764705882</v>
      </c>
      <c r="G15" s="49">
        <f t="shared" si="5"/>
        <v>5.8823529411764705E-2</v>
      </c>
      <c r="H15" s="49">
        <f t="shared" si="5"/>
        <v>1.6470588235294117</v>
      </c>
      <c r="I15" s="49">
        <f t="shared" si="5"/>
        <v>0.94117647058823528</v>
      </c>
      <c r="J15" s="49">
        <f t="shared" si="5"/>
        <v>0.94117647058823528</v>
      </c>
      <c r="K15" s="49">
        <f t="shared" si="5"/>
        <v>0.47058823529411764</v>
      </c>
      <c r="L15" s="49">
        <v>12</v>
      </c>
      <c r="M15" s="113">
        <f t="shared" si="5"/>
        <v>2</v>
      </c>
      <c r="N15" s="49">
        <f t="shared" si="5"/>
        <v>0.94117647058823528</v>
      </c>
      <c r="O15" s="49">
        <f t="shared" si="5"/>
        <v>1</v>
      </c>
      <c r="AG15" s="106"/>
      <c r="AH15" s="106"/>
      <c r="AI15" s="106"/>
      <c r="AJ15" s="106"/>
      <c r="AK15" s="106"/>
    </row>
    <row r="16" spans="1:38" x14ac:dyDescent="0.25">
      <c r="A16" s="48" t="s">
        <v>35</v>
      </c>
      <c r="B16" s="48"/>
      <c r="C16" s="49">
        <f t="shared" si="3"/>
        <v>8.3333333333333329E-2</v>
      </c>
      <c r="D16" s="49">
        <v>27</v>
      </c>
      <c r="E16" s="49">
        <f t="shared" ref="E16:O16" si="6">E4/$B4</f>
        <v>0.91666666666666663</v>
      </c>
      <c r="F16" s="49">
        <f t="shared" si="6"/>
        <v>0.33333333333333331</v>
      </c>
      <c r="G16" s="49">
        <f t="shared" si="6"/>
        <v>0</v>
      </c>
      <c r="H16" s="49">
        <f t="shared" si="6"/>
        <v>2</v>
      </c>
      <c r="I16" s="49">
        <f t="shared" si="6"/>
        <v>1.25</v>
      </c>
      <c r="J16" s="49">
        <f t="shared" si="6"/>
        <v>1</v>
      </c>
      <c r="K16" s="49">
        <f t="shared" si="6"/>
        <v>0.33333333333333331</v>
      </c>
      <c r="L16" s="49">
        <v>12</v>
      </c>
      <c r="M16" s="113">
        <f t="shared" si="6"/>
        <v>2.9166666666666665</v>
      </c>
      <c r="N16" s="49">
        <f t="shared" si="6"/>
        <v>1.5833333333333333</v>
      </c>
      <c r="O16" s="49">
        <f t="shared" si="6"/>
        <v>1</v>
      </c>
      <c r="AG16" s="106"/>
      <c r="AH16" s="106"/>
      <c r="AI16" s="106"/>
      <c r="AJ16" s="106"/>
      <c r="AK16" s="106"/>
    </row>
    <row r="17" spans="1:37" x14ac:dyDescent="0.25">
      <c r="A17" s="48" t="s">
        <v>36</v>
      </c>
      <c r="B17" s="48"/>
      <c r="C17" s="49">
        <f t="shared" si="3"/>
        <v>5.2631578947368418E-2</v>
      </c>
      <c r="D17" s="49">
        <v>3</v>
      </c>
      <c r="E17" s="49">
        <f t="shared" ref="E17:O17" si="7">E5/$B5</f>
        <v>0.89473684210526316</v>
      </c>
      <c r="F17" s="49">
        <f t="shared" si="7"/>
        <v>0.31578947368421051</v>
      </c>
      <c r="G17" s="49">
        <f t="shared" si="7"/>
        <v>5.2631578947368418E-2</v>
      </c>
      <c r="H17" s="49">
        <f t="shared" si="7"/>
        <v>1.8421052631578947</v>
      </c>
      <c r="I17" s="49">
        <f t="shared" si="7"/>
        <v>1.0526315789473684</v>
      </c>
      <c r="J17" s="49">
        <f t="shared" si="7"/>
        <v>0.94736842105263153</v>
      </c>
      <c r="K17" s="49">
        <f t="shared" si="7"/>
        <v>0.52631578947368418</v>
      </c>
      <c r="L17" s="49">
        <f t="shared" si="7"/>
        <v>0.63157894736842102</v>
      </c>
      <c r="M17" s="113">
        <f t="shared" si="7"/>
        <v>2.6315789473684212</v>
      </c>
      <c r="N17" s="49">
        <f t="shared" si="7"/>
        <v>2.1578947368421053</v>
      </c>
      <c r="O17" s="49">
        <f t="shared" si="7"/>
        <v>1</v>
      </c>
      <c r="AG17" s="106"/>
      <c r="AH17" s="106"/>
      <c r="AI17" s="106"/>
      <c r="AJ17" s="106"/>
      <c r="AK17" s="106"/>
    </row>
    <row r="18" spans="1:37" x14ac:dyDescent="0.25">
      <c r="A18" s="48" t="s">
        <v>37</v>
      </c>
      <c r="B18" s="48"/>
      <c r="C18" s="49">
        <f t="shared" si="3"/>
        <v>0</v>
      </c>
      <c r="D18" s="49">
        <v>4</v>
      </c>
      <c r="E18" s="49">
        <f t="shared" ref="E18:O18" si="8">E6/$B6</f>
        <v>0.2413793103448276</v>
      </c>
      <c r="F18" s="49">
        <f t="shared" si="8"/>
        <v>0.27586206896551724</v>
      </c>
      <c r="G18" s="49">
        <f t="shared" si="8"/>
        <v>3.4482758620689655E-2</v>
      </c>
      <c r="H18" s="49">
        <f t="shared" si="8"/>
        <v>1.0344827586206897</v>
      </c>
      <c r="I18" s="49">
        <f t="shared" si="8"/>
        <v>0.34482758620689657</v>
      </c>
      <c r="J18" s="49">
        <f t="shared" si="8"/>
        <v>0.7931034482758621</v>
      </c>
      <c r="K18" s="49">
        <f t="shared" si="8"/>
        <v>0.10344827586206896</v>
      </c>
      <c r="L18" s="49">
        <f t="shared" si="8"/>
        <v>0.20689655172413793</v>
      </c>
      <c r="M18" s="113">
        <f t="shared" si="8"/>
        <v>1.2413793103448276</v>
      </c>
      <c r="N18" s="49">
        <f t="shared" si="8"/>
        <v>0.68965517241379315</v>
      </c>
      <c r="O18" s="49">
        <f t="shared" si="8"/>
        <v>1</v>
      </c>
      <c r="AG18" s="106"/>
      <c r="AH18" s="106"/>
      <c r="AI18" s="106"/>
      <c r="AJ18" s="106"/>
      <c r="AK18" s="106"/>
    </row>
    <row r="19" spans="1:37" x14ac:dyDescent="0.25">
      <c r="A19" s="48" t="s">
        <v>38</v>
      </c>
      <c r="B19" s="48"/>
      <c r="C19" s="49">
        <f t="shared" si="3"/>
        <v>0</v>
      </c>
      <c r="D19" s="49">
        <v>1</v>
      </c>
      <c r="E19" s="49">
        <f t="shared" ref="E19:O19" si="9">E7/$B7</f>
        <v>0.36842105263157893</v>
      </c>
      <c r="F19" s="49">
        <f t="shared" si="9"/>
        <v>0.52631578947368418</v>
      </c>
      <c r="G19" s="49">
        <f t="shared" si="9"/>
        <v>0.10526315789473684</v>
      </c>
      <c r="H19" s="49">
        <f t="shared" si="9"/>
        <v>1.263157894736842</v>
      </c>
      <c r="I19" s="49">
        <f t="shared" si="9"/>
        <v>0.42105263157894735</v>
      </c>
      <c r="J19" s="49">
        <f t="shared" si="9"/>
        <v>0.84210526315789469</v>
      </c>
      <c r="K19" s="49">
        <f t="shared" si="9"/>
        <v>0.15789473684210525</v>
      </c>
      <c r="L19" s="49">
        <f t="shared" si="9"/>
        <v>0.31578947368421051</v>
      </c>
      <c r="M19" s="113">
        <f t="shared" si="9"/>
        <v>1.4210526315789473</v>
      </c>
      <c r="N19" s="49">
        <f t="shared" si="9"/>
        <v>1.1578947368421053</v>
      </c>
      <c r="O19" s="49">
        <f t="shared" si="9"/>
        <v>1</v>
      </c>
      <c r="AG19" s="106"/>
      <c r="AH19" s="106"/>
      <c r="AI19" s="106"/>
      <c r="AJ19" s="106"/>
      <c r="AK19" s="106"/>
    </row>
    <row r="20" spans="1:37" x14ac:dyDescent="0.25">
      <c r="A20" s="48" t="s">
        <v>39</v>
      </c>
      <c r="B20" s="48"/>
      <c r="C20" s="49">
        <f t="shared" si="3"/>
        <v>0</v>
      </c>
      <c r="D20" s="49">
        <v>14</v>
      </c>
      <c r="E20" s="49">
        <f t="shared" ref="E20:O20" si="10">E8/$B8</f>
        <v>0.33333333333333331</v>
      </c>
      <c r="F20" s="49">
        <f t="shared" si="10"/>
        <v>0.33333333333333331</v>
      </c>
      <c r="G20" s="49">
        <f t="shared" si="10"/>
        <v>0</v>
      </c>
      <c r="H20" s="49">
        <f t="shared" si="10"/>
        <v>1.2222222222222223</v>
      </c>
      <c r="I20" s="49">
        <f t="shared" si="10"/>
        <v>0.55555555555555558</v>
      </c>
      <c r="J20" s="49">
        <f t="shared" si="10"/>
        <v>0.88888888888888884</v>
      </c>
      <c r="K20" s="49">
        <f t="shared" si="10"/>
        <v>0.22222222222222221</v>
      </c>
      <c r="L20" s="49">
        <f t="shared" si="10"/>
        <v>0.66666666666666663</v>
      </c>
      <c r="M20" s="113">
        <f t="shared" si="10"/>
        <v>1.8888888888888888</v>
      </c>
      <c r="N20" s="49">
        <f t="shared" si="10"/>
        <v>2</v>
      </c>
      <c r="O20" s="49">
        <f t="shared" si="10"/>
        <v>1</v>
      </c>
      <c r="AG20" s="106"/>
      <c r="AH20" s="106"/>
      <c r="AI20" s="106"/>
      <c r="AJ20" s="106"/>
      <c r="AK20" s="106"/>
    </row>
    <row r="21" spans="1:37" x14ac:dyDescent="0.25">
      <c r="A21" s="48" t="s">
        <v>40</v>
      </c>
      <c r="B21" s="48"/>
      <c r="C21" s="49">
        <f t="shared" si="3"/>
        <v>0</v>
      </c>
      <c r="D21" s="49">
        <v>15</v>
      </c>
      <c r="E21" s="49">
        <f t="shared" ref="E21:O21" si="11">E9/$B9</f>
        <v>0.375</v>
      </c>
      <c r="F21" s="49">
        <f t="shared" si="11"/>
        <v>0.625</v>
      </c>
      <c r="G21" s="49">
        <f t="shared" si="11"/>
        <v>0</v>
      </c>
      <c r="H21" s="49">
        <f t="shared" si="11"/>
        <v>1.5</v>
      </c>
      <c r="I21" s="49">
        <f t="shared" si="11"/>
        <v>0.5</v>
      </c>
      <c r="J21" s="49">
        <f t="shared" si="11"/>
        <v>0.875</v>
      </c>
      <c r="K21" s="49">
        <f t="shared" si="11"/>
        <v>0</v>
      </c>
      <c r="L21" s="49">
        <f t="shared" si="11"/>
        <v>0.75</v>
      </c>
      <c r="M21" s="113">
        <f t="shared" si="11"/>
        <v>2</v>
      </c>
      <c r="N21" s="49">
        <f t="shared" si="11"/>
        <v>2</v>
      </c>
      <c r="O21" s="49">
        <f t="shared" si="11"/>
        <v>1</v>
      </c>
      <c r="AG21" s="106"/>
      <c r="AH21" s="106"/>
      <c r="AI21" s="106"/>
      <c r="AJ21" s="106"/>
      <c r="AK21" s="106"/>
    </row>
    <row r="22" spans="1:37" x14ac:dyDescent="0.25">
      <c r="A22" s="48"/>
      <c r="B22" s="48" t="s">
        <v>44</v>
      </c>
      <c r="C22" s="49"/>
      <c r="D22" s="49">
        <v>19</v>
      </c>
      <c r="E22" s="49"/>
      <c r="F22" s="49"/>
      <c r="G22" s="49"/>
      <c r="H22" s="49"/>
      <c r="I22" s="49"/>
      <c r="J22" s="49"/>
      <c r="K22" s="49"/>
      <c r="L22" s="49"/>
      <c r="M22" s="113"/>
      <c r="N22" s="49"/>
      <c r="O22" s="49"/>
      <c r="AG22" s="106"/>
      <c r="AH22" s="106"/>
      <c r="AI22" s="106"/>
      <c r="AJ22" s="106"/>
      <c r="AK22" s="106"/>
    </row>
    <row r="23" spans="1:37" x14ac:dyDescent="0.25">
      <c r="A23" s="48" t="s">
        <v>45</v>
      </c>
      <c r="B23" s="48" t="s">
        <v>46</v>
      </c>
      <c r="C23" s="48" t="s">
        <v>47</v>
      </c>
      <c r="D23" s="48">
        <v>18</v>
      </c>
      <c r="E23" s="48" t="s">
        <v>48</v>
      </c>
      <c r="F23" s="48" t="s">
        <v>49</v>
      </c>
      <c r="G23" s="48" t="s">
        <v>50</v>
      </c>
      <c r="H23" s="48" t="s">
        <v>51</v>
      </c>
      <c r="I23" s="48" t="s">
        <v>52</v>
      </c>
      <c r="J23" s="48" t="s">
        <v>53</v>
      </c>
      <c r="K23" s="48" t="s">
        <v>54</v>
      </c>
      <c r="L23" s="48" t="s">
        <v>55</v>
      </c>
      <c r="M23" s="112" t="s">
        <v>10</v>
      </c>
      <c r="N23" s="48" t="s">
        <v>56</v>
      </c>
      <c r="O23" s="48"/>
      <c r="AG23" s="106"/>
      <c r="AH23" s="106"/>
      <c r="AI23" s="106"/>
      <c r="AJ23" s="106"/>
      <c r="AK23" s="106"/>
    </row>
    <row r="24" spans="1:37" x14ac:dyDescent="0.25">
      <c r="A24" s="48" t="s">
        <v>57</v>
      </c>
      <c r="B24" s="48">
        <v>13</v>
      </c>
      <c r="C24" s="49">
        <v>0</v>
      </c>
      <c r="D24" s="49">
        <v>28</v>
      </c>
      <c r="E24" s="49">
        <v>0.69230769230769229</v>
      </c>
      <c r="F24" s="49">
        <v>0.29166666666666669</v>
      </c>
      <c r="G24" s="49">
        <v>8.3333333333333356E-2</v>
      </c>
      <c r="H24" s="49">
        <v>1.0581300813008132</v>
      </c>
      <c r="I24" s="49">
        <v>0.59936765614222642</v>
      </c>
      <c r="J24" s="49">
        <v>0.91225374206303689</v>
      </c>
      <c r="K24" s="49">
        <v>0.1177324952332497</v>
      </c>
      <c r="L24" s="49">
        <v>0.49565620957021322</v>
      </c>
      <c r="M24" s="113">
        <v>1.6175018853544578</v>
      </c>
      <c r="N24" s="49">
        <v>0.4815553822588225</v>
      </c>
      <c r="O24" s="48"/>
      <c r="AG24" s="106"/>
      <c r="AH24" s="106"/>
      <c r="AI24" s="106"/>
      <c r="AJ24" s="106"/>
      <c r="AK24" s="106"/>
    </row>
    <row r="25" spans="1:37" x14ac:dyDescent="0.25">
      <c r="A25" s="48" t="s">
        <v>58</v>
      </c>
      <c r="B25" s="48">
        <v>17</v>
      </c>
      <c r="C25" s="49">
        <v>5.1282051282051273E-2</v>
      </c>
      <c r="D25" s="49">
        <v>20</v>
      </c>
      <c r="E25" s="49">
        <v>0.8571428571428571</v>
      </c>
      <c r="F25" s="49">
        <v>0.22222222222222215</v>
      </c>
      <c r="G25" s="49" t="s">
        <v>94</v>
      </c>
      <c r="H25" s="49" t="s">
        <v>95</v>
      </c>
      <c r="I25" s="49">
        <v>0.97382932806169142</v>
      </c>
      <c r="J25" s="49">
        <v>0.93761754505843209</v>
      </c>
      <c r="K25" s="49">
        <v>0.35775185192894587</v>
      </c>
      <c r="L25" s="49">
        <v>0.80716069553093861</v>
      </c>
      <c r="M25" s="113">
        <v>2.0013115782231181</v>
      </c>
      <c r="N25" s="49">
        <v>0.84942469632711315</v>
      </c>
      <c r="O25" s="48"/>
      <c r="AG25" s="106"/>
      <c r="AH25" s="106"/>
      <c r="AI25" s="106"/>
      <c r="AJ25" s="106"/>
      <c r="AK25" s="106"/>
    </row>
    <row r="26" spans="1:37" x14ac:dyDescent="0.25">
      <c r="A26" s="48" t="s">
        <v>59</v>
      </c>
      <c r="B26" s="48">
        <v>12</v>
      </c>
      <c r="C26" s="49">
        <v>4.7619047619047616E-2</v>
      </c>
      <c r="D26" s="49">
        <v>10</v>
      </c>
      <c r="E26" s="49">
        <v>0.72</v>
      </c>
      <c r="F26" s="49">
        <v>0.43478260869565222</v>
      </c>
      <c r="G26" s="49">
        <v>4.3478260869565216E-2</v>
      </c>
      <c r="H26" s="49">
        <v>1.834032258064517</v>
      </c>
      <c r="I26" s="49">
        <v>1.1121631905498992</v>
      </c>
      <c r="J26" s="49">
        <v>0.92325708313139865</v>
      </c>
      <c r="K26" s="49">
        <v>0.42387918086666415</v>
      </c>
      <c r="L26" s="49">
        <v>0.81378038412195208</v>
      </c>
      <c r="M26" s="113">
        <v>2.8209632998046281</v>
      </c>
      <c r="N26" s="49">
        <v>1.6158283047477928</v>
      </c>
      <c r="O26" s="48"/>
      <c r="AG26" s="106"/>
      <c r="AH26" s="106"/>
      <c r="AI26" s="106"/>
      <c r="AJ26" s="106"/>
      <c r="AK26" s="106"/>
    </row>
    <row r="27" spans="1:37" x14ac:dyDescent="0.25">
      <c r="A27" s="48" t="s">
        <v>60</v>
      </c>
      <c r="B27" s="48">
        <v>19</v>
      </c>
      <c r="C27" s="49">
        <v>9.3023255813953473E-2</v>
      </c>
      <c r="D27" s="49">
        <v>29</v>
      </c>
      <c r="E27" s="49">
        <v>0.85106382978723405</v>
      </c>
      <c r="F27" s="49">
        <v>0.3</v>
      </c>
      <c r="G27" s="49">
        <v>3.3333333333333333E-2</v>
      </c>
      <c r="H27" s="49">
        <v>1.8672953736654812</v>
      </c>
      <c r="I27" s="49">
        <v>1.1982259436915661</v>
      </c>
      <c r="J27" s="49">
        <v>0.91321356342247173</v>
      </c>
      <c r="K27" s="49">
        <v>0.44090330658525378</v>
      </c>
      <c r="L27" s="49">
        <v>0.86783934202329194</v>
      </c>
      <c r="M27" s="113">
        <v>2.6229639390684238</v>
      </c>
      <c r="N27" s="49">
        <v>2.1273932417108314</v>
      </c>
      <c r="O27" s="48"/>
      <c r="AG27" s="106"/>
      <c r="AH27" s="106"/>
      <c r="AI27" s="106"/>
      <c r="AJ27" s="106"/>
      <c r="AK27" s="106"/>
    </row>
    <row r="28" spans="1:37" x14ac:dyDescent="0.25">
      <c r="A28" s="48" t="s">
        <v>61</v>
      </c>
      <c r="B28" s="48">
        <v>29</v>
      </c>
      <c r="C28" s="49">
        <v>0</v>
      </c>
      <c r="D28" s="49">
        <v>30</v>
      </c>
      <c r="E28" s="49">
        <v>0.19565217391304349</v>
      </c>
      <c r="F28" s="49">
        <v>0.45833333333333337</v>
      </c>
      <c r="G28" s="49">
        <v>8.3333333333333329E-2</v>
      </c>
      <c r="H28" s="49">
        <v>1.085797872340426</v>
      </c>
      <c r="I28" s="49">
        <v>0.26337726077701057</v>
      </c>
      <c r="J28" s="49">
        <v>0.82520566297533826</v>
      </c>
      <c r="K28" s="49">
        <v>8.9864963116868715E-2</v>
      </c>
      <c r="L28" s="49">
        <v>0.50320196624562197</v>
      </c>
      <c r="M28" s="113">
        <v>1.1240577124686553</v>
      </c>
      <c r="N28" s="49">
        <v>0.70013371179474149</v>
      </c>
      <c r="O28" s="48"/>
      <c r="AG28" s="106"/>
      <c r="AH28" s="106"/>
      <c r="AI28" s="106"/>
      <c r="AJ28" s="106"/>
      <c r="AK28" s="106"/>
    </row>
    <row r="29" spans="1:37" x14ac:dyDescent="0.25">
      <c r="A29" s="48" t="s">
        <v>62</v>
      </c>
      <c r="B29" s="48">
        <v>19</v>
      </c>
      <c r="C29" s="49">
        <v>0</v>
      </c>
      <c r="D29" s="49">
        <v>31</v>
      </c>
      <c r="E29" s="49">
        <v>0.39473684210526316</v>
      </c>
      <c r="F29" s="49">
        <v>0.41176470588235298</v>
      </c>
      <c r="G29" s="49">
        <v>2.9411764705882356E-2</v>
      </c>
      <c r="H29" s="49">
        <v>1.2478682170542637</v>
      </c>
      <c r="I29" s="49">
        <v>0.53737127935278395</v>
      </c>
      <c r="J29" s="49">
        <v>0.86225965427757956</v>
      </c>
      <c r="K29" s="49">
        <v>0.12472951691377873</v>
      </c>
      <c r="L29" s="49">
        <v>0.69260701297201077</v>
      </c>
      <c r="M29" s="113">
        <v>1.5542557880177275</v>
      </c>
      <c r="N29" s="49">
        <v>1.1648994755158502</v>
      </c>
      <c r="O29" s="48"/>
      <c r="AG29" s="106"/>
      <c r="AH29" s="106"/>
      <c r="AI29" s="106"/>
      <c r="AJ29" s="106"/>
      <c r="AK29" s="106"/>
    </row>
    <row r="30" spans="1:37" x14ac:dyDescent="0.25">
      <c r="A30" s="48" t="s">
        <v>63</v>
      </c>
      <c r="B30" s="48">
        <v>9</v>
      </c>
      <c r="C30" s="49">
        <v>0</v>
      </c>
      <c r="D30" s="49">
        <v>32</v>
      </c>
      <c r="E30" s="49">
        <v>0.375</v>
      </c>
      <c r="F30" s="49">
        <v>0.4375</v>
      </c>
      <c r="G30" s="49">
        <v>0</v>
      </c>
      <c r="H30" s="49">
        <v>1.2310144927536233</v>
      </c>
      <c r="I30" s="49">
        <v>0.47840507271572907</v>
      </c>
      <c r="J30" s="49">
        <v>0.90501089571773474</v>
      </c>
      <c r="K30" s="49">
        <v>0.19821147144341797</v>
      </c>
      <c r="L30" s="49">
        <v>0.77692438846425471</v>
      </c>
      <c r="M30" s="113">
        <v>1.882409267794803</v>
      </c>
      <c r="N30" s="49">
        <v>1.7645398910305157</v>
      </c>
      <c r="O30" s="48"/>
      <c r="AG30" s="106"/>
      <c r="AH30" s="106"/>
      <c r="AI30" s="106"/>
      <c r="AJ30" s="106"/>
      <c r="AK30" s="106"/>
    </row>
    <row r="31" spans="1:37" ht="15.75" thickBot="1" x14ac:dyDescent="0.3">
      <c r="A31" s="48" t="s">
        <v>64</v>
      </c>
      <c r="B31" s="48">
        <v>8</v>
      </c>
      <c r="C31" s="49">
        <v>0</v>
      </c>
      <c r="D31" s="49">
        <v>33</v>
      </c>
      <c r="E31" s="49">
        <v>0.21428571428571427</v>
      </c>
      <c r="F31" s="49">
        <v>0.66666666666666674</v>
      </c>
      <c r="G31" s="49">
        <v>6.6666666666666666E-2</v>
      </c>
      <c r="H31" s="49">
        <v>1.3532926829268292</v>
      </c>
      <c r="I31" s="49">
        <v>0.56358451249194408</v>
      </c>
      <c r="J31" s="49">
        <v>0.86862421526871758</v>
      </c>
      <c r="K31" s="49">
        <v>0.26489811427481186</v>
      </c>
      <c r="L31" s="49">
        <v>0.76912170450550377</v>
      </c>
      <c r="M31" s="113">
        <v>2.0616863409181181</v>
      </c>
      <c r="N31" s="49">
        <v>2.0599869129960733</v>
      </c>
      <c r="O31" s="48"/>
      <c r="AG31" s="106"/>
      <c r="AH31" s="106"/>
      <c r="AI31" s="106"/>
      <c r="AJ31" s="106"/>
      <c r="AK31" s="106"/>
    </row>
    <row r="32" spans="1:37" x14ac:dyDescent="0.25">
      <c r="A32" s="50"/>
      <c r="B32" s="51" t="s">
        <v>68</v>
      </c>
      <c r="C32" s="69"/>
      <c r="D32" s="52">
        <v>11</v>
      </c>
      <c r="E32" s="52"/>
      <c r="F32" s="52"/>
      <c r="G32" s="52"/>
      <c r="H32" s="52"/>
      <c r="I32" s="52"/>
      <c r="J32" s="52"/>
      <c r="K32" s="52"/>
      <c r="L32" s="52"/>
      <c r="M32" s="114"/>
      <c r="N32" s="52"/>
      <c r="O32" s="53"/>
      <c r="AG32" s="106"/>
      <c r="AH32" s="106"/>
      <c r="AI32" s="106"/>
      <c r="AJ32" s="106"/>
      <c r="AK32" s="106"/>
    </row>
    <row r="33" spans="1:37" x14ac:dyDescent="0.25">
      <c r="A33" s="54" t="s">
        <v>45</v>
      </c>
      <c r="B33" s="44" t="s">
        <v>46</v>
      </c>
      <c r="C33" s="34" t="s">
        <v>47</v>
      </c>
      <c r="D33" s="44">
        <v>34</v>
      </c>
      <c r="E33" s="44" t="s">
        <v>48</v>
      </c>
      <c r="F33" s="44" t="s">
        <v>49</v>
      </c>
      <c r="G33" s="44" t="s">
        <v>50</v>
      </c>
      <c r="H33" s="44" t="s">
        <v>51</v>
      </c>
      <c r="I33" s="44" t="s">
        <v>52</v>
      </c>
      <c r="J33" s="44" t="s">
        <v>53</v>
      </c>
      <c r="K33" s="44" t="s">
        <v>54</v>
      </c>
      <c r="L33" s="44" t="s">
        <v>55</v>
      </c>
      <c r="M33" s="108" t="s">
        <v>10</v>
      </c>
      <c r="N33" s="44" t="s">
        <v>56</v>
      </c>
      <c r="O33" s="55"/>
      <c r="AG33" s="106"/>
      <c r="AH33" s="106"/>
      <c r="AI33" s="106"/>
      <c r="AJ33" s="106"/>
      <c r="AK33" s="106"/>
    </row>
    <row r="34" spans="1:37" x14ac:dyDescent="0.25">
      <c r="A34" s="54" t="s">
        <v>57</v>
      </c>
      <c r="B34" s="44">
        <v>13</v>
      </c>
      <c r="C34" s="70">
        <f>$B24*C24</f>
        <v>0</v>
      </c>
      <c r="D34" s="56">
        <v>5</v>
      </c>
      <c r="E34" s="56">
        <f t="shared" ref="E34:N34" si="12">$B24*E24</f>
        <v>9</v>
      </c>
      <c r="F34" s="56">
        <f t="shared" si="12"/>
        <v>3.791666666666667</v>
      </c>
      <c r="G34" s="56">
        <f t="shared" si="12"/>
        <v>1.0833333333333337</v>
      </c>
      <c r="H34" s="56">
        <f t="shared" si="12"/>
        <v>13.755691056910571</v>
      </c>
      <c r="I34" s="56">
        <f t="shared" si="12"/>
        <v>7.7917795298489434</v>
      </c>
      <c r="J34" s="56">
        <f t="shared" si="12"/>
        <v>11.859298646819479</v>
      </c>
      <c r="K34" s="56">
        <f t="shared" si="12"/>
        <v>1.5305224380322462</v>
      </c>
      <c r="L34" s="56">
        <f t="shared" si="12"/>
        <v>6.4435307244127715</v>
      </c>
      <c r="M34" s="115">
        <f t="shared" si="12"/>
        <v>21.02752450960795</v>
      </c>
      <c r="N34" s="56">
        <f t="shared" si="12"/>
        <v>6.2602199693646927</v>
      </c>
      <c r="O34" s="55"/>
      <c r="AG34" s="106"/>
      <c r="AH34" s="106"/>
      <c r="AI34" s="106"/>
      <c r="AJ34" s="106"/>
      <c r="AK34" s="106"/>
    </row>
    <row r="35" spans="1:37" x14ac:dyDescent="0.25">
      <c r="A35" s="54" t="s">
        <v>58</v>
      </c>
      <c r="B35" s="44">
        <v>17</v>
      </c>
      <c r="C35" s="70">
        <f t="shared" ref="C35:N41" si="13">$B25*C25</f>
        <v>0.8717948717948717</v>
      </c>
      <c r="D35" s="56">
        <v>6</v>
      </c>
      <c r="E35" s="56">
        <f t="shared" si="13"/>
        <v>14.571428571428571</v>
      </c>
      <c r="F35" s="56">
        <f t="shared" si="13"/>
        <v>3.7777777777777768</v>
      </c>
      <c r="G35" s="56" t="e">
        <f t="shared" si="13"/>
        <v>#VALUE!</v>
      </c>
      <c r="H35" s="56" t="e">
        <f t="shared" si="13"/>
        <v>#VALUE!</v>
      </c>
      <c r="I35" s="56">
        <f t="shared" si="13"/>
        <v>16.555098577048753</v>
      </c>
      <c r="J35" s="56">
        <f t="shared" si="13"/>
        <v>15.939498265993345</v>
      </c>
      <c r="K35" s="56">
        <f t="shared" si="13"/>
        <v>6.0817814827920795</v>
      </c>
      <c r="L35" s="56">
        <f t="shared" si="13"/>
        <v>13.721731824025957</v>
      </c>
      <c r="M35" s="115">
        <f t="shared" si="13"/>
        <v>34.022296829793007</v>
      </c>
      <c r="N35" s="56">
        <f t="shared" si="13"/>
        <v>14.440219837560923</v>
      </c>
      <c r="O35" s="55"/>
      <c r="AG35" s="106"/>
      <c r="AH35" s="106"/>
      <c r="AI35" s="106"/>
      <c r="AJ35" s="106"/>
      <c r="AK35" s="106"/>
    </row>
    <row r="36" spans="1:37" x14ac:dyDescent="0.25">
      <c r="A36" s="54" t="s">
        <v>59</v>
      </c>
      <c r="B36" s="44">
        <v>12</v>
      </c>
      <c r="C36" s="70">
        <f t="shared" si="13"/>
        <v>0.5714285714285714</v>
      </c>
      <c r="D36" s="56">
        <v>16</v>
      </c>
      <c r="E36" s="56">
        <f t="shared" si="13"/>
        <v>8.64</v>
      </c>
      <c r="F36" s="56">
        <f t="shared" si="13"/>
        <v>5.2173913043478262</v>
      </c>
      <c r="G36" s="56">
        <f t="shared" si="13"/>
        <v>0.52173913043478259</v>
      </c>
      <c r="H36" s="56">
        <f t="shared" si="13"/>
        <v>22.008387096774204</v>
      </c>
      <c r="I36" s="56">
        <f t="shared" si="13"/>
        <v>13.34595828659879</v>
      </c>
      <c r="J36" s="56">
        <f t="shared" si="13"/>
        <v>11.079084997576784</v>
      </c>
      <c r="K36" s="56">
        <f t="shared" si="13"/>
        <v>5.0865501703999696</v>
      </c>
      <c r="L36" s="56">
        <f t="shared" si="13"/>
        <v>9.7653646094634254</v>
      </c>
      <c r="M36" s="115">
        <f t="shared" si="13"/>
        <v>33.851559597655537</v>
      </c>
      <c r="N36" s="56">
        <f t="shared" si="13"/>
        <v>19.389939656973514</v>
      </c>
      <c r="O36" s="55"/>
      <c r="AG36" s="106"/>
      <c r="AH36" s="106"/>
      <c r="AI36" s="106"/>
      <c r="AJ36" s="106"/>
      <c r="AK36" s="106"/>
    </row>
    <row r="37" spans="1:37" x14ac:dyDescent="0.25">
      <c r="A37" s="54" t="s">
        <v>60</v>
      </c>
      <c r="B37" s="44">
        <v>19</v>
      </c>
      <c r="C37" s="70">
        <f t="shared" si="13"/>
        <v>1.7674418604651161</v>
      </c>
      <c r="D37" s="56">
        <v>17</v>
      </c>
      <c r="E37" s="56">
        <f t="shared" si="13"/>
        <v>16.170212765957448</v>
      </c>
      <c r="F37" s="56">
        <f t="shared" si="13"/>
        <v>5.7</v>
      </c>
      <c r="G37" s="56">
        <f t="shared" si="13"/>
        <v>0.6333333333333333</v>
      </c>
      <c r="H37" s="56">
        <f t="shared" si="13"/>
        <v>35.478612099644138</v>
      </c>
      <c r="I37" s="56">
        <f t="shared" si="13"/>
        <v>22.766292930139755</v>
      </c>
      <c r="J37" s="56">
        <f t="shared" si="13"/>
        <v>17.351057705026964</v>
      </c>
      <c r="K37" s="56">
        <f t="shared" si="13"/>
        <v>8.3771628251198216</v>
      </c>
      <c r="L37" s="56">
        <f t="shared" si="13"/>
        <v>16.488947498442545</v>
      </c>
      <c r="M37" s="115">
        <f t="shared" si="13"/>
        <v>49.836314842300055</v>
      </c>
      <c r="N37" s="56">
        <f t="shared" si="13"/>
        <v>40.420471592505798</v>
      </c>
      <c r="O37" s="55"/>
      <c r="AG37" s="106"/>
      <c r="AH37" s="106"/>
      <c r="AI37" s="106"/>
      <c r="AJ37" s="106"/>
      <c r="AK37" s="106"/>
    </row>
    <row r="38" spans="1:37" x14ac:dyDescent="0.25">
      <c r="A38" s="54" t="s">
        <v>61</v>
      </c>
      <c r="B38" s="44">
        <v>29</v>
      </c>
      <c r="C38" s="70">
        <f t="shared" si="13"/>
        <v>0</v>
      </c>
      <c r="D38" s="56">
        <v>35</v>
      </c>
      <c r="E38" s="56">
        <f t="shared" si="13"/>
        <v>5.6739130434782608</v>
      </c>
      <c r="F38" s="56">
        <f t="shared" si="13"/>
        <v>13.291666666666668</v>
      </c>
      <c r="G38" s="56">
        <f t="shared" si="13"/>
        <v>2.4166666666666665</v>
      </c>
      <c r="H38" s="56">
        <f t="shared" si="13"/>
        <v>31.488138297872354</v>
      </c>
      <c r="I38" s="56">
        <f t="shared" si="13"/>
        <v>7.6379405625333066</v>
      </c>
      <c r="J38" s="56">
        <f t="shared" si="13"/>
        <v>23.930964226284811</v>
      </c>
      <c r="K38" s="56">
        <f t="shared" si="13"/>
        <v>2.6060839303891927</v>
      </c>
      <c r="L38" s="56">
        <f t="shared" si="13"/>
        <v>14.592857021123038</v>
      </c>
      <c r="M38" s="115">
        <f t="shared" si="13"/>
        <v>32.597673661591003</v>
      </c>
      <c r="N38" s="56">
        <f t="shared" si="13"/>
        <v>20.303877642047503</v>
      </c>
      <c r="O38" s="55"/>
      <c r="AG38" s="106"/>
      <c r="AH38" s="106"/>
      <c r="AI38" s="106"/>
      <c r="AJ38" s="106"/>
      <c r="AK38" s="106"/>
    </row>
    <row r="39" spans="1:37" x14ac:dyDescent="0.25">
      <c r="A39" s="54" t="s">
        <v>62</v>
      </c>
      <c r="B39" s="44">
        <v>19</v>
      </c>
      <c r="C39" s="70">
        <f t="shared" si="13"/>
        <v>0</v>
      </c>
      <c r="D39" s="56">
        <v>36</v>
      </c>
      <c r="E39" s="56">
        <f t="shared" si="13"/>
        <v>7.5</v>
      </c>
      <c r="F39" s="56">
        <f t="shared" si="13"/>
        <v>7.8235294117647065</v>
      </c>
      <c r="G39" s="56">
        <f t="shared" si="13"/>
        <v>0.55882352941176472</v>
      </c>
      <c r="H39" s="56">
        <f t="shared" si="13"/>
        <v>23.709496124031009</v>
      </c>
      <c r="I39" s="56">
        <f t="shared" si="13"/>
        <v>10.210054307702896</v>
      </c>
      <c r="J39" s="56">
        <f t="shared" si="13"/>
        <v>16.382933431274012</v>
      </c>
      <c r="K39" s="56">
        <f t="shared" si="13"/>
        <v>2.369860821361796</v>
      </c>
      <c r="L39" s="56">
        <f t="shared" si="13"/>
        <v>13.159533246468204</v>
      </c>
      <c r="M39" s="115">
        <f t="shared" si="13"/>
        <v>29.53085997233682</v>
      </c>
      <c r="N39" s="56">
        <f t="shared" si="13"/>
        <v>22.133090034801153</v>
      </c>
      <c r="O39" s="55"/>
      <c r="AG39" s="106"/>
      <c r="AH39" s="106"/>
      <c r="AI39" s="106"/>
      <c r="AJ39" s="106"/>
      <c r="AK39" s="106"/>
    </row>
    <row r="40" spans="1:37" x14ac:dyDescent="0.25">
      <c r="A40" s="54" t="s">
        <v>63</v>
      </c>
      <c r="B40" s="44">
        <v>9</v>
      </c>
      <c r="C40" s="70">
        <f t="shared" si="13"/>
        <v>0</v>
      </c>
      <c r="D40" s="56">
        <v>18</v>
      </c>
      <c r="E40" s="56">
        <f t="shared" si="13"/>
        <v>3.375</v>
      </c>
      <c r="F40" s="56">
        <f t="shared" si="13"/>
        <v>3.9375</v>
      </c>
      <c r="G40" s="56">
        <f t="shared" si="13"/>
        <v>0</v>
      </c>
      <c r="H40" s="56">
        <f t="shared" si="13"/>
        <v>11.079130434782609</v>
      </c>
      <c r="I40" s="56">
        <f t="shared" si="13"/>
        <v>4.3056456544415616</v>
      </c>
      <c r="J40" s="56">
        <f t="shared" si="13"/>
        <v>8.1450980614596133</v>
      </c>
      <c r="K40" s="56">
        <f t="shared" si="13"/>
        <v>1.7839032429907618</v>
      </c>
      <c r="L40" s="56">
        <f t="shared" si="13"/>
        <v>6.9923194961782924</v>
      </c>
      <c r="M40" s="115">
        <f t="shared" si="13"/>
        <v>16.941683410153228</v>
      </c>
      <c r="N40" s="56">
        <f t="shared" si="13"/>
        <v>15.880859019274641</v>
      </c>
      <c r="O40" s="55"/>
      <c r="AG40" s="106"/>
      <c r="AH40" s="106"/>
      <c r="AI40" s="106"/>
      <c r="AJ40" s="106"/>
      <c r="AK40" s="106"/>
    </row>
    <row r="41" spans="1:37" x14ac:dyDescent="0.25">
      <c r="A41" s="57" t="s">
        <v>64</v>
      </c>
      <c r="B41" s="33">
        <v>8</v>
      </c>
      <c r="C41" s="71">
        <f t="shared" si="13"/>
        <v>0</v>
      </c>
      <c r="D41" s="36">
        <v>37</v>
      </c>
      <c r="E41" s="36">
        <f t="shared" si="13"/>
        <v>1.7142857142857142</v>
      </c>
      <c r="F41" s="36">
        <f t="shared" si="13"/>
        <v>5.3333333333333339</v>
      </c>
      <c r="G41" s="36">
        <f t="shared" si="13"/>
        <v>0.53333333333333333</v>
      </c>
      <c r="H41" s="36">
        <f t="shared" si="13"/>
        <v>10.826341463414634</v>
      </c>
      <c r="I41" s="36">
        <f t="shared" si="13"/>
        <v>4.5086760999355526</v>
      </c>
      <c r="J41" s="36">
        <f t="shared" si="13"/>
        <v>6.9489937221497406</v>
      </c>
      <c r="K41" s="36">
        <f t="shared" si="13"/>
        <v>2.1191849141984949</v>
      </c>
      <c r="L41" s="36">
        <f t="shared" si="13"/>
        <v>6.1529736360440301</v>
      </c>
      <c r="M41" s="116">
        <f t="shared" si="13"/>
        <v>16.493490727344945</v>
      </c>
      <c r="N41" s="36">
        <f t="shared" si="13"/>
        <v>16.479895303968586</v>
      </c>
      <c r="O41" s="58"/>
      <c r="AG41" s="106"/>
      <c r="AH41" s="106"/>
      <c r="AI41" s="106"/>
      <c r="AJ41" s="106"/>
      <c r="AK41" s="106"/>
    </row>
    <row r="42" spans="1:37" x14ac:dyDescent="0.25">
      <c r="A42" s="59" t="s">
        <v>66</v>
      </c>
      <c r="B42" s="42">
        <f>SUM(B34:B37)</f>
        <v>61</v>
      </c>
      <c r="C42" s="37">
        <f t="shared" ref="C42:O42" si="14">SUM(C34:C37)</f>
        <v>3.2106653036885593</v>
      </c>
      <c r="D42" s="43">
        <v>20</v>
      </c>
      <c r="E42" s="43">
        <f t="shared" si="14"/>
        <v>48.381641337386014</v>
      </c>
      <c r="F42" s="43">
        <f t="shared" si="14"/>
        <v>18.48683574879227</v>
      </c>
      <c r="G42" s="43" t="s">
        <v>94</v>
      </c>
      <c r="H42" s="43" t="s">
        <v>95</v>
      </c>
      <c r="I42" s="43">
        <f t="shared" si="14"/>
        <v>60.459129323636247</v>
      </c>
      <c r="J42" s="43">
        <f t="shared" si="14"/>
        <v>56.228939615416579</v>
      </c>
      <c r="K42" s="43">
        <f t="shared" si="14"/>
        <v>21.076016916344116</v>
      </c>
      <c r="L42" s="43">
        <f t="shared" si="14"/>
        <v>46.4195746563447</v>
      </c>
      <c r="M42" s="117">
        <f t="shared" si="14"/>
        <v>138.73769577935656</v>
      </c>
      <c r="N42" s="43">
        <f t="shared" si="14"/>
        <v>80.510851056404931</v>
      </c>
      <c r="O42" s="55">
        <f t="shared" si="14"/>
        <v>0</v>
      </c>
      <c r="AG42" s="106"/>
      <c r="AH42" s="106"/>
      <c r="AI42" s="106"/>
      <c r="AJ42" s="106"/>
      <c r="AK42" s="106"/>
    </row>
    <row r="43" spans="1:37" x14ac:dyDescent="0.25">
      <c r="A43" s="60" t="s">
        <v>67</v>
      </c>
      <c r="B43" s="38">
        <f>SUM(B38:B41)</f>
        <v>65</v>
      </c>
      <c r="C43" s="39">
        <f t="shared" ref="C43:O43" si="15">SUM(C38:C41)</f>
        <v>0</v>
      </c>
      <c r="D43" s="40">
        <v>38</v>
      </c>
      <c r="E43" s="40">
        <f t="shared" si="15"/>
        <v>18.263198757763977</v>
      </c>
      <c r="F43" s="40">
        <f t="shared" si="15"/>
        <v>30.38602941176471</v>
      </c>
      <c r="G43" s="40">
        <f t="shared" si="15"/>
        <v>3.5088235294117647</v>
      </c>
      <c r="H43" s="40">
        <f t="shared" si="15"/>
        <v>77.103106320100608</v>
      </c>
      <c r="I43" s="40">
        <f t="shared" si="15"/>
        <v>26.662316624613318</v>
      </c>
      <c r="J43" s="40">
        <f t="shared" si="15"/>
        <v>55.407989441168183</v>
      </c>
      <c r="K43" s="40">
        <f t="shared" si="15"/>
        <v>8.8790329089402462</v>
      </c>
      <c r="L43" s="40">
        <f t="shared" si="15"/>
        <v>40.897683399813566</v>
      </c>
      <c r="M43" s="118">
        <f t="shared" si="15"/>
        <v>95.563707771425996</v>
      </c>
      <c r="N43" s="40">
        <f t="shared" si="15"/>
        <v>74.797722000091881</v>
      </c>
      <c r="O43" s="58">
        <f t="shared" si="15"/>
        <v>0</v>
      </c>
      <c r="AG43" s="106"/>
      <c r="AH43" s="106"/>
      <c r="AI43" s="106"/>
      <c r="AJ43" s="106"/>
      <c r="AK43" s="106"/>
    </row>
    <row r="44" spans="1:37" x14ac:dyDescent="0.25">
      <c r="A44" s="61" t="s">
        <v>66</v>
      </c>
      <c r="B44" s="47" t="s">
        <v>69</v>
      </c>
      <c r="C44" s="72">
        <f>IF((C42-C10)=0,0,(C10-C42)/C42)</f>
        <v>-0.37707614751923585</v>
      </c>
      <c r="D44" s="67">
        <v>12</v>
      </c>
      <c r="E44" s="67">
        <f t="shared" ref="E44:N44" si="16">IF((E42-E10)=0,0,(E10-E42)/E42)</f>
        <v>0.13679483538934367</v>
      </c>
      <c r="F44" s="67">
        <f t="shared" si="16"/>
        <v>-2.6334184790064719E-2</v>
      </c>
      <c r="G44" s="67" t="e">
        <f t="shared" si="16"/>
        <v>#VALUE!</v>
      </c>
      <c r="H44" s="67" t="e">
        <f t="shared" si="16"/>
        <v>#VALUE!</v>
      </c>
      <c r="I44" s="67">
        <f t="shared" si="16"/>
        <v>-0.15645493789700077</v>
      </c>
      <c r="J44" s="67">
        <f t="shared" si="16"/>
        <v>-0.18191592595162612</v>
      </c>
      <c r="K44" s="67">
        <f t="shared" si="16"/>
        <v>4.3840498293553257E-2</v>
      </c>
      <c r="L44" s="67">
        <f t="shared" si="16"/>
        <v>-0.74148836802493578</v>
      </c>
      <c r="M44" s="119">
        <f t="shared" si="16"/>
        <v>-0.14226627931565677</v>
      </c>
      <c r="N44" s="67">
        <f t="shared" si="16"/>
        <v>-5.6027864532753269E-2</v>
      </c>
      <c r="O44" s="55"/>
      <c r="AG44" s="106"/>
      <c r="AH44" s="106"/>
      <c r="AI44" s="106"/>
      <c r="AJ44" s="106"/>
      <c r="AK44" s="106"/>
    </row>
    <row r="45" spans="1:37" ht="15.75" thickBot="1" x14ac:dyDescent="0.3">
      <c r="A45" s="62" t="s">
        <v>67</v>
      </c>
      <c r="B45" s="63" t="s">
        <v>70</v>
      </c>
      <c r="C45" s="73">
        <f>IF((C43-C11)=0,0,(C11-C43)/C43)</f>
        <v>0</v>
      </c>
      <c r="D45" s="68">
        <v>39</v>
      </c>
      <c r="E45" s="68">
        <f t="shared" ref="E45:N45" si="17">IF((E43-E11)=0,0,(E11-E43)/E43)</f>
        <v>9.5098414317901517E-2</v>
      </c>
      <c r="F45" s="68">
        <f t="shared" si="17"/>
        <v>-0.1443436176648519</v>
      </c>
      <c r="G45" s="68">
        <f t="shared" si="17"/>
        <v>-0.14501257334450962</v>
      </c>
      <c r="H45" s="68">
        <f t="shared" si="17"/>
        <v>-1.3372524794598079E-3</v>
      </c>
      <c r="I45" s="68">
        <f t="shared" si="17"/>
        <v>1.2665192606517526E-2</v>
      </c>
      <c r="J45" s="68">
        <f t="shared" si="17"/>
        <v>-2.5411307202604361E-2</v>
      </c>
      <c r="K45" s="68">
        <f t="shared" si="17"/>
        <v>-9.9000974312771509E-2</v>
      </c>
      <c r="L45" s="68">
        <f t="shared" si="17"/>
        <v>-0.70658484778493091</v>
      </c>
      <c r="M45" s="120">
        <f t="shared" si="17"/>
        <v>4.5654594065934464E-3</v>
      </c>
      <c r="N45" s="68">
        <f t="shared" si="17"/>
        <v>1.6073724810852428E-2</v>
      </c>
      <c r="O45" s="64"/>
      <c r="AG45" s="106"/>
      <c r="AH45" s="106"/>
      <c r="AI45" s="106"/>
      <c r="AJ45" s="106"/>
      <c r="AK45" s="106"/>
    </row>
    <row r="46" spans="1:37" x14ac:dyDescent="0.25">
      <c r="A46" s="77" t="s">
        <v>66</v>
      </c>
      <c r="B46" s="78" t="s">
        <v>69</v>
      </c>
      <c r="C46" s="79">
        <f>C10-C42</f>
        <v>-1.2106653036885593</v>
      </c>
      <c r="D46" s="79">
        <v>40</v>
      </c>
      <c r="E46" s="79">
        <f t="shared" ref="E46:N46" si="18">E10-E42</f>
        <v>6.6183586626139856</v>
      </c>
      <c r="F46" s="79">
        <f t="shared" si="18"/>
        <v>-0.4868357487922701</v>
      </c>
      <c r="G46" s="79" t="e">
        <f t="shared" si="18"/>
        <v>#VALUE!</v>
      </c>
      <c r="H46" s="79" t="e">
        <f t="shared" si="18"/>
        <v>#VALUE!</v>
      </c>
      <c r="I46" s="79">
        <f t="shared" si="18"/>
        <v>-9.4591293236362475</v>
      </c>
      <c r="J46" s="79">
        <f t="shared" si="18"/>
        <v>-10.228939615416579</v>
      </c>
      <c r="K46" s="79">
        <f t="shared" si="18"/>
        <v>0.92398308365588377</v>
      </c>
      <c r="L46" s="79">
        <f t="shared" si="18"/>
        <v>-34.4195746563447</v>
      </c>
      <c r="M46" s="121">
        <f t="shared" si="18"/>
        <v>-19.737695779356557</v>
      </c>
      <c r="N46" s="79">
        <f t="shared" si="18"/>
        <v>-4.5108510564049311</v>
      </c>
      <c r="O46" s="53"/>
      <c r="AG46" s="106"/>
      <c r="AH46" s="106"/>
      <c r="AI46" s="106"/>
      <c r="AJ46" s="106"/>
      <c r="AK46" s="106"/>
    </row>
    <row r="47" spans="1:37" ht="15.75" thickBot="1" x14ac:dyDescent="0.3">
      <c r="A47" s="62" t="s">
        <v>67</v>
      </c>
      <c r="B47" s="63" t="s">
        <v>72</v>
      </c>
      <c r="C47" s="80">
        <f>C11-C43</f>
        <v>0</v>
      </c>
      <c r="D47" s="80">
        <v>7</v>
      </c>
      <c r="E47" s="80">
        <f t="shared" ref="E47:N47" si="19">E11-E43</f>
        <v>1.7368012422360231</v>
      </c>
      <c r="F47" s="80">
        <f t="shared" si="19"/>
        <v>-4.3860294117647101</v>
      </c>
      <c r="G47" s="80">
        <f t="shared" si="19"/>
        <v>-0.50882352941176467</v>
      </c>
      <c r="H47" s="80">
        <f t="shared" si="19"/>
        <v>-0.10310632010060772</v>
      </c>
      <c r="I47" s="80">
        <f t="shared" si="19"/>
        <v>0.33768337538668192</v>
      </c>
      <c r="J47" s="80">
        <f t="shared" si="19"/>
        <v>-1.4079894411681835</v>
      </c>
      <c r="K47" s="80">
        <f t="shared" si="19"/>
        <v>-0.87903290894024622</v>
      </c>
      <c r="L47" s="80">
        <f t="shared" si="19"/>
        <v>-28.897683399813566</v>
      </c>
      <c r="M47" s="122">
        <f t="shared" si="19"/>
        <v>0.43629222857400407</v>
      </c>
      <c r="N47" s="80">
        <f t="shared" si="19"/>
        <v>1.2022779999081195</v>
      </c>
      <c r="O47" s="64"/>
      <c r="AG47" s="106"/>
      <c r="AH47" s="106"/>
      <c r="AI47" s="106"/>
      <c r="AJ47" s="106"/>
      <c r="AK47" s="106"/>
    </row>
    <row r="48" spans="1:37" x14ac:dyDescent="0.25">
      <c r="A48" s="45"/>
      <c r="B48" s="45"/>
      <c r="C48" s="46"/>
      <c r="D48" s="46">
        <v>41</v>
      </c>
      <c r="E48" s="46"/>
      <c r="F48" s="46"/>
      <c r="G48" s="46"/>
      <c r="H48" s="46"/>
      <c r="I48" s="46"/>
      <c r="J48" s="46"/>
      <c r="K48" s="46"/>
      <c r="L48" s="46"/>
      <c r="M48" s="123"/>
      <c r="N48" s="46"/>
      <c r="O48" s="44"/>
      <c r="AG48" s="106"/>
      <c r="AH48" s="106"/>
      <c r="AI48" s="106"/>
      <c r="AJ48" s="106"/>
      <c r="AK48" s="106"/>
    </row>
    <row r="49" spans="1:37" x14ac:dyDescent="0.25">
      <c r="A49" s="45"/>
      <c r="B49" s="45"/>
      <c r="C49" s="46"/>
      <c r="D49" s="46">
        <v>8</v>
      </c>
      <c r="E49" s="46"/>
      <c r="F49" s="46"/>
      <c r="G49" s="46"/>
      <c r="H49" s="46"/>
      <c r="I49" s="46"/>
      <c r="J49" s="46"/>
      <c r="K49" s="46"/>
      <c r="L49" s="46"/>
      <c r="M49" s="123"/>
      <c r="N49" s="46"/>
      <c r="O49" s="44"/>
      <c r="AG49" s="106"/>
      <c r="AH49" s="106"/>
      <c r="AI49" s="106"/>
      <c r="AJ49" s="106"/>
      <c r="AK49" s="106"/>
    </row>
    <row r="50" spans="1:37" x14ac:dyDescent="0.25">
      <c r="B50" t="s">
        <v>65</v>
      </c>
      <c r="D50">
        <v>42</v>
      </c>
      <c r="M50" s="108"/>
      <c r="AG50" s="106"/>
      <c r="AH50" s="106"/>
      <c r="AI50" s="106"/>
      <c r="AJ50" s="106"/>
      <c r="AK50" s="106"/>
    </row>
    <row r="51" spans="1:37" x14ac:dyDescent="0.25">
      <c r="C51" t="str">
        <f>C13</f>
        <v>Wärmepumpe</v>
      </c>
      <c r="D51">
        <v>43</v>
      </c>
      <c r="E51" t="str">
        <f t="shared" ref="E51:N51" si="20">E13</f>
        <v>Umwälzpumpen</v>
      </c>
      <c r="F51" t="str">
        <f t="shared" si="20"/>
        <v>Warmwasserboiler</v>
      </c>
      <c r="G51" t="str">
        <f t="shared" si="20"/>
        <v>Durchlauferhitzer</v>
      </c>
      <c r="H51" t="str">
        <f t="shared" si="20"/>
        <v>Kühlschränke</v>
      </c>
      <c r="I51" t="str">
        <f t="shared" si="20"/>
        <v>Gefriergeräte</v>
      </c>
      <c r="J51" t="str">
        <f t="shared" si="20"/>
        <v>Waschmaschinen</v>
      </c>
      <c r="K51" t="str">
        <f t="shared" si="20"/>
        <v>Wäschetrockner</v>
      </c>
      <c r="L51">
        <f t="shared" si="20"/>
        <v>12</v>
      </c>
      <c r="M51" s="108" t="str">
        <f t="shared" si="20"/>
        <v>Fernseher</v>
      </c>
      <c r="N51" t="str">
        <f t="shared" si="20"/>
        <v>Desktop PCs</v>
      </c>
      <c r="AG51" s="106"/>
      <c r="AH51" s="106"/>
      <c r="AI51" s="106"/>
      <c r="AJ51" s="106"/>
      <c r="AK51" s="106"/>
    </row>
    <row r="52" spans="1:37" x14ac:dyDescent="0.25">
      <c r="A52" t="s">
        <v>57</v>
      </c>
      <c r="C52" s="32">
        <f>IF((C24-C14)=0,0,(C24-C14)/C14)</f>
        <v>0</v>
      </c>
      <c r="D52" s="32">
        <v>44</v>
      </c>
      <c r="E52" s="32">
        <f t="shared" ref="C52:N59" si="21">IF((E24-E14)=0,0,(E24-E14)/E14)</f>
        <v>-0.25000000000000006</v>
      </c>
      <c r="F52" s="32">
        <f t="shared" si="21"/>
        <v>-5.2083333333333329E-2</v>
      </c>
      <c r="G52" s="32">
        <f t="shared" si="21"/>
        <v>8.3333333333333579E-2</v>
      </c>
      <c r="H52" s="32" t="e">
        <f t="shared" si="21"/>
        <v>#DIV/0!</v>
      </c>
      <c r="I52" s="32" t="e">
        <f t="shared" si="21"/>
        <v>#DIV/0!</v>
      </c>
      <c r="J52" s="32" t="e">
        <f t="shared" si="21"/>
        <v>#DIV/0!</v>
      </c>
      <c r="K52" s="32" t="e">
        <f t="shared" si="21"/>
        <v>#DIV/0!</v>
      </c>
      <c r="L52" s="32">
        <f t="shared" si="21"/>
        <v>-0.9586953158691488</v>
      </c>
      <c r="M52" s="124" t="e">
        <f t="shared" si="21"/>
        <v>#DIV/0!</v>
      </c>
      <c r="N52" s="32" t="e">
        <f t="shared" si="21"/>
        <v>#DIV/0!</v>
      </c>
      <c r="AG52" s="106"/>
      <c r="AH52" s="106"/>
      <c r="AI52" s="106"/>
      <c r="AJ52" s="106"/>
      <c r="AK52" s="106"/>
    </row>
    <row r="53" spans="1:37" x14ac:dyDescent="0.25">
      <c r="A53" t="s">
        <v>58</v>
      </c>
      <c r="C53" s="32" t="e">
        <f>IF((C25-C15)=0,0,(C25-C15)/C15)</f>
        <v>#VALUE!</v>
      </c>
      <c r="D53" s="32">
        <v>45</v>
      </c>
      <c r="E53" s="32">
        <f t="shared" si="21"/>
        <v>-2.8571428571428598E-2</v>
      </c>
      <c r="F53" s="32">
        <f t="shared" si="21"/>
        <v>-5.555555555555583E-2</v>
      </c>
      <c r="G53" s="32" t="e">
        <f t="shared" si="21"/>
        <v>#VALUE!</v>
      </c>
      <c r="H53" s="32" t="e">
        <f t="shared" si="21"/>
        <v>#VALUE!</v>
      </c>
      <c r="I53" s="32">
        <f t="shared" si="21"/>
        <v>3.4693661065547152E-2</v>
      </c>
      <c r="J53" s="32">
        <f t="shared" si="21"/>
        <v>-3.7813583754158914E-3</v>
      </c>
      <c r="K53" s="32">
        <f t="shared" si="21"/>
        <v>-0.23977731465099</v>
      </c>
      <c r="L53" s="32">
        <f t="shared" si="21"/>
        <v>-0.93273660870575503</v>
      </c>
      <c r="M53" s="124">
        <f t="shared" si="21"/>
        <v>6.557891115590575E-4</v>
      </c>
      <c r="N53" s="32">
        <f t="shared" si="21"/>
        <v>-9.7486260152442272E-2</v>
      </c>
      <c r="AG53" s="106"/>
      <c r="AH53" s="106"/>
      <c r="AI53" s="106"/>
      <c r="AJ53" s="106"/>
      <c r="AK53" s="106"/>
    </row>
    <row r="54" spans="1:37" x14ac:dyDescent="0.25">
      <c r="A54" t="s">
        <v>59</v>
      </c>
      <c r="C54" s="32">
        <f t="shared" si="21"/>
        <v>-0.42857142857142855</v>
      </c>
      <c r="D54" s="32">
        <v>46</v>
      </c>
      <c r="E54" s="32">
        <f t="shared" si="21"/>
        <v>-0.21454545454545454</v>
      </c>
      <c r="F54" s="32">
        <f t="shared" si="21"/>
        <v>0.30434782608695671</v>
      </c>
      <c r="G54" s="32" t="e">
        <f t="shared" si="21"/>
        <v>#DIV/0!</v>
      </c>
      <c r="H54" s="32">
        <f t="shared" si="21"/>
        <v>-8.2983870967741513E-2</v>
      </c>
      <c r="I54" s="32">
        <f t="shared" si="21"/>
        <v>-0.11026944756008064</v>
      </c>
      <c r="J54" s="32">
        <f t="shared" si="21"/>
        <v>-7.6742916868601352E-2</v>
      </c>
      <c r="K54" s="32">
        <f t="shared" si="21"/>
        <v>0.27163754259999251</v>
      </c>
      <c r="L54" s="32">
        <f t="shared" si="21"/>
        <v>-0.93218496798983741</v>
      </c>
      <c r="M54" s="124">
        <f t="shared" si="21"/>
        <v>-3.2812582924127455E-2</v>
      </c>
      <c r="N54" s="32">
        <f t="shared" si="21"/>
        <v>2.0523139840711302E-2</v>
      </c>
      <c r="AG54" s="106"/>
      <c r="AH54" s="106"/>
      <c r="AI54" s="106"/>
      <c r="AJ54" s="106"/>
      <c r="AK54" s="106"/>
    </row>
    <row r="55" spans="1:37" x14ac:dyDescent="0.25">
      <c r="A55" t="s">
        <v>60</v>
      </c>
      <c r="C55" s="32">
        <f t="shared" si="21"/>
        <v>0.76744186046511609</v>
      </c>
      <c r="D55" s="32">
        <v>47</v>
      </c>
      <c r="E55" s="32">
        <f t="shared" si="21"/>
        <v>-4.8811013767209012E-2</v>
      </c>
      <c r="F55" s="32">
        <f t="shared" si="21"/>
        <v>-4.9999999999999982E-2</v>
      </c>
      <c r="G55" s="32">
        <f t="shared" si="21"/>
        <v>-0.36666666666666664</v>
      </c>
      <c r="H55" s="32">
        <f t="shared" si="21"/>
        <v>1.3674631418404078E-2</v>
      </c>
      <c r="I55" s="32">
        <f t="shared" si="21"/>
        <v>0.13831464650698785</v>
      </c>
      <c r="J55" s="32">
        <f t="shared" si="21"/>
        <v>-3.6052349720724235E-2</v>
      </c>
      <c r="K55" s="32">
        <f t="shared" si="21"/>
        <v>-0.16228371748801776</v>
      </c>
      <c r="L55" s="32">
        <f t="shared" si="21"/>
        <v>0.37407895820354564</v>
      </c>
      <c r="M55" s="124">
        <f t="shared" si="21"/>
        <v>-3.2737031539990099E-3</v>
      </c>
      <c r="N55" s="32">
        <f t="shared" si="21"/>
        <v>-1.4134839207175696E-2</v>
      </c>
      <c r="AG55" s="106"/>
      <c r="AH55" s="106"/>
      <c r="AI55" s="106"/>
      <c r="AJ55" s="106"/>
      <c r="AK55" s="106"/>
    </row>
    <row r="56" spans="1:37" x14ac:dyDescent="0.25">
      <c r="A56" t="s">
        <v>61</v>
      </c>
      <c r="C56" s="32">
        <f t="shared" si="21"/>
        <v>0</v>
      </c>
      <c r="D56" s="32">
        <v>1</v>
      </c>
      <c r="E56" s="32">
        <f t="shared" si="21"/>
        <v>-0.18944099378881987</v>
      </c>
      <c r="F56" s="32">
        <f t="shared" si="21"/>
        <v>0.66145833333333348</v>
      </c>
      <c r="G56" s="32">
        <f t="shared" si="21"/>
        <v>1.4166666666666665</v>
      </c>
      <c r="H56" s="32">
        <f t="shared" si="21"/>
        <v>4.9604609929078412E-2</v>
      </c>
      <c r="I56" s="32">
        <f t="shared" si="21"/>
        <v>-0.23620594374666939</v>
      </c>
      <c r="J56" s="32">
        <f t="shared" si="21"/>
        <v>4.0476705490643854E-2</v>
      </c>
      <c r="K56" s="32">
        <f t="shared" si="21"/>
        <v>-0.13130535653693573</v>
      </c>
      <c r="L56" s="32">
        <f t="shared" si="21"/>
        <v>1.4321428368538396</v>
      </c>
      <c r="M56" s="124">
        <f t="shared" si="21"/>
        <v>-9.4509064955805508E-2</v>
      </c>
      <c r="N56" s="32">
        <f t="shared" si="21"/>
        <v>1.5193882102375088E-2</v>
      </c>
      <c r="AG56" s="106"/>
      <c r="AH56" s="106"/>
      <c r="AI56" s="106"/>
      <c r="AJ56" s="106"/>
      <c r="AK56" s="106"/>
    </row>
    <row r="57" spans="1:37" x14ac:dyDescent="0.25">
      <c r="A57" t="s">
        <v>62</v>
      </c>
      <c r="C57" s="32">
        <f t="shared" si="21"/>
        <v>0</v>
      </c>
      <c r="D57" s="32">
        <v>48</v>
      </c>
      <c r="E57" s="32">
        <f t="shared" si="21"/>
        <v>7.1428571428571508E-2</v>
      </c>
      <c r="F57" s="32">
        <f t="shared" si="21"/>
        <v>-0.2176470588235293</v>
      </c>
      <c r="G57" s="32">
        <f t="shared" si="21"/>
        <v>-0.72058823529411753</v>
      </c>
      <c r="H57" s="32">
        <f t="shared" si="21"/>
        <v>-1.2104328165374555E-2</v>
      </c>
      <c r="I57" s="32">
        <f t="shared" si="21"/>
        <v>0.27625678846286195</v>
      </c>
      <c r="J57" s="32">
        <f t="shared" si="21"/>
        <v>2.3933339454625779E-2</v>
      </c>
      <c r="K57" s="32">
        <f t="shared" si="21"/>
        <v>-0.21004639287940133</v>
      </c>
      <c r="L57" s="32">
        <f t="shared" si="21"/>
        <v>1.1932555410780343</v>
      </c>
      <c r="M57" s="124">
        <f t="shared" si="21"/>
        <v>9.3735554530993415E-2</v>
      </c>
      <c r="N57" s="32">
        <f t="shared" si="21"/>
        <v>6.0495470364160045E-3</v>
      </c>
      <c r="AG57" s="106"/>
      <c r="AH57" s="106"/>
      <c r="AI57" s="106"/>
      <c r="AJ57" s="106"/>
      <c r="AK57" s="106"/>
    </row>
    <row r="58" spans="1:37" x14ac:dyDescent="0.25">
      <c r="A58" t="s">
        <v>63</v>
      </c>
      <c r="C58" s="32">
        <f t="shared" si="21"/>
        <v>0</v>
      </c>
      <c r="D58" s="32">
        <v>2</v>
      </c>
      <c r="E58" s="32">
        <f t="shared" si="21"/>
        <v>0.12500000000000006</v>
      </c>
      <c r="F58" s="32">
        <f t="shared" si="21"/>
        <v>0.31250000000000006</v>
      </c>
      <c r="G58" s="32">
        <f t="shared" si="21"/>
        <v>0</v>
      </c>
      <c r="H58" s="32">
        <f t="shared" si="21"/>
        <v>7.1936758893280653E-3</v>
      </c>
      <c r="I58" s="32">
        <f t="shared" si="21"/>
        <v>-0.13887086911168769</v>
      </c>
      <c r="J58" s="32">
        <f t="shared" si="21"/>
        <v>1.8137257682451641E-2</v>
      </c>
      <c r="K58" s="32">
        <f t="shared" si="21"/>
        <v>-0.10804837850461908</v>
      </c>
      <c r="L58" s="32">
        <f t="shared" si="21"/>
        <v>0.16538658269638212</v>
      </c>
      <c r="M58" s="124">
        <f t="shared" si="21"/>
        <v>-3.4303876380454455E-3</v>
      </c>
      <c r="N58" s="32">
        <f t="shared" si="21"/>
        <v>-0.11773005448474216</v>
      </c>
      <c r="AG58" s="106"/>
      <c r="AH58" s="106"/>
      <c r="AI58" s="106"/>
      <c r="AJ58" s="106"/>
      <c r="AK58" s="106"/>
    </row>
    <row r="59" spans="1:37" x14ac:dyDescent="0.25">
      <c r="A59" t="s">
        <v>64</v>
      </c>
      <c r="C59" s="32">
        <f t="shared" si="21"/>
        <v>0</v>
      </c>
      <c r="D59" s="32">
        <v>49</v>
      </c>
      <c r="E59" s="32">
        <f t="shared" si="21"/>
        <v>-0.4285714285714286</v>
      </c>
      <c r="F59" s="32">
        <f t="shared" si="21"/>
        <v>6.6666666666666791E-2</v>
      </c>
      <c r="G59" s="32" t="e">
        <f t="shared" si="21"/>
        <v>#DIV/0!</v>
      </c>
      <c r="H59" s="32">
        <f t="shared" si="21"/>
        <v>-9.7804878048780505E-2</v>
      </c>
      <c r="I59" s="32">
        <f t="shared" si="21"/>
        <v>0.12716902498388816</v>
      </c>
      <c r="J59" s="32">
        <f t="shared" si="21"/>
        <v>-7.2866111214656215E-3</v>
      </c>
      <c r="K59" s="32" t="e">
        <f t="shared" si="21"/>
        <v>#DIV/0!</v>
      </c>
      <c r="L59" s="32">
        <f t="shared" si="21"/>
        <v>2.5495606007338356E-2</v>
      </c>
      <c r="M59" s="124">
        <f t="shared" si="21"/>
        <v>3.0843170459059044E-2</v>
      </c>
      <c r="N59" s="32">
        <f t="shared" si="21"/>
        <v>2.9993456498036641E-2</v>
      </c>
      <c r="AG59" s="106"/>
      <c r="AH59" s="106"/>
      <c r="AI59" s="106"/>
      <c r="AJ59" s="106"/>
      <c r="AK59" s="106"/>
    </row>
    <row r="60" spans="1:37" x14ac:dyDescent="0.25">
      <c r="D60">
        <v>50</v>
      </c>
      <c r="G60" t="s">
        <v>202</v>
      </c>
      <c r="H60" t="s">
        <v>203</v>
      </c>
      <c r="M60" s="108"/>
      <c r="AG60" s="106"/>
      <c r="AH60" s="106"/>
      <c r="AI60" s="106"/>
      <c r="AJ60" s="106"/>
      <c r="AK60" s="106"/>
    </row>
    <row r="61" spans="1:37" x14ac:dyDescent="0.25">
      <c r="D61">
        <v>51</v>
      </c>
      <c r="M61" s="108"/>
      <c r="AG61" s="106"/>
      <c r="AH61" s="106"/>
      <c r="AI61" s="106"/>
      <c r="AJ61" s="106"/>
      <c r="AK61" s="106"/>
    </row>
    <row r="62" spans="1:37" x14ac:dyDescent="0.25">
      <c r="D62">
        <v>52</v>
      </c>
      <c r="M62" s="108"/>
      <c r="AG62" s="106"/>
      <c r="AH62" s="106"/>
      <c r="AI62" s="106"/>
      <c r="AJ62" s="106"/>
      <c r="AK62" s="106"/>
    </row>
    <row r="63" spans="1:37" x14ac:dyDescent="0.25">
      <c r="D63">
        <v>53</v>
      </c>
      <c r="M63" s="108"/>
      <c r="AG63" s="106"/>
      <c r="AH63" s="106"/>
      <c r="AI63" s="106"/>
      <c r="AJ63" s="106"/>
      <c r="AK63" s="106"/>
    </row>
    <row r="64" spans="1:37" x14ac:dyDescent="0.25">
      <c r="D64">
        <v>13</v>
      </c>
      <c r="G64">
        <v>3</v>
      </c>
      <c r="H64">
        <v>100</v>
      </c>
      <c r="M64" s="108"/>
      <c r="AG64" s="106"/>
      <c r="AH64" s="106"/>
      <c r="AI64" s="106"/>
      <c r="AJ64" s="106"/>
      <c r="AK64" s="106"/>
    </row>
    <row r="65" spans="4:37" x14ac:dyDescent="0.25">
      <c r="D65">
        <v>59</v>
      </c>
      <c r="M65" s="108"/>
      <c r="AG65" s="106"/>
      <c r="AH65" s="106"/>
      <c r="AI65" s="106"/>
      <c r="AJ65" s="106"/>
      <c r="AK65" s="106"/>
    </row>
    <row r="66" spans="4:37" x14ac:dyDescent="0.25">
      <c r="D66">
        <v>60</v>
      </c>
      <c r="M66" s="108"/>
      <c r="AG66" s="106"/>
      <c r="AH66" s="106"/>
      <c r="AI66" s="106"/>
      <c r="AJ66" s="106"/>
      <c r="AK66" s="106"/>
    </row>
    <row r="67" spans="4:37" x14ac:dyDescent="0.25">
      <c r="D67">
        <v>60</v>
      </c>
      <c r="M67" s="108"/>
      <c r="AG67" s="106"/>
      <c r="AH67" s="106"/>
      <c r="AI67" s="106"/>
      <c r="AJ67" s="106"/>
      <c r="AK67" s="106"/>
    </row>
    <row r="68" spans="4:37" x14ac:dyDescent="0.25">
      <c r="D68">
        <v>59</v>
      </c>
      <c r="M68" s="108"/>
      <c r="AG68" s="106"/>
      <c r="AH68" s="106"/>
      <c r="AI68" s="106"/>
      <c r="AJ68" s="106"/>
      <c r="AK68" s="106"/>
    </row>
    <row r="69" spans="4:37" x14ac:dyDescent="0.25">
      <c r="D69">
        <v>56</v>
      </c>
      <c r="M69" s="108"/>
      <c r="AG69" s="106"/>
      <c r="AH69" s="106"/>
      <c r="AI69" s="106"/>
      <c r="AJ69" s="106"/>
      <c r="AK69" s="106"/>
    </row>
    <row r="70" spans="4:37" x14ac:dyDescent="0.25">
      <c r="D70">
        <v>59</v>
      </c>
      <c r="M70" s="108"/>
      <c r="AG70" s="106"/>
      <c r="AH70" s="106"/>
      <c r="AI70" s="106"/>
      <c r="AJ70" s="106"/>
      <c r="AK70" s="106"/>
    </row>
    <row r="71" spans="4:37" x14ac:dyDescent="0.25">
      <c r="D71">
        <v>59</v>
      </c>
      <c r="M71" s="108"/>
      <c r="AG71" s="106"/>
      <c r="AH71" s="106"/>
      <c r="AI71" s="106"/>
      <c r="AJ71" s="106"/>
      <c r="AK71" s="106"/>
    </row>
    <row r="72" spans="4:37" x14ac:dyDescent="0.25">
      <c r="D72">
        <v>59</v>
      </c>
      <c r="M72" s="108"/>
      <c r="AG72" s="106"/>
      <c r="AH72" s="106"/>
      <c r="AI72" s="106"/>
      <c r="AJ72" s="106"/>
      <c r="AK72" s="106"/>
    </row>
    <row r="73" spans="4:37" x14ac:dyDescent="0.25">
      <c r="D73">
        <v>57</v>
      </c>
      <c r="M73" s="108"/>
      <c r="AG73" s="106"/>
      <c r="AH73" s="106"/>
      <c r="AI73" s="106"/>
      <c r="AJ73" s="106"/>
      <c r="AK73" s="106"/>
    </row>
    <row r="74" spans="4:37" x14ac:dyDescent="0.25">
      <c r="D74">
        <v>59</v>
      </c>
      <c r="M74" s="108"/>
      <c r="AG74" s="106"/>
      <c r="AH74" s="106"/>
      <c r="AI74" s="106"/>
      <c r="AJ74" s="106"/>
      <c r="AK74" s="106"/>
    </row>
    <row r="75" spans="4:37" x14ac:dyDescent="0.25">
      <c r="D75">
        <v>59</v>
      </c>
      <c r="M75" s="108"/>
      <c r="AG75" s="106"/>
      <c r="AH75" s="106"/>
      <c r="AI75" s="106"/>
      <c r="AJ75" s="106"/>
      <c r="AK75" s="106"/>
    </row>
    <row r="76" spans="4:37" x14ac:dyDescent="0.25">
      <c r="D76">
        <v>57</v>
      </c>
      <c r="M76" s="108"/>
      <c r="AG76" s="106"/>
      <c r="AH76" s="106"/>
      <c r="AI76" s="106"/>
      <c r="AJ76" s="106"/>
      <c r="AK76" s="106"/>
    </row>
    <row r="77" spans="4:37" x14ac:dyDescent="0.25">
      <c r="D77">
        <v>60</v>
      </c>
      <c r="M77" s="108"/>
      <c r="AG77" s="106"/>
      <c r="AH77" s="106"/>
      <c r="AI77" s="106"/>
      <c r="AJ77" s="106"/>
      <c r="AK77" s="106"/>
    </row>
    <row r="78" spans="4:37" x14ac:dyDescent="0.25">
      <c r="D78">
        <v>59</v>
      </c>
      <c r="M78" s="108"/>
      <c r="AG78" s="106"/>
      <c r="AH78" s="106"/>
      <c r="AI78" s="106"/>
      <c r="AJ78" s="106"/>
      <c r="AK78" s="106"/>
    </row>
    <row r="79" spans="4:37" x14ac:dyDescent="0.25">
      <c r="D79">
        <v>55</v>
      </c>
      <c r="M79" s="108"/>
      <c r="AG79" s="106"/>
      <c r="AH79" s="106"/>
      <c r="AI79" s="106"/>
      <c r="AJ79" s="106"/>
      <c r="AK79" s="106"/>
    </row>
    <row r="80" spans="4:37" x14ac:dyDescent="0.25">
      <c r="D80">
        <v>55</v>
      </c>
      <c r="M80" s="108"/>
      <c r="AG80" s="106"/>
      <c r="AH80" s="106"/>
      <c r="AI80" s="106"/>
      <c r="AJ80" s="106"/>
      <c r="AK80" s="106"/>
    </row>
    <row r="81" spans="4:37" x14ac:dyDescent="0.25">
      <c r="D81">
        <v>55</v>
      </c>
      <c r="M81" s="108"/>
      <c r="AG81" s="106"/>
      <c r="AH81" s="106"/>
      <c r="AI81" s="106"/>
      <c r="AJ81" s="106"/>
      <c r="AK81" s="106"/>
    </row>
    <row r="82" spans="4:37" x14ac:dyDescent="0.25">
      <c r="D82">
        <v>55</v>
      </c>
      <c r="M82" s="108"/>
      <c r="AG82" s="106"/>
      <c r="AH82" s="106"/>
      <c r="AI82" s="106"/>
      <c r="AJ82" s="106"/>
      <c r="AK82" s="106"/>
    </row>
    <row r="83" spans="4:37" x14ac:dyDescent="0.25">
      <c r="D83">
        <v>58</v>
      </c>
      <c r="M83" s="108"/>
      <c r="AG83" s="106"/>
      <c r="AH83" s="106"/>
      <c r="AI83" s="106"/>
      <c r="AJ83" s="106"/>
      <c r="AK83" s="106"/>
    </row>
    <row r="84" spans="4:37" x14ac:dyDescent="0.25">
      <c r="D84">
        <v>59</v>
      </c>
      <c r="M84" s="108"/>
      <c r="AG84" s="106"/>
      <c r="AH84" s="106"/>
      <c r="AI84" s="106"/>
      <c r="AJ84" s="106"/>
      <c r="AK84" s="106"/>
    </row>
    <row r="85" spans="4:37" x14ac:dyDescent="0.25">
      <c r="D85">
        <v>59</v>
      </c>
      <c r="M85" s="108"/>
      <c r="AG85" s="106"/>
      <c r="AH85" s="106"/>
      <c r="AI85" s="106"/>
      <c r="AJ85" s="106"/>
      <c r="AK85" s="106"/>
    </row>
    <row r="86" spans="4:37" x14ac:dyDescent="0.25">
      <c r="D86">
        <v>60</v>
      </c>
      <c r="M86" s="108"/>
      <c r="AG86" s="106"/>
      <c r="AH86" s="106"/>
      <c r="AI86" s="106"/>
      <c r="AJ86" s="106"/>
      <c r="AK86" s="106"/>
    </row>
    <row r="87" spans="4:37" x14ac:dyDescent="0.25">
      <c r="D87">
        <v>54</v>
      </c>
      <c r="M87" s="108"/>
      <c r="AG87" s="106"/>
      <c r="AH87" s="106"/>
      <c r="AI87" s="106"/>
      <c r="AJ87" s="106"/>
      <c r="AK87" s="106"/>
    </row>
    <row r="88" spans="4:37" x14ac:dyDescent="0.25">
      <c r="D88">
        <v>54</v>
      </c>
      <c r="M88" s="108"/>
      <c r="AG88" s="106"/>
      <c r="AH88" s="106"/>
      <c r="AI88" s="106"/>
      <c r="AJ88" s="106"/>
      <c r="AK88" s="106"/>
    </row>
    <row r="89" spans="4:37" x14ac:dyDescent="0.25">
      <c r="D89">
        <v>59</v>
      </c>
      <c r="M89" s="108"/>
      <c r="AG89" s="106"/>
      <c r="AH89" s="106"/>
      <c r="AI89" s="106"/>
      <c r="AJ89" s="106"/>
      <c r="AK89" s="106"/>
    </row>
    <row r="90" spans="4:37" x14ac:dyDescent="0.25">
      <c r="D90">
        <v>59</v>
      </c>
      <c r="M90" s="108"/>
      <c r="AG90" s="106"/>
      <c r="AH90" s="106"/>
      <c r="AI90" s="106"/>
      <c r="AJ90" s="106"/>
      <c r="AK90" s="106"/>
    </row>
    <row r="91" spans="4:37" x14ac:dyDescent="0.25">
      <c r="D91">
        <v>58</v>
      </c>
      <c r="M91" s="108"/>
      <c r="AG91" s="106"/>
      <c r="AH91" s="106"/>
      <c r="AI91" s="106"/>
      <c r="AJ91" s="106"/>
      <c r="AK91" s="106"/>
    </row>
    <row r="92" spans="4:37" x14ac:dyDescent="0.25">
      <c r="D92">
        <v>58</v>
      </c>
      <c r="M92" s="108"/>
      <c r="AG92" s="106"/>
      <c r="AH92" s="106"/>
      <c r="AI92" s="106"/>
      <c r="AJ92" s="106"/>
      <c r="AK92" s="106"/>
    </row>
    <row r="93" spans="4:37" x14ac:dyDescent="0.25">
      <c r="D93">
        <v>60</v>
      </c>
      <c r="M93" s="108"/>
      <c r="AG93" s="106"/>
      <c r="AH93" s="106"/>
      <c r="AI93" s="106"/>
      <c r="AJ93" s="106"/>
      <c r="AK93" s="106"/>
    </row>
    <row r="94" spans="4:37" x14ac:dyDescent="0.25">
      <c r="D94">
        <v>59</v>
      </c>
      <c r="M94" s="108"/>
      <c r="AG94" s="106"/>
      <c r="AH94" s="106"/>
      <c r="AI94" s="106"/>
      <c r="AJ94" s="106"/>
      <c r="AK94" s="106"/>
    </row>
    <row r="95" spans="4:37" x14ac:dyDescent="0.25">
      <c r="D95">
        <v>59</v>
      </c>
      <c r="M95" s="108"/>
      <c r="AG95" s="106"/>
      <c r="AH95" s="106"/>
      <c r="AI95" s="106"/>
      <c r="AJ95" s="106"/>
      <c r="AK95" s="106"/>
    </row>
    <row r="96" spans="4:37" x14ac:dyDescent="0.25">
      <c r="D96">
        <v>56</v>
      </c>
      <c r="M96" s="108"/>
      <c r="AG96" s="106"/>
      <c r="AH96" s="106"/>
      <c r="AI96" s="106"/>
      <c r="AJ96" s="106"/>
      <c r="AK96" s="106"/>
    </row>
    <row r="97" spans="4:37" x14ac:dyDescent="0.25">
      <c r="D97">
        <v>59</v>
      </c>
      <c r="M97" s="108"/>
      <c r="AG97" s="106"/>
      <c r="AH97" s="106"/>
      <c r="AI97" s="106"/>
      <c r="AJ97" s="106"/>
      <c r="AK97" s="106"/>
    </row>
    <row r="98" spans="4:37" x14ac:dyDescent="0.25">
      <c r="D98">
        <v>59</v>
      </c>
      <c r="M98" s="108"/>
      <c r="AG98" s="106"/>
      <c r="AH98" s="106"/>
      <c r="AI98" s="106"/>
      <c r="AJ98" s="106"/>
      <c r="AK98" s="106"/>
    </row>
    <row r="99" spans="4:37" x14ac:dyDescent="0.25">
      <c r="D99">
        <v>54</v>
      </c>
      <c r="M99" s="108"/>
      <c r="AG99" s="106"/>
      <c r="AH99" s="106"/>
      <c r="AI99" s="106"/>
      <c r="AJ99" s="106"/>
      <c r="AK99" s="106"/>
    </row>
    <row r="100" spans="4:37" x14ac:dyDescent="0.25">
      <c r="D100">
        <v>54</v>
      </c>
      <c r="M100" s="108"/>
      <c r="AG100" s="106"/>
      <c r="AH100" s="106"/>
      <c r="AI100" s="106"/>
      <c r="AJ100" s="106"/>
      <c r="AK100" s="106"/>
    </row>
    <row r="101" spans="4:37" x14ac:dyDescent="0.25">
      <c r="D101">
        <v>56</v>
      </c>
      <c r="M101" s="108"/>
      <c r="AG101" s="106"/>
      <c r="AH101" s="106"/>
      <c r="AI101" s="106"/>
      <c r="AJ101" s="106"/>
      <c r="AK101" s="106"/>
    </row>
    <row r="102" spans="4:37" x14ac:dyDescent="0.25">
      <c r="D102">
        <v>60</v>
      </c>
      <c r="M102" s="108"/>
      <c r="AG102" s="106"/>
      <c r="AH102" s="106"/>
      <c r="AI102" s="106"/>
      <c r="AJ102" s="106"/>
      <c r="AK102" s="106"/>
    </row>
    <row r="103" spans="4:37" x14ac:dyDescent="0.25">
      <c r="D103">
        <v>57</v>
      </c>
      <c r="M103" s="108"/>
      <c r="AG103" s="106"/>
      <c r="AH103" s="106"/>
      <c r="AI103" s="106"/>
      <c r="AJ103" s="106"/>
      <c r="AK103" s="106"/>
    </row>
    <row r="104" spans="4:37" x14ac:dyDescent="0.25">
      <c r="D104">
        <v>59</v>
      </c>
      <c r="M104" s="108"/>
      <c r="AG104" s="106"/>
      <c r="AH104" s="106"/>
      <c r="AI104" s="106"/>
      <c r="AJ104" s="106"/>
      <c r="AK104" s="106"/>
    </row>
    <row r="105" spans="4:37" x14ac:dyDescent="0.25">
      <c r="D105">
        <v>60</v>
      </c>
      <c r="M105" s="108"/>
      <c r="AG105" s="106"/>
      <c r="AH105" s="106"/>
      <c r="AI105" s="106"/>
      <c r="AJ105" s="106"/>
      <c r="AK105" s="106"/>
    </row>
    <row r="106" spans="4:37" x14ac:dyDescent="0.25">
      <c r="D106">
        <v>57</v>
      </c>
      <c r="M106" s="108"/>
      <c r="AG106" s="106"/>
      <c r="AH106" s="106"/>
      <c r="AI106" s="106"/>
      <c r="AJ106" s="106"/>
      <c r="AK106" s="106"/>
    </row>
    <row r="107" spans="4:37" x14ac:dyDescent="0.25">
      <c r="D107">
        <v>58</v>
      </c>
      <c r="M107" s="108"/>
      <c r="AG107" s="106"/>
      <c r="AH107" s="106"/>
      <c r="AI107" s="106"/>
      <c r="AJ107" s="106"/>
      <c r="AK107" s="106"/>
    </row>
    <row r="108" spans="4:37" x14ac:dyDescent="0.25">
      <c r="D108">
        <v>58</v>
      </c>
      <c r="M108" s="108"/>
      <c r="AG108" s="106"/>
      <c r="AH108" s="106"/>
      <c r="AI108" s="106"/>
      <c r="AJ108" s="106"/>
      <c r="AK108" s="106"/>
    </row>
    <row r="109" spans="4:37" x14ac:dyDescent="0.25">
      <c r="D109">
        <v>60</v>
      </c>
      <c r="M109" s="108"/>
      <c r="AG109" s="106"/>
      <c r="AH109" s="106"/>
      <c r="AI109" s="106"/>
      <c r="AJ109" s="106"/>
      <c r="AK109" s="106"/>
    </row>
    <row r="110" spans="4:37" x14ac:dyDescent="0.25">
      <c r="D110">
        <v>60</v>
      </c>
      <c r="M110" s="108"/>
      <c r="AG110" s="106"/>
      <c r="AH110" s="106"/>
      <c r="AI110" s="106"/>
      <c r="AJ110" s="106"/>
      <c r="AK110" s="106"/>
    </row>
    <row r="111" spans="4:37" x14ac:dyDescent="0.25">
      <c r="D111">
        <v>58</v>
      </c>
      <c r="M111" s="108"/>
      <c r="AG111" s="106"/>
      <c r="AH111" s="106"/>
      <c r="AI111" s="106"/>
      <c r="AJ111" s="106"/>
      <c r="AK111" s="106"/>
    </row>
    <row r="112" spans="4:37" x14ac:dyDescent="0.25">
      <c r="D112">
        <v>60</v>
      </c>
      <c r="M112" s="108"/>
      <c r="AG112" s="106"/>
      <c r="AH112" s="106"/>
      <c r="AI112" s="106"/>
      <c r="AJ112" s="106"/>
      <c r="AK112" s="106"/>
    </row>
    <row r="113" spans="4:37" x14ac:dyDescent="0.25">
      <c r="D113">
        <v>59</v>
      </c>
      <c r="M113" s="108"/>
      <c r="AG113" s="106"/>
      <c r="AH113" s="106"/>
      <c r="AI113" s="106"/>
      <c r="AJ113" s="106"/>
      <c r="AK113" s="106"/>
    </row>
    <row r="114" spans="4:37" x14ac:dyDescent="0.25">
      <c r="D114">
        <v>60</v>
      </c>
      <c r="M114" s="108"/>
      <c r="AG114" s="106"/>
      <c r="AH114" s="106"/>
      <c r="AI114" s="106"/>
      <c r="AJ114" s="106"/>
      <c r="AK114" s="106"/>
    </row>
    <row r="115" spans="4:37" x14ac:dyDescent="0.25">
      <c r="D115">
        <v>60</v>
      </c>
      <c r="M115" s="108"/>
      <c r="AG115" s="106"/>
      <c r="AH115" s="106"/>
      <c r="AI115" s="106"/>
      <c r="AJ115" s="106"/>
      <c r="AK115" s="106"/>
    </row>
    <row r="116" spans="4:37" x14ac:dyDescent="0.25">
      <c r="D116">
        <v>59</v>
      </c>
      <c r="M116" s="108"/>
      <c r="AG116" s="106"/>
      <c r="AH116" s="106"/>
      <c r="AI116" s="106"/>
      <c r="AJ116" s="106"/>
      <c r="AK116" s="106"/>
    </row>
    <row r="117" spans="4:37" x14ac:dyDescent="0.25">
      <c r="D117">
        <v>59</v>
      </c>
      <c r="M117" s="108"/>
      <c r="AG117" s="106"/>
      <c r="AH117" s="106"/>
      <c r="AI117" s="106"/>
      <c r="AJ117" s="106"/>
      <c r="AK117" s="106"/>
    </row>
    <row r="118" spans="4:37" x14ac:dyDescent="0.25">
      <c r="D118">
        <v>54</v>
      </c>
      <c r="M118" s="108"/>
      <c r="AG118" s="106"/>
      <c r="AH118" s="106"/>
      <c r="AI118" s="106"/>
      <c r="AJ118" s="106"/>
      <c r="AK118" s="106"/>
    </row>
    <row r="119" spans="4:37" x14ac:dyDescent="0.25">
      <c r="D119">
        <v>59</v>
      </c>
      <c r="M119" s="108"/>
      <c r="AG119" s="106"/>
      <c r="AH119" s="106"/>
      <c r="AI119" s="106"/>
      <c r="AJ119" s="106"/>
      <c r="AK119" s="106"/>
    </row>
    <row r="120" spans="4:37" x14ac:dyDescent="0.25">
      <c r="D120">
        <v>56</v>
      </c>
      <c r="M120" s="108"/>
      <c r="AG120" s="106"/>
      <c r="AH120" s="106"/>
      <c r="AI120" s="106"/>
      <c r="AJ120" s="106"/>
      <c r="AK120" s="106"/>
    </row>
    <row r="121" spans="4:37" x14ac:dyDescent="0.25">
      <c r="D121">
        <v>57</v>
      </c>
      <c r="M121" s="108"/>
      <c r="AG121" s="106"/>
      <c r="AH121" s="106"/>
      <c r="AI121" s="106"/>
      <c r="AJ121" s="106"/>
      <c r="AK121" s="106"/>
    </row>
    <row r="122" spans="4:37" x14ac:dyDescent="0.25">
      <c r="D122">
        <v>54</v>
      </c>
      <c r="M122" s="108"/>
      <c r="AG122" s="106"/>
      <c r="AH122" s="106"/>
      <c r="AI122" s="106"/>
      <c r="AJ122" s="106"/>
      <c r="AK122" s="106"/>
    </row>
    <row r="123" spans="4:37" x14ac:dyDescent="0.25">
      <c r="D123">
        <v>59</v>
      </c>
      <c r="M123" s="108"/>
      <c r="AG123" s="106"/>
      <c r="AH123" s="106"/>
      <c r="AI123" s="106"/>
      <c r="AJ123" s="106"/>
      <c r="AK123" s="106"/>
    </row>
    <row r="124" spans="4:37" x14ac:dyDescent="0.25">
      <c r="D124">
        <v>59</v>
      </c>
      <c r="M124" s="108"/>
      <c r="AG124" s="106"/>
      <c r="AH124" s="106"/>
      <c r="AI124" s="106"/>
      <c r="AJ124" s="106"/>
      <c r="AK124" s="106"/>
    </row>
    <row r="125" spans="4:37" x14ac:dyDescent="0.25">
      <c r="D125">
        <v>59</v>
      </c>
      <c r="M125" s="108"/>
      <c r="AG125" s="106"/>
      <c r="AH125" s="106"/>
      <c r="AI125" s="106"/>
      <c r="AJ125" s="106"/>
      <c r="AK125" s="106"/>
    </row>
    <row r="126" spans="4:37" x14ac:dyDescent="0.25">
      <c r="D126">
        <v>60</v>
      </c>
      <c r="M126" s="108"/>
      <c r="AG126" s="106"/>
      <c r="AH126" s="106"/>
      <c r="AI126" s="106"/>
      <c r="AJ126" s="106"/>
      <c r="AK126" s="106"/>
    </row>
    <row r="127" spans="4:37" x14ac:dyDescent="0.25">
      <c r="D127">
        <v>60</v>
      </c>
      <c r="M127" s="108"/>
      <c r="AG127" s="106"/>
      <c r="AH127" s="106"/>
      <c r="AI127" s="106"/>
      <c r="AJ127" s="106"/>
      <c r="AK127" s="106"/>
    </row>
    <row r="128" spans="4:37" x14ac:dyDescent="0.25">
      <c r="D128">
        <v>56</v>
      </c>
      <c r="M128" s="108"/>
      <c r="AG128" s="106"/>
      <c r="AH128" s="106"/>
      <c r="AI128" s="106"/>
      <c r="AJ128" s="106"/>
      <c r="AK128" s="106"/>
    </row>
    <row r="129" spans="4:37" x14ac:dyDescent="0.25">
      <c r="D129">
        <v>57</v>
      </c>
      <c r="M129" s="108"/>
      <c r="AG129" s="106"/>
      <c r="AH129" s="106"/>
      <c r="AI129" s="106"/>
      <c r="AJ129" s="106"/>
      <c r="AK129" s="106"/>
    </row>
  </sheetData>
  <mergeCells count="1">
    <mergeCell ref="G2:N2"/>
  </mergeCells>
  <conditionalFormatting sqref="C52:N59">
    <cfRule type="expression" dxfId="5" priority="5">
      <formula>OR(C52&gt;=1,C52&lt;=-1)</formula>
    </cfRule>
    <cfRule type="expression" dxfId="4" priority="6">
      <formula>OR(C52&gt;=0.1,C52&lt;=-0.1)</formula>
    </cfRule>
  </conditionalFormatting>
  <conditionalFormatting sqref="C44:N45">
    <cfRule type="cellIs" dxfId="3" priority="1" operator="lessThan">
      <formula>-50%</formula>
    </cfRule>
    <cfRule type="cellIs" dxfId="2" priority="2" operator="greaterThan">
      <formula>50%</formula>
    </cfRule>
    <cfRule type="cellIs" dxfId="1" priority="3" operator="greaterThan">
      <formula>20%</formula>
    </cfRule>
    <cfRule type="cellIs" dxfId="0" priority="4" operator="lessThan">
      <formula>-20%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HH-Liste nach Gebäude</vt:lpstr>
      <vt:lpstr>HH-Liste nach Wohntyp</vt:lpstr>
      <vt:lpstr>Kontrolle Aussstattung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Groiß</dc:creator>
  <cp:lastModifiedBy>Franz Zeilinger</cp:lastModifiedBy>
  <dcterms:created xsi:type="dcterms:W3CDTF">2013-02-06T08:48:38Z</dcterms:created>
  <dcterms:modified xsi:type="dcterms:W3CDTF">2013-10-21T12:05:31Z</dcterms:modified>
</cp:coreProperties>
</file>