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40009_{F0BD2F6B-F4E2-42B7-BA84-BAB951617675}" xr6:coauthVersionLast="47" xr6:coauthVersionMax="47" xr10:uidLastSave="{00000000-0000-0000-0000-000000000000}"/>
  <bookViews>
    <workbookView xWindow="-108" yWindow="-108" windowWidth="23256" windowHeight="12576"/>
  </bookViews>
  <sheets>
    <sheet name="c_err" sheetId="1" r:id="rId1"/>
  </sheets>
  <calcPr calcId="0"/>
</workbook>
</file>

<file path=xl/calcChain.xml><?xml version="1.0" encoding="utf-8"?>
<calcChain xmlns="http://schemas.openxmlformats.org/spreadsheetml/2006/main">
  <c r="F91" i="1" l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90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</calcChain>
</file>

<file path=xl/sharedStrings.xml><?xml version="1.0" encoding="utf-8"?>
<sst xmlns="http://schemas.openxmlformats.org/spreadsheetml/2006/main" count="116" uniqueCount="101">
  <si>
    <t>eba2026a-7b27-4a2f-9094-04ce074cc807</t>
  </si>
  <si>
    <t>cb639434-6a61-4dc0-a3ef-ff25c7046061</t>
  </si>
  <si>
    <t>200685f3-c4a4-47f7-af5d-e8d46adc3cf6</t>
  </si>
  <si>
    <t>5c4c76af-8d65-48f7-8645-986553712cc0</t>
  </si>
  <si>
    <t>605a14cf-06c8-4a1d-b83c-ac0dc3fa9373</t>
  </si>
  <si>
    <t>49bdf45a-4977-4f33-ada2-3086c7646bd7</t>
  </si>
  <si>
    <t>56ba6c54-4fb2-4433-bc43-c828fd51ebd1</t>
  </si>
  <si>
    <t>4697ae31-aa1b-405d-8e2f-a665d2a7dbca</t>
  </si>
  <si>
    <t>7e201193-2f25-4e95-bf07-ff74d79bae1b</t>
  </si>
  <si>
    <t>fa671f20-828a-44c5-a374-6598a6df1140</t>
  </si>
  <si>
    <t>0d9bd2c2-ef32-4c5e-b80e-9ec2976ecd7e</t>
  </si>
  <si>
    <t>8ec6729a-3f90-4457-9616-6e553733e3ae</t>
  </si>
  <si>
    <t>1af83db8-24bc-47ee-89ae-c9aa98cbbfc3</t>
  </si>
  <si>
    <t>4a299b7b-7dd6-45b9-9596-fce63f8e3485</t>
  </si>
  <si>
    <t>0ef85030-ee9f-4550-86d3-0b0971b0f415</t>
  </si>
  <si>
    <t>4c75ada4-a67d-4737-a6ba-a5d289c3c682</t>
  </si>
  <si>
    <t>393df4b5-5729-4606-8463-61481b493ba7</t>
  </si>
  <si>
    <t>f6b6b040-5499-450f-b279-6919280b7c62</t>
  </si>
  <si>
    <t>00d590c2-2018-43c7-b075-643cd97e32ea</t>
  </si>
  <si>
    <t>ba6fa73a-1771-458a-9bf0-1230f7e92a65</t>
  </si>
  <si>
    <t>cd6e70cb-e836-471b-98e4-aaa8663b34c9</t>
  </si>
  <si>
    <t>1280a3dd-a5f0-4bdb-b9ae-60b3b6d828e1</t>
  </si>
  <si>
    <t>e5157775-d944-4642-9bd4-cfd08a896976</t>
  </si>
  <si>
    <t>41aa9929-8948-4103-94e4-98fb995a8ebc</t>
  </si>
  <si>
    <t>fb8802c1-af92-4819-855d-a40cbf3c87b2</t>
  </si>
  <si>
    <t>d04a8b36-7c30-474e-bf85-0e783dbac242</t>
  </si>
  <si>
    <t>043e6232-dc4f-4d59-ba3b-2dd55f6d1e0f</t>
  </si>
  <si>
    <t>3e43e84f-90be-4b38-b491-7a29c3192f94</t>
  </si>
  <si>
    <t>16c03e8c-caa1-4e71-b2a8-8eee525e740a</t>
  </si>
  <si>
    <t>97917af0-db08-43aa-8cf7-c915759763dc</t>
  </si>
  <si>
    <t>6cdcb7e4-6ff1-4521-8325-65f4f2cd2b14</t>
  </si>
  <si>
    <t>09df2c4a-9f01-4cd6-9583-b8083e58669a</t>
  </si>
  <si>
    <t>ec7a404e-dcf7-4612-97c6-fdf5417419dd</t>
  </si>
  <si>
    <t>c66037e5-bdea-4bfd-9cae-85d75f7f21b1</t>
  </si>
  <si>
    <t>13f179e3-191a-447c-80d0-f0d10bfc0677</t>
  </si>
  <si>
    <t>7a3894ab-b0a7-4873-a730-ff58eb4d0c3f</t>
  </si>
  <si>
    <t>150d9ef8-eb96-48bf-8820-420108097e66</t>
  </si>
  <si>
    <t>7834c003-8036-4df7-aedc-fdf0168cf9ce</t>
  </si>
  <si>
    <t>b244a34d-4087-40b9-8d44-d251632f4b4c</t>
  </si>
  <si>
    <t>e454e319-d0f6-4fca-92da-98ca9fd4cb5b</t>
  </si>
  <si>
    <t>a6287fd4-0425-473f-bc91-ad67139d51e0</t>
  </si>
  <si>
    <t>a14f28e0-abde-47f3-b9e3-a7e346569615</t>
  </si>
  <si>
    <t>0188c6b9-f64f-4845-be90-5d26f4c56cd3</t>
  </si>
  <si>
    <t>874f406c-5fc7-494d-9d48-961c28170e2b</t>
  </si>
  <si>
    <t>7797908a-c8c9-4562-9d23-f04c6e8ce8ce</t>
  </si>
  <si>
    <t>3a48c3fb-b956-4d32-875d-336c98e8272b</t>
  </si>
  <si>
    <t>43a94174-5544-4a1e-b97f-1d2b1538fc8a</t>
  </si>
  <si>
    <t>fa65f0c4-a3e7-470b-8ce6-b1f70878b6a9</t>
  </si>
  <si>
    <t>89a39dab-c7d5-4a35-ad10-1156e3b95014</t>
  </si>
  <si>
    <t>bcf6662e-d9d1-4005-bdb0-d42f023c6302</t>
  </si>
  <si>
    <t>171e1d52-3d91-4085-bbf2-68321ad019aa</t>
  </si>
  <si>
    <t>7944ee8e-6dfa-4668-a13b-e8ddaf8356ff</t>
  </si>
  <si>
    <t>1693b1eb-6dda-488d-abc5-31cb91cf1e53</t>
  </si>
  <si>
    <t>f0b48fec-024f-4bfc-a814-2d762793c6c3</t>
  </si>
  <si>
    <t>42880500-464d-4ce5-9c3c-ad5bcda86254</t>
  </si>
  <si>
    <t>d400e1f4-1f1f-48bc-b691-e7b31b5411dc</t>
  </si>
  <si>
    <t>f7f14a0e-4e2b-44c6-a276-6f653bb4f615</t>
  </si>
  <si>
    <t>68c63ec9-a4b7-41e1-899a-e20303eefe57</t>
  </si>
  <si>
    <t>e7bb6580-2ebc-4379-8dda-6168abcc433b</t>
  </si>
  <si>
    <t>26e4f22a-6cd4-4e73-9918-9a84b2e420ca</t>
  </si>
  <si>
    <t>cff01a9d-860a-4676-82a3-7c55667c6883</t>
  </si>
  <si>
    <t>2402698b-6239-4cbc-9448-2838e0554bdd</t>
  </si>
  <si>
    <t>6fcc63ea-cece-44c1-878c-7713fd9adf9f</t>
  </si>
  <si>
    <t>f5a1ce88-24ee-4bff-87f3-fea42dcd230a</t>
  </si>
  <si>
    <t>763b5426-2dcb-4744-b0f6-4e69818bafe6</t>
  </si>
  <si>
    <t>39e968cc-b222-4f51-bcf6-018291be5a70</t>
  </si>
  <si>
    <t>64321595-e50e-4b76-89ab-b7192448a5d1</t>
  </si>
  <si>
    <t>a5165860-99fc-4e89-92ee-aa1080557db7</t>
  </si>
  <si>
    <t>2179c4ce-3f23-4e7e-8aa4-a141e2611b17</t>
  </si>
  <si>
    <t>5d683961-ac15-4521-a24b-f4a3bc62191d</t>
  </si>
  <si>
    <t>f20e989a-52be-4048-9e8b-c15e24b87505</t>
  </si>
  <si>
    <t>87122d42-ce23-419a-bb6b-afafa675aab9</t>
  </si>
  <si>
    <t>914aa87e-dce2-4189-92e3-61df38a423e9</t>
  </si>
  <si>
    <t>f7c37107-580a-442b-89eb-fa8e903fcee2</t>
  </si>
  <si>
    <t>2ffe9576-17a9-4c94-9db4-5e32a78e68c9</t>
  </si>
  <si>
    <t>97b7121c-5646-404f-88e7-b5ae48a9e463</t>
  </si>
  <si>
    <t>d4ecf0ef-477b-44de-9a50-40aa9f4d7614</t>
  </si>
  <si>
    <t>cc7cf8d5-012e-4920-8930-471073e10f5d</t>
  </si>
  <si>
    <t>c9f3cc52-1a52-4d23-8931-5b07c538b870</t>
  </si>
  <si>
    <t>Total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</si>
  <si>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</si>
  <si>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</si>
  <si>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</si>
  <si>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</si>
  <si>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</si>
  <si>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</si>
  <si>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</si>
  <si>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</si>
  <si>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</si>
  <si>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</si>
  <si>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&lt;=40</t>
  </si>
  <si>
    <t>&lt;=50</t>
  </si>
  <si>
    <t>&lt;=70</t>
  </si>
  <si>
    <t>&lt;=90</t>
  </si>
  <si>
    <t>&lt;=100</t>
  </si>
  <si>
    <t>Error Threshold</t>
  </si>
  <si>
    <t>Success Rate (%)</t>
  </si>
  <si>
    <t>Ours</t>
  </si>
  <si>
    <t>NiLOC</t>
  </si>
  <si>
    <t>PF</t>
  </si>
  <si>
    <t>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</si>
</sst>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/>
    </xf>
    <xf numFmtId="0" fontId="10" fillId="6" borderId="5" xfId="1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82" workbookViewId="0">
      <selection activeCell="N90" sqref="N90"/>
    </sheetView>
  </sheetViews>
  <sheetFormatPr defaultRowHeight="14.4" x14ac:dyDescent="0.3"/>
  <cols>
    <col min="5" max="5" width="19.44140625" customWidth="1"/>
  </cols>
  <sheetData>
    <row r="1" spans="1:2" x14ac:dyDescent="0.3">
      <c r="A1" t="s">
        <v>0</v>
      </c>
      <c r="B1">
        <v>3.8790769250000001</v>
      </c>
    </row>
    <row r="2" spans="1:2" x14ac:dyDescent="0.3">
      <c r="A2" t="s">
        <v>1</v>
      </c>
      <c r="B2">
        <v>16.10940986</v>
      </c>
    </row>
    <row r="3" spans="1:2" x14ac:dyDescent="0.3">
      <c r="A3" t="s">
        <v>2</v>
      </c>
      <c r="B3">
        <v>14.630176430000001</v>
      </c>
    </row>
    <row r="4" spans="1:2" x14ac:dyDescent="0.3">
      <c r="A4" t="s">
        <v>3</v>
      </c>
      <c r="B4">
        <v>7.0932959440000003</v>
      </c>
    </row>
    <row r="5" spans="1:2" x14ac:dyDescent="0.3">
      <c r="A5" t="s">
        <v>4</v>
      </c>
      <c r="B5">
        <v>5.3167755110000003</v>
      </c>
    </row>
    <row r="6" spans="1:2" x14ac:dyDescent="0.3">
      <c r="A6" t="s">
        <v>5</v>
      </c>
      <c r="B6">
        <v>10.330434049999999</v>
      </c>
    </row>
    <row r="7" spans="1:2" x14ac:dyDescent="0.3">
      <c r="A7" t="s">
        <v>6</v>
      </c>
      <c r="B7">
        <v>16.904930929999999</v>
      </c>
    </row>
    <row r="8" spans="1:2" x14ac:dyDescent="0.3">
      <c r="A8" t="s">
        <v>7</v>
      </c>
      <c r="B8">
        <v>9.7350370680000005</v>
      </c>
    </row>
    <row r="9" spans="1:2" x14ac:dyDescent="0.3">
      <c r="A9" s="1" t="s">
        <v>8</v>
      </c>
      <c r="B9">
        <v>7.1700841200000003</v>
      </c>
    </row>
    <row r="10" spans="1:2" x14ac:dyDescent="0.3">
      <c r="A10" t="s">
        <v>9</v>
      </c>
      <c r="B10">
        <v>2.8036854419999999</v>
      </c>
    </row>
    <row r="11" spans="1:2" x14ac:dyDescent="0.3">
      <c r="A11" t="s">
        <v>10</v>
      </c>
      <c r="B11">
        <v>9.0554760919999993</v>
      </c>
    </row>
    <row r="12" spans="1:2" x14ac:dyDescent="0.3">
      <c r="A12" t="s">
        <v>11</v>
      </c>
      <c r="B12">
        <v>18.678739400000001</v>
      </c>
    </row>
    <row r="13" spans="1:2" x14ac:dyDescent="0.3">
      <c r="A13" t="s">
        <v>12</v>
      </c>
      <c r="B13">
        <v>19.941733670000001</v>
      </c>
    </row>
    <row r="14" spans="1:2" x14ac:dyDescent="0.3">
      <c r="A14" t="s">
        <v>13</v>
      </c>
      <c r="B14">
        <v>11.09984901</v>
      </c>
    </row>
    <row r="15" spans="1:2" x14ac:dyDescent="0.3">
      <c r="A15" t="s">
        <v>14</v>
      </c>
      <c r="B15">
        <v>14.68161701</v>
      </c>
    </row>
    <row r="16" spans="1:2" x14ac:dyDescent="0.3">
      <c r="A16" t="s">
        <v>15</v>
      </c>
      <c r="B16">
        <v>15.186733200000001</v>
      </c>
    </row>
    <row r="17" spans="1:2" x14ac:dyDescent="0.3">
      <c r="A17" t="s">
        <v>16</v>
      </c>
      <c r="B17">
        <v>8.2977465890000008</v>
      </c>
    </row>
    <row r="18" spans="1:2" x14ac:dyDescent="0.3">
      <c r="A18" t="s">
        <v>17</v>
      </c>
      <c r="B18">
        <v>3.822757271</v>
      </c>
    </row>
    <row r="19" spans="1:2" x14ac:dyDescent="0.3">
      <c r="A19" t="s">
        <v>18</v>
      </c>
      <c r="B19">
        <v>10.264172909999999</v>
      </c>
    </row>
    <row r="20" spans="1:2" x14ac:dyDescent="0.3">
      <c r="A20" t="s">
        <v>19</v>
      </c>
      <c r="B20">
        <v>13.98100064</v>
      </c>
    </row>
    <row r="21" spans="1:2" x14ac:dyDescent="0.3">
      <c r="A21" t="s">
        <v>20</v>
      </c>
      <c r="B21">
        <v>19.973640400000001</v>
      </c>
    </row>
    <row r="22" spans="1:2" x14ac:dyDescent="0.3">
      <c r="A22" t="s">
        <v>21</v>
      </c>
      <c r="B22">
        <v>30.933100280000001</v>
      </c>
    </row>
    <row r="23" spans="1:2" x14ac:dyDescent="0.3">
      <c r="A23" t="s">
        <v>22</v>
      </c>
      <c r="B23">
        <v>14.41329799</v>
      </c>
    </row>
    <row r="24" spans="1:2" x14ac:dyDescent="0.3">
      <c r="A24" t="s">
        <v>23</v>
      </c>
      <c r="B24">
        <v>3.7811105189999998</v>
      </c>
    </row>
    <row r="25" spans="1:2" x14ac:dyDescent="0.3">
      <c r="A25" t="s">
        <v>24</v>
      </c>
      <c r="B25">
        <v>15.035685429999999</v>
      </c>
    </row>
    <row r="26" spans="1:2" x14ac:dyDescent="0.3">
      <c r="A26" t="s">
        <v>25</v>
      </c>
      <c r="B26">
        <v>7.5205173529999998</v>
      </c>
    </row>
    <row r="27" spans="1:2" x14ac:dyDescent="0.3">
      <c r="A27" s="1" t="s">
        <v>26</v>
      </c>
      <c r="B27">
        <v>4.7880343590000001</v>
      </c>
    </row>
    <row r="28" spans="1:2" x14ac:dyDescent="0.3">
      <c r="A28" t="s">
        <v>27</v>
      </c>
      <c r="B28">
        <v>5.4590925080000003</v>
      </c>
    </row>
    <row r="29" spans="1:2" x14ac:dyDescent="0.3">
      <c r="A29" t="s">
        <v>28</v>
      </c>
      <c r="B29">
        <v>7.7452818409999997</v>
      </c>
    </row>
    <row r="30" spans="1:2" x14ac:dyDescent="0.3">
      <c r="A30" t="s">
        <v>29</v>
      </c>
      <c r="B30">
        <v>0.33878598799999998</v>
      </c>
    </row>
    <row r="31" spans="1:2" x14ac:dyDescent="0.3">
      <c r="A31" t="s">
        <v>30</v>
      </c>
      <c r="B31">
        <v>17.155971149999999</v>
      </c>
    </row>
    <row r="32" spans="1:2" x14ac:dyDescent="0.3">
      <c r="A32" t="s">
        <v>31</v>
      </c>
      <c r="B32">
        <v>18.78164713</v>
      </c>
    </row>
    <row r="33" spans="1:2" x14ac:dyDescent="0.3">
      <c r="A33" t="s">
        <v>32</v>
      </c>
      <c r="B33">
        <v>23.685633960000001</v>
      </c>
    </row>
    <row r="34" spans="1:2" x14ac:dyDescent="0.3">
      <c r="A34" t="s">
        <v>33</v>
      </c>
      <c r="B34">
        <v>0.55679157999999995</v>
      </c>
    </row>
    <row r="35" spans="1:2" x14ac:dyDescent="0.3">
      <c r="A35" t="s">
        <v>34</v>
      </c>
      <c r="B35">
        <v>14.08217286</v>
      </c>
    </row>
    <row r="36" spans="1:2" x14ac:dyDescent="0.3">
      <c r="A36" t="s">
        <v>35</v>
      </c>
      <c r="B36">
        <v>2.7495865000000001E-2</v>
      </c>
    </row>
    <row r="37" spans="1:2" x14ac:dyDescent="0.3">
      <c r="A37" t="s">
        <v>36</v>
      </c>
      <c r="B37">
        <v>25.836259729999998</v>
      </c>
    </row>
    <row r="38" spans="1:2" x14ac:dyDescent="0.3">
      <c r="A38" t="s">
        <v>37</v>
      </c>
      <c r="B38">
        <v>1.042857079</v>
      </c>
    </row>
    <row r="39" spans="1:2" x14ac:dyDescent="0.3">
      <c r="A39" t="s">
        <v>38</v>
      </c>
      <c r="B39">
        <v>24.503455599999999</v>
      </c>
    </row>
    <row r="40" spans="1:2" x14ac:dyDescent="0.3">
      <c r="A40" t="s">
        <v>39</v>
      </c>
      <c r="B40">
        <v>24.63435041</v>
      </c>
    </row>
    <row r="41" spans="1:2" x14ac:dyDescent="0.3">
      <c r="A41" t="s">
        <v>40</v>
      </c>
      <c r="B41">
        <v>6.8556547600000002</v>
      </c>
    </row>
    <row r="42" spans="1:2" x14ac:dyDescent="0.3">
      <c r="A42" t="s">
        <v>41</v>
      </c>
      <c r="B42">
        <v>10.771464460000001</v>
      </c>
    </row>
    <row r="43" spans="1:2" x14ac:dyDescent="0.3">
      <c r="A43" t="s">
        <v>42</v>
      </c>
      <c r="B43">
        <v>12.51940628</v>
      </c>
    </row>
    <row r="44" spans="1:2" x14ac:dyDescent="0.3">
      <c r="A44" t="s">
        <v>43</v>
      </c>
      <c r="B44">
        <v>6.0259319659999999</v>
      </c>
    </row>
    <row r="45" spans="1:2" x14ac:dyDescent="0.3">
      <c r="A45" t="s">
        <v>44</v>
      </c>
      <c r="B45">
        <v>4.9478865450000002</v>
      </c>
    </row>
    <row r="46" spans="1:2" x14ac:dyDescent="0.3">
      <c r="A46" t="s">
        <v>45</v>
      </c>
      <c r="B46">
        <v>16.575070180000001</v>
      </c>
    </row>
    <row r="47" spans="1:2" x14ac:dyDescent="0.3">
      <c r="A47" t="s">
        <v>46</v>
      </c>
      <c r="B47">
        <v>10.70427881</v>
      </c>
    </row>
    <row r="48" spans="1:2" x14ac:dyDescent="0.3">
      <c r="A48" t="s">
        <v>47</v>
      </c>
      <c r="B48">
        <v>23.107320309999999</v>
      </c>
    </row>
    <row r="49" spans="1:2" x14ac:dyDescent="0.3">
      <c r="A49" t="s">
        <v>48</v>
      </c>
      <c r="B49">
        <v>19.222467980000001</v>
      </c>
    </row>
    <row r="50" spans="1:2" x14ac:dyDescent="0.3">
      <c r="A50" t="s">
        <v>49</v>
      </c>
      <c r="B50">
        <v>5.8852493250000002</v>
      </c>
    </row>
    <row r="51" spans="1:2" x14ac:dyDescent="0.3">
      <c r="A51" t="s">
        <v>50</v>
      </c>
      <c r="B51">
        <v>21.968801119999998</v>
      </c>
    </row>
    <row r="52" spans="1:2" x14ac:dyDescent="0.3">
      <c r="A52" t="s">
        <v>51</v>
      </c>
      <c r="B52">
        <v>4.9967834670000002</v>
      </c>
    </row>
    <row r="53" spans="1:2" x14ac:dyDescent="0.3">
      <c r="A53" t="s">
        <v>52</v>
      </c>
      <c r="B53">
        <v>20.768654819999998</v>
      </c>
    </row>
    <row r="54" spans="1:2" x14ac:dyDescent="0.3">
      <c r="A54" t="s">
        <v>53</v>
      </c>
      <c r="B54">
        <v>7.9489684560000002</v>
      </c>
    </row>
    <row r="55" spans="1:2" x14ac:dyDescent="0.3">
      <c r="A55" t="s">
        <v>54</v>
      </c>
      <c r="B55">
        <v>8.9321479069999992</v>
      </c>
    </row>
    <row r="56" spans="1:2" x14ac:dyDescent="0.3">
      <c r="A56" t="s">
        <v>55</v>
      </c>
      <c r="B56">
        <v>15.24175953</v>
      </c>
    </row>
    <row r="57" spans="1:2" x14ac:dyDescent="0.3">
      <c r="A57" t="s">
        <v>56</v>
      </c>
      <c r="B57">
        <v>20.64111763</v>
      </c>
    </row>
    <row r="58" spans="1:2" x14ac:dyDescent="0.3">
      <c r="A58" t="s">
        <v>57</v>
      </c>
      <c r="B58">
        <v>6.8848207849999996</v>
      </c>
    </row>
    <row r="59" spans="1:2" x14ac:dyDescent="0.3">
      <c r="A59" t="s">
        <v>58</v>
      </c>
      <c r="B59">
        <v>25.231993549999999</v>
      </c>
    </row>
    <row r="60" spans="1:2" x14ac:dyDescent="0.3">
      <c r="A60" t="s">
        <v>59</v>
      </c>
      <c r="B60">
        <v>10.80715241</v>
      </c>
    </row>
    <row r="61" spans="1:2" x14ac:dyDescent="0.3">
      <c r="A61" t="s">
        <v>60</v>
      </c>
      <c r="B61">
        <v>16.591176619999999</v>
      </c>
    </row>
    <row r="62" spans="1:2" x14ac:dyDescent="0.3">
      <c r="A62" t="s">
        <v>61</v>
      </c>
      <c r="B62">
        <v>15.952049329999999</v>
      </c>
    </row>
    <row r="63" spans="1:2" x14ac:dyDescent="0.3">
      <c r="A63" t="s">
        <v>62</v>
      </c>
      <c r="B63">
        <v>24.173082919999999</v>
      </c>
    </row>
    <row r="64" spans="1:2" x14ac:dyDescent="0.3">
      <c r="A64" t="s">
        <v>63</v>
      </c>
      <c r="B64">
        <v>6.7744074269999999</v>
      </c>
    </row>
    <row r="65" spans="1:2" x14ac:dyDescent="0.3">
      <c r="A65" t="s">
        <v>64</v>
      </c>
      <c r="B65">
        <v>13.80184948</v>
      </c>
    </row>
    <row r="66" spans="1:2" x14ac:dyDescent="0.3">
      <c r="A66" s="1" t="s">
        <v>65</v>
      </c>
      <c r="B66">
        <v>18.364584539999999</v>
      </c>
    </row>
    <row r="67" spans="1:2" x14ac:dyDescent="0.3">
      <c r="A67" t="s">
        <v>66</v>
      </c>
      <c r="B67">
        <v>13.263481369999999</v>
      </c>
    </row>
    <row r="68" spans="1:2" x14ac:dyDescent="0.3">
      <c r="A68" t="s">
        <v>67</v>
      </c>
      <c r="B68">
        <v>15.94390901</v>
      </c>
    </row>
    <row r="69" spans="1:2" x14ac:dyDescent="0.3">
      <c r="A69" t="s">
        <v>68</v>
      </c>
      <c r="B69">
        <v>12.51946633</v>
      </c>
    </row>
    <row r="70" spans="1:2" x14ac:dyDescent="0.3">
      <c r="A70" t="s">
        <v>69</v>
      </c>
      <c r="B70">
        <v>6.2725402819999996</v>
      </c>
    </row>
    <row r="71" spans="1:2" x14ac:dyDescent="0.3">
      <c r="A71" t="s">
        <v>70</v>
      </c>
      <c r="B71">
        <v>6.303622678</v>
      </c>
    </row>
    <row r="72" spans="1:2" x14ac:dyDescent="0.3">
      <c r="A72" t="s">
        <v>71</v>
      </c>
      <c r="B72">
        <v>3.6194241329999999</v>
      </c>
    </row>
    <row r="73" spans="1:2" x14ac:dyDescent="0.3">
      <c r="A73" t="s">
        <v>72</v>
      </c>
      <c r="B73">
        <v>20.05889677</v>
      </c>
    </row>
    <row r="74" spans="1:2" x14ac:dyDescent="0.3">
      <c r="A74" t="s">
        <v>73</v>
      </c>
      <c r="B74">
        <v>24.514652869999999</v>
      </c>
    </row>
    <row r="75" spans="1:2" x14ac:dyDescent="0.3">
      <c r="A75" t="s">
        <v>74</v>
      </c>
      <c r="B75">
        <v>3.364062712</v>
      </c>
    </row>
    <row r="76" spans="1:2" x14ac:dyDescent="0.3">
      <c r="A76" t="s">
        <v>75</v>
      </c>
      <c r="B76">
        <v>16.827499459999999</v>
      </c>
    </row>
    <row r="77" spans="1:2" x14ac:dyDescent="0.3">
      <c r="A77" t="s">
        <v>76</v>
      </c>
      <c r="B77">
        <v>3.3730800620000001</v>
      </c>
    </row>
    <row r="78" spans="1:2" x14ac:dyDescent="0.3">
      <c r="A78" t="s">
        <v>77</v>
      </c>
      <c r="B78">
        <v>6.8147408159999996</v>
      </c>
    </row>
    <row r="79" spans="1:2" x14ac:dyDescent="0.3">
      <c r="A79" t="s">
        <v>78</v>
      </c>
      <c r="B79">
        <v>23.96109959</v>
      </c>
    </row>
    <row r="87" spans="1:9" x14ac:dyDescent="0.3">
      <c r="E87" s="2" t="s">
        <v>95</v>
      </c>
      <c r="F87" s="3" t="s">
        <v>96</v>
      </c>
      <c r="G87" s="3"/>
      <c r="H87" s="3"/>
      <c r="I87" s="3"/>
    </row>
    <row r="88" spans="1:9" x14ac:dyDescent="0.3">
      <c r="A88" t="s">
        <v>79</v>
      </c>
      <c r="B88">
        <f>COUNT(B1:B79)</f>
        <v>79</v>
      </c>
      <c r="E88" s="2"/>
      <c r="F88" s="2" t="s">
        <v>97</v>
      </c>
      <c r="G88" s="2" t="s">
        <v>98</v>
      </c>
      <c r="H88" s="2" t="s">
        <v>99</v>
      </c>
      <c r="I88" s="2" t="s">
        <v>100</v>
      </c>
    </row>
    <row r="89" spans="1:9" x14ac:dyDescent="0.3">
      <c r="E89" s="2"/>
      <c r="F89" s="2"/>
      <c r="G89" s="2"/>
      <c r="H89" s="2"/>
      <c r="I89" s="2"/>
    </row>
    <row r="90" spans="1:9" x14ac:dyDescent="0.3">
      <c r="A90" t="s">
        <v>80</v>
      </c>
      <c r="B90">
        <f>COUNTIF(B1:B79,"&lt;=1")*100/B88</f>
        <v>3.7974683544303796</v>
      </c>
      <c r="E90" s="4" t="s">
        <v>80</v>
      </c>
      <c r="F90" s="4">
        <f>ROUND(B90,2)</f>
        <v>3.8</v>
      </c>
      <c r="G90" s="4">
        <v>69.900000000000006</v>
      </c>
      <c r="H90" s="4">
        <v>19.7</v>
      </c>
      <c r="I90" s="4">
        <v>26.3</v>
      </c>
    </row>
    <row r="91" spans="1:9" x14ac:dyDescent="0.3">
      <c r="A91" t="s">
        <v>81</v>
      </c>
      <c r="B91">
        <f>COUNTIF(B1:B79,"&lt;=2")*100/B88</f>
        <v>5.0632911392405067</v>
      </c>
      <c r="E91" s="4" t="s">
        <v>81</v>
      </c>
      <c r="F91" s="4">
        <f t="shared" ref="F91:F104" si="0">ROUND(B91,2)</f>
        <v>5.0599999999999996</v>
      </c>
      <c r="G91" s="4">
        <v>78.099999999999994</v>
      </c>
      <c r="H91" s="4">
        <v>30.9</v>
      </c>
      <c r="I91" s="4">
        <v>36.200000000000003</v>
      </c>
    </row>
    <row r="92" spans="1:9" x14ac:dyDescent="0.3">
      <c r="A92" t="s">
        <v>82</v>
      </c>
      <c r="B92">
        <f>COUNTIF(B1:B79,"&lt;=4")*100/B88</f>
        <v>13.924050632911392</v>
      </c>
      <c r="E92" s="4" t="s">
        <v>82</v>
      </c>
      <c r="F92" s="4">
        <f t="shared" si="0"/>
        <v>13.92</v>
      </c>
      <c r="G92" s="4">
        <v>83.4</v>
      </c>
      <c r="H92" s="4">
        <v>46</v>
      </c>
      <c r="I92" s="4">
        <v>43.7</v>
      </c>
    </row>
    <row r="93" spans="1:9" x14ac:dyDescent="0.3">
      <c r="A93" t="s">
        <v>83</v>
      </c>
      <c r="B93">
        <f>COUNTIF(B1:B79,"&lt;=6")*100/B88</f>
        <v>21.518987341772153</v>
      </c>
      <c r="E93" s="4" t="s">
        <v>83</v>
      </c>
      <c r="F93" s="4">
        <f t="shared" si="0"/>
        <v>21.52</v>
      </c>
      <c r="G93" s="4">
        <v>87.2</v>
      </c>
      <c r="H93" s="4">
        <v>58.6</v>
      </c>
      <c r="I93" s="4">
        <v>52.1</v>
      </c>
    </row>
    <row r="94" spans="1:9" x14ac:dyDescent="0.3">
      <c r="A94" t="s">
        <v>84</v>
      </c>
      <c r="B94">
        <f>COUNTIF(B1:B79,"&lt;=8")*100/B88</f>
        <v>36.708860759493668</v>
      </c>
      <c r="E94" s="4" t="s">
        <v>84</v>
      </c>
      <c r="F94" s="4">
        <f t="shared" si="0"/>
        <v>36.71</v>
      </c>
      <c r="G94" s="2"/>
      <c r="H94" s="2"/>
      <c r="I94" s="2"/>
    </row>
    <row r="95" spans="1:9" x14ac:dyDescent="0.3">
      <c r="A95" t="s">
        <v>85</v>
      </c>
      <c r="B95">
        <f>COUNTIF(B1:B79,"&lt;=10")*100/B88</f>
        <v>41.77215189873418</v>
      </c>
      <c r="E95" s="4" t="s">
        <v>85</v>
      </c>
      <c r="F95" s="4">
        <f t="shared" si="0"/>
        <v>41.77</v>
      </c>
      <c r="G95" s="2"/>
      <c r="H95" s="2"/>
      <c r="I95" s="2"/>
    </row>
    <row r="96" spans="1:9" x14ac:dyDescent="0.3">
      <c r="A96" t="s">
        <v>86</v>
      </c>
      <c r="B96">
        <f>COUNTIF(B1:B79,"&lt;=12")*100/B88</f>
        <v>49.367088607594937</v>
      </c>
      <c r="E96" s="4" t="s">
        <v>86</v>
      </c>
      <c r="F96" s="4">
        <f t="shared" si="0"/>
        <v>49.37</v>
      </c>
      <c r="G96" s="2"/>
      <c r="H96" s="2"/>
      <c r="I96" s="2"/>
    </row>
    <row r="97" spans="1:9" x14ac:dyDescent="0.3">
      <c r="A97" t="s">
        <v>87</v>
      </c>
      <c r="B97">
        <f>COUNTIF(B1:B79,"&lt;=15")*100/B88</f>
        <v>60.759493670886073</v>
      </c>
      <c r="E97" s="4" t="s">
        <v>87</v>
      </c>
      <c r="F97" s="4">
        <f t="shared" si="0"/>
        <v>60.76</v>
      </c>
      <c r="G97" s="2"/>
      <c r="H97" s="2"/>
      <c r="I97" s="2"/>
    </row>
    <row r="98" spans="1:9" x14ac:dyDescent="0.3">
      <c r="A98" t="s">
        <v>88</v>
      </c>
      <c r="B98">
        <f>COUNTIF(B1:B79,"&lt;=20")*100/B88</f>
        <v>82.278481012658233</v>
      </c>
      <c r="E98" s="4" t="s">
        <v>88</v>
      </c>
      <c r="F98" s="4">
        <f t="shared" si="0"/>
        <v>82.28</v>
      </c>
      <c r="G98" s="2"/>
      <c r="H98" s="2"/>
      <c r="I98" s="2"/>
    </row>
    <row r="99" spans="1:9" x14ac:dyDescent="0.3">
      <c r="A99" t="s">
        <v>89</v>
      </c>
      <c r="B99">
        <f>COUNTIF(B1:B79,"&lt;=25")*100/B88</f>
        <v>96.202531645569621</v>
      </c>
      <c r="E99" s="4" t="s">
        <v>89</v>
      </c>
      <c r="F99" s="4">
        <f t="shared" si="0"/>
        <v>96.2</v>
      </c>
      <c r="G99" s="2"/>
      <c r="H99" s="2"/>
      <c r="I99" s="2"/>
    </row>
    <row r="100" spans="1:9" x14ac:dyDescent="0.3">
      <c r="A100" t="s">
        <v>90</v>
      </c>
      <c r="B100">
        <f>COUNTIF(B1:B79,"&lt;=40")*100/B88</f>
        <v>100</v>
      </c>
      <c r="E100" s="4" t="s">
        <v>90</v>
      </c>
      <c r="F100" s="4">
        <f t="shared" si="0"/>
        <v>100</v>
      </c>
      <c r="G100" s="2"/>
      <c r="H100" s="2"/>
      <c r="I100" s="2"/>
    </row>
    <row r="101" spans="1:9" x14ac:dyDescent="0.3">
      <c r="A101" t="s">
        <v>91</v>
      </c>
      <c r="B101">
        <f>COUNTIF(B1:B79,"&lt;=50")*100/B88</f>
        <v>100</v>
      </c>
      <c r="E101" s="4" t="s">
        <v>91</v>
      </c>
      <c r="F101" s="4">
        <f t="shared" si="0"/>
        <v>100</v>
      </c>
      <c r="G101" s="2"/>
      <c r="H101" s="2"/>
      <c r="I101" s="2"/>
    </row>
    <row r="102" spans="1:9" x14ac:dyDescent="0.3">
      <c r="A102" t="s">
        <v>92</v>
      </c>
      <c r="B102">
        <f>COUNTIF(B1:B79,"&lt;=70")*100/B88</f>
        <v>100</v>
      </c>
      <c r="E102" s="4" t="s">
        <v>92</v>
      </c>
      <c r="F102" s="4">
        <f t="shared" si="0"/>
        <v>100</v>
      </c>
      <c r="G102" s="2"/>
      <c r="H102" s="2"/>
      <c r="I102" s="2"/>
    </row>
    <row r="103" spans="1:9" x14ac:dyDescent="0.3">
      <c r="A103" t="s">
        <v>93</v>
      </c>
      <c r="B103">
        <f>COUNTIF(B1:B79,"&lt;=90")*100/B88</f>
        <v>100</v>
      </c>
      <c r="E103" s="4" t="s">
        <v>93</v>
      </c>
      <c r="F103" s="4">
        <f t="shared" si="0"/>
        <v>100</v>
      </c>
      <c r="G103" s="2"/>
      <c r="H103" s="2"/>
      <c r="I103" s="2"/>
    </row>
    <row r="104" spans="1:9" x14ac:dyDescent="0.3">
      <c r="A104" t="s">
        <v>94</v>
      </c>
      <c r="B104">
        <f>COUNTIF(B1:B79,"&lt;=100")*100/B88</f>
        <v>100</v>
      </c>
      <c r="E104" s="4" t="s">
        <v>94</v>
      </c>
      <c r="F104" s="4">
        <f t="shared" si="0"/>
        <v>100</v>
      </c>
      <c r="G104" s="2"/>
      <c r="H104" s="2"/>
      <c r="I104" s="2"/>
    </row>
  </sheetData>
  <mergeCells count="7">
    <mergeCell ref="G94:I104"/>
    <mergeCell ref="E87:E89"/>
    <mergeCell ref="F87:I87"/>
    <mergeCell ref="F88:F89"/>
    <mergeCell ref="G88:G89"/>
    <mergeCell ref="H88:H89"/>
    <mergeCell ref="I88:I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2023-06-06T11:59:26Z</dcterms:created>
  <dcterms:modified xsi:type="dcterms:W3CDTF">2023-06-06T12:26:15Z</dcterms:modified>
</cp:coreProperties>
</file>