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frank\Desktop\Masterarbeit Jülich\Masterarbeit\Programmierung Python\hisim\hisim\InputData\"/>
    </mc:Choice>
  </mc:AlternateContent>
  <xr:revisionPtr revIDLastSave="0" documentId="13_ncr:1_{DD3C5412-2FBD-4A95-B921-D5815F7E94CD}" xr6:coauthVersionLast="46" xr6:coauthVersionMax="46" xr10:uidLastSave="{00000000-0000-0000-0000-000000000000}"/>
  <bookViews>
    <workbookView xWindow="1080" yWindow="-108" windowWidth="22068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N8" i="1"/>
  <c r="N9" i="1"/>
  <c r="N10" i="1"/>
  <c r="N11" i="1"/>
  <c r="N12" i="1"/>
  <c r="N13" i="1"/>
  <c r="N14" i="1"/>
  <c r="N15" i="1"/>
  <c r="N16" i="1"/>
  <c r="N17" i="1"/>
  <c r="N18" i="1"/>
  <c r="N19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R8" i="1"/>
  <c r="R9" i="1"/>
  <c r="R10" i="1"/>
  <c r="R11" i="1"/>
  <c r="R12" i="1"/>
  <c r="R13" i="1"/>
  <c r="R14" i="1"/>
  <c r="R15" i="1"/>
  <c r="R16" i="1"/>
  <c r="R17" i="1"/>
  <c r="R18" i="1"/>
  <c r="R19" i="1"/>
  <c r="R7" i="1" l="1"/>
  <c r="N4" i="1" l="1"/>
  <c r="N5" i="1"/>
  <c r="N6" i="1"/>
  <c r="N7" i="1"/>
  <c r="N3" i="1"/>
  <c r="M6" i="1" l="1"/>
  <c r="K6" i="1"/>
  <c r="R6" i="1" l="1"/>
  <c r="S6" i="1" s="1"/>
  <c r="K5" i="1"/>
  <c r="M5" i="1"/>
  <c r="K3" i="1"/>
  <c r="M3" i="1"/>
  <c r="K4" i="1"/>
  <c r="M4" i="1"/>
  <c r="R4" i="1" l="1"/>
  <c r="S4" i="1" s="1"/>
  <c r="R3" i="1"/>
  <c r="S3" i="1" s="1"/>
  <c r="R5" i="1"/>
  <c r="S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tc={B1E34EE9-58D4-4DCF-B670-6A07031895FE}</author>
    <author>tc={46C16DD0-DD26-415D-8CD9-BD7987F23BFD}</author>
  </authors>
  <commentList>
    <comment ref="A18" authorId="0" shapeId="0" xr:uid="{B1E34EE9-58D4-4DCF-B670-6A07031895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Wirkungsgrade für die Minimalwerte gegeben</t>
      </text>
    </comment>
    <comment ref="A19" authorId="1" shapeId="0" xr:uid="{46C16DD0-DD26-415D-8CD9-BD7987F23BF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Die Minimalwerte sind vom Hersteller nicht eindeutig gegeben. 
Modulation entweder bis 30 % oder 40 %</t>
      </text>
    </comment>
  </commentList>
</comments>
</file>

<file path=xl/sharedStrings.xml><?xml version="1.0" encoding="utf-8"?>
<sst xmlns="http://schemas.openxmlformats.org/spreadsheetml/2006/main" count="77" uniqueCount="55">
  <si>
    <t>Dachs 0.8</t>
  </si>
  <si>
    <t>eff_el_max</t>
  </si>
  <si>
    <t>eff_el_min</t>
  </si>
  <si>
    <t>eff_th_max</t>
  </si>
  <si>
    <t>eff_th_min</t>
  </si>
  <si>
    <t>BlueGEN15</t>
  </si>
  <si>
    <t>P_th_max</t>
  </si>
  <si>
    <t>P_el_max</t>
  </si>
  <si>
    <t>P_el_min</t>
  </si>
  <si>
    <t>P_th_min</t>
  </si>
  <si>
    <t>is_modulating</t>
  </si>
  <si>
    <t>Yes</t>
  </si>
  <si>
    <t>No</t>
  </si>
  <si>
    <t>Unit</t>
  </si>
  <si>
    <t>[W]</t>
  </si>
  <si>
    <t>[°C]</t>
  </si>
  <si>
    <t>temperature_max</t>
  </si>
  <si>
    <t>Test_KWK</t>
  </si>
  <si>
    <t>P_total_max</t>
  </si>
  <si>
    <t>minimum_runtime</t>
  </si>
  <si>
    <t>[h]</t>
  </si>
  <si>
    <t>minimum_stoptime</t>
  </si>
  <si>
    <t xml:space="preserve">Temperaturdifferenz = 20 K
Q = m*c*dT
m = Q/(c*dT)
m = P_th[J]/(4180J/kgK *20K) --&gt; kg
kg/s = W 
</t>
  </si>
  <si>
    <t>[kg/s]</t>
  </si>
  <si>
    <t>mass_flow (dT=20°C)</t>
  </si>
  <si>
    <t>[kg/min]</t>
  </si>
  <si>
    <t>mass_flow_visual (dT=20°C)</t>
  </si>
  <si>
    <t>Dachs G2.9</t>
  </si>
  <si>
    <t>must be given
independent of efficiency</t>
  </si>
  <si>
    <t>P_Verlust</t>
  </si>
  <si>
    <t>HOMER</t>
  </si>
  <si>
    <t>P_total_min</t>
  </si>
  <si>
    <t>delta T</t>
  </si>
  <si>
    <t>min_percent</t>
  </si>
  <si>
    <t>Manufacturer</t>
  </si>
  <si>
    <t>Viessmann</t>
  </si>
  <si>
    <t>SOLIDpower GmbH</t>
  </si>
  <si>
    <t>SenerTec</t>
  </si>
  <si>
    <t xml:space="preserve">Elcore GmbH </t>
  </si>
  <si>
    <t>Buderus</t>
  </si>
  <si>
    <t>Sun Fire</t>
  </si>
  <si>
    <t>remeha</t>
  </si>
  <si>
    <t>MTT bv</t>
  </si>
  <si>
    <t>inhouse-engineering</t>
  </si>
  <si>
    <t>modulating %</t>
  </si>
  <si>
    <t>Vitovalor PT2/PA2 0,75</t>
  </si>
  <si>
    <t>BlueGen BG15</t>
  </si>
  <si>
    <t>Elcore 2400</t>
  </si>
  <si>
    <t>Logapower FC10.2</t>
  </si>
  <si>
    <t>Home 750</t>
  </si>
  <si>
    <t>eLecta 300</t>
  </si>
  <si>
    <t>EnerTwin 001-00885</t>
  </si>
  <si>
    <t>inhouse5000+</t>
  </si>
  <si>
    <t>Hey</t>
  </si>
  <si>
    <t>57 or 30-100%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</si>
</sst>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k Burkard" id="{6F1A69C3-7998-49D6-A239-0D183D827744}" userId="c4ae9acd2602dc2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1-03-01T10:46:06.50" personId="{6F1A69C3-7998-49D6-A239-0D183D827744}" id="{B1E34EE9-58D4-4DCF-B670-6A07031895FE}">
    <text>Keine Wirkungsgrade für die Minimalwerte gegeben</text>
  </threadedComment>
  <threadedComment ref="A19" dT="2021-03-01T10:44:34.71" personId="{6F1A69C3-7998-49D6-A239-0D183D827744}" id="{46C16DD0-DD26-415D-8CD9-BD7987F23BFD}">
    <text>Die Minimalwerte sind vom Hersteller nicht eindeutig gegeben. 
Modulation entweder bis 30 % oder 40 %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topLeftCell="C1" zoomScale="115" zoomScaleNormal="115" workbookViewId="0">
      <selection activeCell="O16" sqref="O16"/>
    </sheetView>
  </sheetViews>
  <sheetFormatPr baseColWidth="10" defaultColWidth="8.88671875" defaultRowHeight="14.4" x14ac:dyDescent="0.3"/>
  <cols>
    <col min="1" max="1" width="21" bestFit="1" customWidth="1"/>
    <col min="2" max="2" width="18.21875" bestFit="1" customWidth="1"/>
    <col min="3" max="3" width="13.21875" bestFit="1" customWidth="1"/>
    <col min="4" max="5" width="13.21875" customWidth="1"/>
    <col min="6" max="6" width="10.44140625" bestFit="1" customWidth="1"/>
    <col min="7" max="7" width="10.6640625" bestFit="1" customWidth="1"/>
    <col min="8" max="8" width="11.6640625" bestFit="1" customWidth="1"/>
    <col min="9" max="9" width="10.77734375" bestFit="1" customWidth="1"/>
    <col min="10" max="10" width="16" customWidth="1"/>
    <col min="14" max="14" width="10.88671875" bestFit="1" customWidth="1"/>
    <col min="15" max="15" width="11.6640625" bestFit="1" customWidth="1"/>
    <col min="16" max="17" width="11.6640625" customWidth="1"/>
    <col min="18" max="18" width="21.21875" bestFit="1" customWidth="1"/>
    <col min="19" max="19" width="21.21875" customWidth="1"/>
    <col min="20" max="20" width="16.6640625" bestFit="1" customWidth="1"/>
    <col min="21" max="21" width="17.33203125" bestFit="1" customWidth="1"/>
  </cols>
  <sheetData>
    <row r="1" spans="1:22" x14ac:dyDescent="0.3">
      <c r="B1" t="s">
        <v>34</v>
      </c>
      <c r="C1" t="s">
        <v>10</v>
      </c>
      <c r="D1" t="s">
        <v>44</v>
      </c>
      <c r="E1" t="s">
        <v>33</v>
      </c>
      <c r="F1" t="s">
        <v>2</v>
      </c>
      <c r="G1" t="s">
        <v>1</v>
      </c>
      <c r="H1" t="s">
        <v>4</v>
      </c>
      <c r="I1" t="s">
        <v>3</v>
      </c>
      <c r="J1" t="s">
        <v>8</v>
      </c>
      <c r="K1" t="s">
        <v>7</v>
      </c>
      <c r="L1" t="s">
        <v>9</v>
      </c>
      <c r="M1" t="s">
        <v>6</v>
      </c>
      <c r="N1" t="s">
        <v>31</v>
      </c>
      <c r="O1" t="s">
        <v>18</v>
      </c>
      <c r="P1" t="s">
        <v>29</v>
      </c>
      <c r="Q1" t="s">
        <v>32</v>
      </c>
      <c r="R1" t="s">
        <v>24</v>
      </c>
      <c r="S1" t="s">
        <v>26</v>
      </c>
      <c r="T1" t="s">
        <v>16</v>
      </c>
      <c r="U1" t="s">
        <v>19</v>
      </c>
      <c r="V1" t="s">
        <v>21</v>
      </c>
    </row>
    <row r="2" spans="1:22" x14ac:dyDescent="0.3">
      <c r="A2" t="s">
        <v>13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15</v>
      </c>
      <c r="R2" t="s">
        <v>23</v>
      </c>
      <c r="S2" t="s">
        <v>25</v>
      </c>
      <c r="T2" t="s">
        <v>15</v>
      </c>
      <c r="U2" t="s">
        <v>20</v>
      </c>
      <c r="V2" t="s">
        <v>20</v>
      </c>
    </row>
    <row r="3" spans="1:22" x14ac:dyDescent="0.3">
      <c r="A3" t="s">
        <v>5</v>
      </c>
      <c r="C3" t="s">
        <v>11</v>
      </c>
      <c r="E3">
        <v>0.33</v>
      </c>
      <c r="F3">
        <v>0.4</v>
      </c>
      <c r="G3">
        <v>0.6</v>
      </c>
      <c r="H3">
        <v>0.55000000000000004</v>
      </c>
      <c r="I3">
        <v>0.33</v>
      </c>
      <c r="J3">
        <v>500</v>
      </c>
      <c r="K3">
        <f>O3*G3</f>
        <v>3600</v>
      </c>
      <c r="L3">
        <v>850</v>
      </c>
      <c r="M3">
        <f>O3*I3</f>
        <v>1980</v>
      </c>
      <c r="N3">
        <f>(L3/H3+J3/F3)/2</f>
        <v>1397.7272727272725</v>
      </c>
      <c r="O3">
        <v>6000</v>
      </c>
      <c r="Q3">
        <v>20</v>
      </c>
      <c r="R3">
        <f>(M3)/(4180*Q3)</f>
        <v>2.368421052631579E-2</v>
      </c>
      <c r="S3">
        <f>R3*60</f>
        <v>1.4210526315789473</v>
      </c>
      <c r="T3">
        <v>80</v>
      </c>
      <c r="U3">
        <v>10</v>
      </c>
      <c r="V3">
        <v>5</v>
      </c>
    </row>
    <row r="4" spans="1:22" x14ac:dyDescent="0.3">
      <c r="A4" t="s">
        <v>0</v>
      </c>
      <c r="C4" t="s">
        <v>12</v>
      </c>
      <c r="G4">
        <v>0.38</v>
      </c>
      <c r="I4">
        <v>0.54</v>
      </c>
      <c r="K4">
        <f>O4*G4</f>
        <v>760</v>
      </c>
      <c r="M4">
        <f>O4*I4</f>
        <v>1080</v>
      </c>
      <c r="N4" t="e">
        <f t="shared" ref="N4:N19" si="0">(L4/H4+J4/F4)/2</f>
        <v>#DIV/0!</v>
      </c>
      <c r="O4">
        <v>2000</v>
      </c>
      <c r="Q4">
        <v>20</v>
      </c>
      <c r="R4">
        <f t="shared" ref="R4:R19" si="1">(M4)/(4180*Q4)</f>
        <v>1.291866028708134E-2</v>
      </c>
      <c r="S4">
        <f t="shared" ref="S4:S19" si="2">R4*60</f>
        <v>0.77511961722488043</v>
      </c>
      <c r="T4">
        <v>75</v>
      </c>
      <c r="U4">
        <v>10</v>
      </c>
      <c r="V4">
        <v>5</v>
      </c>
    </row>
    <row r="5" spans="1:22" x14ac:dyDescent="0.3">
      <c r="A5" t="s">
        <v>17</v>
      </c>
      <c r="C5" t="s">
        <v>12</v>
      </c>
      <c r="G5">
        <v>0.3</v>
      </c>
      <c r="I5">
        <v>0.54</v>
      </c>
      <c r="K5">
        <f>O5*G5</f>
        <v>3000</v>
      </c>
      <c r="M5">
        <f>O5*I5</f>
        <v>5400</v>
      </c>
      <c r="N5" t="e">
        <f t="shared" si="0"/>
        <v>#DIV/0!</v>
      </c>
      <c r="O5">
        <v>10000</v>
      </c>
      <c r="Q5">
        <v>20</v>
      </c>
      <c r="R5">
        <f t="shared" si="1"/>
        <v>6.4593301435406703E-2</v>
      </c>
      <c r="S5">
        <f t="shared" si="2"/>
        <v>3.8755980861244019</v>
      </c>
      <c r="T5">
        <v>80</v>
      </c>
      <c r="U5">
        <v>10</v>
      </c>
      <c r="V5">
        <v>5</v>
      </c>
    </row>
    <row r="6" spans="1:22" x14ac:dyDescent="0.3">
      <c r="A6" t="s">
        <v>27</v>
      </c>
      <c r="C6" t="s">
        <v>12</v>
      </c>
      <c r="G6">
        <v>0.26900000000000002</v>
      </c>
      <c r="I6">
        <v>0.65700000000000003</v>
      </c>
      <c r="K6">
        <f>O6*G6</f>
        <v>2582.4</v>
      </c>
      <c r="M6">
        <f>O6*I6</f>
        <v>6307.2000000000007</v>
      </c>
      <c r="N6" t="e">
        <f t="shared" si="0"/>
        <v>#DIV/0!</v>
      </c>
      <c r="O6">
        <v>9600</v>
      </c>
      <c r="Q6">
        <v>20</v>
      </c>
      <c r="R6">
        <f t="shared" si="1"/>
        <v>7.5444976076555037E-2</v>
      </c>
      <c r="S6">
        <f t="shared" si="2"/>
        <v>4.5266985645933024</v>
      </c>
      <c r="T6">
        <v>80</v>
      </c>
      <c r="U6">
        <v>10</v>
      </c>
      <c r="V6">
        <v>5</v>
      </c>
    </row>
    <row r="7" spans="1:22" x14ac:dyDescent="0.3">
      <c r="A7" t="s">
        <v>30</v>
      </c>
      <c r="C7" t="s">
        <v>11</v>
      </c>
      <c r="F7">
        <v>0.5</v>
      </c>
      <c r="G7">
        <v>0.5</v>
      </c>
      <c r="H7">
        <v>0.5</v>
      </c>
      <c r="I7">
        <v>0.5</v>
      </c>
      <c r="J7">
        <v>1.71</v>
      </c>
      <c r="K7">
        <v>2500</v>
      </c>
      <c r="L7">
        <v>2</v>
      </c>
      <c r="M7">
        <v>2500</v>
      </c>
      <c r="N7">
        <f t="shared" si="0"/>
        <v>3.71</v>
      </c>
      <c r="O7">
        <v>5000</v>
      </c>
      <c r="Q7">
        <v>20</v>
      </c>
      <c r="R7">
        <f t="shared" si="1"/>
        <v>2.9904306220095694E-2</v>
      </c>
      <c r="S7">
        <f t="shared" si="2"/>
        <v>1.7942583732057416</v>
      </c>
      <c r="T7">
        <v>80</v>
      </c>
      <c r="U7">
        <v>10</v>
      </c>
      <c r="V7">
        <v>5</v>
      </c>
    </row>
    <row r="8" spans="1:22" ht="45.6" customHeight="1" x14ac:dyDescent="0.3">
      <c r="J8" s="1" t="s">
        <v>28</v>
      </c>
      <c r="L8" s="1" t="s">
        <v>28</v>
      </c>
      <c r="N8" t="e">
        <f t="shared" si="0"/>
        <v>#VALUE!</v>
      </c>
      <c r="R8" t="e">
        <f t="shared" si="1"/>
        <v>#DIV/0!</v>
      </c>
      <c r="S8" t="e">
        <f t="shared" si="2"/>
        <v>#DIV/0!</v>
      </c>
    </row>
    <row r="9" spans="1:22" ht="14.4" customHeight="1" x14ac:dyDescent="0.3">
      <c r="N9" t="e">
        <f t="shared" si="0"/>
        <v>#DIV/0!</v>
      </c>
      <c r="R9" t="e">
        <f t="shared" si="1"/>
        <v>#DIV/0!</v>
      </c>
      <c r="S9" t="e">
        <f t="shared" si="2"/>
        <v>#DIV/0!</v>
      </c>
    </row>
    <row r="10" spans="1:22" x14ac:dyDescent="0.3">
      <c r="N10" t="e">
        <f t="shared" si="0"/>
        <v>#DIV/0!</v>
      </c>
      <c r="R10" t="e">
        <f t="shared" si="1"/>
        <v>#DIV/0!</v>
      </c>
      <c r="S10" t="e">
        <f t="shared" si="2"/>
        <v>#DIV/0!</v>
      </c>
    </row>
    <row r="11" spans="1:22" x14ac:dyDescent="0.3">
      <c r="A11" t="s">
        <v>45</v>
      </c>
      <c r="B11" t="s">
        <v>35</v>
      </c>
      <c r="C11" t="s">
        <v>12</v>
      </c>
      <c r="G11">
        <v>0.37</v>
      </c>
      <c r="I11">
        <v>0.55000000000000004</v>
      </c>
      <c r="K11">
        <v>750</v>
      </c>
      <c r="M11" s="2">
        <v>1100</v>
      </c>
      <c r="N11" t="e">
        <f t="shared" si="0"/>
        <v>#DIV/0!</v>
      </c>
      <c r="R11" t="e">
        <f t="shared" si="1"/>
        <v>#DIV/0!</v>
      </c>
      <c r="S11" t="e">
        <f t="shared" si="2"/>
        <v>#DIV/0!</v>
      </c>
    </row>
    <row r="12" spans="1:22" x14ac:dyDescent="0.3">
      <c r="A12" t="s">
        <v>46</v>
      </c>
      <c r="B12" t="s">
        <v>36</v>
      </c>
      <c r="C12" t="s">
        <v>11</v>
      </c>
      <c r="D12">
        <v>33</v>
      </c>
      <c r="E12">
        <v>0.33</v>
      </c>
      <c r="F12">
        <v>0.55000000000000004</v>
      </c>
      <c r="G12">
        <v>0.55000000000000004</v>
      </c>
      <c r="H12">
        <v>0.33</v>
      </c>
      <c r="I12">
        <v>0.33</v>
      </c>
      <c r="J12">
        <v>500</v>
      </c>
      <c r="K12">
        <v>1500</v>
      </c>
      <c r="L12">
        <v>450</v>
      </c>
      <c r="M12" s="2">
        <v>850</v>
      </c>
      <c r="N12">
        <f t="shared" si="0"/>
        <v>1136.3636363636363</v>
      </c>
      <c r="O12">
        <f>(M12/I12+K12/G12)/2</f>
        <v>2651.515151515151</v>
      </c>
      <c r="Q12">
        <v>20</v>
      </c>
      <c r="R12">
        <f t="shared" si="1"/>
        <v>1.0167464114832535E-2</v>
      </c>
      <c r="S12">
        <f t="shared" si="2"/>
        <v>0.61004784688995206</v>
      </c>
      <c r="T12">
        <v>80</v>
      </c>
      <c r="U12">
        <v>10</v>
      </c>
      <c r="V12">
        <v>5</v>
      </c>
    </row>
    <row r="13" spans="1:22" x14ac:dyDescent="0.3">
      <c r="A13" t="s">
        <v>0</v>
      </c>
      <c r="B13" t="s">
        <v>37</v>
      </c>
      <c r="C13" t="s">
        <v>12</v>
      </c>
      <c r="G13">
        <v>0.38</v>
      </c>
      <c r="I13">
        <v>0.54</v>
      </c>
      <c r="K13">
        <v>750</v>
      </c>
      <c r="M13" s="2">
        <v>1100</v>
      </c>
      <c r="N13" t="e">
        <f t="shared" si="0"/>
        <v>#DIV/0!</v>
      </c>
      <c r="R13" t="e">
        <f t="shared" si="1"/>
        <v>#DIV/0!</v>
      </c>
      <c r="S13" t="e">
        <f t="shared" si="2"/>
        <v>#DIV/0!</v>
      </c>
    </row>
    <row r="14" spans="1:22" x14ac:dyDescent="0.3">
      <c r="A14" t="s">
        <v>47</v>
      </c>
      <c r="B14" t="s">
        <v>38</v>
      </c>
      <c r="C14" t="s">
        <v>12</v>
      </c>
      <c r="G14">
        <v>0.28799999999999998</v>
      </c>
      <c r="I14">
        <v>0.65</v>
      </c>
      <c r="K14">
        <v>300</v>
      </c>
      <c r="M14" s="2">
        <v>700</v>
      </c>
      <c r="N14" t="e">
        <f t="shared" si="0"/>
        <v>#DIV/0!</v>
      </c>
      <c r="R14" t="e">
        <f t="shared" si="1"/>
        <v>#DIV/0!</v>
      </c>
      <c r="S14" t="e">
        <f t="shared" si="2"/>
        <v>#DIV/0!</v>
      </c>
    </row>
    <row r="15" spans="1:22" x14ac:dyDescent="0.3">
      <c r="A15" t="s">
        <v>48</v>
      </c>
      <c r="B15" t="s">
        <v>39</v>
      </c>
      <c r="C15" t="s">
        <v>11</v>
      </c>
      <c r="D15">
        <v>29</v>
      </c>
      <c r="E15">
        <v>0.28999999999999998</v>
      </c>
      <c r="G15">
        <v>0.46</v>
      </c>
      <c r="I15">
        <v>0.39</v>
      </c>
      <c r="J15">
        <v>180</v>
      </c>
      <c r="K15">
        <v>700</v>
      </c>
      <c r="L15">
        <v>200</v>
      </c>
      <c r="M15" s="2">
        <v>600</v>
      </c>
      <c r="N15" t="e">
        <f t="shared" si="0"/>
        <v>#DIV/0!</v>
      </c>
      <c r="R15" t="e">
        <f t="shared" si="1"/>
        <v>#DIV/0!</v>
      </c>
      <c r="S15" t="e">
        <f t="shared" si="2"/>
        <v>#DIV/0!</v>
      </c>
    </row>
    <row r="16" spans="1:22" x14ac:dyDescent="0.3">
      <c r="A16" t="s">
        <v>49</v>
      </c>
      <c r="B16" t="s">
        <v>40</v>
      </c>
      <c r="C16" t="s">
        <v>11</v>
      </c>
      <c r="D16">
        <v>50</v>
      </c>
      <c r="E16">
        <v>0.5</v>
      </c>
      <c r="G16">
        <v>0.4</v>
      </c>
      <c r="I16">
        <v>0.49</v>
      </c>
      <c r="J16">
        <v>375</v>
      </c>
      <c r="K16">
        <v>750</v>
      </c>
      <c r="L16">
        <v>650</v>
      </c>
      <c r="M16" s="2">
        <v>1250</v>
      </c>
      <c r="N16" t="e">
        <f t="shared" si="0"/>
        <v>#DIV/0!</v>
      </c>
      <c r="R16" t="e">
        <f t="shared" si="1"/>
        <v>#DIV/0!</v>
      </c>
      <c r="S16" t="e">
        <f t="shared" si="2"/>
        <v>#DIV/0!</v>
      </c>
    </row>
    <row r="17" spans="1:20" x14ac:dyDescent="0.3">
      <c r="A17" t="s">
        <v>50</v>
      </c>
      <c r="B17" t="s">
        <v>41</v>
      </c>
      <c r="C17" t="s">
        <v>12</v>
      </c>
      <c r="G17">
        <v>0.38</v>
      </c>
      <c r="I17">
        <v>0.54</v>
      </c>
      <c r="K17">
        <v>750</v>
      </c>
      <c r="M17" s="2">
        <v>1100</v>
      </c>
      <c r="N17" t="e">
        <f t="shared" si="0"/>
        <v>#DIV/0!</v>
      </c>
      <c r="R17" t="e">
        <f t="shared" si="1"/>
        <v>#DIV/0!</v>
      </c>
      <c r="S17" t="e">
        <f t="shared" si="2"/>
        <v>#DIV/0!</v>
      </c>
    </row>
    <row r="18" spans="1:20" x14ac:dyDescent="0.3">
      <c r="A18" t="s">
        <v>51</v>
      </c>
      <c r="B18" t="s">
        <v>42</v>
      </c>
      <c r="C18" t="s">
        <v>11</v>
      </c>
      <c r="D18">
        <v>30</v>
      </c>
      <c r="E18">
        <v>0.3</v>
      </c>
      <c r="G18">
        <v>0.16</v>
      </c>
      <c r="I18">
        <v>0.78</v>
      </c>
      <c r="J18">
        <v>1000</v>
      </c>
      <c r="K18">
        <v>3200</v>
      </c>
      <c r="L18">
        <v>6000</v>
      </c>
      <c r="M18" s="2">
        <v>15600</v>
      </c>
      <c r="N18" t="e">
        <f t="shared" si="0"/>
        <v>#DIV/0!</v>
      </c>
      <c r="R18" t="e">
        <f t="shared" si="1"/>
        <v>#DIV/0!</v>
      </c>
      <c r="S18" t="e">
        <f t="shared" si="2"/>
        <v>#DIV/0!</v>
      </c>
    </row>
    <row r="19" spans="1:20" x14ac:dyDescent="0.3">
      <c r="A19" t="s">
        <v>52</v>
      </c>
      <c r="B19" t="s">
        <v>43</v>
      </c>
      <c r="C19" t="s">
        <v>11</v>
      </c>
      <c r="D19" t="s">
        <v>54</v>
      </c>
      <c r="E19">
        <v>0.3</v>
      </c>
      <c r="G19">
        <v>0.34</v>
      </c>
      <c r="I19">
        <v>0.57999999999999996</v>
      </c>
      <c r="J19">
        <v>2400</v>
      </c>
      <c r="K19">
        <v>4200</v>
      </c>
      <c r="L19">
        <v>2250</v>
      </c>
      <c r="M19" s="2">
        <v>7500</v>
      </c>
      <c r="N19" t="e">
        <f t="shared" si="0"/>
        <v>#DIV/0!</v>
      </c>
      <c r="R19" t="e">
        <f t="shared" si="1"/>
        <v>#DIV/0!</v>
      </c>
      <c r="S19" t="e">
        <f t="shared" si="2"/>
        <v>#DIV/0!</v>
      </c>
    </row>
    <row r="22" spans="1:20" x14ac:dyDescent="0.3">
      <c r="L22" t="s">
        <v>53</v>
      </c>
      <c r="R22" s="3" t="s">
        <v>22</v>
      </c>
      <c r="S22" s="3"/>
      <c r="T22" s="3"/>
    </row>
    <row r="23" spans="1:20" x14ac:dyDescent="0.3">
      <c r="R23" s="3"/>
      <c r="S23" s="3"/>
      <c r="T23" s="3"/>
    </row>
    <row r="24" spans="1:20" x14ac:dyDescent="0.3">
      <c r="R24" s="3"/>
      <c r="S24" s="3"/>
      <c r="T24" s="3"/>
    </row>
    <row r="25" spans="1:20" x14ac:dyDescent="0.3">
      <c r="R25" s="3"/>
      <c r="S25" s="3"/>
      <c r="T25" s="3"/>
    </row>
    <row r="26" spans="1:20" x14ac:dyDescent="0.3">
      <c r="R26" s="3"/>
      <c r="S26" s="3"/>
      <c r="T26" s="3"/>
    </row>
    <row r="27" spans="1:20" x14ac:dyDescent="0.3">
      <c r="R27" s="3"/>
      <c r="S27" s="3"/>
      <c r="T27" s="3"/>
    </row>
  </sheetData>
  <mergeCells count="1">
    <mergeCell ref="R22:T27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Burkard</dc:creator>
  <cp:lastModifiedBy>frankburkard@t-online.de</cp:lastModifiedBy>
  <dcterms:created xsi:type="dcterms:W3CDTF">2015-06-05T18:19:34Z</dcterms:created>
  <dcterms:modified xsi:type="dcterms:W3CDTF">2021-03-01T16:29:40Z</dcterms:modified>
</cp:coreProperties>
</file>