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reul\Desktop\Sciebo\Sciebo\2_Modell\mode_behave_public_model_deploy\mode_behave_public_deploy\InputData\"/>
    </mc:Choice>
  </mc:AlternateContent>
  <xr:revisionPtr revIDLastSave="0" documentId="13_ncr:1_{01EC9D2B-F140-42A7-84BE-7D68C482D5E3}" xr6:coauthVersionLast="47" xr6:coauthVersionMax="47" xr10:uidLastSave="{00000000-0000-0000-0000-000000000000}"/>
  <bookViews>
    <workbookView xWindow="-110" yWindow="-110" windowWidth="38620" windowHeight="21220" firstSheet="6" activeTab="7" xr2:uid="{68BA526D-340F-4310-BC94-8100C9A01B2A}"/>
  </bookViews>
  <sheets>
    <sheet name="2020" sheetId="1" r:id="rId1"/>
    <sheet name="2030_open_technology" sheetId="2" r:id="rId2"/>
    <sheet name="2030_electrified" sheetId="14" r:id="rId3"/>
    <sheet name="2040_open_technology" sheetId="3" r:id="rId4"/>
    <sheet name="2040_electrified" sheetId="13" r:id="rId5"/>
    <sheet name="2050_open_technology" sheetId="4" r:id="rId6"/>
    <sheet name="2050_electrified" sheetId="12" r:id="rId7"/>
    <sheet name="Flottenentwicklung" sheetId="16" r:id="rId8"/>
    <sheet name="Neuzulassungen_2019" sheetId="15" r:id="rId9"/>
    <sheet name="Abmeldewahrscheinlichkeit" sheetId="6" r:id="rId10"/>
    <sheet name="Bestand_2019_TOTAL" sheetId="11" r:id="rId11"/>
    <sheet name="Bestand_2019_HEV" sheetId="7" r:id="rId12"/>
    <sheet name="Bestand_2019_PHEV" sheetId="8" r:id="rId13"/>
    <sheet name="Bestand_2019_BEV" sheetId="9" r:id="rId14"/>
    <sheet name="Bestand_2019_FCEV" sheetId="1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2" i="16"/>
  <c r="C4" i="16"/>
  <c r="D4" i="16" s="1"/>
  <c r="C5" i="16"/>
  <c r="C8" i="16"/>
  <c r="D8" i="16" s="1"/>
  <c r="C9" i="16"/>
  <c r="D9" i="16" s="1"/>
  <c r="C10" i="16"/>
  <c r="D10" i="16" s="1"/>
  <c r="C12" i="16"/>
  <c r="C13" i="16"/>
  <c r="C16" i="16"/>
  <c r="C17" i="16"/>
  <c r="C18" i="16"/>
  <c r="C19" i="16"/>
  <c r="C20" i="16"/>
  <c r="C21" i="16"/>
  <c r="C24" i="16"/>
  <c r="C25" i="16"/>
  <c r="C26" i="16"/>
  <c r="D26" i="16" s="1"/>
  <c r="C27" i="16"/>
  <c r="C28" i="16"/>
  <c r="C29" i="16"/>
  <c r="C32" i="16"/>
  <c r="C33" i="16"/>
  <c r="C34" i="16"/>
  <c r="D34" i="16" s="1"/>
  <c r="C35" i="16"/>
  <c r="D35" i="16" s="1"/>
  <c r="C36" i="16"/>
  <c r="C37" i="16"/>
  <c r="C40" i="16"/>
  <c r="C41" i="16"/>
  <c r="C42" i="16"/>
  <c r="C43" i="16"/>
  <c r="C44" i="16"/>
  <c r="C45" i="16"/>
  <c r="C48" i="16"/>
  <c r="C49" i="16"/>
  <c r="C50" i="16"/>
  <c r="C51" i="16"/>
  <c r="C52" i="16"/>
  <c r="C53" i="16"/>
  <c r="C56" i="16"/>
  <c r="C57" i="16"/>
  <c r="C58" i="16"/>
  <c r="C59" i="16"/>
  <c r="C60" i="16"/>
  <c r="C3" i="16"/>
  <c r="D3" i="16" s="1"/>
  <c r="C2" i="16"/>
  <c r="C6" i="16" s="1"/>
  <c r="D6" i="16" s="1"/>
  <c r="E33" i="11"/>
  <c r="D32" i="16"/>
  <c r="D33" i="16"/>
  <c r="D36" i="16"/>
  <c r="D37" i="16"/>
  <c r="D40" i="16"/>
  <c r="D41" i="16"/>
  <c r="D42" i="16"/>
  <c r="D43" i="16"/>
  <c r="D44" i="16"/>
  <c r="D45" i="16"/>
  <c r="D48" i="16"/>
  <c r="D49" i="16"/>
  <c r="D50" i="16"/>
  <c r="D51" i="16"/>
  <c r="D52" i="16"/>
  <c r="D53" i="16"/>
  <c r="D56" i="16"/>
  <c r="D57" i="16"/>
  <c r="D58" i="16"/>
  <c r="D59" i="16"/>
  <c r="D60" i="16"/>
  <c r="D61" i="16"/>
  <c r="D5" i="16"/>
  <c r="D12" i="16"/>
  <c r="D13" i="16"/>
  <c r="D16" i="16"/>
  <c r="D17" i="16"/>
  <c r="D18" i="16"/>
  <c r="D19" i="16"/>
  <c r="D20" i="16"/>
  <c r="D21" i="16"/>
  <c r="D24" i="16"/>
  <c r="D25" i="16"/>
  <c r="D27" i="16"/>
  <c r="D28" i="16"/>
  <c r="D29" i="16"/>
  <c r="F63" i="15"/>
  <c r="E63" i="15"/>
  <c r="D63" i="15"/>
  <c r="C63" i="15"/>
  <c r="B63" i="15"/>
  <c r="F62" i="15"/>
  <c r="E62" i="15"/>
  <c r="D62" i="15"/>
  <c r="C62" i="15"/>
  <c r="B62" i="15"/>
  <c r="F61" i="15"/>
  <c r="E61" i="15"/>
  <c r="D61" i="15"/>
  <c r="C61" i="15"/>
  <c r="B61" i="15"/>
  <c r="F60" i="15"/>
  <c r="E60" i="15"/>
  <c r="D60" i="15"/>
  <c r="C60" i="15"/>
  <c r="B60" i="15"/>
  <c r="F59" i="15"/>
  <c r="E59" i="15"/>
  <c r="D59" i="15"/>
  <c r="C59" i="15"/>
  <c r="B59" i="15"/>
  <c r="F58" i="15"/>
  <c r="E58" i="15"/>
  <c r="D58" i="15"/>
  <c r="C58" i="15"/>
  <c r="B58" i="15"/>
  <c r="F57" i="15"/>
  <c r="E57" i="15"/>
  <c r="D57" i="15"/>
  <c r="C57" i="15"/>
  <c r="B57" i="15"/>
  <c r="F56" i="15"/>
  <c r="E56" i="15"/>
  <c r="D56" i="15"/>
  <c r="C56" i="15"/>
  <c r="B56" i="15"/>
  <c r="F55" i="15"/>
  <c r="E55" i="15"/>
  <c r="D55" i="15"/>
  <c r="C55" i="15"/>
  <c r="B55" i="15"/>
  <c r="F54" i="15"/>
  <c r="E54" i="15"/>
  <c r="D54" i="15"/>
  <c r="C54" i="15"/>
  <c r="B54" i="15"/>
  <c r="F53" i="15"/>
  <c r="E53" i="15"/>
  <c r="D53" i="15"/>
  <c r="C53" i="15"/>
  <c r="B53" i="15"/>
  <c r="F52" i="15"/>
  <c r="E52" i="15"/>
  <c r="D52" i="15"/>
  <c r="C52" i="15"/>
  <c r="B52" i="15"/>
  <c r="F51" i="15"/>
  <c r="E51" i="15"/>
  <c r="D51" i="15"/>
  <c r="C51" i="15"/>
  <c r="B51" i="15"/>
  <c r="F50" i="15"/>
  <c r="E50" i="15"/>
  <c r="D50" i="15"/>
  <c r="C50" i="15"/>
  <c r="B50" i="15"/>
  <c r="F49" i="15"/>
  <c r="E49" i="15"/>
  <c r="D49" i="15"/>
  <c r="C49" i="15"/>
  <c r="B49" i="15"/>
  <c r="F48" i="15"/>
  <c r="E48" i="15"/>
  <c r="D48" i="15"/>
  <c r="C48" i="15"/>
  <c r="B48" i="15"/>
  <c r="F47" i="15"/>
  <c r="E47" i="15"/>
  <c r="D47" i="15"/>
  <c r="C47" i="15"/>
  <c r="B47" i="15"/>
  <c r="F46" i="15"/>
  <c r="E46" i="15"/>
  <c r="D46" i="15"/>
  <c r="C46" i="15"/>
  <c r="B46" i="15"/>
  <c r="F45" i="15"/>
  <c r="E45" i="15"/>
  <c r="D45" i="15"/>
  <c r="C45" i="15"/>
  <c r="B45" i="15"/>
  <c r="F44" i="15"/>
  <c r="E44" i="15"/>
  <c r="D44" i="15"/>
  <c r="C44" i="15"/>
  <c r="B44" i="15"/>
  <c r="F43" i="15"/>
  <c r="E43" i="15"/>
  <c r="D43" i="15"/>
  <c r="C43" i="15"/>
  <c r="B43" i="15"/>
  <c r="F42" i="15"/>
  <c r="E42" i="15"/>
  <c r="D42" i="15"/>
  <c r="C42" i="15"/>
  <c r="B42" i="15"/>
  <c r="F41" i="15"/>
  <c r="E41" i="15"/>
  <c r="D41" i="15"/>
  <c r="C41" i="15"/>
  <c r="B41" i="15"/>
  <c r="F40" i="15"/>
  <c r="E40" i="15"/>
  <c r="D40" i="15"/>
  <c r="C40" i="15"/>
  <c r="B40" i="15"/>
  <c r="F39" i="15"/>
  <c r="E39" i="15"/>
  <c r="D39" i="15"/>
  <c r="C39" i="15"/>
  <c r="B39" i="15"/>
  <c r="F38" i="15"/>
  <c r="E38" i="15"/>
  <c r="D38" i="15"/>
  <c r="C38" i="15"/>
  <c r="B38" i="15"/>
  <c r="F37" i="15"/>
  <c r="E37" i="15"/>
  <c r="D37" i="15"/>
  <c r="C37" i="15"/>
  <c r="B37" i="15"/>
  <c r="F36" i="15"/>
  <c r="E36" i="15"/>
  <c r="D36" i="15"/>
  <c r="C36" i="15"/>
  <c r="B36" i="15"/>
  <c r="F35" i="15"/>
  <c r="E35" i="15"/>
  <c r="D35" i="15"/>
  <c r="C35" i="15"/>
  <c r="B35" i="15"/>
  <c r="F34" i="15"/>
  <c r="E34" i="15"/>
  <c r="D34" i="15"/>
  <c r="C34" i="15"/>
  <c r="B34" i="15"/>
  <c r="P3" i="15"/>
  <c r="P4" i="15"/>
  <c r="P2" i="15"/>
  <c r="B3" i="15"/>
  <c r="C3" i="15"/>
  <c r="D3" i="15"/>
  <c r="E3" i="15"/>
  <c r="F3" i="15"/>
  <c r="B4" i="15"/>
  <c r="C4" i="15"/>
  <c r="D4" i="15"/>
  <c r="E4" i="15"/>
  <c r="F4" i="15"/>
  <c r="B5" i="15"/>
  <c r="C5" i="15"/>
  <c r="D5" i="15"/>
  <c r="E5" i="15"/>
  <c r="F5" i="15"/>
  <c r="B6" i="15"/>
  <c r="C6" i="15"/>
  <c r="D6" i="15"/>
  <c r="E6" i="15"/>
  <c r="F6" i="15"/>
  <c r="B7" i="15"/>
  <c r="C7" i="15"/>
  <c r="D7" i="15"/>
  <c r="E7" i="15"/>
  <c r="F7" i="15"/>
  <c r="B8" i="15"/>
  <c r="C8" i="15"/>
  <c r="D8" i="15"/>
  <c r="E8" i="15"/>
  <c r="F8" i="15"/>
  <c r="B9" i="15"/>
  <c r="C9" i="15"/>
  <c r="D9" i="15"/>
  <c r="E9" i="15"/>
  <c r="F9" i="15"/>
  <c r="B10" i="15"/>
  <c r="C10" i="15"/>
  <c r="D10" i="15"/>
  <c r="E10" i="15"/>
  <c r="F10" i="15"/>
  <c r="B11" i="15"/>
  <c r="C11" i="15"/>
  <c r="D11" i="15"/>
  <c r="E11" i="15"/>
  <c r="F11" i="15"/>
  <c r="B12" i="15"/>
  <c r="C12" i="15"/>
  <c r="D12" i="15"/>
  <c r="E12" i="15"/>
  <c r="F12" i="15"/>
  <c r="B13" i="15"/>
  <c r="C13" i="15"/>
  <c r="D13" i="15"/>
  <c r="E13" i="15"/>
  <c r="F13" i="15"/>
  <c r="B14" i="15"/>
  <c r="C14" i="15"/>
  <c r="D14" i="15"/>
  <c r="E14" i="15"/>
  <c r="F14" i="15"/>
  <c r="B15" i="15"/>
  <c r="C15" i="15"/>
  <c r="D15" i="15"/>
  <c r="E15" i="15"/>
  <c r="F15" i="15"/>
  <c r="B16" i="15"/>
  <c r="C16" i="15"/>
  <c r="D16" i="15"/>
  <c r="E16" i="15"/>
  <c r="F16" i="15"/>
  <c r="B17" i="15"/>
  <c r="C17" i="15"/>
  <c r="D17" i="15"/>
  <c r="E17" i="15"/>
  <c r="F17" i="15"/>
  <c r="B18" i="15"/>
  <c r="C18" i="15"/>
  <c r="D18" i="15"/>
  <c r="E18" i="15"/>
  <c r="F18" i="15"/>
  <c r="B19" i="15"/>
  <c r="C19" i="15"/>
  <c r="D19" i="15"/>
  <c r="E19" i="15"/>
  <c r="F19" i="15"/>
  <c r="B20" i="15"/>
  <c r="C20" i="15"/>
  <c r="D20" i="15"/>
  <c r="E20" i="15"/>
  <c r="F20" i="15"/>
  <c r="B21" i="15"/>
  <c r="C21" i="15"/>
  <c r="D21" i="15"/>
  <c r="E21" i="15"/>
  <c r="F21" i="15"/>
  <c r="B22" i="15"/>
  <c r="C22" i="15"/>
  <c r="D22" i="15"/>
  <c r="E22" i="15"/>
  <c r="F22" i="15"/>
  <c r="B23" i="15"/>
  <c r="C23" i="15"/>
  <c r="D23" i="15"/>
  <c r="E23" i="15"/>
  <c r="F23" i="15"/>
  <c r="B24" i="15"/>
  <c r="C24" i="15"/>
  <c r="D24" i="15"/>
  <c r="E24" i="15"/>
  <c r="F24" i="15"/>
  <c r="B25" i="15"/>
  <c r="C25" i="15"/>
  <c r="D25" i="15"/>
  <c r="E25" i="15"/>
  <c r="F25" i="15"/>
  <c r="B26" i="15"/>
  <c r="C26" i="15"/>
  <c r="D26" i="15"/>
  <c r="E26" i="15"/>
  <c r="F26" i="15"/>
  <c r="B27" i="15"/>
  <c r="C27" i="15"/>
  <c r="D27" i="15"/>
  <c r="E27" i="15"/>
  <c r="F27" i="15"/>
  <c r="B28" i="15"/>
  <c r="C28" i="15"/>
  <c r="D28" i="15"/>
  <c r="E28" i="15"/>
  <c r="F28" i="15"/>
  <c r="B29" i="15"/>
  <c r="C29" i="15"/>
  <c r="D29" i="15"/>
  <c r="E29" i="15"/>
  <c r="F29" i="15"/>
  <c r="B30" i="15"/>
  <c r="C30" i="15"/>
  <c r="D30" i="15"/>
  <c r="E30" i="15"/>
  <c r="F30" i="15"/>
  <c r="B31" i="15"/>
  <c r="C31" i="15"/>
  <c r="D31" i="15"/>
  <c r="E31" i="15"/>
  <c r="F31" i="15"/>
  <c r="B32" i="15"/>
  <c r="C32" i="15"/>
  <c r="D32" i="15"/>
  <c r="E32" i="15"/>
  <c r="F32" i="15"/>
  <c r="B33" i="15"/>
  <c r="C33" i="15"/>
  <c r="D33" i="15"/>
  <c r="E33" i="15"/>
  <c r="F33" i="15"/>
  <c r="F2" i="15"/>
  <c r="E2" i="15"/>
  <c r="D2" i="15"/>
  <c r="C2" i="15"/>
  <c r="B2" i="15"/>
  <c r="J32" i="10"/>
  <c r="I32" i="10"/>
  <c r="H32" i="10"/>
  <c r="J31" i="10"/>
  <c r="I31" i="10"/>
  <c r="H31" i="10"/>
  <c r="J30" i="10"/>
  <c r="I30" i="10"/>
  <c r="H30" i="10"/>
  <c r="J29" i="10"/>
  <c r="I29" i="10"/>
  <c r="H29" i="10"/>
  <c r="J28" i="10"/>
  <c r="I28" i="10"/>
  <c r="H28" i="10"/>
  <c r="J27" i="10"/>
  <c r="I27" i="10"/>
  <c r="H27" i="10"/>
  <c r="J26" i="10"/>
  <c r="I26" i="10"/>
  <c r="H26" i="10"/>
  <c r="J25" i="10"/>
  <c r="I25" i="10"/>
  <c r="H25" i="10"/>
  <c r="J24" i="10"/>
  <c r="I24" i="10"/>
  <c r="H24" i="10"/>
  <c r="J23" i="10"/>
  <c r="I23" i="10"/>
  <c r="H23" i="10"/>
  <c r="J22" i="10"/>
  <c r="I22" i="10"/>
  <c r="H22" i="10"/>
  <c r="J21" i="10"/>
  <c r="I21" i="10"/>
  <c r="H21" i="10"/>
  <c r="J20" i="10"/>
  <c r="I20" i="10"/>
  <c r="H20" i="10"/>
  <c r="J19" i="10"/>
  <c r="I19" i="10"/>
  <c r="H19" i="10"/>
  <c r="J18" i="10"/>
  <c r="I18" i="10"/>
  <c r="H18" i="10"/>
  <c r="J17" i="10"/>
  <c r="I17" i="10"/>
  <c r="H17" i="10"/>
  <c r="J16" i="10"/>
  <c r="I16" i="10"/>
  <c r="H16" i="10"/>
  <c r="J15" i="10"/>
  <c r="I15" i="10"/>
  <c r="H15" i="10"/>
  <c r="J14" i="10"/>
  <c r="I14" i="10"/>
  <c r="H14" i="10"/>
  <c r="J13" i="10"/>
  <c r="I13" i="10"/>
  <c r="H13" i="10"/>
  <c r="J12" i="10"/>
  <c r="I12" i="10"/>
  <c r="H12" i="10"/>
  <c r="J11" i="10"/>
  <c r="I11" i="10"/>
  <c r="H11" i="10"/>
  <c r="J10" i="10"/>
  <c r="I10" i="10"/>
  <c r="H10" i="10"/>
  <c r="J9" i="10"/>
  <c r="I9" i="10"/>
  <c r="H9" i="10"/>
  <c r="J8" i="10"/>
  <c r="I8" i="10"/>
  <c r="H8" i="10"/>
  <c r="J7" i="10"/>
  <c r="I7" i="10"/>
  <c r="H7" i="10"/>
  <c r="J6" i="10"/>
  <c r="I6" i="10"/>
  <c r="H6" i="10"/>
  <c r="J5" i="10"/>
  <c r="I5" i="10"/>
  <c r="H5" i="10"/>
  <c r="J4" i="10"/>
  <c r="I4" i="10"/>
  <c r="H4" i="10"/>
  <c r="J3" i="10"/>
  <c r="I3" i="10"/>
  <c r="H3" i="10"/>
  <c r="J2" i="10"/>
  <c r="I2" i="10"/>
  <c r="H2" i="10"/>
  <c r="J32" i="9"/>
  <c r="I32" i="9"/>
  <c r="H32" i="9"/>
  <c r="J31" i="9"/>
  <c r="I31" i="9"/>
  <c r="H31" i="9"/>
  <c r="J30" i="9"/>
  <c r="I30" i="9"/>
  <c r="H30" i="9"/>
  <c r="J29" i="9"/>
  <c r="I29" i="9"/>
  <c r="H29" i="9"/>
  <c r="J28" i="9"/>
  <c r="I28" i="9"/>
  <c r="H28" i="9"/>
  <c r="J27" i="9"/>
  <c r="I27" i="9"/>
  <c r="H27" i="9"/>
  <c r="J26" i="9"/>
  <c r="I26" i="9"/>
  <c r="H26" i="9"/>
  <c r="J25" i="9"/>
  <c r="I25" i="9"/>
  <c r="H25" i="9"/>
  <c r="J24" i="9"/>
  <c r="I24" i="9"/>
  <c r="H24" i="9"/>
  <c r="J23" i="9"/>
  <c r="I23" i="9"/>
  <c r="H23" i="9"/>
  <c r="J22" i="9"/>
  <c r="I22" i="9"/>
  <c r="H22" i="9"/>
  <c r="J21" i="9"/>
  <c r="I21" i="9"/>
  <c r="H21" i="9"/>
  <c r="J20" i="9"/>
  <c r="I20" i="9"/>
  <c r="H20" i="9"/>
  <c r="J19" i="9"/>
  <c r="I19" i="9"/>
  <c r="H19" i="9"/>
  <c r="J18" i="9"/>
  <c r="I18" i="9"/>
  <c r="H18" i="9"/>
  <c r="J17" i="9"/>
  <c r="I17" i="9"/>
  <c r="H17" i="9"/>
  <c r="J16" i="9"/>
  <c r="I16" i="9"/>
  <c r="H16" i="9"/>
  <c r="J15" i="9"/>
  <c r="I15" i="9"/>
  <c r="H15" i="9"/>
  <c r="J14" i="9"/>
  <c r="I14" i="9"/>
  <c r="H14" i="9"/>
  <c r="J13" i="9"/>
  <c r="I13" i="9"/>
  <c r="H13" i="9"/>
  <c r="J12" i="9"/>
  <c r="I12" i="9"/>
  <c r="H12" i="9"/>
  <c r="J11" i="9"/>
  <c r="I11" i="9"/>
  <c r="H11" i="9"/>
  <c r="J10" i="9"/>
  <c r="I10" i="9"/>
  <c r="H10" i="9"/>
  <c r="J9" i="9"/>
  <c r="I9" i="9"/>
  <c r="H9" i="9"/>
  <c r="J8" i="9"/>
  <c r="I8" i="9"/>
  <c r="H8" i="9"/>
  <c r="J7" i="9"/>
  <c r="I7" i="9"/>
  <c r="H7" i="9"/>
  <c r="J6" i="9"/>
  <c r="I6" i="9"/>
  <c r="H6" i="9"/>
  <c r="J5" i="9"/>
  <c r="I5" i="9"/>
  <c r="H5" i="9"/>
  <c r="J4" i="9"/>
  <c r="I4" i="9"/>
  <c r="H4" i="9"/>
  <c r="J3" i="9"/>
  <c r="I3" i="9"/>
  <c r="H3" i="9"/>
  <c r="J2" i="9"/>
  <c r="I2" i="9"/>
  <c r="H2" i="9"/>
  <c r="J32" i="8"/>
  <c r="I32" i="8"/>
  <c r="H32" i="8"/>
  <c r="J31" i="8"/>
  <c r="I31" i="8"/>
  <c r="H31" i="8"/>
  <c r="J30" i="8"/>
  <c r="I30" i="8"/>
  <c r="H30" i="8"/>
  <c r="J29" i="8"/>
  <c r="I29" i="8"/>
  <c r="H29" i="8"/>
  <c r="J28" i="8"/>
  <c r="I28" i="8"/>
  <c r="H28" i="8"/>
  <c r="J27" i="8"/>
  <c r="I27" i="8"/>
  <c r="H27" i="8"/>
  <c r="J26" i="8"/>
  <c r="I26" i="8"/>
  <c r="H26" i="8"/>
  <c r="J25" i="8"/>
  <c r="I25" i="8"/>
  <c r="H25" i="8"/>
  <c r="J24" i="8"/>
  <c r="I24" i="8"/>
  <c r="H24" i="8"/>
  <c r="J23" i="8"/>
  <c r="I23" i="8"/>
  <c r="H23" i="8"/>
  <c r="J22" i="8"/>
  <c r="I22" i="8"/>
  <c r="H22" i="8"/>
  <c r="J21" i="8"/>
  <c r="I21" i="8"/>
  <c r="H21" i="8"/>
  <c r="J20" i="8"/>
  <c r="I20" i="8"/>
  <c r="H20" i="8"/>
  <c r="J19" i="8"/>
  <c r="I19" i="8"/>
  <c r="H19" i="8"/>
  <c r="J18" i="8"/>
  <c r="I18" i="8"/>
  <c r="H18" i="8"/>
  <c r="J17" i="8"/>
  <c r="I17" i="8"/>
  <c r="H17" i="8"/>
  <c r="J16" i="8"/>
  <c r="I16" i="8"/>
  <c r="H16" i="8"/>
  <c r="J15" i="8"/>
  <c r="I15" i="8"/>
  <c r="H15" i="8"/>
  <c r="J14" i="8"/>
  <c r="I14" i="8"/>
  <c r="H14" i="8"/>
  <c r="J13" i="8"/>
  <c r="I13" i="8"/>
  <c r="H13" i="8"/>
  <c r="J12" i="8"/>
  <c r="I12" i="8"/>
  <c r="H12" i="8"/>
  <c r="J11" i="8"/>
  <c r="I11" i="8"/>
  <c r="H11" i="8"/>
  <c r="J10" i="8"/>
  <c r="I10" i="8"/>
  <c r="H10" i="8"/>
  <c r="J9" i="8"/>
  <c r="I9" i="8"/>
  <c r="H9" i="8"/>
  <c r="J8" i="8"/>
  <c r="I8" i="8"/>
  <c r="H8" i="8"/>
  <c r="J7" i="8"/>
  <c r="I7" i="8"/>
  <c r="H7" i="8"/>
  <c r="J6" i="8"/>
  <c r="I6" i="8"/>
  <c r="H6" i="8"/>
  <c r="J5" i="8"/>
  <c r="I5" i="8"/>
  <c r="H5" i="8"/>
  <c r="J4" i="8"/>
  <c r="I4" i="8"/>
  <c r="H4" i="8"/>
  <c r="J3" i="8"/>
  <c r="I3" i="8"/>
  <c r="H3" i="8"/>
  <c r="J2" i="8"/>
  <c r="I2" i="8"/>
  <c r="H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2" i="7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2" i="7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2" i="7"/>
  <c r="G71" i="12"/>
  <c r="F71" i="12"/>
  <c r="E71" i="12"/>
  <c r="D71" i="12"/>
  <c r="C71" i="12"/>
  <c r="G71" i="4"/>
  <c r="F71" i="4"/>
  <c r="E71" i="4"/>
  <c r="D71" i="4"/>
  <c r="C71" i="4"/>
  <c r="G71" i="13"/>
  <c r="F71" i="13"/>
  <c r="E71" i="13"/>
  <c r="D71" i="13"/>
  <c r="C71" i="13"/>
  <c r="G71" i="3"/>
  <c r="F71" i="3"/>
  <c r="E71" i="3"/>
  <c r="D71" i="3"/>
  <c r="C71" i="3"/>
  <c r="G71" i="14"/>
  <c r="F71" i="14"/>
  <c r="E71" i="14"/>
  <c r="D71" i="14"/>
  <c r="C71" i="14"/>
  <c r="G71" i="2"/>
  <c r="F71" i="2"/>
  <c r="E71" i="2"/>
  <c r="D71" i="2"/>
  <c r="C71" i="2"/>
  <c r="G53" i="12"/>
  <c r="F53" i="12"/>
  <c r="E53" i="12"/>
  <c r="D53" i="12"/>
  <c r="C53" i="12"/>
  <c r="G53" i="4"/>
  <c r="F53" i="4"/>
  <c r="E53" i="4"/>
  <c r="D53" i="4"/>
  <c r="C53" i="4"/>
  <c r="G53" i="13"/>
  <c r="F53" i="13"/>
  <c r="E53" i="13"/>
  <c r="D53" i="13"/>
  <c r="C53" i="13"/>
  <c r="G53" i="3"/>
  <c r="F53" i="3"/>
  <c r="E53" i="3"/>
  <c r="D53" i="3"/>
  <c r="C53" i="3"/>
  <c r="G53" i="14"/>
  <c r="F53" i="14"/>
  <c r="E53" i="14"/>
  <c r="D53" i="14"/>
  <c r="C53" i="14"/>
  <c r="G53" i="2"/>
  <c r="F53" i="2"/>
  <c r="E53" i="2"/>
  <c r="D53" i="2"/>
  <c r="C53" i="2"/>
  <c r="G35" i="12"/>
  <c r="F35" i="12"/>
  <c r="E35" i="12"/>
  <c r="D35" i="12"/>
  <c r="C35" i="12"/>
  <c r="G35" i="4"/>
  <c r="F35" i="4"/>
  <c r="E35" i="4"/>
  <c r="D35" i="4"/>
  <c r="C35" i="4"/>
  <c r="G35" i="13"/>
  <c r="F35" i="13"/>
  <c r="E35" i="13"/>
  <c r="D35" i="13"/>
  <c r="C35" i="13"/>
  <c r="G35" i="3"/>
  <c r="F35" i="3"/>
  <c r="E35" i="3"/>
  <c r="D35" i="3"/>
  <c r="C35" i="3"/>
  <c r="G35" i="14"/>
  <c r="F35" i="14"/>
  <c r="E35" i="14"/>
  <c r="D35" i="14"/>
  <c r="C35" i="14"/>
  <c r="G35" i="2"/>
  <c r="F35" i="2"/>
  <c r="E35" i="2"/>
  <c r="E36" i="2" s="1"/>
  <c r="D35" i="2"/>
  <c r="C35" i="2"/>
  <c r="G17" i="12"/>
  <c r="F17" i="12"/>
  <c r="E17" i="12"/>
  <c r="D17" i="12"/>
  <c r="C17" i="12"/>
  <c r="G17" i="4"/>
  <c r="F17" i="4"/>
  <c r="E17" i="4"/>
  <c r="D17" i="4"/>
  <c r="C17" i="4"/>
  <c r="G17" i="13"/>
  <c r="F17" i="13"/>
  <c r="E17" i="13"/>
  <c r="D17" i="13"/>
  <c r="C17" i="13"/>
  <c r="G17" i="3"/>
  <c r="F17" i="3"/>
  <c r="F18" i="3" s="1"/>
  <c r="E17" i="3"/>
  <c r="D17" i="3"/>
  <c r="C17" i="3"/>
  <c r="G17" i="14"/>
  <c r="F17" i="14"/>
  <c r="E17" i="14"/>
  <c r="D17" i="14"/>
  <c r="C17" i="14"/>
  <c r="G17" i="2"/>
  <c r="F17" i="2"/>
  <c r="E17" i="2"/>
  <c r="D17" i="2"/>
  <c r="C17" i="2"/>
  <c r="G56" i="12"/>
  <c r="F56" i="12"/>
  <c r="E56" i="12"/>
  <c r="D56" i="12"/>
  <c r="C56" i="12"/>
  <c r="G56" i="4"/>
  <c r="F56" i="4"/>
  <c r="E56" i="4"/>
  <c r="D56" i="4"/>
  <c r="C56" i="4"/>
  <c r="G56" i="13"/>
  <c r="F56" i="13"/>
  <c r="E56" i="13"/>
  <c r="D56" i="13"/>
  <c r="C56" i="13"/>
  <c r="G56" i="3"/>
  <c r="F56" i="3"/>
  <c r="E56" i="3"/>
  <c r="D56" i="3"/>
  <c r="C56" i="3"/>
  <c r="G56" i="14"/>
  <c r="F56" i="14"/>
  <c r="E56" i="14"/>
  <c r="D56" i="14"/>
  <c r="C56" i="14"/>
  <c r="G56" i="2"/>
  <c r="F56" i="2"/>
  <c r="E56" i="2"/>
  <c r="D56" i="2"/>
  <c r="C56" i="2"/>
  <c r="G38" i="12"/>
  <c r="F38" i="12"/>
  <c r="E38" i="12"/>
  <c r="D38" i="12"/>
  <c r="C38" i="12"/>
  <c r="G38" i="4"/>
  <c r="F38" i="4"/>
  <c r="E38" i="4"/>
  <c r="D38" i="4"/>
  <c r="C38" i="4"/>
  <c r="G38" i="13"/>
  <c r="F38" i="13"/>
  <c r="E38" i="13"/>
  <c r="D38" i="13"/>
  <c r="C38" i="13"/>
  <c r="G38" i="3"/>
  <c r="F38" i="3"/>
  <c r="E38" i="3"/>
  <c r="D38" i="3"/>
  <c r="C38" i="3"/>
  <c r="G38" i="14"/>
  <c r="F38" i="14"/>
  <c r="E38" i="14"/>
  <c r="D38" i="14"/>
  <c r="C38" i="14"/>
  <c r="G38" i="2"/>
  <c r="F38" i="2"/>
  <c r="E38" i="2"/>
  <c r="D38" i="2"/>
  <c r="C38" i="2"/>
  <c r="G20" i="12"/>
  <c r="F20" i="12"/>
  <c r="E20" i="12"/>
  <c r="D20" i="12"/>
  <c r="C20" i="12"/>
  <c r="G20" i="4"/>
  <c r="F20" i="4"/>
  <c r="E20" i="4"/>
  <c r="D20" i="4"/>
  <c r="C20" i="4"/>
  <c r="G20" i="13"/>
  <c r="F20" i="13"/>
  <c r="E20" i="13"/>
  <c r="D20" i="13"/>
  <c r="C20" i="13"/>
  <c r="G20" i="3"/>
  <c r="F20" i="3"/>
  <c r="E20" i="3"/>
  <c r="D20" i="3"/>
  <c r="C20" i="3"/>
  <c r="G20" i="14"/>
  <c r="F20" i="14"/>
  <c r="E20" i="14"/>
  <c r="D20" i="14"/>
  <c r="C20" i="14"/>
  <c r="G20" i="2"/>
  <c r="F20" i="2"/>
  <c r="E20" i="2"/>
  <c r="D20" i="2"/>
  <c r="C20" i="2"/>
  <c r="G2" i="12"/>
  <c r="F2" i="12"/>
  <c r="E2" i="12"/>
  <c r="D2" i="12"/>
  <c r="C2" i="12"/>
  <c r="G2" i="4"/>
  <c r="F2" i="4"/>
  <c r="E2" i="4"/>
  <c r="D2" i="4"/>
  <c r="C2" i="4"/>
  <c r="G2" i="13"/>
  <c r="F2" i="13"/>
  <c r="E2" i="13"/>
  <c r="D2" i="13"/>
  <c r="C2" i="13"/>
  <c r="G2" i="3"/>
  <c r="F2" i="3"/>
  <c r="E2" i="3"/>
  <c r="D2" i="3"/>
  <c r="C2" i="3"/>
  <c r="G2" i="14"/>
  <c r="F2" i="14"/>
  <c r="E2" i="14"/>
  <c r="D2" i="14"/>
  <c r="C2" i="14"/>
  <c r="G2" i="2"/>
  <c r="F2" i="2"/>
  <c r="E2" i="2"/>
  <c r="D2" i="2"/>
  <c r="C2" i="2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Q3" i="12"/>
  <c r="Q2" i="12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Q3" i="13"/>
  <c r="Q2" i="1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Q17" i="14"/>
  <c r="Q16" i="14"/>
  <c r="Q15" i="14"/>
  <c r="Q14" i="14"/>
  <c r="Q13" i="14"/>
  <c r="Q12" i="14"/>
  <c r="Q11" i="14"/>
  <c r="Q10" i="14"/>
  <c r="Q9" i="14"/>
  <c r="Q8" i="14"/>
  <c r="Q7" i="14"/>
  <c r="Q6" i="14"/>
  <c r="Q5" i="14"/>
  <c r="Q4" i="14"/>
  <c r="Q3" i="14"/>
  <c r="Q2" i="14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2" i="14"/>
  <c r="E7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2" i="2"/>
  <c r="G71" i="1"/>
  <c r="F71" i="1"/>
  <c r="E71" i="1"/>
  <c r="D71" i="1"/>
  <c r="C71" i="1"/>
  <c r="G53" i="1"/>
  <c r="F53" i="1"/>
  <c r="E53" i="1"/>
  <c r="D53" i="1"/>
  <c r="C53" i="1"/>
  <c r="D17" i="1"/>
  <c r="D35" i="1"/>
  <c r="D36" i="1" s="1"/>
  <c r="G35" i="1"/>
  <c r="F35" i="1"/>
  <c r="E35" i="1"/>
  <c r="C35" i="1"/>
  <c r="G17" i="1"/>
  <c r="F17" i="1"/>
  <c r="E17" i="1"/>
  <c r="C17" i="1"/>
  <c r="G56" i="1"/>
  <c r="F56" i="1"/>
  <c r="E56" i="1"/>
  <c r="D56" i="1"/>
  <c r="C56" i="1"/>
  <c r="G38" i="1"/>
  <c r="F38" i="1"/>
  <c r="E38" i="1"/>
  <c r="D38" i="1"/>
  <c r="C38" i="1"/>
  <c r="G20" i="1"/>
  <c r="F20" i="1"/>
  <c r="E20" i="1"/>
  <c r="D20" i="1"/>
  <c r="C20" i="1"/>
  <c r="G2" i="1"/>
  <c r="F2" i="1"/>
  <c r="E2" i="1"/>
  <c r="D2" i="1"/>
  <c r="C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  <c r="D2" i="11"/>
  <c r="C2" i="11"/>
  <c r="C3" i="11"/>
  <c r="D3" i="11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C26" i="11"/>
  <c r="D26" i="11"/>
  <c r="C27" i="11"/>
  <c r="D27" i="11"/>
  <c r="C28" i="11"/>
  <c r="D28" i="11"/>
  <c r="C29" i="11"/>
  <c r="D29" i="11"/>
  <c r="C30" i="11"/>
  <c r="D30" i="11"/>
  <c r="C31" i="11"/>
  <c r="D31" i="11"/>
  <c r="C32" i="11"/>
  <c r="D3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2" i="11"/>
  <c r="F18" i="14"/>
  <c r="P17" i="12"/>
  <c r="G72" i="12" s="1"/>
  <c r="P16" i="12"/>
  <c r="F72" i="12" s="1"/>
  <c r="P15" i="12"/>
  <c r="E72" i="12" s="1"/>
  <c r="P14" i="12"/>
  <c r="D72" i="12" s="1"/>
  <c r="P13" i="12"/>
  <c r="G54" i="12" s="1"/>
  <c r="P12" i="12"/>
  <c r="P11" i="12"/>
  <c r="P10" i="12"/>
  <c r="D54" i="12" s="1"/>
  <c r="P9" i="12"/>
  <c r="P8" i="12"/>
  <c r="P7" i="12"/>
  <c r="P6" i="12"/>
  <c r="D36" i="12" s="1"/>
  <c r="P5" i="12"/>
  <c r="G18" i="12" s="1"/>
  <c r="P4" i="12"/>
  <c r="F18" i="12" s="1"/>
  <c r="P3" i="12"/>
  <c r="P2" i="12"/>
  <c r="C18" i="12" s="1"/>
  <c r="P17" i="4"/>
  <c r="G72" i="4" s="1"/>
  <c r="P16" i="4"/>
  <c r="F72" i="4" s="1"/>
  <c r="P15" i="4"/>
  <c r="P14" i="4"/>
  <c r="P13" i="4"/>
  <c r="G54" i="4" s="1"/>
  <c r="P12" i="4"/>
  <c r="F54" i="4" s="1"/>
  <c r="P11" i="4"/>
  <c r="P10" i="4"/>
  <c r="C54" i="4" s="1"/>
  <c r="P9" i="4"/>
  <c r="P8" i="4"/>
  <c r="P7" i="4"/>
  <c r="P6" i="4"/>
  <c r="D36" i="4" s="1"/>
  <c r="P5" i="4"/>
  <c r="G18" i="4" s="1"/>
  <c r="P4" i="4"/>
  <c r="F18" i="4" s="1"/>
  <c r="P3" i="4"/>
  <c r="P2" i="4"/>
  <c r="D18" i="4" s="1"/>
  <c r="P17" i="13"/>
  <c r="G72" i="13" s="1"/>
  <c r="P16" i="13"/>
  <c r="P15" i="13"/>
  <c r="E72" i="13" s="1"/>
  <c r="P14" i="13"/>
  <c r="C72" i="13" s="1"/>
  <c r="P13" i="13"/>
  <c r="G54" i="13" s="1"/>
  <c r="P12" i="13"/>
  <c r="F54" i="13" s="1"/>
  <c r="P11" i="13"/>
  <c r="E54" i="13" s="1"/>
  <c r="P10" i="13"/>
  <c r="D54" i="13" s="1"/>
  <c r="P9" i="13"/>
  <c r="G36" i="13" s="1"/>
  <c r="P8" i="13"/>
  <c r="P7" i="13"/>
  <c r="P6" i="13"/>
  <c r="D36" i="13" s="1"/>
  <c r="P5" i="13"/>
  <c r="G18" i="13" s="1"/>
  <c r="P4" i="13"/>
  <c r="F18" i="13" s="1"/>
  <c r="P3" i="13"/>
  <c r="P2" i="13"/>
  <c r="D18" i="13" s="1"/>
  <c r="P17" i="3"/>
  <c r="G72" i="3" s="1"/>
  <c r="P16" i="3"/>
  <c r="F72" i="3" s="1"/>
  <c r="P15" i="3"/>
  <c r="P14" i="3"/>
  <c r="D72" i="3" s="1"/>
  <c r="P13" i="3"/>
  <c r="G54" i="3" s="1"/>
  <c r="P12" i="3"/>
  <c r="F54" i="3" s="1"/>
  <c r="P11" i="3"/>
  <c r="P10" i="3"/>
  <c r="C54" i="3" s="1"/>
  <c r="P9" i="3"/>
  <c r="P8" i="3"/>
  <c r="F36" i="3" s="1"/>
  <c r="P7" i="3"/>
  <c r="P6" i="3"/>
  <c r="D36" i="3" s="1"/>
  <c r="P5" i="3"/>
  <c r="G18" i="3" s="1"/>
  <c r="P4" i="3"/>
  <c r="P3" i="3"/>
  <c r="P2" i="3"/>
  <c r="D18" i="3" s="1"/>
  <c r="P17" i="14"/>
  <c r="G72" i="14" s="1"/>
  <c r="P16" i="14"/>
  <c r="F72" i="14" s="1"/>
  <c r="P15" i="14"/>
  <c r="E72" i="14" s="1"/>
  <c r="P14" i="14"/>
  <c r="D72" i="14" s="1"/>
  <c r="P13" i="14"/>
  <c r="P12" i="14"/>
  <c r="F54" i="14" s="1"/>
  <c r="P11" i="14"/>
  <c r="E54" i="14" s="1"/>
  <c r="P10" i="14"/>
  <c r="C54" i="14" s="1"/>
  <c r="P9" i="14"/>
  <c r="G36" i="14" s="1"/>
  <c r="P8" i="14"/>
  <c r="F36" i="14" s="1"/>
  <c r="P7" i="14"/>
  <c r="P6" i="14"/>
  <c r="C36" i="14" s="1"/>
  <c r="P5" i="14"/>
  <c r="G18" i="14" s="1"/>
  <c r="P4" i="14"/>
  <c r="P3" i="14"/>
  <c r="P2" i="14"/>
  <c r="D18" i="14" s="1"/>
  <c r="P17" i="2"/>
  <c r="G72" i="2" s="1"/>
  <c r="P16" i="2"/>
  <c r="F72" i="2" s="1"/>
  <c r="P15" i="2"/>
  <c r="P14" i="2"/>
  <c r="C72" i="2" s="1"/>
  <c r="P13" i="2"/>
  <c r="G54" i="2" s="1"/>
  <c r="P12" i="2"/>
  <c r="P11" i="2"/>
  <c r="E54" i="2" s="1"/>
  <c r="P10" i="2"/>
  <c r="P9" i="2"/>
  <c r="P8" i="2"/>
  <c r="F36" i="2" s="1"/>
  <c r="P7" i="2"/>
  <c r="P6" i="2"/>
  <c r="P5" i="2"/>
  <c r="G18" i="2" s="1"/>
  <c r="P4" i="2"/>
  <c r="F18" i="2" s="1"/>
  <c r="P3" i="2"/>
  <c r="P2" i="2"/>
  <c r="C54" i="1"/>
  <c r="P3" i="1"/>
  <c r="P4" i="1"/>
  <c r="F18" i="1" s="1"/>
  <c r="P5" i="1"/>
  <c r="P6" i="1"/>
  <c r="P7" i="1"/>
  <c r="P8" i="1"/>
  <c r="P9" i="1"/>
  <c r="G36" i="1" s="1"/>
  <c r="P10" i="1"/>
  <c r="D54" i="1" s="1"/>
  <c r="P11" i="1"/>
  <c r="P12" i="1"/>
  <c r="P13" i="1"/>
  <c r="P14" i="1"/>
  <c r="P15" i="1"/>
  <c r="E72" i="1" s="1"/>
  <c r="P16" i="1"/>
  <c r="P17" i="1"/>
  <c r="P2" i="1"/>
  <c r="C11" i="16" l="1"/>
  <c r="D11" i="16" s="1"/>
  <c r="C55" i="16"/>
  <c r="D55" i="16" s="1"/>
  <c r="C47" i="16"/>
  <c r="D47" i="16" s="1"/>
  <c r="C39" i="16"/>
  <c r="D39" i="16" s="1"/>
  <c r="C31" i="16"/>
  <c r="D31" i="16" s="1"/>
  <c r="C23" i="16"/>
  <c r="D23" i="16" s="1"/>
  <c r="C15" i="16"/>
  <c r="D15" i="16" s="1"/>
  <c r="C7" i="16"/>
  <c r="D7" i="16" s="1"/>
  <c r="C54" i="16"/>
  <c r="D54" i="16" s="1"/>
  <c r="C46" i="16"/>
  <c r="D46" i="16" s="1"/>
  <c r="C38" i="16"/>
  <c r="D38" i="16" s="1"/>
  <c r="C30" i="16"/>
  <c r="D30" i="16" s="1"/>
  <c r="C22" i="16"/>
  <c r="D22" i="16" s="1"/>
  <c r="C14" i="16"/>
  <c r="D14" i="16" s="1"/>
  <c r="D72" i="4"/>
  <c r="F72" i="13"/>
  <c r="F54" i="12"/>
  <c r="G54" i="14"/>
  <c r="C54" i="2"/>
  <c r="F54" i="2"/>
  <c r="F36" i="12"/>
  <c r="E36" i="12"/>
  <c r="G36" i="12"/>
  <c r="F36" i="4"/>
  <c r="G36" i="4"/>
  <c r="F36" i="13"/>
  <c r="E36" i="3"/>
  <c r="G36" i="3"/>
  <c r="C36" i="2"/>
  <c r="G36" i="2"/>
  <c r="E18" i="2"/>
  <c r="D72" i="2"/>
  <c r="D18" i="2"/>
  <c r="D54" i="2"/>
  <c r="C18" i="2"/>
  <c r="D36" i="2"/>
  <c r="C54" i="12"/>
  <c r="D18" i="12"/>
  <c r="E18" i="4"/>
  <c r="C36" i="4"/>
  <c r="C72" i="4"/>
  <c r="D54" i="4"/>
  <c r="E54" i="4"/>
  <c r="E36" i="4"/>
  <c r="E72" i="4"/>
  <c r="C18" i="4"/>
  <c r="E36" i="13"/>
  <c r="C54" i="13"/>
  <c r="E18" i="13"/>
  <c r="D72" i="13"/>
  <c r="C18" i="13"/>
  <c r="C36" i="13"/>
  <c r="C72" i="3"/>
  <c r="D54" i="3"/>
  <c r="C18" i="3"/>
  <c r="E54" i="3"/>
  <c r="E18" i="3"/>
  <c r="E72" i="3"/>
  <c r="C36" i="3"/>
  <c r="D36" i="14"/>
  <c r="E36" i="14"/>
  <c r="C18" i="14"/>
  <c r="E18" i="14"/>
  <c r="D54" i="14"/>
  <c r="C72" i="14"/>
  <c r="G72" i="1"/>
  <c r="D72" i="1"/>
  <c r="F72" i="1"/>
  <c r="F54" i="1"/>
  <c r="E54" i="1"/>
  <c r="G54" i="1"/>
  <c r="E36" i="1"/>
  <c r="C36" i="1"/>
  <c r="F36" i="1"/>
  <c r="D18" i="1"/>
  <c r="G18" i="1"/>
  <c r="E18" i="1"/>
  <c r="C72" i="1"/>
  <c r="C18" i="1"/>
  <c r="E54" i="12"/>
  <c r="E18" i="12"/>
  <c r="C36" i="12"/>
  <c r="C72" i="12"/>
</calcChain>
</file>

<file path=xl/sharedStrings.xml><?xml version="1.0" encoding="utf-8"?>
<sst xmlns="http://schemas.openxmlformats.org/spreadsheetml/2006/main" count="1434" uniqueCount="75">
  <si>
    <t>SUV</t>
  </si>
  <si>
    <t>CAR_TYPE</t>
  </si>
  <si>
    <t>PARAMETER</t>
  </si>
  <si>
    <t>ICEV</t>
  </si>
  <si>
    <t>MEAN_HH_AGE</t>
  </si>
  <si>
    <t>HH_SIZE</t>
  </si>
  <si>
    <t>POPULATION</t>
  </si>
  <si>
    <t>CAR_PARK_EV</t>
  </si>
  <si>
    <t>CARSHARING</t>
  </si>
  <si>
    <t>LONG_RANGE_AV</t>
  </si>
  <si>
    <t>EV_EXPERIENCE</t>
  </si>
  <si>
    <t>OWN_POWER</t>
  </si>
  <si>
    <t>HH_OCC</t>
  </si>
  <si>
    <t>PT_QUALITY</t>
  </si>
  <si>
    <t>PHEV</t>
  </si>
  <si>
    <t>BEV</t>
  </si>
  <si>
    <t>FCEV</t>
  </si>
  <si>
    <t>HH_INCOME</t>
  </si>
  <si>
    <t>KAUFPREIS</t>
  </si>
  <si>
    <t>YEAR</t>
  </si>
  <si>
    <t>PROB</t>
  </si>
  <si>
    <t>CAR_AGE</t>
  </si>
  <si>
    <t>TOTAL</t>
  </si>
  <si>
    <t>Vehicle_Rate</t>
  </si>
  <si>
    <t>Comments</t>
  </si>
  <si>
    <t>car_s</t>
  </si>
  <si>
    <t>car_m</t>
  </si>
  <si>
    <t>car_l</t>
  </si>
  <si>
    <t>Segment</t>
  </si>
  <si>
    <t>MC</t>
  </si>
  <si>
    <t>OC</t>
  </si>
  <si>
    <t>Antrieb</t>
  </si>
  <si>
    <t>Gross Profit</t>
  </si>
  <si>
    <t>Tax</t>
  </si>
  <si>
    <t>Price</t>
  </si>
  <si>
    <t>Small_Cars</t>
  </si>
  <si>
    <t>Normal_Cars</t>
  </si>
  <si>
    <t>Mini_Cars</t>
  </si>
  <si>
    <t>Vehicle Rate taken from German data!</t>
  </si>
  <si>
    <t>Total number of vehicle registrations per segment is taken from JAMA data</t>
  </si>
  <si>
    <t>In 2019, ca. 120000 BEV were registered in Japan, According to the IEA Global EV data explorer</t>
  </si>
  <si>
    <t>The BEV distribution is an assumption</t>
  </si>
  <si>
    <t>In 2019, ca. 140000 PHEV were registered in Japan, According to the IEA Global EV data explorer</t>
  </si>
  <si>
    <t>Calculated by substracting the numver registered PHEV and BEV vehicles from the total number of registered vehicles!</t>
  </si>
  <si>
    <t>Comment</t>
  </si>
  <si>
    <t>The probabilities refer to German statistical data, since Japanese data sources are lacking necessary information!</t>
  </si>
  <si>
    <t>The sales are scaled within the simulation to fit future sale projections</t>
  </si>
  <si>
    <t xml:space="preserve">Comment </t>
  </si>
  <si>
    <t>Kei</t>
  </si>
  <si>
    <t>Small</t>
  </si>
  <si>
    <t>Sedan</t>
  </si>
  <si>
    <t>Mini-Van</t>
  </si>
  <si>
    <t>Full-Size-Van</t>
  </si>
  <si>
    <t>OC_Japan</t>
  </si>
  <si>
    <t>Price_Japan</t>
  </si>
  <si>
    <t>Wechselkurs (Yen/€)</t>
  </si>
  <si>
    <t>OPERATING_COSTS_SCALED</t>
  </si>
  <si>
    <t>RANGE_SCALED</t>
  </si>
  <si>
    <t>CHARGING_TIME</t>
  </si>
  <si>
    <t>CHARGING_DISTANCE</t>
  </si>
  <si>
    <t>CO2</t>
  </si>
  <si>
    <t>RELATIVE_COSTS</t>
  </si>
  <si>
    <t>Data is derived from JADA-data for the year 2019</t>
  </si>
  <si>
    <t>For following years, sales are kept constant</t>
  </si>
  <si>
    <t>Small_Cars_COMPARISON</t>
  </si>
  <si>
    <t>Normal_Cars_COMPARISON</t>
  </si>
  <si>
    <t>Mini_Cars_COMPARISON</t>
  </si>
  <si>
    <t>TOTAL_COMPARISON</t>
  </si>
  <si>
    <t>YEAR_COMPARISON</t>
  </si>
  <si>
    <t>https://jamaserv.jama.or.jp/newdb/eng/index.html</t>
  </si>
  <si>
    <t>Population</t>
  </si>
  <si>
    <t>Car ownership</t>
  </si>
  <si>
    <t>fleet_size</t>
  </si>
  <si>
    <t>year</t>
  </si>
  <si>
    <t>Population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</si>
</sst>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068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7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1" applyFont="1" applyAlignment="1">
      <alignment horizontal="left" vertical="top"/>
    </xf>
    <xf numFmtId="0" fontId="3" fillId="0" borderId="0" xfId="2" applyNumberFormat="1" applyFont="1" applyFill="1" applyBorder="1" applyAlignment="1">
      <alignment horizontal="left" vertical="top"/>
    </xf>
    <xf numFmtId="0" fontId="0" fillId="0" borderId="0" xfId="0" applyNumberFormat="1" applyFill="1"/>
    <xf numFmtId="0" fontId="3" fillId="0" borderId="0" xfId="1" applyNumberFormat="1" applyFont="1" applyFill="1" applyAlignment="1">
      <alignment horizontal="left" vertical="top"/>
    </xf>
    <xf numFmtId="0" fontId="0" fillId="0" borderId="0" xfId="0" applyFont="1"/>
    <xf numFmtId="1" fontId="6" fillId="0" borderId="0" xfId="0" applyNumberFormat="1" applyFont="1" applyBorder="1" applyAlignment="1">
      <alignment horizontal="right" vertical="top"/>
    </xf>
    <xf numFmtId="3" fontId="6" fillId="0" borderId="0" xfId="0" applyNumberFormat="1" applyFont="1" applyBorder="1" applyAlignment="1">
      <alignment horizontal="right" vertical="top"/>
    </xf>
    <xf numFmtId="0" fontId="0" fillId="0" borderId="0" xfId="0" applyFont="1" applyBorder="1"/>
    <xf numFmtId="0" fontId="0" fillId="0" borderId="0" xfId="0" applyFill="1"/>
    <xf numFmtId="3" fontId="0" fillId="0" borderId="0" xfId="0" applyNumberFormat="1"/>
    <xf numFmtId="3" fontId="0" fillId="0" borderId="0" xfId="0" applyNumberFormat="1" applyFont="1"/>
    <xf numFmtId="1" fontId="6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left"/>
    </xf>
  </cellXfs>
  <cellStyles count="4068">
    <cellStyle name="20 % - Akzent1 10" xfId="2721" xr:uid="{45D1F3D5-08EB-4E14-9A26-ADB1C4C62246}"/>
    <cellStyle name="20 % - Akzent1 11" xfId="21" xr:uid="{EB1A77AB-F73B-4CCA-B09C-32EB46E281BD}"/>
    <cellStyle name="20 % - Akzent1 2" xfId="47" xr:uid="{A9B9C470-8CE9-4033-A705-AADDF9EC5274}"/>
    <cellStyle name="20 % - Akzent1 2 2" xfId="75" xr:uid="{58525C09-BEC8-4295-9B24-E7BF6C7172AD}"/>
    <cellStyle name="20 % - Akzent1 2 2 2" xfId="131" xr:uid="{4715D868-8B14-4E22-9DE6-3EED2F18A0CB}"/>
    <cellStyle name="20 % - Akzent1 2 2 2 2" xfId="243" xr:uid="{E1EFD47E-359E-4E6C-AD2D-F7902CCD5833}"/>
    <cellStyle name="20 % - Akzent1 2 2 2 2 2" xfId="579" xr:uid="{837E62D5-29EA-42D1-84AB-545D2481BCC8}"/>
    <cellStyle name="20 % - Akzent1 2 2 2 2 2 2" xfId="1251" xr:uid="{10FE0D53-7C18-4428-A9F1-FF52E31A0A72}"/>
    <cellStyle name="20 % - Akzent1 2 2 2 2 2 2 2" xfId="2595" xr:uid="{1F150341-660A-4C79-9DD1-33E8C6AE3F2F}"/>
    <cellStyle name="20 % - Akzent1 2 2 2 2 2 2 3" xfId="3939" xr:uid="{D0F9D88C-5713-4034-8392-1422209D217E}"/>
    <cellStyle name="20 % - Akzent1 2 2 2 2 2 3" xfId="1923" xr:uid="{2C469927-706D-400A-AB14-FB1B2CFEB434}"/>
    <cellStyle name="20 % - Akzent1 2 2 2 2 2 4" xfId="3267" xr:uid="{8DC01601-0B68-44FF-9C7A-16EC17A7B718}"/>
    <cellStyle name="20 % - Akzent1 2 2 2 2 3" xfId="915" xr:uid="{29D8BE83-87D5-4AE2-AD47-F41E9EC902A8}"/>
    <cellStyle name="20 % - Akzent1 2 2 2 2 3 2" xfId="2259" xr:uid="{F365A6C3-F8FC-4B90-837C-A5C4CBFC7522}"/>
    <cellStyle name="20 % - Akzent1 2 2 2 2 3 3" xfId="3603" xr:uid="{2C40B247-80A3-4380-BE57-220BC2410332}"/>
    <cellStyle name="20 % - Akzent1 2 2 2 2 4" xfId="1587" xr:uid="{32CE5DA0-7371-4833-834C-9A4C0943B618}"/>
    <cellStyle name="20 % - Akzent1 2 2 2 2 5" xfId="2931" xr:uid="{741E6713-AC0F-4320-B79A-B35227DA07B1}"/>
    <cellStyle name="20 % - Akzent1 2 2 2 3" xfId="355" xr:uid="{F29E6FEC-90BF-4F12-8D39-FC3D1B2A5599}"/>
    <cellStyle name="20 % - Akzent1 2 2 2 3 2" xfId="691" xr:uid="{6C00B199-AB20-4635-828F-A39F8276C68A}"/>
    <cellStyle name="20 % - Akzent1 2 2 2 3 2 2" xfId="1363" xr:uid="{A28CDFE9-29CA-479A-A25B-EBEFAEEF5EDF}"/>
    <cellStyle name="20 % - Akzent1 2 2 2 3 2 2 2" xfId="2707" xr:uid="{FF9B2D41-5999-4DE0-8EA9-E1B97BD244C6}"/>
    <cellStyle name="20 % - Akzent1 2 2 2 3 2 2 3" xfId="4051" xr:uid="{D148DEE5-F288-4C50-A270-A579BF057A6C}"/>
    <cellStyle name="20 % - Akzent1 2 2 2 3 2 3" xfId="2035" xr:uid="{9FA54C51-BDA5-4194-BF26-49E1B3B9E6A2}"/>
    <cellStyle name="20 % - Akzent1 2 2 2 3 2 4" xfId="3379" xr:uid="{9B08CD70-DEE0-4B74-966E-F3E1BC4BBE6C}"/>
    <cellStyle name="20 % - Akzent1 2 2 2 3 3" xfId="1027" xr:uid="{30B56356-0B0F-4FCC-A56F-9E80C6F2511B}"/>
    <cellStyle name="20 % - Akzent1 2 2 2 3 3 2" xfId="2371" xr:uid="{B288E736-ED32-4BC9-BF22-F01959B9ED03}"/>
    <cellStyle name="20 % - Akzent1 2 2 2 3 3 3" xfId="3715" xr:uid="{1AD669FF-E37B-4F39-8CA9-0645FFF37B02}"/>
    <cellStyle name="20 % - Akzent1 2 2 2 3 4" xfId="1699" xr:uid="{B6F16B8E-5A28-4D6D-B4FE-9404F0548A2A}"/>
    <cellStyle name="20 % - Akzent1 2 2 2 3 5" xfId="3043" xr:uid="{60E15176-1644-4AC7-B52A-951306AC0ECE}"/>
    <cellStyle name="20 % - Akzent1 2 2 2 4" xfId="467" xr:uid="{F09008B0-7980-4C18-AA48-57AD282A8291}"/>
    <cellStyle name="20 % - Akzent1 2 2 2 4 2" xfId="1139" xr:uid="{5F32DEF4-E95C-4274-9911-BC15392835A9}"/>
    <cellStyle name="20 % - Akzent1 2 2 2 4 2 2" xfId="2483" xr:uid="{8FDC089D-8FBB-489B-BA11-0FF715A22D05}"/>
    <cellStyle name="20 % - Akzent1 2 2 2 4 2 3" xfId="3827" xr:uid="{C35DEA54-3990-4472-8F16-CAB51ADA349F}"/>
    <cellStyle name="20 % - Akzent1 2 2 2 4 3" xfId="1811" xr:uid="{27C5FDD0-C17E-4C8E-B99B-40FB1312A487}"/>
    <cellStyle name="20 % - Akzent1 2 2 2 4 4" xfId="3155" xr:uid="{B9D6EFBC-4714-4E18-8976-CB130F447351}"/>
    <cellStyle name="20 % - Akzent1 2 2 2 5" xfId="803" xr:uid="{87CEB35E-84C6-483F-A766-72045994FC09}"/>
    <cellStyle name="20 % - Akzent1 2 2 2 5 2" xfId="2147" xr:uid="{982E1E2A-1749-4EFB-96D0-00AD648A7ECD}"/>
    <cellStyle name="20 % - Akzent1 2 2 2 5 3" xfId="3491" xr:uid="{68114C70-C6F6-4A34-8A26-84F1D01F1BE4}"/>
    <cellStyle name="20 % - Akzent1 2 2 2 6" xfId="1475" xr:uid="{C2383322-BCE8-4F72-8025-5E9A51921335}"/>
    <cellStyle name="20 % - Akzent1 2 2 2 7" xfId="2819" xr:uid="{3CC63D70-72EA-4C5F-8F71-D23E7FD99AE6}"/>
    <cellStyle name="20 % - Akzent1 2 2 3" xfId="187" xr:uid="{3D9DA889-A65B-4B83-A28E-A3A1DD173824}"/>
    <cellStyle name="20 % - Akzent1 2 2 3 2" xfId="523" xr:uid="{FFAA6C35-B180-40FE-A147-394D7C5304DB}"/>
    <cellStyle name="20 % - Akzent1 2 2 3 2 2" xfId="1195" xr:uid="{D00ACABB-C254-4BB1-BC50-FAA4AF141448}"/>
    <cellStyle name="20 % - Akzent1 2 2 3 2 2 2" xfId="2539" xr:uid="{DED110D6-9655-48C7-9752-1F9729FC2A50}"/>
    <cellStyle name="20 % - Akzent1 2 2 3 2 2 3" xfId="3883" xr:uid="{3CF734D9-5293-4D66-9651-0D43F64B674B}"/>
    <cellStyle name="20 % - Akzent1 2 2 3 2 3" xfId="1867" xr:uid="{61A98D97-C9DF-4FD9-93E1-44B687F3F85F}"/>
    <cellStyle name="20 % - Akzent1 2 2 3 2 4" xfId="3211" xr:uid="{D272F625-4D08-4E9E-8E05-BE92A757BC96}"/>
    <cellStyle name="20 % - Akzent1 2 2 3 3" xfId="859" xr:uid="{831523BF-1802-499B-89E4-2FDF2AB75308}"/>
    <cellStyle name="20 % - Akzent1 2 2 3 3 2" xfId="2203" xr:uid="{690E0FBA-FE07-4539-A0EC-F04D63B7F231}"/>
    <cellStyle name="20 % - Akzent1 2 2 3 3 3" xfId="3547" xr:uid="{51F5BCFD-7541-4730-8D4D-5BD0975B0F43}"/>
    <cellStyle name="20 % - Akzent1 2 2 3 4" xfId="1531" xr:uid="{2F5A46BC-F9B1-4732-8E7D-D6818EFD8ED3}"/>
    <cellStyle name="20 % - Akzent1 2 2 3 5" xfId="2875" xr:uid="{539BCF30-78F1-4D55-AF29-F4EFB13B4175}"/>
    <cellStyle name="20 % - Akzent1 2 2 4" xfId="299" xr:uid="{C9B06EA6-250B-44B8-B203-8DC94A698F17}"/>
    <cellStyle name="20 % - Akzent1 2 2 4 2" xfId="635" xr:uid="{C72D70DD-2556-4CE3-B16C-29257D5EA17C}"/>
    <cellStyle name="20 % - Akzent1 2 2 4 2 2" xfId="1307" xr:uid="{9B565AE6-5291-4C63-AC80-700313081170}"/>
    <cellStyle name="20 % - Akzent1 2 2 4 2 2 2" xfId="2651" xr:uid="{C3828A5F-02DC-4A54-8635-A278A3B4CF8B}"/>
    <cellStyle name="20 % - Akzent1 2 2 4 2 2 3" xfId="3995" xr:uid="{0744857B-E027-45CA-BE87-379FF5D82576}"/>
    <cellStyle name="20 % - Akzent1 2 2 4 2 3" xfId="1979" xr:uid="{1A0CFA09-74A9-4511-B678-C68809D86781}"/>
    <cellStyle name="20 % - Akzent1 2 2 4 2 4" xfId="3323" xr:uid="{7BEB319C-47B5-42FC-9F66-068F26C4FD55}"/>
    <cellStyle name="20 % - Akzent1 2 2 4 3" xfId="971" xr:uid="{52182B4F-0DFA-49E0-B761-B5496165193A}"/>
    <cellStyle name="20 % - Akzent1 2 2 4 3 2" xfId="2315" xr:uid="{BF917242-6252-4DEF-8960-9A29D5597EE4}"/>
    <cellStyle name="20 % - Akzent1 2 2 4 3 3" xfId="3659" xr:uid="{96B535C2-B5F7-470D-9732-D627FFAECA99}"/>
    <cellStyle name="20 % - Akzent1 2 2 4 4" xfId="1643" xr:uid="{76350DEE-D1F7-409E-97B4-E1CDFB93973E}"/>
    <cellStyle name="20 % - Akzent1 2 2 4 5" xfId="2987" xr:uid="{8A4113CC-BD4B-45FF-9FEA-54C564D7F947}"/>
    <cellStyle name="20 % - Akzent1 2 2 5" xfId="411" xr:uid="{A0AB53B4-FE12-4810-B888-26AC1CDA1DED}"/>
    <cellStyle name="20 % - Akzent1 2 2 5 2" xfId="1083" xr:uid="{A2AFD621-75FD-4C08-AC9B-DE7D9370AD54}"/>
    <cellStyle name="20 % - Akzent1 2 2 5 2 2" xfId="2427" xr:uid="{4BCC633C-982E-438D-AA91-04873347592B}"/>
    <cellStyle name="20 % - Akzent1 2 2 5 2 3" xfId="3771" xr:uid="{6438A126-7C96-4305-A295-EA6B94823932}"/>
    <cellStyle name="20 % - Akzent1 2 2 5 3" xfId="1755" xr:uid="{0301D6D5-22BE-4887-B0A3-AB56B252768D}"/>
    <cellStyle name="20 % - Akzent1 2 2 5 4" xfId="3099" xr:uid="{EE193F90-7E7C-4D7F-A9C0-1DD1C114C66D}"/>
    <cellStyle name="20 % - Akzent1 2 2 6" xfId="747" xr:uid="{AA2C7426-9A3F-4716-BDB1-8089A196F8FB}"/>
    <cellStyle name="20 % - Akzent1 2 2 6 2" xfId="2091" xr:uid="{5DBD08DE-E9AF-46B2-B94B-0D7138B59912}"/>
    <cellStyle name="20 % - Akzent1 2 2 6 3" xfId="3435" xr:uid="{259911EC-3BF8-441B-8A07-16B47D707168}"/>
    <cellStyle name="20 % - Akzent1 2 2 7" xfId="1419" xr:uid="{AE5BA0E9-76AC-4DD8-82EE-78E3D01C9BA0}"/>
    <cellStyle name="20 % - Akzent1 2 2 8" xfId="2763" xr:uid="{42E697BA-E17F-48E2-94E2-D40744D892F6}"/>
    <cellStyle name="20 % - Akzent1 2 3" xfId="103" xr:uid="{70260DC8-B555-422D-961D-D35EE1E9E7F1}"/>
    <cellStyle name="20 % - Akzent1 2 3 2" xfId="215" xr:uid="{A310C9C4-4EED-486A-B063-4BFCBC465187}"/>
    <cellStyle name="20 % - Akzent1 2 3 2 2" xfId="551" xr:uid="{1616B3D8-8EAC-43AE-9B48-C16712801DC1}"/>
    <cellStyle name="20 % - Akzent1 2 3 2 2 2" xfId="1223" xr:uid="{021E6B4A-9037-4B2F-8C0F-ED1C6B1A4465}"/>
    <cellStyle name="20 % - Akzent1 2 3 2 2 2 2" xfId="2567" xr:uid="{3521217E-EB10-4EA3-ACEC-4B1AE48E5BBA}"/>
    <cellStyle name="20 % - Akzent1 2 3 2 2 2 3" xfId="3911" xr:uid="{9B75FA7C-DE59-4C2C-8C05-92650A860030}"/>
    <cellStyle name="20 % - Akzent1 2 3 2 2 3" xfId="1895" xr:uid="{D597A169-C931-4F26-8C87-C4E79B53EB4A}"/>
    <cellStyle name="20 % - Akzent1 2 3 2 2 4" xfId="3239" xr:uid="{95F8EF87-C89F-46A3-A7B0-EBD156596C99}"/>
    <cellStyle name="20 % - Akzent1 2 3 2 3" xfId="887" xr:uid="{65A51643-7DFA-4957-8426-BBCC6CD16DD4}"/>
    <cellStyle name="20 % - Akzent1 2 3 2 3 2" xfId="2231" xr:uid="{68A6F1BF-4B4A-44D9-957D-377EC7DD37E4}"/>
    <cellStyle name="20 % - Akzent1 2 3 2 3 3" xfId="3575" xr:uid="{191E641F-796C-4637-B80B-17592DF03080}"/>
    <cellStyle name="20 % - Akzent1 2 3 2 4" xfId="1559" xr:uid="{36667D50-A11E-47F2-963F-5D621B90B8B5}"/>
    <cellStyle name="20 % - Akzent1 2 3 2 5" xfId="2903" xr:uid="{3BD500FB-ECD0-42C4-919E-808CAC026609}"/>
    <cellStyle name="20 % - Akzent1 2 3 3" xfId="327" xr:uid="{AEDEA858-0156-4199-83DE-68F312791F28}"/>
    <cellStyle name="20 % - Akzent1 2 3 3 2" xfId="663" xr:uid="{04850B72-933A-4328-9774-6ECB707F9842}"/>
    <cellStyle name="20 % - Akzent1 2 3 3 2 2" xfId="1335" xr:uid="{C340E22A-5775-46DD-9DE8-61AF7475ABCA}"/>
    <cellStyle name="20 % - Akzent1 2 3 3 2 2 2" xfId="2679" xr:uid="{48F89A2C-F5DE-4284-9325-57E5D612B4FF}"/>
    <cellStyle name="20 % - Akzent1 2 3 3 2 2 3" xfId="4023" xr:uid="{C8D9BE10-7383-452B-ABD7-C354E62FCD39}"/>
    <cellStyle name="20 % - Akzent1 2 3 3 2 3" xfId="2007" xr:uid="{B1BF44D1-98D3-4DF4-9A7F-C82FD2B0B791}"/>
    <cellStyle name="20 % - Akzent1 2 3 3 2 4" xfId="3351" xr:uid="{511FFC4E-4088-43EF-9647-33F3AA592ABF}"/>
    <cellStyle name="20 % - Akzent1 2 3 3 3" xfId="999" xr:uid="{15A3CD5C-8D0D-4CCE-AB07-66C3F4F76329}"/>
    <cellStyle name="20 % - Akzent1 2 3 3 3 2" xfId="2343" xr:uid="{8BE136C4-F614-401A-A9BB-E35A1CD4AA73}"/>
    <cellStyle name="20 % - Akzent1 2 3 3 3 3" xfId="3687" xr:uid="{B1E48C74-C654-46F3-8AB2-AB1F115C6687}"/>
    <cellStyle name="20 % - Akzent1 2 3 3 4" xfId="1671" xr:uid="{B842CF6F-14F4-473F-8487-C355626AB6C9}"/>
    <cellStyle name="20 % - Akzent1 2 3 3 5" xfId="3015" xr:uid="{E85A9299-99E0-47E1-BF34-FCFECBA3DB69}"/>
    <cellStyle name="20 % - Akzent1 2 3 4" xfId="439" xr:uid="{C231DCCA-5AB3-402A-B0BD-31FCFD086949}"/>
    <cellStyle name="20 % - Akzent1 2 3 4 2" xfId="1111" xr:uid="{B4C0B504-050C-4CA7-A85A-F3DD45AC2785}"/>
    <cellStyle name="20 % - Akzent1 2 3 4 2 2" xfId="2455" xr:uid="{A8F10AE4-C40E-4571-BB27-E834002DDCF2}"/>
    <cellStyle name="20 % - Akzent1 2 3 4 2 3" xfId="3799" xr:uid="{02BF47BE-072C-4707-9DD2-8E5FC1C925FB}"/>
    <cellStyle name="20 % - Akzent1 2 3 4 3" xfId="1783" xr:uid="{C3313E7E-116A-42C6-9C5C-C6D8A948E152}"/>
    <cellStyle name="20 % - Akzent1 2 3 4 4" xfId="3127" xr:uid="{0AF953D3-405F-4A7B-8C82-BBA8E181CF3F}"/>
    <cellStyle name="20 % - Akzent1 2 3 5" xfId="775" xr:uid="{FF97F321-FA18-4B11-B481-EC6DCC0AD70C}"/>
    <cellStyle name="20 % - Akzent1 2 3 5 2" xfId="2119" xr:uid="{B085A224-A026-4625-A2D1-E75149D3003B}"/>
    <cellStyle name="20 % - Akzent1 2 3 5 3" xfId="3463" xr:uid="{8DFAC2B6-76E1-4A75-9549-5A914CEED9EC}"/>
    <cellStyle name="20 % - Akzent1 2 3 6" xfId="1447" xr:uid="{0C75E6DD-CDBB-4275-B379-DB954F4522F0}"/>
    <cellStyle name="20 % - Akzent1 2 3 7" xfId="2791" xr:uid="{3A3A73BE-402F-4172-BA0B-C3227A0C88B7}"/>
    <cellStyle name="20 % - Akzent1 2 4" xfId="159" xr:uid="{3E158A5D-68F0-496B-B04E-603DDD4B6BD4}"/>
    <cellStyle name="20 % - Akzent1 2 4 2" xfId="495" xr:uid="{ED43CDD8-76AF-421B-B307-375D78FF6523}"/>
    <cellStyle name="20 % - Akzent1 2 4 2 2" xfId="1167" xr:uid="{31774AA0-6F83-4824-B439-F23075954FB1}"/>
    <cellStyle name="20 % - Akzent1 2 4 2 2 2" xfId="2511" xr:uid="{851CC015-A391-4686-9D94-D5FDAFF3BA8C}"/>
    <cellStyle name="20 % - Akzent1 2 4 2 2 3" xfId="3855" xr:uid="{2D04A091-2489-493C-B4A0-D6C0E9CF075B}"/>
    <cellStyle name="20 % - Akzent1 2 4 2 3" xfId="1839" xr:uid="{F7057C0F-3C67-49E0-8EA0-60080B2C2204}"/>
    <cellStyle name="20 % - Akzent1 2 4 2 4" xfId="3183" xr:uid="{D9A4E562-92F2-4711-AC49-5292BA93CD56}"/>
    <cellStyle name="20 % - Akzent1 2 4 3" xfId="831" xr:uid="{B9586CD3-AD07-4790-9A13-21145EBE4C13}"/>
    <cellStyle name="20 % - Akzent1 2 4 3 2" xfId="2175" xr:uid="{D8D6CA04-8825-404F-98CA-33ED39EB4ED0}"/>
    <cellStyle name="20 % - Akzent1 2 4 3 3" xfId="3519" xr:uid="{23659CF9-CC6E-47E0-92A0-6848624562A2}"/>
    <cellStyle name="20 % - Akzent1 2 4 4" xfId="1503" xr:uid="{79914276-35DC-4328-83A3-A672D8353EB9}"/>
    <cellStyle name="20 % - Akzent1 2 4 5" xfId="2847" xr:uid="{67DD239E-8E20-4D88-BB29-437A331F2112}"/>
    <cellStyle name="20 % - Akzent1 2 5" xfId="271" xr:uid="{A203ECA2-6149-47D8-AF2F-5FCDBA2496AB}"/>
    <cellStyle name="20 % - Akzent1 2 5 2" xfId="607" xr:uid="{38493D09-B0B7-4E5D-9A14-1AACA66A851D}"/>
    <cellStyle name="20 % - Akzent1 2 5 2 2" xfId="1279" xr:uid="{5974878B-D934-4169-8B4D-A15623933DD0}"/>
    <cellStyle name="20 % - Akzent1 2 5 2 2 2" xfId="2623" xr:uid="{57C0470D-10DE-4AD9-B841-34DA305C2B86}"/>
    <cellStyle name="20 % - Akzent1 2 5 2 2 3" xfId="3967" xr:uid="{EF4AB436-AEEC-4131-85E9-F1C7E1C51268}"/>
    <cellStyle name="20 % - Akzent1 2 5 2 3" xfId="1951" xr:uid="{C15D2C50-6173-4B5B-8C08-3B44C388913B}"/>
    <cellStyle name="20 % - Akzent1 2 5 2 4" xfId="3295" xr:uid="{143E98E4-67A5-495B-96D2-A324F7D1EFC8}"/>
    <cellStyle name="20 % - Akzent1 2 5 3" xfId="943" xr:uid="{0B1AD77F-5C33-49CA-A3F8-D30CFD66C19D}"/>
    <cellStyle name="20 % - Akzent1 2 5 3 2" xfId="2287" xr:uid="{EA7C3F23-4F71-4E27-9C2C-7B2CCE20003E}"/>
    <cellStyle name="20 % - Akzent1 2 5 3 3" xfId="3631" xr:uid="{1C858870-7144-4C28-A9E8-FD7297103C31}"/>
    <cellStyle name="20 % - Akzent1 2 5 4" xfId="1615" xr:uid="{FD7F82BB-8A6E-458F-8137-5348E25850A3}"/>
    <cellStyle name="20 % - Akzent1 2 5 5" xfId="2959" xr:uid="{09745783-90E9-4B93-A6AC-0539A20F1A9D}"/>
    <cellStyle name="20 % - Akzent1 2 6" xfId="383" xr:uid="{3EB12A17-B036-4776-9793-BAC105CC58E1}"/>
    <cellStyle name="20 % - Akzent1 2 6 2" xfId="1055" xr:uid="{12CF0F49-1053-41B1-AF1B-737C816ADD0C}"/>
    <cellStyle name="20 % - Akzent1 2 6 2 2" xfId="2399" xr:uid="{1742C65A-783B-4FEE-9052-52F3EBE1D3D7}"/>
    <cellStyle name="20 % - Akzent1 2 6 2 3" xfId="3743" xr:uid="{F081E8BB-B7FB-4403-8C49-605A1F82530C}"/>
    <cellStyle name="20 % - Akzent1 2 6 3" xfId="1727" xr:uid="{145A0795-ECB6-447A-80F7-24AFDD099BB2}"/>
    <cellStyle name="20 % - Akzent1 2 6 4" xfId="3071" xr:uid="{982C0140-1776-4D79-B060-773149FFC7D9}"/>
    <cellStyle name="20 % - Akzent1 2 7" xfId="719" xr:uid="{920F3CC4-EF0D-45EA-B78B-36190BD95ADA}"/>
    <cellStyle name="20 % - Akzent1 2 7 2" xfId="2063" xr:uid="{080681DE-D3BF-46C6-8FA0-2105A8D1AA66}"/>
    <cellStyle name="20 % - Akzent1 2 7 3" xfId="3407" xr:uid="{99BC13C9-4189-46EE-BF63-6992DD72172C}"/>
    <cellStyle name="20 % - Akzent1 2 8" xfId="1391" xr:uid="{A2D71044-07DC-4D20-8608-16D6D84710DA}"/>
    <cellStyle name="20 % - Akzent1 2 9" xfId="2735" xr:uid="{5BE34FFB-35FF-4E28-8241-69B36FB04353}"/>
    <cellStyle name="20 % - Akzent1 3" xfId="61" xr:uid="{65C5E7CD-75F2-4689-8B95-8556A4E9A6A3}"/>
    <cellStyle name="20 % - Akzent1 3 2" xfId="117" xr:uid="{6A62CD4B-F367-413A-8094-A730A5CE41D0}"/>
    <cellStyle name="20 % - Akzent1 3 2 2" xfId="229" xr:uid="{82D89996-D235-425E-81FC-41BBC69FC4F6}"/>
    <cellStyle name="20 % - Akzent1 3 2 2 2" xfId="565" xr:uid="{CA6C99E3-618D-41AD-BCE8-22699D2A3FE2}"/>
    <cellStyle name="20 % - Akzent1 3 2 2 2 2" xfId="1237" xr:uid="{DB927ED3-FC75-4795-94DD-6A422F5C38E1}"/>
    <cellStyle name="20 % - Akzent1 3 2 2 2 2 2" xfId="2581" xr:uid="{D130BD0A-9A5C-4952-A5A4-66E24E5E63FD}"/>
    <cellStyle name="20 % - Akzent1 3 2 2 2 2 3" xfId="3925" xr:uid="{BFE3241D-DE17-4807-8100-0F2BB26441C2}"/>
    <cellStyle name="20 % - Akzent1 3 2 2 2 3" xfId="1909" xr:uid="{3831F036-DCAF-41A7-AF80-F90AE8B11631}"/>
    <cellStyle name="20 % - Akzent1 3 2 2 2 4" xfId="3253" xr:uid="{D373DE59-DFEC-4CE4-BD3B-F4FD71488CBE}"/>
    <cellStyle name="20 % - Akzent1 3 2 2 3" xfId="901" xr:uid="{BBBEFBB9-8AD6-4EDB-9411-9221F72544CA}"/>
    <cellStyle name="20 % - Akzent1 3 2 2 3 2" xfId="2245" xr:uid="{0C90BE13-6B4D-410C-8235-805D6228FA11}"/>
    <cellStyle name="20 % - Akzent1 3 2 2 3 3" xfId="3589" xr:uid="{3CC5687C-2DFE-4D4F-9B71-5857B8CB5445}"/>
    <cellStyle name="20 % - Akzent1 3 2 2 4" xfId="1573" xr:uid="{E016E703-1301-40AA-A9C2-160312C323CD}"/>
    <cellStyle name="20 % - Akzent1 3 2 2 5" xfId="2917" xr:uid="{6F1FE086-FDCE-4006-AB46-91FA63988B08}"/>
    <cellStyle name="20 % - Akzent1 3 2 3" xfId="341" xr:uid="{ACE564FD-4461-4031-9B54-27EE446DFCF1}"/>
    <cellStyle name="20 % - Akzent1 3 2 3 2" xfId="677" xr:uid="{876BA1DD-3DE4-4F1B-887B-66C5D802972D}"/>
    <cellStyle name="20 % - Akzent1 3 2 3 2 2" xfId="1349" xr:uid="{03006ACF-0225-4891-B6E0-C27B51F1F927}"/>
    <cellStyle name="20 % - Akzent1 3 2 3 2 2 2" xfId="2693" xr:uid="{8C2A2E7E-472B-4F96-B330-992763DE5B99}"/>
    <cellStyle name="20 % - Akzent1 3 2 3 2 2 3" xfId="4037" xr:uid="{4537D0BF-BE3C-4092-9554-AE514F0E30FF}"/>
    <cellStyle name="20 % - Akzent1 3 2 3 2 3" xfId="2021" xr:uid="{0279A9E6-5672-4931-9014-62F54B68A7E9}"/>
    <cellStyle name="20 % - Akzent1 3 2 3 2 4" xfId="3365" xr:uid="{57E2069B-8D88-45C1-A843-114FD46B2975}"/>
    <cellStyle name="20 % - Akzent1 3 2 3 3" xfId="1013" xr:uid="{10E67FBE-5458-4AEE-AFB4-8A6DFCDE16A3}"/>
    <cellStyle name="20 % - Akzent1 3 2 3 3 2" xfId="2357" xr:uid="{8E8AF39D-9A06-4540-8B03-B648FB38A1B2}"/>
    <cellStyle name="20 % - Akzent1 3 2 3 3 3" xfId="3701" xr:uid="{EF8D3832-167D-492E-864A-CE3FB42FCD22}"/>
    <cellStyle name="20 % - Akzent1 3 2 3 4" xfId="1685" xr:uid="{4CAF1D47-C088-45CD-AF1D-FDE183C6361A}"/>
    <cellStyle name="20 % - Akzent1 3 2 3 5" xfId="3029" xr:uid="{69DCA003-C617-4603-BC18-9A4700F3D37B}"/>
    <cellStyle name="20 % - Akzent1 3 2 4" xfId="453" xr:uid="{57E3E371-55D7-4796-83CD-70D4C3600F6E}"/>
    <cellStyle name="20 % - Akzent1 3 2 4 2" xfId="1125" xr:uid="{A6C86849-DF3A-45B7-A512-9A8F1718646B}"/>
    <cellStyle name="20 % - Akzent1 3 2 4 2 2" xfId="2469" xr:uid="{B4E857E5-7793-42B8-961A-390D5E037E98}"/>
    <cellStyle name="20 % - Akzent1 3 2 4 2 3" xfId="3813" xr:uid="{E048ED89-5019-4B29-9581-E60BBF0B9EA4}"/>
    <cellStyle name="20 % - Akzent1 3 2 4 3" xfId="1797" xr:uid="{8FCDD964-7FAB-492C-BDEE-D7D73A8E7B8D}"/>
    <cellStyle name="20 % - Akzent1 3 2 4 4" xfId="3141" xr:uid="{1B7EC679-FE29-4927-AF40-6A49BFCCCF29}"/>
    <cellStyle name="20 % - Akzent1 3 2 5" xfId="789" xr:uid="{22DC53F0-EE5B-4F94-8745-F136B20B1BD0}"/>
    <cellStyle name="20 % - Akzent1 3 2 5 2" xfId="2133" xr:uid="{6E0534B6-AADE-4D94-815A-5607BC7697D1}"/>
    <cellStyle name="20 % - Akzent1 3 2 5 3" xfId="3477" xr:uid="{342D4D53-168F-46C6-9F18-8C06BD2EDFE7}"/>
    <cellStyle name="20 % - Akzent1 3 2 6" xfId="1461" xr:uid="{1CEEAC42-A83B-4200-97BD-490E41683D03}"/>
    <cellStyle name="20 % - Akzent1 3 2 7" xfId="2805" xr:uid="{FC197457-B177-4C6B-A2F3-4C21005EBBF7}"/>
    <cellStyle name="20 % - Akzent1 3 3" xfId="173" xr:uid="{592C7F41-166C-405C-B5BC-C673B5A59846}"/>
    <cellStyle name="20 % - Akzent1 3 3 2" xfId="509" xr:uid="{9A5A74BA-0C17-44F2-970F-D7AA282DC99F}"/>
    <cellStyle name="20 % - Akzent1 3 3 2 2" xfId="1181" xr:uid="{FEF7FA6E-87BE-4D28-810C-38058EFE481A}"/>
    <cellStyle name="20 % - Akzent1 3 3 2 2 2" xfId="2525" xr:uid="{A8414307-C9EA-4021-A132-D2AC54D4D774}"/>
    <cellStyle name="20 % - Akzent1 3 3 2 2 3" xfId="3869" xr:uid="{B96C6045-83FD-4DE8-A25F-592E94352D4C}"/>
    <cellStyle name="20 % - Akzent1 3 3 2 3" xfId="1853" xr:uid="{6CA04DB6-84AC-4923-B1C0-3502FA7278F0}"/>
    <cellStyle name="20 % - Akzent1 3 3 2 4" xfId="3197" xr:uid="{EEB985F1-6296-4207-9B04-85290F4B9722}"/>
    <cellStyle name="20 % - Akzent1 3 3 3" xfId="845" xr:uid="{872693F5-D63F-4677-8A17-48B54E33D726}"/>
    <cellStyle name="20 % - Akzent1 3 3 3 2" xfId="2189" xr:uid="{7A40374E-0B26-47EF-8396-C1EFF2C0DF7C}"/>
    <cellStyle name="20 % - Akzent1 3 3 3 3" xfId="3533" xr:uid="{F402A50E-5257-49EB-8BB3-96ED57EDEEAA}"/>
    <cellStyle name="20 % - Akzent1 3 3 4" xfId="1517" xr:uid="{DAD9837F-5C99-4A94-9DC9-134F82BD91C8}"/>
    <cellStyle name="20 % - Akzent1 3 3 5" xfId="2861" xr:uid="{091BBAB9-1A05-4803-8F9E-B278D56B1340}"/>
    <cellStyle name="20 % - Akzent1 3 4" xfId="285" xr:uid="{535E6742-5FCB-4E26-89F2-948DA9BF9717}"/>
    <cellStyle name="20 % - Akzent1 3 4 2" xfId="621" xr:uid="{2A64D77D-7C17-49B4-AF73-32984B653F09}"/>
    <cellStyle name="20 % - Akzent1 3 4 2 2" xfId="1293" xr:uid="{63D6FE0C-DA40-4272-B948-CEAD409D5559}"/>
    <cellStyle name="20 % - Akzent1 3 4 2 2 2" xfId="2637" xr:uid="{4A82D3ED-74F1-4E1B-A440-3C43624645B7}"/>
    <cellStyle name="20 % - Akzent1 3 4 2 2 3" xfId="3981" xr:uid="{6991668C-5D81-486F-81BB-3A27B07764F5}"/>
    <cellStyle name="20 % - Akzent1 3 4 2 3" xfId="1965" xr:uid="{DEC29D91-D16B-447C-B32A-D9175A07A823}"/>
    <cellStyle name="20 % - Akzent1 3 4 2 4" xfId="3309" xr:uid="{CC8CD495-7C68-4BD3-9BF5-8BFE558579A5}"/>
    <cellStyle name="20 % - Akzent1 3 4 3" xfId="957" xr:uid="{E6F5BBC3-6325-47F1-91A2-F5D7ED80F297}"/>
    <cellStyle name="20 % - Akzent1 3 4 3 2" xfId="2301" xr:uid="{D08646B3-4F18-492A-BD82-55DF3AAC48D1}"/>
    <cellStyle name="20 % - Akzent1 3 4 3 3" xfId="3645" xr:uid="{8BA52E99-CD71-46EA-9214-CFE061B5DC81}"/>
    <cellStyle name="20 % - Akzent1 3 4 4" xfId="1629" xr:uid="{8542CC9F-92E9-4898-B08F-05DBBBCDF2F9}"/>
    <cellStyle name="20 % - Akzent1 3 4 5" xfId="2973" xr:uid="{1F80CC08-D0A9-4AA4-B999-3E4DADD2FEA0}"/>
    <cellStyle name="20 % - Akzent1 3 5" xfId="397" xr:uid="{90170DD8-CFE3-488A-AAFB-E1B6AC3F058B}"/>
    <cellStyle name="20 % - Akzent1 3 5 2" xfId="1069" xr:uid="{ADCE8BAD-459E-40AA-B0B5-88BE5F1A5DBD}"/>
    <cellStyle name="20 % - Akzent1 3 5 2 2" xfId="2413" xr:uid="{9EA6C2F7-125A-4B9A-AAF2-5E7B564BC161}"/>
    <cellStyle name="20 % - Akzent1 3 5 2 3" xfId="3757" xr:uid="{D86D7A05-1653-451C-B1A9-D82BD561338B}"/>
    <cellStyle name="20 % - Akzent1 3 5 3" xfId="1741" xr:uid="{772D1409-F104-4133-BA63-EF95A2E13613}"/>
    <cellStyle name="20 % - Akzent1 3 5 4" xfId="3085" xr:uid="{5D22C4BE-2E80-4E44-B612-41F7837B1D0A}"/>
    <cellStyle name="20 % - Akzent1 3 6" xfId="733" xr:uid="{6C5E41E3-A909-44BC-AF64-82E5C9BEED20}"/>
    <cellStyle name="20 % - Akzent1 3 6 2" xfId="2077" xr:uid="{DC1D296C-E169-47F9-A02B-A07013F3AF77}"/>
    <cellStyle name="20 % - Akzent1 3 6 3" xfId="3421" xr:uid="{610201D2-444E-490F-A840-07CE0925F0B8}"/>
    <cellStyle name="20 % - Akzent1 3 7" xfId="1405" xr:uid="{6F910FCD-A1A6-4514-96B4-9EFA4882FEFF}"/>
    <cellStyle name="20 % - Akzent1 3 8" xfId="2749" xr:uid="{3A2E4801-EB40-4270-A465-3E2ABC28474E}"/>
    <cellStyle name="20 % - Akzent1 4" xfId="89" xr:uid="{1990BCC7-A66F-4076-94E9-42847AD44850}"/>
    <cellStyle name="20 % - Akzent1 4 2" xfId="201" xr:uid="{9DF60016-5C67-45FD-8C96-2F96054325B9}"/>
    <cellStyle name="20 % - Akzent1 4 2 2" xfId="537" xr:uid="{C11ED269-53A7-41FB-B830-C506D44F2CEC}"/>
    <cellStyle name="20 % - Akzent1 4 2 2 2" xfId="1209" xr:uid="{FB04E938-BBFF-46D2-AE2B-B83BF9F377DB}"/>
    <cellStyle name="20 % - Akzent1 4 2 2 2 2" xfId="2553" xr:uid="{3C4A8814-48BD-49B3-96B5-5AD0C6C0785F}"/>
    <cellStyle name="20 % - Akzent1 4 2 2 2 3" xfId="3897" xr:uid="{AE3B2194-AC3B-4DB2-8B82-D6AE3730A486}"/>
    <cellStyle name="20 % - Akzent1 4 2 2 3" xfId="1881" xr:uid="{80B54129-6544-4D0C-88EA-B53C48644F0E}"/>
    <cellStyle name="20 % - Akzent1 4 2 2 4" xfId="3225" xr:uid="{42F53F66-66F1-417F-99D5-3739AD45EF0F}"/>
    <cellStyle name="20 % - Akzent1 4 2 3" xfId="873" xr:uid="{7AC53091-BE24-44AE-A0A9-1DF0011B3316}"/>
    <cellStyle name="20 % - Akzent1 4 2 3 2" xfId="2217" xr:uid="{5789D92F-5DBF-45A2-9818-C5CE7F0C5B15}"/>
    <cellStyle name="20 % - Akzent1 4 2 3 3" xfId="3561" xr:uid="{29763E6C-9E65-4065-827C-C210EAB8A735}"/>
    <cellStyle name="20 % - Akzent1 4 2 4" xfId="1545" xr:uid="{0E156070-FC05-4C6B-AA42-267396294735}"/>
    <cellStyle name="20 % - Akzent1 4 2 5" xfId="2889" xr:uid="{3345FA66-C0C5-4B5F-A7E2-99BCDA859928}"/>
    <cellStyle name="20 % - Akzent1 4 3" xfId="313" xr:uid="{2FA06A09-B294-4741-9933-C269C69AA07C}"/>
    <cellStyle name="20 % - Akzent1 4 3 2" xfId="649" xr:uid="{BC8BC2F1-518A-4C77-8904-4AB34982BA5B}"/>
    <cellStyle name="20 % - Akzent1 4 3 2 2" xfId="1321" xr:uid="{DC692191-6DE4-4B62-BDE5-51C7586BA7DC}"/>
    <cellStyle name="20 % - Akzent1 4 3 2 2 2" xfId="2665" xr:uid="{EA768EAD-E3A0-48C1-BDD2-E76E149FA6B5}"/>
    <cellStyle name="20 % - Akzent1 4 3 2 2 3" xfId="4009" xr:uid="{AB0864C4-32A0-49BD-A9DF-15F31C3C13BB}"/>
    <cellStyle name="20 % - Akzent1 4 3 2 3" xfId="1993" xr:uid="{59BC3EC7-04D3-4448-817F-3E32B35560BE}"/>
    <cellStyle name="20 % - Akzent1 4 3 2 4" xfId="3337" xr:uid="{E295716E-0877-4CEF-8D28-8F660F0247B9}"/>
    <cellStyle name="20 % - Akzent1 4 3 3" xfId="985" xr:uid="{0A743982-290A-4DF8-B27F-D2A2E40A22B6}"/>
    <cellStyle name="20 % - Akzent1 4 3 3 2" xfId="2329" xr:uid="{9C063688-57CA-4F5E-95C2-B2944AD53C40}"/>
    <cellStyle name="20 % - Akzent1 4 3 3 3" xfId="3673" xr:uid="{98EED1DC-7030-415E-BF18-742B7FAE5FF4}"/>
    <cellStyle name="20 % - Akzent1 4 3 4" xfId="1657" xr:uid="{F47FF0C6-31BE-4290-95DF-57A9259A881C}"/>
    <cellStyle name="20 % - Akzent1 4 3 5" xfId="3001" xr:uid="{3A6FB7AA-FEE7-406C-99E4-618D5C02F60B}"/>
    <cellStyle name="20 % - Akzent1 4 4" xfId="425" xr:uid="{CF9831FE-2A74-4561-8572-C7BBE59A826D}"/>
    <cellStyle name="20 % - Akzent1 4 4 2" xfId="1097" xr:uid="{A35AA313-E205-4E28-87EF-2951C024163F}"/>
    <cellStyle name="20 % - Akzent1 4 4 2 2" xfId="2441" xr:uid="{1C88ECAD-CC70-4566-87B7-AB4CD7665343}"/>
    <cellStyle name="20 % - Akzent1 4 4 2 3" xfId="3785" xr:uid="{65071F49-4811-476B-A1BB-EDF49740CBF2}"/>
    <cellStyle name="20 % - Akzent1 4 4 3" xfId="1769" xr:uid="{D4E7F505-C31F-4794-92D0-A67F40E4306A}"/>
    <cellStyle name="20 % - Akzent1 4 4 4" xfId="3113" xr:uid="{18A260E8-DCCB-4C1B-802F-95DE52A6884F}"/>
    <cellStyle name="20 % - Akzent1 4 5" xfId="761" xr:uid="{6969E750-C96F-44E4-8821-C1FBE2C1C31C}"/>
    <cellStyle name="20 % - Akzent1 4 5 2" xfId="2105" xr:uid="{B3535BB7-C342-40DD-97D8-26946DED416C}"/>
    <cellStyle name="20 % - Akzent1 4 5 3" xfId="3449" xr:uid="{E2839A96-7970-4F09-B999-080A18C1F970}"/>
    <cellStyle name="20 % - Akzent1 4 6" xfId="1433" xr:uid="{B084DD49-3424-4CE9-AEA6-BB4E09BDA2B3}"/>
    <cellStyle name="20 % - Akzent1 4 7" xfId="2777" xr:uid="{50B3D14D-DD87-4A7A-BCA4-F20138503862}"/>
    <cellStyle name="20 % - Akzent1 5" xfId="145" xr:uid="{D3F56016-F214-4B6C-8FB3-B6C01829C9B2}"/>
    <cellStyle name="20 % - Akzent1 5 2" xfId="481" xr:uid="{46D7A261-B8D5-4732-90FE-ABA3EC337A20}"/>
    <cellStyle name="20 % - Akzent1 5 2 2" xfId="1153" xr:uid="{4546A029-FDB0-4460-A1F2-51105AB452F0}"/>
    <cellStyle name="20 % - Akzent1 5 2 2 2" xfId="2497" xr:uid="{8A3D4DDB-2912-4C60-95FE-C1529EBD28E2}"/>
    <cellStyle name="20 % - Akzent1 5 2 2 3" xfId="3841" xr:uid="{D8C2ECEE-A0CB-466C-BC10-90C6840C3629}"/>
    <cellStyle name="20 % - Akzent1 5 2 3" xfId="1825" xr:uid="{E835977E-A4AB-4397-8AFF-5D5566E140BC}"/>
    <cellStyle name="20 % - Akzent1 5 2 4" xfId="3169" xr:uid="{A603F617-6547-4C83-8971-77921F162F96}"/>
    <cellStyle name="20 % - Akzent1 5 3" xfId="817" xr:uid="{B3F6F060-BD4F-4AFB-84DA-AB74AE568FAF}"/>
    <cellStyle name="20 % - Akzent1 5 3 2" xfId="2161" xr:uid="{69022849-EBE7-403C-B91F-2D7D8D0F77CE}"/>
    <cellStyle name="20 % - Akzent1 5 3 3" xfId="3505" xr:uid="{98A3912B-6104-4CE6-B0F9-2B59AFB3DCE2}"/>
    <cellStyle name="20 % - Akzent1 5 4" xfId="1489" xr:uid="{29A3DE60-7581-42A6-80AA-569055BEB777}"/>
    <cellStyle name="20 % - Akzent1 5 5" xfId="2833" xr:uid="{9991EEE7-F836-4350-A666-EE09136CD8CB}"/>
    <cellStyle name="20 % - Akzent1 6" xfId="257" xr:uid="{2B4A326B-71C1-4D4F-98EB-9D9CC28F6126}"/>
    <cellStyle name="20 % - Akzent1 6 2" xfId="593" xr:uid="{E7A518C9-B8FA-40D5-83BB-9BC1FB5246C1}"/>
    <cellStyle name="20 % - Akzent1 6 2 2" xfId="1265" xr:uid="{AEE44008-D2CF-4EA1-A907-1D9A2B18E32D}"/>
    <cellStyle name="20 % - Akzent1 6 2 2 2" xfId="2609" xr:uid="{C8549E27-E412-4432-821C-041CD87B1509}"/>
    <cellStyle name="20 % - Akzent1 6 2 2 3" xfId="3953" xr:uid="{2FE3C1AA-A9A8-4C28-89D6-5D8A144609CB}"/>
    <cellStyle name="20 % - Akzent1 6 2 3" xfId="1937" xr:uid="{1DD8DB25-DCDC-44B1-ABEC-13E0BADED8F1}"/>
    <cellStyle name="20 % - Akzent1 6 2 4" xfId="3281" xr:uid="{0F9331E3-4A8F-4864-9A84-F92276744EB8}"/>
    <cellStyle name="20 % - Akzent1 6 3" xfId="929" xr:uid="{F4B947D4-59CA-4C39-B6B8-A0BC24393B23}"/>
    <cellStyle name="20 % - Akzent1 6 3 2" xfId="2273" xr:uid="{5589C53A-F065-4E19-A171-B19F15E682A1}"/>
    <cellStyle name="20 % - Akzent1 6 3 3" xfId="3617" xr:uid="{9300DAD6-D825-4F80-8BAF-4E0EE0656DC8}"/>
    <cellStyle name="20 % - Akzent1 6 4" xfId="1601" xr:uid="{EC8A7AA7-5FE5-4593-A511-E7165C2743A5}"/>
    <cellStyle name="20 % - Akzent1 6 5" xfId="2945" xr:uid="{1A5FD7AB-1D8B-46BF-833B-12A7ABA96B52}"/>
    <cellStyle name="20 % - Akzent1 7" xfId="369" xr:uid="{C0DB6ADF-9BD1-44F9-8EB1-EC1E23AF5AA7}"/>
    <cellStyle name="20 % - Akzent1 7 2" xfId="1041" xr:uid="{FC741131-5A9E-407A-BBD0-F33594238E6A}"/>
    <cellStyle name="20 % - Akzent1 7 2 2" xfId="2385" xr:uid="{0F1A131E-E69F-4D81-9826-04DF3E2A6FF1}"/>
    <cellStyle name="20 % - Akzent1 7 2 3" xfId="3729" xr:uid="{A5826AFD-EC4B-4FDB-93AF-D203D9BFE3FC}"/>
    <cellStyle name="20 % - Akzent1 7 3" xfId="1713" xr:uid="{91B75158-1535-477E-9A00-06E6CEB6366B}"/>
    <cellStyle name="20 % - Akzent1 7 4" xfId="3057" xr:uid="{7ECE8058-29A8-44FB-B3D8-B3ABDA847254}"/>
    <cellStyle name="20 % - Akzent1 8" xfId="705" xr:uid="{FF18729C-4641-41F2-BC41-B0D4C9862CC0}"/>
    <cellStyle name="20 % - Akzent1 8 2" xfId="2049" xr:uid="{00753053-D99D-4F36-B11F-A2CA1CA5F01C}"/>
    <cellStyle name="20 % - Akzent1 8 3" xfId="3393" xr:uid="{D3788500-606B-49E7-8C54-58EA0E73107B}"/>
    <cellStyle name="20 % - Akzent1 9" xfId="1377" xr:uid="{A6AA687D-C733-4BBB-A3EB-6A1D9EA85785}"/>
    <cellStyle name="20 % - Akzent2 10" xfId="2723" xr:uid="{573CEE88-6DDF-4D3F-902D-5937861D97D9}"/>
    <cellStyle name="20 % - Akzent2 11" xfId="25" xr:uid="{F611ACDD-DED7-41E7-ADB0-8CA276878476}"/>
    <cellStyle name="20 % - Akzent2 2" xfId="49" xr:uid="{99F03AED-DEDF-4516-9715-5B600928C909}"/>
    <cellStyle name="20 % - Akzent2 2 2" xfId="77" xr:uid="{F5267390-807F-444F-827B-4BE6DAC80C2B}"/>
    <cellStyle name="20 % - Akzent2 2 2 2" xfId="133" xr:uid="{CD3C0BED-3391-4AE2-A8A4-B53CD6EF5BDD}"/>
    <cellStyle name="20 % - Akzent2 2 2 2 2" xfId="245" xr:uid="{8B2A1257-5D38-4A98-AD94-C93E3C7639B9}"/>
    <cellStyle name="20 % - Akzent2 2 2 2 2 2" xfId="581" xr:uid="{C4F9C757-4110-41F3-9AE7-D7EAAA2DED9A}"/>
    <cellStyle name="20 % - Akzent2 2 2 2 2 2 2" xfId="1253" xr:uid="{0CCAFC9C-3D4A-45E9-98D8-87F93CB5EE8A}"/>
    <cellStyle name="20 % - Akzent2 2 2 2 2 2 2 2" xfId="2597" xr:uid="{660A53F1-9D3C-4C38-B6DA-1AAACD8F1A6A}"/>
    <cellStyle name="20 % - Akzent2 2 2 2 2 2 2 3" xfId="3941" xr:uid="{31046B7A-07ED-4E36-9989-F4732602CC57}"/>
    <cellStyle name="20 % - Akzent2 2 2 2 2 2 3" xfId="1925" xr:uid="{7BE29B18-FEFB-4658-A605-EB96A9BECFF9}"/>
    <cellStyle name="20 % - Akzent2 2 2 2 2 2 4" xfId="3269" xr:uid="{1B31F8E1-3DD5-4B05-9123-A2A92F8AD6CE}"/>
    <cellStyle name="20 % - Akzent2 2 2 2 2 3" xfId="917" xr:uid="{03C82ECF-BDF1-4186-86D5-8CC937A3853A}"/>
    <cellStyle name="20 % - Akzent2 2 2 2 2 3 2" xfId="2261" xr:uid="{E54BD7C3-A380-4D75-970D-986BE5FDC26B}"/>
    <cellStyle name="20 % - Akzent2 2 2 2 2 3 3" xfId="3605" xr:uid="{3CC5B956-2A83-43F6-BFDF-40720FFE7ED5}"/>
    <cellStyle name="20 % - Akzent2 2 2 2 2 4" xfId="1589" xr:uid="{292B8D41-0115-40C0-9F05-E9ADE1DB21B9}"/>
    <cellStyle name="20 % - Akzent2 2 2 2 2 5" xfId="2933" xr:uid="{8782FC04-B368-4671-8379-240A5DEDD662}"/>
    <cellStyle name="20 % - Akzent2 2 2 2 3" xfId="357" xr:uid="{57709093-8133-4246-B4B5-F6F64C465697}"/>
    <cellStyle name="20 % - Akzent2 2 2 2 3 2" xfId="693" xr:uid="{65D84A9E-1357-4ACF-827F-E92B0BF5DD5E}"/>
    <cellStyle name="20 % - Akzent2 2 2 2 3 2 2" xfId="1365" xr:uid="{B380A561-C52C-417C-A3E5-FD2D951E3D33}"/>
    <cellStyle name="20 % - Akzent2 2 2 2 3 2 2 2" xfId="2709" xr:uid="{4EE1F9B8-E936-447C-A1D9-E94D7875AE85}"/>
    <cellStyle name="20 % - Akzent2 2 2 2 3 2 2 3" xfId="4053" xr:uid="{08695317-5F3E-428E-8E84-256E24B3A693}"/>
    <cellStyle name="20 % - Akzent2 2 2 2 3 2 3" xfId="2037" xr:uid="{D214495D-F7B7-4791-80D1-FB87818C6B06}"/>
    <cellStyle name="20 % - Akzent2 2 2 2 3 2 4" xfId="3381" xr:uid="{0D23AB97-6033-42A3-9AAA-C5216344B29D}"/>
    <cellStyle name="20 % - Akzent2 2 2 2 3 3" xfId="1029" xr:uid="{60C9BE32-2CBD-429A-824B-254D31E0F110}"/>
    <cellStyle name="20 % - Akzent2 2 2 2 3 3 2" xfId="2373" xr:uid="{CA2F8770-918F-4B74-B3BF-6F5458C70442}"/>
    <cellStyle name="20 % - Akzent2 2 2 2 3 3 3" xfId="3717" xr:uid="{19BBCF01-F424-48A9-ABD6-02F5F6364379}"/>
    <cellStyle name="20 % - Akzent2 2 2 2 3 4" xfId="1701" xr:uid="{2EA0309A-21F7-469A-A43D-9DDA306AE930}"/>
    <cellStyle name="20 % - Akzent2 2 2 2 3 5" xfId="3045" xr:uid="{ECCDA8C5-7B6D-4C94-881D-49226558BCCA}"/>
    <cellStyle name="20 % - Akzent2 2 2 2 4" xfId="469" xr:uid="{40E40FB2-0D64-49CA-9AD9-B7C60AD1766A}"/>
    <cellStyle name="20 % - Akzent2 2 2 2 4 2" xfId="1141" xr:uid="{0FC2C391-1A5D-42BB-9BDD-2C37BCC0870C}"/>
    <cellStyle name="20 % - Akzent2 2 2 2 4 2 2" xfId="2485" xr:uid="{72F1E5AB-10B6-41E4-BC57-34E7A0348DB4}"/>
    <cellStyle name="20 % - Akzent2 2 2 2 4 2 3" xfId="3829" xr:uid="{06763F6D-28BA-467D-9288-22A46E9370F6}"/>
    <cellStyle name="20 % - Akzent2 2 2 2 4 3" xfId="1813" xr:uid="{BBB01648-B069-4E1C-939B-40B802DC4E44}"/>
    <cellStyle name="20 % - Akzent2 2 2 2 4 4" xfId="3157" xr:uid="{27A3DEAF-5F6B-411D-89B7-2E0D029B0965}"/>
    <cellStyle name="20 % - Akzent2 2 2 2 5" xfId="805" xr:uid="{AE2AA8B6-856B-451D-9724-2EC95745A78C}"/>
    <cellStyle name="20 % - Akzent2 2 2 2 5 2" xfId="2149" xr:uid="{8AAA902C-0963-4FFE-A8CF-11CBE6C10B9F}"/>
    <cellStyle name="20 % - Akzent2 2 2 2 5 3" xfId="3493" xr:uid="{17159B5E-1066-4DE7-9875-98B87CEF8594}"/>
    <cellStyle name="20 % - Akzent2 2 2 2 6" xfId="1477" xr:uid="{DDA91CE8-95CB-49AC-8A0A-785049EFA982}"/>
    <cellStyle name="20 % - Akzent2 2 2 2 7" xfId="2821" xr:uid="{69CAF841-240F-4536-8DE3-3FB922B10B94}"/>
    <cellStyle name="20 % - Akzent2 2 2 3" xfId="189" xr:uid="{B6C79F63-A834-43BF-938A-4781F5697852}"/>
    <cellStyle name="20 % - Akzent2 2 2 3 2" xfId="525" xr:uid="{5D762CD9-0006-4D38-ABBE-B44FC5106CBF}"/>
    <cellStyle name="20 % - Akzent2 2 2 3 2 2" xfId="1197" xr:uid="{FEB189FA-114D-4D36-9F25-E92007236EE4}"/>
    <cellStyle name="20 % - Akzent2 2 2 3 2 2 2" xfId="2541" xr:uid="{22A8A5D0-454A-4BB8-8EFF-126D732D9262}"/>
    <cellStyle name="20 % - Akzent2 2 2 3 2 2 3" xfId="3885" xr:uid="{888C7A36-521A-426E-BE21-73F5C7B4E515}"/>
    <cellStyle name="20 % - Akzent2 2 2 3 2 3" xfId="1869" xr:uid="{50AEAFC3-52B3-426E-9A5A-FAE564A5C692}"/>
    <cellStyle name="20 % - Akzent2 2 2 3 2 4" xfId="3213" xr:uid="{578220C1-203E-46CA-81F0-E7073422BDBA}"/>
    <cellStyle name="20 % - Akzent2 2 2 3 3" xfId="861" xr:uid="{07AAD0EB-A17C-4B9C-8853-12CDC70E9B0B}"/>
    <cellStyle name="20 % - Akzent2 2 2 3 3 2" xfId="2205" xr:uid="{CF3EBFD5-6AD4-478B-92E3-1BDEBFD1EF14}"/>
    <cellStyle name="20 % - Akzent2 2 2 3 3 3" xfId="3549" xr:uid="{52D62BAF-CEFB-4248-9B99-EDE2C6FA869F}"/>
    <cellStyle name="20 % - Akzent2 2 2 3 4" xfId="1533" xr:uid="{56AA9356-2028-401A-BEF7-FF4400E5AFC8}"/>
    <cellStyle name="20 % - Akzent2 2 2 3 5" xfId="2877" xr:uid="{F7AE0F3C-6D5B-4AB4-8FF6-0D2762CEC72B}"/>
    <cellStyle name="20 % - Akzent2 2 2 4" xfId="301" xr:uid="{C68BA17E-6EBE-459B-85E7-EF0502794E77}"/>
    <cellStyle name="20 % - Akzent2 2 2 4 2" xfId="637" xr:uid="{14687092-4FF9-4A48-83CC-BC2849B0F14B}"/>
    <cellStyle name="20 % - Akzent2 2 2 4 2 2" xfId="1309" xr:uid="{98577701-5AE9-4822-B236-58DEE696654B}"/>
    <cellStyle name="20 % - Akzent2 2 2 4 2 2 2" xfId="2653" xr:uid="{3F0CDDBC-B57E-48E4-9CAA-CE747EDAF649}"/>
    <cellStyle name="20 % - Akzent2 2 2 4 2 2 3" xfId="3997" xr:uid="{7DF460A3-AD61-421E-A223-116AC96474EA}"/>
    <cellStyle name="20 % - Akzent2 2 2 4 2 3" xfId="1981" xr:uid="{F30DEB7C-DE7A-47B2-9A4E-4E4D1E37AD8F}"/>
    <cellStyle name="20 % - Akzent2 2 2 4 2 4" xfId="3325" xr:uid="{F1ACE5BD-AF06-4ECC-B88E-A5F296FEAFBC}"/>
    <cellStyle name="20 % - Akzent2 2 2 4 3" xfId="973" xr:uid="{CC038D6B-07FC-4F9F-8483-4EF099BD6038}"/>
    <cellStyle name="20 % - Akzent2 2 2 4 3 2" xfId="2317" xr:uid="{A9EC2FAB-B983-4D24-9CD2-0D5CE1D8036A}"/>
    <cellStyle name="20 % - Akzent2 2 2 4 3 3" xfId="3661" xr:uid="{0BC5A7A4-C764-44F7-B649-47ED07573CE4}"/>
    <cellStyle name="20 % - Akzent2 2 2 4 4" xfId="1645" xr:uid="{DD12B95F-F405-400F-8C9A-F4781F513BA0}"/>
    <cellStyle name="20 % - Akzent2 2 2 4 5" xfId="2989" xr:uid="{54BA7986-C3CD-4CC9-BF1E-385AFBC44795}"/>
    <cellStyle name="20 % - Akzent2 2 2 5" xfId="413" xr:uid="{6E927ECD-EBA6-4BFC-A17C-7E8F9366A0A1}"/>
    <cellStyle name="20 % - Akzent2 2 2 5 2" xfId="1085" xr:uid="{7590D569-C14A-4269-9C8A-B74A581BFC53}"/>
    <cellStyle name="20 % - Akzent2 2 2 5 2 2" xfId="2429" xr:uid="{87D52662-A486-4156-A680-AE3F133C1936}"/>
    <cellStyle name="20 % - Akzent2 2 2 5 2 3" xfId="3773" xr:uid="{C2275754-86C0-422D-8A1F-5C715A5C1FE3}"/>
    <cellStyle name="20 % - Akzent2 2 2 5 3" xfId="1757" xr:uid="{42353DB3-2A88-441B-B36F-9C124596D371}"/>
    <cellStyle name="20 % - Akzent2 2 2 5 4" xfId="3101" xr:uid="{60A96963-5AA6-4E06-8954-9F09ED0404DE}"/>
    <cellStyle name="20 % - Akzent2 2 2 6" xfId="749" xr:uid="{49886C31-B1ED-4D00-B807-BD78BA532D7B}"/>
    <cellStyle name="20 % - Akzent2 2 2 6 2" xfId="2093" xr:uid="{463A40E7-0198-4C61-90A1-FD31F388D72E}"/>
    <cellStyle name="20 % - Akzent2 2 2 6 3" xfId="3437" xr:uid="{1C08AE08-7F07-490C-B242-D4FA48E0C182}"/>
    <cellStyle name="20 % - Akzent2 2 2 7" xfId="1421" xr:uid="{C8A69FA7-E20B-4180-B77B-DAAB2EDEAFA4}"/>
    <cellStyle name="20 % - Akzent2 2 2 8" xfId="2765" xr:uid="{ED52AC4D-D0AB-4BD6-91E0-B97AB4CDA333}"/>
    <cellStyle name="20 % - Akzent2 2 3" xfId="105" xr:uid="{F2654DB6-526B-48F4-A399-D0F00D714492}"/>
    <cellStyle name="20 % - Akzent2 2 3 2" xfId="217" xr:uid="{5C800AD1-F2B3-45F8-9578-BA625BF3A7B2}"/>
    <cellStyle name="20 % - Akzent2 2 3 2 2" xfId="553" xr:uid="{97A60784-E77A-4BB5-AED5-D2BB4D0913EA}"/>
    <cellStyle name="20 % - Akzent2 2 3 2 2 2" xfId="1225" xr:uid="{D98C1CC9-8B5A-45B1-BFD0-3263E92906C0}"/>
    <cellStyle name="20 % - Akzent2 2 3 2 2 2 2" xfId="2569" xr:uid="{5AC9B2CA-49B7-471B-A90C-C54CFC5AA0FF}"/>
    <cellStyle name="20 % - Akzent2 2 3 2 2 2 3" xfId="3913" xr:uid="{3B184042-6826-4E6F-9641-3CABFDC29B5E}"/>
    <cellStyle name="20 % - Akzent2 2 3 2 2 3" xfId="1897" xr:uid="{5062ECE5-E0EE-409D-8FA1-226E3E5985EB}"/>
    <cellStyle name="20 % - Akzent2 2 3 2 2 4" xfId="3241" xr:uid="{EE9D62ED-98AF-485B-BAE0-050FE085FD07}"/>
    <cellStyle name="20 % - Akzent2 2 3 2 3" xfId="889" xr:uid="{3BDDCC4A-0463-49E9-8702-87E0778F0FD4}"/>
    <cellStyle name="20 % - Akzent2 2 3 2 3 2" xfId="2233" xr:uid="{D596159E-3B62-41DE-9610-F1A9B4FF7C4C}"/>
    <cellStyle name="20 % - Akzent2 2 3 2 3 3" xfId="3577" xr:uid="{4776E4BA-6104-4EAB-8313-A5D1A93C12C1}"/>
    <cellStyle name="20 % - Akzent2 2 3 2 4" xfId="1561" xr:uid="{DF4054BF-161B-40CC-AE5C-20165C5D388C}"/>
    <cellStyle name="20 % - Akzent2 2 3 2 5" xfId="2905" xr:uid="{C41FE39F-ED75-420D-8CC7-F347459E2B17}"/>
    <cellStyle name="20 % - Akzent2 2 3 3" xfId="329" xr:uid="{F1AC8A6D-C756-40FD-9D97-2F12000C445D}"/>
    <cellStyle name="20 % - Akzent2 2 3 3 2" xfId="665" xr:uid="{2FE44BEB-462E-460B-9A6D-D189A88523E0}"/>
    <cellStyle name="20 % - Akzent2 2 3 3 2 2" xfId="1337" xr:uid="{4D6F13B0-3E0D-40E6-9ED2-3075D1FD8FC8}"/>
    <cellStyle name="20 % - Akzent2 2 3 3 2 2 2" xfId="2681" xr:uid="{76BA7A77-E8E2-44B0-8FD7-FF536698ECA6}"/>
    <cellStyle name="20 % - Akzent2 2 3 3 2 2 3" xfId="4025" xr:uid="{B68E4452-15A6-4CD7-9157-5E6FA9473256}"/>
    <cellStyle name="20 % - Akzent2 2 3 3 2 3" xfId="2009" xr:uid="{495C5E98-2353-4E5E-A202-D6B26363484B}"/>
    <cellStyle name="20 % - Akzent2 2 3 3 2 4" xfId="3353" xr:uid="{7E8779F5-8D9E-4CB0-80C0-0EC3C566FC20}"/>
    <cellStyle name="20 % - Akzent2 2 3 3 3" xfId="1001" xr:uid="{B937E9FD-75AD-43F4-9554-20420EDC0953}"/>
    <cellStyle name="20 % - Akzent2 2 3 3 3 2" xfId="2345" xr:uid="{B7F6E0B3-88A9-4E66-8CC5-D0E6618DB4DF}"/>
    <cellStyle name="20 % - Akzent2 2 3 3 3 3" xfId="3689" xr:uid="{0477AAF6-8375-4AD9-AF58-6267D3F7C3F1}"/>
    <cellStyle name="20 % - Akzent2 2 3 3 4" xfId="1673" xr:uid="{D2B11D2F-C56E-4856-AD3C-7AC209BB8B6D}"/>
    <cellStyle name="20 % - Akzent2 2 3 3 5" xfId="3017" xr:uid="{CE404D50-7E85-448A-A6CF-BE1A292BEC00}"/>
    <cellStyle name="20 % - Akzent2 2 3 4" xfId="441" xr:uid="{21C536F1-9D8F-474D-8C1A-C4E0273B8F43}"/>
    <cellStyle name="20 % - Akzent2 2 3 4 2" xfId="1113" xr:uid="{41B4968A-C2EC-4BC0-A548-89AFEEE09EC4}"/>
    <cellStyle name="20 % - Akzent2 2 3 4 2 2" xfId="2457" xr:uid="{3E72A4A7-562C-41A5-BF87-6BD7B46A8154}"/>
    <cellStyle name="20 % - Akzent2 2 3 4 2 3" xfId="3801" xr:uid="{A086B02A-8C5D-4DD9-9A48-B1264F565483}"/>
    <cellStyle name="20 % - Akzent2 2 3 4 3" xfId="1785" xr:uid="{8C7FF9DB-CA69-473B-99CA-F78CB8802401}"/>
    <cellStyle name="20 % - Akzent2 2 3 4 4" xfId="3129" xr:uid="{C73AD1AD-6EB0-4D6F-A75E-8DB5271B56EA}"/>
    <cellStyle name="20 % - Akzent2 2 3 5" xfId="777" xr:uid="{F33EA500-97D5-41CC-BB15-4B11FB7741C5}"/>
    <cellStyle name="20 % - Akzent2 2 3 5 2" xfId="2121" xr:uid="{2F590A27-5B43-41B5-A4DA-4585F8125AE6}"/>
    <cellStyle name="20 % - Akzent2 2 3 5 3" xfId="3465" xr:uid="{9B002951-6BF4-4258-B59E-A07D68A8DF76}"/>
    <cellStyle name="20 % - Akzent2 2 3 6" xfId="1449" xr:uid="{D5248234-AAB6-4104-B0B4-926A6350F910}"/>
    <cellStyle name="20 % - Akzent2 2 3 7" xfId="2793" xr:uid="{713DCE98-5C83-4435-8601-A059813F2D99}"/>
    <cellStyle name="20 % - Akzent2 2 4" xfId="161" xr:uid="{00890E47-FB64-4352-A0DC-733DCB676006}"/>
    <cellStyle name="20 % - Akzent2 2 4 2" xfId="497" xr:uid="{3FCDE5F7-E6BB-41C3-8C41-72795EEF3C1B}"/>
    <cellStyle name="20 % - Akzent2 2 4 2 2" xfId="1169" xr:uid="{27892632-AC3C-4C7B-8A09-EC12D5BB307E}"/>
    <cellStyle name="20 % - Akzent2 2 4 2 2 2" xfId="2513" xr:uid="{21885EC7-1181-4612-ABBB-8D8385D35B13}"/>
    <cellStyle name="20 % - Akzent2 2 4 2 2 3" xfId="3857" xr:uid="{8CE9EDA3-F524-49B0-80A0-4CA9C2BBEADE}"/>
    <cellStyle name="20 % - Akzent2 2 4 2 3" xfId="1841" xr:uid="{BF8C4E6D-17C3-49E8-86BD-0B93458F67B6}"/>
    <cellStyle name="20 % - Akzent2 2 4 2 4" xfId="3185" xr:uid="{A088581D-F9A3-4600-BCA9-C419D25FE330}"/>
    <cellStyle name="20 % - Akzent2 2 4 3" xfId="833" xr:uid="{7C2BB6C8-5807-41F3-A4E1-ACD6D7A3762B}"/>
    <cellStyle name="20 % - Akzent2 2 4 3 2" xfId="2177" xr:uid="{BE14ADB3-2B50-42CE-8430-5565B7AF329B}"/>
    <cellStyle name="20 % - Akzent2 2 4 3 3" xfId="3521" xr:uid="{FD728B22-142F-4E3F-A1C4-4A98327414F0}"/>
    <cellStyle name="20 % - Akzent2 2 4 4" xfId="1505" xr:uid="{A5BE76D1-1607-4B18-BA2E-4F9346C1E7E1}"/>
    <cellStyle name="20 % - Akzent2 2 4 5" xfId="2849" xr:uid="{948D62D5-90FC-4310-A7B8-EC7D82342768}"/>
    <cellStyle name="20 % - Akzent2 2 5" xfId="273" xr:uid="{4702DF72-B665-4388-B4D8-8FEBA80132B2}"/>
    <cellStyle name="20 % - Akzent2 2 5 2" xfId="609" xr:uid="{02933955-863D-40AC-AC1F-C03B1952D01A}"/>
    <cellStyle name="20 % - Akzent2 2 5 2 2" xfId="1281" xr:uid="{AE0B625C-E037-4D96-8F33-A75D956BA059}"/>
    <cellStyle name="20 % - Akzent2 2 5 2 2 2" xfId="2625" xr:uid="{FCBBAA02-D2A3-4572-B88D-626836914A37}"/>
    <cellStyle name="20 % - Akzent2 2 5 2 2 3" xfId="3969" xr:uid="{BE6AA1F1-8D77-465F-9809-1F6D8F0092BB}"/>
    <cellStyle name="20 % - Akzent2 2 5 2 3" xfId="1953" xr:uid="{4BFB7285-F583-41A6-B4D2-AD3EB23B2E26}"/>
    <cellStyle name="20 % - Akzent2 2 5 2 4" xfId="3297" xr:uid="{FB48F611-5DA5-45CD-8290-FDB8177770F6}"/>
    <cellStyle name="20 % - Akzent2 2 5 3" xfId="945" xr:uid="{B64298A0-9F47-46B7-B0F5-B096D7E66FF8}"/>
    <cellStyle name="20 % - Akzent2 2 5 3 2" xfId="2289" xr:uid="{BA2635B1-FC57-40C3-8B96-C877E617B9CA}"/>
    <cellStyle name="20 % - Akzent2 2 5 3 3" xfId="3633" xr:uid="{240DDB39-5A22-4A7A-9D05-8F651F7EDED6}"/>
    <cellStyle name="20 % - Akzent2 2 5 4" xfId="1617" xr:uid="{0005E4FC-F40C-4F15-85A6-11102ECF5AD7}"/>
    <cellStyle name="20 % - Akzent2 2 5 5" xfId="2961" xr:uid="{CC320FA0-E94C-4ABF-B0EE-C2F6805BBEE1}"/>
    <cellStyle name="20 % - Akzent2 2 6" xfId="385" xr:uid="{1AC3430E-78C1-4E69-897D-E68F74433A1F}"/>
    <cellStyle name="20 % - Akzent2 2 6 2" xfId="1057" xr:uid="{ED20F2E5-3B7A-4BCA-94CB-4A0D1B56B9C4}"/>
    <cellStyle name="20 % - Akzent2 2 6 2 2" xfId="2401" xr:uid="{374205F0-7572-42EB-B66E-FAE7DAB64B8E}"/>
    <cellStyle name="20 % - Akzent2 2 6 2 3" xfId="3745" xr:uid="{B3049A99-023E-43EA-918C-8E7938F8B0DF}"/>
    <cellStyle name="20 % - Akzent2 2 6 3" xfId="1729" xr:uid="{B3D19F29-2929-4E73-9C99-62C43FF4138E}"/>
    <cellStyle name="20 % - Akzent2 2 6 4" xfId="3073" xr:uid="{A38924B0-C515-4DB0-9137-8B5CB8F73255}"/>
    <cellStyle name="20 % - Akzent2 2 7" xfId="721" xr:uid="{DD6D31C8-B9DD-4F8B-BF92-0F447CD53C79}"/>
    <cellStyle name="20 % - Akzent2 2 7 2" xfId="2065" xr:uid="{B1CDA8F6-8BB4-4303-8738-6B8790A17087}"/>
    <cellStyle name="20 % - Akzent2 2 7 3" xfId="3409" xr:uid="{E0700DDF-A71A-4408-AEC7-DE4D759DADEF}"/>
    <cellStyle name="20 % - Akzent2 2 8" xfId="1393" xr:uid="{9C22C80C-19ED-409F-9A74-0F74DA0A0E75}"/>
    <cellStyle name="20 % - Akzent2 2 9" xfId="2737" xr:uid="{62BFC6E0-1F5A-4E7A-8BA1-A7659F0DEA64}"/>
    <cellStyle name="20 % - Akzent2 3" xfId="63" xr:uid="{2C0478A7-BBFB-42DF-A167-83F3AD2B01B0}"/>
    <cellStyle name="20 % - Akzent2 3 2" xfId="119" xr:uid="{45CD842D-EEA4-4C2C-BAD6-C9A9DB3A1545}"/>
    <cellStyle name="20 % - Akzent2 3 2 2" xfId="231" xr:uid="{B32B13D1-D14A-49E3-BEFB-D5AA357D7C72}"/>
    <cellStyle name="20 % - Akzent2 3 2 2 2" xfId="567" xr:uid="{3A26C5A8-FC57-46FD-A762-98071108F9FE}"/>
    <cellStyle name="20 % - Akzent2 3 2 2 2 2" xfId="1239" xr:uid="{0EEB3388-104C-44CE-8810-8ED9246E66A8}"/>
    <cellStyle name="20 % - Akzent2 3 2 2 2 2 2" xfId="2583" xr:uid="{73335A3C-0B95-48F7-BE31-836B0468351D}"/>
    <cellStyle name="20 % - Akzent2 3 2 2 2 2 3" xfId="3927" xr:uid="{83FD9475-9F1E-441D-A2D7-9986579C5B31}"/>
    <cellStyle name="20 % - Akzent2 3 2 2 2 3" xfId="1911" xr:uid="{D293EE06-5AF3-4D25-835C-C89B8BF3A275}"/>
    <cellStyle name="20 % - Akzent2 3 2 2 2 4" xfId="3255" xr:uid="{2C3850D1-27BA-4E77-A031-FEF09C862E97}"/>
    <cellStyle name="20 % - Akzent2 3 2 2 3" xfId="903" xr:uid="{C45A0236-A1B5-4FF8-A607-7E800359F022}"/>
    <cellStyle name="20 % - Akzent2 3 2 2 3 2" xfId="2247" xr:uid="{29FDC629-7EF8-4992-ABA5-0691AD8CAD21}"/>
    <cellStyle name="20 % - Akzent2 3 2 2 3 3" xfId="3591" xr:uid="{63466740-3033-4FB1-B7B2-FF5FFDD7FBC9}"/>
    <cellStyle name="20 % - Akzent2 3 2 2 4" xfId="1575" xr:uid="{D01B7750-5236-4742-934C-BC0BBE8DB544}"/>
    <cellStyle name="20 % - Akzent2 3 2 2 5" xfId="2919" xr:uid="{05260D65-F0F9-456A-94DE-F8C75F13A7B3}"/>
    <cellStyle name="20 % - Akzent2 3 2 3" xfId="343" xr:uid="{AB7B2D2C-DD7E-4D2F-B4CF-96C9FC63E552}"/>
    <cellStyle name="20 % - Akzent2 3 2 3 2" xfId="679" xr:uid="{9CF708FB-3119-493C-B03A-2062BFD5D7E0}"/>
    <cellStyle name="20 % - Akzent2 3 2 3 2 2" xfId="1351" xr:uid="{47B728DE-82DE-4A57-9806-FDF22A6088E8}"/>
    <cellStyle name="20 % - Akzent2 3 2 3 2 2 2" xfId="2695" xr:uid="{8FF14775-C15D-4907-9F89-D0B524E95256}"/>
    <cellStyle name="20 % - Akzent2 3 2 3 2 2 3" xfId="4039" xr:uid="{1D07A2B9-A719-448A-8C15-7E4E73808096}"/>
    <cellStyle name="20 % - Akzent2 3 2 3 2 3" xfId="2023" xr:uid="{D048866F-A77E-4DB6-A143-5A7494862556}"/>
    <cellStyle name="20 % - Akzent2 3 2 3 2 4" xfId="3367" xr:uid="{746BBE48-EC07-4C83-BFA6-04A844A0FB35}"/>
    <cellStyle name="20 % - Akzent2 3 2 3 3" xfId="1015" xr:uid="{D35BB0F9-3CC1-412C-BC37-5D9F99914C92}"/>
    <cellStyle name="20 % - Akzent2 3 2 3 3 2" xfId="2359" xr:uid="{7B1C04A2-FC3C-4CF3-BC43-0FDF622C9331}"/>
    <cellStyle name="20 % - Akzent2 3 2 3 3 3" xfId="3703" xr:uid="{BC421087-CB50-4645-9354-E743C92C4FE0}"/>
    <cellStyle name="20 % - Akzent2 3 2 3 4" xfId="1687" xr:uid="{56868988-D03D-41F1-9D5F-476798375191}"/>
    <cellStyle name="20 % - Akzent2 3 2 3 5" xfId="3031" xr:uid="{B2995FFA-4A9F-493F-9351-595EACEBDBE2}"/>
    <cellStyle name="20 % - Akzent2 3 2 4" xfId="455" xr:uid="{8EAD0AE1-B736-4BF6-AF8C-A34C494C9703}"/>
    <cellStyle name="20 % - Akzent2 3 2 4 2" xfId="1127" xr:uid="{63924559-A07D-4AE1-A6EF-B61A65A14475}"/>
    <cellStyle name="20 % - Akzent2 3 2 4 2 2" xfId="2471" xr:uid="{EF9904F3-0A27-4713-8F8E-39196534BA4A}"/>
    <cellStyle name="20 % - Akzent2 3 2 4 2 3" xfId="3815" xr:uid="{09167446-171A-4101-BF8C-4AD09BBD55E3}"/>
    <cellStyle name="20 % - Akzent2 3 2 4 3" xfId="1799" xr:uid="{E54BBB3B-5C13-4B70-904C-C303AA1EFF18}"/>
    <cellStyle name="20 % - Akzent2 3 2 4 4" xfId="3143" xr:uid="{855E8AFE-F5E2-4321-9584-B641CAEC8ED8}"/>
    <cellStyle name="20 % - Akzent2 3 2 5" xfId="791" xr:uid="{D1C7C03A-B5A9-4D6C-B64B-42D836D1B7B9}"/>
    <cellStyle name="20 % - Akzent2 3 2 5 2" xfId="2135" xr:uid="{CD855945-D805-4752-864C-E8E71CD60B62}"/>
    <cellStyle name="20 % - Akzent2 3 2 5 3" xfId="3479" xr:uid="{9BF45548-EB79-44A0-A237-A5D31BAC7D37}"/>
    <cellStyle name="20 % - Akzent2 3 2 6" xfId="1463" xr:uid="{CE9C342D-00FE-4250-AB9B-4D51173F50B4}"/>
    <cellStyle name="20 % - Akzent2 3 2 7" xfId="2807" xr:uid="{D604B248-035C-4160-AD53-428724C74FBD}"/>
    <cellStyle name="20 % - Akzent2 3 3" xfId="175" xr:uid="{7D0015BF-CD90-44AA-8B07-EB11401D0E92}"/>
    <cellStyle name="20 % - Akzent2 3 3 2" xfId="511" xr:uid="{B54AA1FB-D9DC-488E-8072-3FF191CF8827}"/>
    <cellStyle name="20 % - Akzent2 3 3 2 2" xfId="1183" xr:uid="{108401E6-6E19-41F6-AA19-DBFF8DEF655A}"/>
    <cellStyle name="20 % - Akzent2 3 3 2 2 2" xfId="2527" xr:uid="{7BD4FDB8-2D08-44C4-9133-9EBC4A11339B}"/>
    <cellStyle name="20 % - Akzent2 3 3 2 2 3" xfId="3871" xr:uid="{4583557E-8A95-4247-B471-1915AC388680}"/>
    <cellStyle name="20 % - Akzent2 3 3 2 3" xfId="1855" xr:uid="{82C349AA-342D-4599-AFC4-EA89878E1E2B}"/>
    <cellStyle name="20 % - Akzent2 3 3 2 4" xfId="3199" xr:uid="{13080FDC-6D8B-446F-9526-E4FDAE020998}"/>
    <cellStyle name="20 % - Akzent2 3 3 3" xfId="847" xr:uid="{F6311AEA-9CF5-4A67-92B9-541D230D4F80}"/>
    <cellStyle name="20 % - Akzent2 3 3 3 2" xfId="2191" xr:uid="{7F7B6FAE-CCDC-4A63-8B8C-467513CAE870}"/>
    <cellStyle name="20 % - Akzent2 3 3 3 3" xfId="3535" xr:uid="{0B523DFF-91DF-4DB6-AA1D-B12D332C8911}"/>
    <cellStyle name="20 % - Akzent2 3 3 4" xfId="1519" xr:uid="{97A321C4-DE1C-4114-9394-5F23AF970338}"/>
    <cellStyle name="20 % - Akzent2 3 3 5" xfId="2863" xr:uid="{A3730D0B-1EC0-471B-8248-1CC049AAEE9E}"/>
    <cellStyle name="20 % - Akzent2 3 4" xfId="287" xr:uid="{027EB301-A92C-44FA-99CE-D8D044B13E96}"/>
    <cellStyle name="20 % - Akzent2 3 4 2" xfId="623" xr:uid="{DE2C0562-9CCA-4869-91D2-7AEE40265E4D}"/>
    <cellStyle name="20 % - Akzent2 3 4 2 2" xfId="1295" xr:uid="{B6679415-7EAA-4F4B-BB61-E9693767A117}"/>
    <cellStyle name="20 % - Akzent2 3 4 2 2 2" xfId="2639" xr:uid="{2427DDA9-C60F-4136-BB0B-568415E66895}"/>
    <cellStyle name="20 % - Akzent2 3 4 2 2 3" xfId="3983" xr:uid="{29ED81ED-9F0C-454E-8BDF-5A1200178316}"/>
    <cellStyle name="20 % - Akzent2 3 4 2 3" xfId="1967" xr:uid="{E7C20D75-3633-4166-A40D-3A4D856B3F4B}"/>
    <cellStyle name="20 % - Akzent2 3 4 2 4" xfId="3311" xr:uid="{9E0DD7D0-EEFE-4AA4-8A3B-872C70F78989}"/>
    <cellStyle name="20 % - Akzent2 3 4 3" xfId="959" xr:uid="{AE64614E-C535-45AB-BCC2-1A831B9D75CE}"/>
    <cellStyle name="20 % - Akzent2 3 4 3 2" xfId="2303" xr:uid="{2781BCA4-3773-4A0B-9CF9-D4FBECEC615F}"/>
    <cellStyle name="20 % - Akzent2 3 4 3 3" xfId="3647" xr:uid="{E68902A1-AFB6-41E1-A6AA-A4221F8324DF}"/>
    <cellStyle name="20 % - Akzent2 3 4 4" xfId="1631" xr:uid="{CCDF04F5-1929-4FE5-B30E-4CB377720849}"/>
    <cellStyle name="20 % - Akzent2 3 4 5" xfId="2975" xr:uid="{EB244798-26D8-4A21-821A-717832BDCFAA}"/>
    <cellStyle name="20 % - Akzent2 3 5" xfId="399" xr:uid="{0F2B43BA-783D-4C16-B6B0-BF984BB2D7EB}"/>
    <cellStyle name="20 % - Akzent2 3 5 2" xfId="1071" xr:uid="{54184519-6179-44A7-ADB7-08F3E8B929C1}"/>
    <cellStyle name="20 % - Akzent2 3 5 2 2" xfId="2415" xr:uid="{5D193509-FFEC-48E6-A1C6-E0BB2F6F699D}"/>
    <cellStyle name="20 % - Akzent2 3 5 2 3" xfId="3759" xr:uid="{F07D3658-FA57-4D0E-9BEA-B593BB0B4A99}"/>
    <cellStyle name="20 % - Akzent2 3 5 3" xfId="1743" xr:uid="{D4201504-E8CF-4F0B-A0AD-15678F18D6D4}"/>
    <cellStyle name="20 % - Akzent2 3 5 4" xfId="3087" xr:uid="{A4C6A029-C520-41C1-8516-DA433B582BBE}"/>
    <cellStyle name="20 % - Akzent2 3 6" xfId="735" xr:uid="{8CD86A1E-772F-49EE-A85F-166BE727628F}"/>
    <cellStyle name="20 % - Akzent2 3 6 2" xfId="2079" xr:uid="{0C0349A8-9E8D-4401-B883-7E66D4439187}"/>
    <cellStyle name="20 % - Akzent2 3 6 3" xfId="3423" xr:uid="{79C0900D-AEF7-47FF-BB04-0FA8597314A8}"/>
    <cellStyle name="20 % - Akzent2 3 7" xfId="1407" xr:uid="{B35DCF33-50D3-4057-8C4C-E9C28F4556A3}"/>
    <cellStyle name="20 % - Akzent2 3 8" xfId="2751" xr:uid="{C1B0DBE3-4C6E-47D7-A502-8E0AC02CCCFC}"/>
    <cellStyle name="20 % - Akzent2 4" xfId="91" xr:uid="{35AF2C9C-49B6-449D-9D0A-9BC16261B50E}"/>
    <cellStyle name="20 % - Akzent2 4 2" xfId="203" xr:uid="{DCE5D7F8-9CEF-4803-A867-3F527E70FEDB}"/>
    <cellStyle name="20 % - Akzent2 4 2 2" xfId="539" xr:uid="{5A5986B3-A19E-49DB-9C61-F4D20F6B43FC}"/>
    <cellStyle name="20 % - Akzent2 4 2 2 2" xfId="1211" xr:uid="{11C1E7A2-2E19-4AAA-A2EF-17C2AF600D67}"/>
    <cellStyle name="20 % - Akzent2 4 2 2 2 2" xfId="2555" xr:uid="{CD65C5A6-CF53-43CE-99FA-C0D362E85025}"/>
    <cellStyle name="20 % - Akzent2 4 2 2 2 3" xfId="3899" xr:uid="{5DED5B5B-C0BB-44D6-A584-0E3800F4FC52}"/>
    <cellStyle name="20 % - Akzent2 4 2 2 3" xfId="1883" xr:uid="{D0F9F23F-8357-4BA9-880D-8DC1CE58C322}"/>
    <cellStyle name="20 % - Akzent2 4 2 2 4" xfId="3227" xr:uid="{719960CF-C3F6-4ECE-8FCD-ABD45824FBFD}"/>
    <cellStyle name="20 % - Akzent2 4 2 3" xfId="875" xr:uid="{51CB2736-DF8F-46A6-8DC6-41DDDDA55125}"/>
    <cellStyle name="20 % - Akzent2 4 2 3 2" xfId="2219" xr:uid="{AD017342-E62E-42A9-B53C-D039D6B6F813}"/>
    <cellStyle name="20 % - Akzent2 4 2 3 3" xfId="3563" xr:uid="{8587A711-33F4-4A65-91DD-EE43DCBB952D}"/>
    <cellStyle name="20 % - Akzent2 4 2 4" xfId="1547" xr:uid="{C910CF7A-B5B2-45A9-AE90-4FD1187914AD}"/>
    <cellStyle name="20 % - Akzent2 4 2 5" xfId="2891" xr:uid="{EC0D3C98-AEF8-45E5-951A-D99D5426814F}"/>
    <cellStyle name="20 % - Akzent2 4 3" xfId="315" xr:uid="{779181F7-604A-4813-B2EB-F9DA64B25ECE}"/>
    <cellStyle name="20 % - Akzent2 4 3 2" xfId="651" xr:uid="{FB5FA0B9-94A8-441E-8DF4-075E8574BDA1}"/>
    <cellStyle name="20 % - Akzent2 4 3 2 2" xfId="1323" xr:uid="{A897860C-18E8-4C8F-955E-741D3CA1F8FC}"/>
    <cellStyle name="20 % - Akzent2 4 3 2 2 2" xfId="2667" xr:uid="{69D7A36E-B4AA-4BFF-99C0-7AF3FDB85B76}"/>
    <cellStyle name="20 % - Akzent2 4 3 2 2 3" xfId="4011" xr:uid="{2CF6EAF8-AD76-4117-ADAA-C9CC2BAF85F9}"/>
    <cellStyle name="20 % - Akzent2 4 3 2 3" xfId="1995" xr:uid="{9DEF76BD-C87F-4DA8-8D4C-AA3FCE6944C4}"/>
    <cellStyle name="20 % - Akzent2 4 3 2 4" xfId="3339" xr:uid="{9324736D-285D-4704-8E09-74ADEC2538CC}"/>
    <cellStyle name="20 % - Akzent2 4 3 3" xfId="987" xr:uid="{B427BFBC-C5EF-4D56-A7EC-3DDC70CA5310}"/>
    <cellStyle name="20 % - Akzent2 4 3 3 2" xfId="2331" xr:uid="{E2481DED-23D0-4DA9-B9CD-3D83139DEDD3}"/>
    <cellStyle name="20 % - Akzent2 4 3 3 3" xfId="3675" xr:uid="{C054E80A-D7B0-4478-B927-570EF6B37E93}"/>
    <cellStyle name="20 % - Akzent2 4 3 4" xfId="1659" xr:uid="{67C942E4-D82C-4637-8285-038C40866F48}"/>
    <cellStyle name="20 % - Akzent2 4 3 5" xfId="3003" xr:uid="{5B5BA14A-1F7C-42EE-A974-409C0A7CB719}"/>
    <cellStyle name="20 % - Akzent2 4 4" xfId="427" xr:uid="{5263CE65-1D00-4207-8847-890F08337794}"/>
    <cellStyle name="20 % - Akzent2 4 4 2" xfId="1099" xr:uid="{4BDF5578-071D-4677-B9AC-598C6C6E81A5}"/>
    <cellStyle name="20 % - Akzent2 4 4 2 2" xfId="2443" xr:uid="{DE33068D-E8B2-47F7-938A-D48E00F57FFB}"/>
    <cellStyle name="20 % - Akzent2 4 4 2 3" xfId="3787" xr:uid="{869601FA-1AFB-441D-8268-B76A63F178C1}"/>
    <cellStyle name="20 % - Akzent2 4 4 3" xfId="1771" xr:uid="{4155320D-C606-4566-9592-A2D12817F11C}"/>
    <cellStyle name="20 % - Akzent2 4 4 4" xfId="3115" xr:uid="{769AE63B-B443-4A8F-8867-AE7516330878}"/>
    <cellStyle name="20 % - Akzent2 4 5" xfId="763" xr:uid="{A5B313D6-6C9F-41A9-96F5-8BD6BC8CF42C}"/>
    <cellStyle name="20 % - Akzent2 4 5 2" xfId="2107" xr:uid="{6F9941F0-CE70-4057-ABDB-ACAF8621924F}"/>
    <cellStyle name="20 % - Akzent2 4 5 3" xfId="3451" xr:uid="{F5DA82C7-CCA3-4C7C-A186-EE1DC8C96F07}"/>
    <cellStyle name="20 % - Akzent2 4 6" xfId="1435" xr:uid="{0D47CC8D-A849-4947-8C03-D6CD7BDDE5FC}"/>
    <cellStyle name="20 % - Akzent2 4 7" xfId="2779" xr:uid="{70309CCC-EC89-4BD5-A781-B328F855E1FA}"/>
    <cellStyle name="20 % - Akzent2 5" xfId="147" xr:uid="{4CB2351D-CE4D-4251-B21A-017B180903A3}"/>
    <cellStyle name="20 % - Akzent2 5 2" xfId="483" xr:uid="{DF855B78-9129-49B7-B531-21A4DDA2F1D1}"/>
    <cellStyle name="20 % - Akzent2 5 2 2" xfId="1155" xr:uid="{7569549D-9CBA-4AD7-BD49-2FA1AD8D86C1}"/>
    <cellStyle name="20 % - Akzent2 5 2 2 2" xfId="2499" xr:uid="{56B47F4E-4B82-4D6C-A1D2-F6B8FD991502}"/>
    <cellStyle name="20 % - Akzent2 5 2 2 3" xfId="3843" xr:uid="{CCEC8022-F596-47ED-AEA2-316FB209DABA}"/>
    <cellStyle name="20 % - Akzent2 5 2 3" xfId="1827" xr:uid="{59A82AD3-0A5E-4FE8-83F0-4BA7953C1067}"/>
    <cellStyle name="20 % - Akzent2 5 2 4" xfId="3171" xr:uid="{F89E4578-2945-4AD6-BBE5-BDE653535A01}"/>
    <cellStyle name="20 % - Akzent2 5 3" xfId="819" xr:uid="{76A5D70A-3A35-4ABB-9EF9-BF56CE1F2DEC}"/>
    <cellStyle name="20 % - Akzent2 5 3 2" xfId="2163" xr:uid="{9F3751C1-72F8-456C-AC28-57EF4B2AFF47}"/>
    <cellStyle name="20 % - Akzent2 5 3 3" xfId="3507" xr:uid="{58D40CB8-312A-4EE5-903E-08D42D822B9A}"/>
    <cellStyle name="20 % - Akzent2 5 4" xfId="1491" xr:uid="{FEB0371E-13F8-4134-869E-7BD4F9C1D6B8}"/>
    <cellStyle name="20 % - Akzent2 5 5" xfId="2835" xr:uid="{1EAFC3B8-924D-4850-B769-73727AAF0764}"/>
    <cellStyle name="20 % - Akzent2 6" xfId="259" xr:uid="{0668C287-A0AE-4FD4-ABA4-ACE08EB9F667}"/>
    <cellStyle name="20 % - Akzent2 6 2" xfId="595" xr:uid="{3F9C8DF5-9138-4E2B-B4D6-66CD77E821CD}"/>
    <cellStyle name="20 % - Akzent2 6 2 2" xfId="1267" xr:uid="{12EF2F98-0731-430F-9D5C-C6F47DE6E261}"/>
    <cellStyle name="20 % - Akzent2 6 2 2 2" xfId="2611" xr:uid="{F2D8758E-AEA2-44D1-8CB6-95BF6C6B5016}"/>
    <cellStyle name="20 % - Akzent2 6 2 2 3" xfId="3955" xr:uid="{26D82C70-1941-403B-8EA2-A43D67AB6AC3}"/>
    <cellStyle name="20 % - Akzent2 6 2 3" xfId="1939" xr:uid="{1254283C-4723-4080-A2A0-24BE088A1F96}"/>
    <cellStyle name="20 % - Akzent2 6 2 4" xfId="3283" xr:uid="{C611DF45-63FC-4E83-9DF2-28D993BCCE1B}"/>
    <cellStyle name="20 % - Akzent2 6 3" xfId="931" xr:uid="{CA49D71C-F362-4B33-908C-222F116530F4}"/>
    <cellStyle name="20 % - Akzent2 6 3 2" xfId="2275" xr:uid="{225E6E2A-8CAA-4507-898E-F4FEE85605A9}"/>
    <cellStyle name="20 % - Akzent2 6 3 3" xfId="3619" xr:uid="{4BD39592-8D8D-4142-A719-E44BE500B0C8}"/>
    <cellStyle name="20 % - Akzent2 6 4" xfId="1603" xr:uid="{03F39FDE-280A-43DC-A26B-346D472B403E}"/>
    <cellStyle name="20 % - Akzent2 6 5" xfId="2947" xr:uid="{DD3E4E6B-46F8-4D07-9104-54C899329FCF}"/>
    <cellStyle name="20 % - Akzent2 7" xfId="371" xr:uid="{6A2D9614-F10C-4E84-97B5-9AED9E4E1627}"/>
    <cellStyle name="20 % - Akzent2 7 2" xfId="1043" xr:uid="{4E6B5837-57FC-4067-85C2-62EFA7F9C789}"/>
    <cellStyle name="20 % - Akzent2 7 2 2" xfId="2387" xr:uid="{C5F42B3A-8E96-47F1-BF53-EAE1BE3D3837}"/>
    <cellStyle name="20 % - Akzent2 7 2 3" xfId="3731" xr:uid="{1A09344C-B775-406C-B710-1707F13381C6}"/>
    <cellStyle name="20 % - Akzent2 7 3" xfId="1715" xr:uid="{D61A3BF8-DB94-4657-8E91-A3B2896AE6C6}"/>
    <cellStyle name="20 % - Akzent2 7 4" xfId="3059" xr:uid="{0F5815AA-A42A-46A8-A70B-E1B2BB7FCDB2}"/>
    <cellStyle name="20 % - Akzent2 8" xfId="707" xr:uid="{0BD4E816-09D2-4790-B530-B681853BA00F}"/>
    <cellStyle name="20 % - Akzent2 8 2" xfId="2051" xr:uid="{F8F800A9-7425-42C8-9B09-13BDD7166109}"/>
    <cellStyle name="20 % - Akzent2 8 3" xfId="3395" xr:uid="{B6311AB2-3090-4267-B6CE-20BF14C3C693}"/>
    <cellStyle name="20 % - Akzent2 9" xfId="1379" xr:uid="{3DC524D7-0A4C-4AF3-8D5B-43EAFF0EEAEC}"/>
    <cellStyle name="20 % - Akzent3 10" xfId="2725" xr:uid="{57561B5B-616A-448F-9C5B-744B8522EE67}"/>
    <cellStyle name="20 % - Akzent3 11" xfId="29" xr:uid="{7FB8499C-914A-4EC8-8590-1F9AF9C33E2F}"/>
    <cellStyle name="20 % - Akzent3 2" xfId="51" xr:uid="{68AABFA8-359B-4BEE-B7C2-6D450ACCFDC9}"/>
    <cellStyle name="20 % - Akzent3 2 2" xfId="79" xr:uid="{49BB73AD-34CE-4922-BA9A-599B9091E2DB}"/>
    <cellStyle name="20 % - Akzent3 2 2 2" xfId="135" xr:uid="{7F582637-77AC-463A-943F-7803357EE606}"/>
    <cellStyle name="20 % - Akzent3 2 2 2 2" xfId="247" xr:uid="{FAB71B98-5643-417B-BF83-A5D9080FC4AD}"/>
    <cellStyle name="20 % - Akzent3 2 2 2 2 2" xfId="583" xr:uid="{02F5CC30-7D34-49B3-BCA7-AA20A51043F6}"/>
    <cellStyle name="20 % - Akzent3 2 2 2 2 2 2" xfId="1255" xr:uid="{698E7175-0C2B-4166-B0DB-81352815AD0B}"/>
    <cellStyle name="20 % - Akzent3 2 2 2 2 2 2 2" xfId="2599" xr:uid="{16FC6050-DD1B-44C8-A92B-A0E6EBBE89EA}"/>
    <cellStyle name="20 % - Akzent3 2 2 2 2 2 2 3" xfId="3943" xr:uid="{BA4A4BA5-6333-4C74-8034-43A33EDE2F6B}"/>
    <cellStyle name="20 % - Akzent3 2 2 2 2 2 3" xfId="1927" xr:uid="{A819D80A-F1D1-4F9B-9EDC-EC5A0C89BBB0}"/>
    <cellStyle name="20 % - Akzent3 2 2 2 2 2 4" xfId="3271" xr:uid="{3F344CE1-561D-4F58-8445-09B9191FFF22}"/>
    <cellStyle name="20 % - Akzent3 2 2 2 2 3" xfId="919" xr:uid="{E947A223-62BE-4118-BED9-12EB13B790E4}"/>
    <cellStyle name="20 % - Akzent3 2 2 2 2 3 2" xfId="2263" xr:uid="{81A640E8-65A5-404B-BF2E-48BE5D5A2246}"/>
    <cellStyle name="20 % - Akzent3 2 2 2 2 3 3" xfId="3607" xr:uid="{3C01779F-F5FA-4972-9377-4AC5A1DBDBC1}"/>
    <cellStyle name="20 % - Akzent3 2 2 2 2 4" xfId="1591" xr:uid="{E5AF58AC-6A8A-48C0-A48E-5031695BBA1D}"/>
    <cellStyle name="20 % - Akzent3 2 2 2 2 5" xfId="2935" xr:uid="{EF8365FE-4D38-49D6-93DE-57746023AF60}"/>
    <cellStyle name="20 % - Akzent3 2 2 2 3" xfId="359" xr:uid="{F04844F6-0AF5-4C1C-95E5-1CADB6AD6728}"/>
    <cellStyle name="20 % - Akzent3 2 2 2 3 2" xfId="695" xr:uid="{F91ACEEA-6F0A-4F2C-9159-18CCB0CC8DF3}"/>
    <cellStyle name="20 % - Akzent3 2 2 2 3 2 2" xfId="1367" xr:uid="{4C1A6912-AB3F-4975-8D40-9628058C1FFB}"/>
    <cellStyle name="20 % - Akzent3 2 2 2 3 2 2 2" xfId="2711" xr:uid="{BC1780C3-5558-40E7-9F01-C167FCF1117F}"/>
    <cellStyle name="20 % - Akzent3 2 2 2 3 2 2 3" xfId="4055" xr:uid="{0A0A9DEC-6F03-45AC-B781-C17A3A447798}"/>
    <cellStyle name="20 % - Akzent3 2 2 2 3 2 3" xfId="2039" xr:uid="{AA624890-90BC-462F-A857-81B8E210A010}"/>
    <cellStyle name="20 % - Akzent3 2 2 2 3 2 4" xfId="3383" xr:uid="{9B566AAE-75DA-40CC-9B68-F4EC1D183FDC}"/>
    <cellStyle name="20 % - Akzent3 2 2 2 3 3" xfId="1031" xr:uid="{C7D818EE-B9E5-485B-ADBB-13C0D9AF8306}"/>
    <cellStyle name="20 % - Akzent3 2 2 2 3 3 2" xfId="2375" xr:uid="{E9F71678-893B-4989-B137-202D3C85DD33}"/>
    <cellStyle name="20 % - Akzent3 2 2 2 3 3 3" xfId="3719" xr:uid="{E39FA259-8A79-4C54-8AAD-2749D63DAC0B}"/>
    <cellStyle name="20 % - Akzent3 2 2 2 3 4" xfId="1703" xr:uid="{5F2D09D8-C550-40B9-B133-3833A33600B9}"/>
    <cellStyle name="20 % - Akzent3 2 2 2 3 5" xfId="3047" xr:uid="{32F4930A-F07A-45D6-AD9B-4E26D30ECCBF}"/>
    <cellStyle name="20 % - Akzent3 2 2 2 4" xfId="471" xr:uid="{B216F7B9-9D63-4900-96B0-A425F28D88B2}"/>
    <cellStyle name="20 % - Akzent3 2 2 2 4 2" xfId="1143" xr:uid="{1B0A7916-2D6A-493C-9507-75A431BC3F83}"/>
    <cellStyle name="20 % - Akzent3 2 2 2 4 2 2" xfId="2487" xr:uid="{6ABE220E-EA21-4BE4-94D7-5E6F2AA6C7C6}"/>
    <cellStyle name="20 % - Akzent3 2 2 2 4 2 3" xfId="3831" xr:uid="{BF38C619-9FCF-4EBB-AB39-5BFC562E9CAB}"/>
    <cellStyle name="20 % - Akzent3 2 2 2 4 3" xfId="1815" xr:uid="{2567B76F-509F-49A8-B3FC-2AC1C9ACC50C}"/>
    <cellStyle name="20 % - Akzent3 2 2 2 4 4" xfId="3159" xr:uid="{F7875781-6558-4F10-90A4-56E1016AAF13}"/>
    <cellStyle name="20 % - Akzent3 2 2 2 5" xfId="807" xr:uid="{E096F423-ED62-4F89-9C7A-A178884D39CA}"/>
    <cellStyle name="20 % - Akzent3 2 2 2 5 2" xfId="2151" xr:uid="{7DB0B99E-E823-4647-AB62-AA2913BD3FB6}"/>
    <cellStyle name="20 % - Akzent3 2 2 2 5 3" xfId="3495" xr:uid="{31A425F2-21C3-4C87-B390-DEF86E7E7069}"/>
    <cellStyle name="20 % - Akzent3 2 2 2 6" xfId="1479" xr:uid="{B1ED643A-A744-4B3F-B59D-5E0B35247263}"/>
    <cellStyle name="20 % - Akzent3 2 2 2 7" xfId="2823" xr:uid="{1D224907-E0CF-457B-A2D4-C6E8EBE4F7EE}"/>
    <cellStyle name="20 % - Akzent3 2 2 3" xfId="191" xr:uid="{868EDB21-C05A-4010-A045-B68B3AE774DA}"/>
    <cellStyle name="20 % - Akzent3 2 2 3 2" xfId="527" xr:uid="{4EE0FBC1-3397-45F3-9215-F4286068DC98}"/>
    <cellStyle name="20 % - Akzent3 2 2 3 2 2" xfId="1199" xr:uid="{3D98BCE9-1258-4F46-9560-A19B90F58A65}"/>
    <cellStyle name="20 % - Akzent3 2 2 3 2 2 2" xfId="2543" xr:uid="{ABD36FD3-D34D-4C27-8C34-7AB6BC48D4D9}"/>
    <cellStyle name="20 % - Akzent3 2 2 3 2 2 3" xfId="3887" xr:uid="{8DDAA5EB-9421-4A3C-84E6-EEF4BFCC98BD}"/>
    <cellStyle name="20 % - Akzent3 2 2 3 2 3" xfId="1871" xr:uid="{A00F2EF5-BFBE-4FC8-8466-E2F77F47437B}"/>
    <cellStyle name="20 % - Akzent3 2 2 3 2 4" xfId="3215" xr:uid="{37030F8C-0A23-42E9-9C33-AEA477C8A6C9}"/>
    <cellStyle name="20 % - Akzent3 2 2 3 3" xfId="863" xr:uid="{2AC79A79-BCF8-448F-9220-507088EF31F4}"/>
    <cellStyle name="20 % - Akzent3 2 2 3 3 2" xfId="2207" xr:uid="{B3F233EE-4BFD-4ED3-A6C2-B3436BFD1AC1}"/>
    <cellStyle name="20 % - Akzent3 2 2 3 3 3" xfId="3551" xr:uid="{D38E066C-872F-4ED8-B91A-216E6A005100}"/>
    <cellStyle name="20 % - Akzent3 2 2 3 4" xfId="1535" xr:uid="{703B7C32-78A1-470F-9E12-0636BE7D5734}"/>
    <cellStyle name="20 % - Akzent3 2 2 3 5" xfId="2879" xr:uid="{ABEBA116-DA93-43FB-827F-D26CDCBE6208}"/>
    <cellStyle name="20 % - Akzent3 2 2 4" xfId="303" xr:uid="{59D726FA-1AC8-48A0-BAAD-DFF944B3422B}"/>
    <cellStyle name="20 % - Akzent3 2 2 4 2" xfId="639" xr:uid="{48AFBE35-6880-4CC0-8B3F-C36B6EFC26A6}"/>
    <cellStyle name="20 % - Akzent3 2 2 4 2 2" xfId="1311" xr:uid="{B92919A6-A831-4680-9DAE-729BBE01E487}"/>
    <cellStyle name="20 % - Akzent3 2 2 4 2 2 2" xfId="2655" xr:uid="{716E6B14-AEA0-4E53-8623-B9DC3369E590}"/>
    <cellStyle name="20 % - Akzent3 2 2 4 2 2 3" xfId="3999" xr:uid="{D10426D4-B437-437A-9F1C-6ADD7DCE15B6}"/>
    <cellStyle name="20 % - Akzent3 2 2 4 2 3" xfId="1983" xr:uid="{39E543D3-C41D-4C90-AEB3-757AB7D0C352}"/>
    <cellStyle name="20 % - Akzent3 2 2 4 2 4" xfId="3327" xr:uid="{5C1FA914-E3E4-498B-A70D-540A9AF8974E}"/>
    <cellStyle name="20 % - Akzent3 2 2 4 3" xfId="975" xr:uid="{9E4CD43B-0BBF-4CA9-9A7A-2E2CCDAF519B}"/>
    <cellStyle name="20 % - Akzent3 2 2 4 3 2" xfId="2319" xr:uid="{11DFDD07-C577-471E-9C70-47AF3C25A389}"/>
    <cellStyle name="20 % - Akzent3 2 2 4 3 3" xfId="3663" xr:uid="{D8A46D61-1982-4364-9034-E911BD4754E2}"/>
    <cellStyle name="20 % - Akzent3 2 2 4 4" xfId="1647" xr:uid="{9B73808E-739C-4B11-9F68-99D296B2DC39}"/>
    <cellStyle name="20 % - Akzent3 2 2 4 5" xfId="2991" xr:uid="{F5DA5AA4-FCD4-41D7-A9BA-1E333509FBCC}"/>
    <cellStyle name="20 % - Akzent3 2 2 5" xfId="415" xr:uid="{2044BD52-5198-431B-81F6-A66FB4862A00}"/>
    <cellStyle name="20 % - Akzent3 2 2 5 2" xfId="1087" xr:uid="{EC0D20F7-20C2-4B75-8015-D9D99F1429E6}"/>
    <cellStyle name="20 % - Akzent3 2 2 5 2 2" xfId="2431" xr:uid="{DD8C446F-1A01-476E-97CD-B905A4BF896C}"/>
    <cellStyle name="20 % - Akzent3 2 2 5 2 3" xfId="3775" xr:uid="{74DF5167-2164-4A81-BD47-98C51E04DA6A}"/>
    <cellStyle name="20 % - Akzent3 2 2 5 3" xfId="1759" xr:uid="{2733118D-487C-403B-95C5-546D69A5B067}"/>
    <cellStyle name="20 % - Akzent3 2 2 5 4" xfId="3103" xr:uid="{413B66F6-7C67-41CA-9F58-F61198D54CFB}"/>
    <cellStyle name="20 % - Akzent3 2 2 6" xfId="751" xr:uid="{3BEE896F-1C8D-4D7D-A7A6-14DF305F23CF}"/>
    <cellStyle name="20 % - Akzent3 2 2 6 2" xfId="2095" xr:uid="{AA8978B1-87BB-4751-87B2-5AA85551B6CE}"/>
    <cellStyle name="20 % - Akzent3 2 2 6 3" xfId="3439" xr:uid="{BA493C23-08B8-4BFB-ACC9-4C6026627A7E}"/>
    <cellStyle name="20 % - Akzent3 2 2 7" xfId="1423" xr:uid="{BEE09757-056B-44F1-A1E1-95F293D1C5FA}"/>
    <cellStyle name="20 % - Akzent3 2 2 8" xfId="2767" xr:uid="{1EE4E9FF-B0D3-4A3A-8349-6FE873B991BE}"/>
    <cellStyle name="20 % - Akzent3 2 3" xfId="107" xr:uid="{D16267B7-DE71-442B-962C-8E9AD322D734}"/>
    <cellStyle name="20 % - Akzent3 2 3 2" xfId="219" xr:uid="{7B078C5E-5324-4FBD-84AB-345C858364BF}"/>
    <cellStyle name="20 % - Akzent3 2 3 2 2" xfId="555" xr:uid="{4A9C59CC-97C8-4DB3-8777-57E0D0E99F2A}"/>
    <cellStyle name="20 % - Akzent3 2 3 2 2 2" xfId="1227" xr:uid="{9B66D663-1B12-43F1-A38F-1C461DF68CF1}"/>
    <cellStyle name="20 % - Akzent3 2 3 2 2 2 2" xfId="2571" xr:uid="{97C0B495-288A-405F-B46B-F513B1421F25}"/>
    <cellStyle name="20 % - Akzent3 2 3 2 2 2 3" xfId="3915" xr:uid="{FF8F8BBA-D1F8-4AB6-A43C-BCAB85DFDC41}"/>
    <cellStyle name="20 % - Akzent3 2 3 2 2 3" xfId="1899" xr:uid="{0EBF95AC-CE94-42FE-9DC0-47AD29FA0590}"/>
    <cellStyle name="20 % - Akzent3 2 3 2 2 4" xfId="3243" xr:uid="{5EE80CC4-EFA9-448C-BBE7-FF6489E233A9}"/>
    <cellStyle name="20 % - Akzent3 2 3 2 3" xfId="891" xr:uid="{2C7AB882-5B2D-4C7A-A83A-4691A33402D0}"/>
    <cellStyle name="20 % - Akzent3 2 3 2 3 2" xfId="2235" xr:uid="{8BA41DB0-4B10-44D2-815C-8808367267A2}"/>
    <cellStyle name="20 % - Akzent3 2 3 2 3 3" xfId="3579" xr:uid="{98A41D0B-DCE5-4D42-A6B8-5D6F948DEDCA}"/>
    <cellStyle name="20 % - Akzent3 2 3 2 4" xfId="1563" xr:uid="{61ADCBA6-1FA2-44D3-AD24-7C32A3401F99}"/>
    <cellStyle name="20 % - Akzent3 2 3 2 5" xfId="2907" xr:uid="{F11B9C97-9735-4B10-BA83-8FDD50CF7666}"/>
    <cellStyle name="20 % - Akzent3 2 3 3" xfId="331" xr:uid="{E17D50E8-6AA5-48C8-BE65-0B0954BAD3F9}"/>
    <cellStyle name="20 % - Akzent3 2 3 3 2" xfId="667" xr:uid="{E8B11FB1-BEDD-4281-A721-4130E07C4FC0}"/>
    <cellStyle name="20 % - Akzent3 2 3 3 2 2" xfId="1339" xr:uid="{67D0FD11-35EE-436B-A544-81D9AEAA0AEC}"/>
    <cellStyle name="20 % - Akzent3 2 3 3 2 2 2" xfId="2683" xr:uid="{800F0309-A0B1-4F3B-AE8D-271868B6B8AA}"/>
    <cellStyle name="20 % - Akzent3 2 3 3 2 2 3" xfId="4027" xr:uid="{D26299C9-E358-4380-90D8-89202C52E605}"/>
    <cellStyle name="20 % - Akzent3 2 3 3 2 3" xfId="2011" xr:uid="{EFD0693C-22EF-4207-9AC8-7330439682B9}"/>
    <cellStyle name="20 % - Akzent3 2 3 3 2 4" xfId="3355" xr:uid="{86733E4A-C82F-4D6C-B774-13BA3017F300}"/>
    <cellStyle name="20 % - Akzent3 2 3 3 3" xfId="1003" xr:uid="{4A0C694D-9A51-42F2-932E-DA1547803987}"/>
    <cellStyle name="20 % - Akzent3 2 3 3 3 2" xfId="2347" xr:uid="{FE4263CB-88F4-4B69-B13A-9834A2ADF5B2}"/>
    <cellStyle name="20 % - Akzent3 2 3 3 3 3" xfId="3691" xr:uid="{DF968ECE-B56C-4003-9DC1-32D50A69E1C5}"/>
    <cellStyle name="20 % - Akzent3 2 3 3 4" xfId="1675" xr:uid="{AF1348CF-385E-4926-91F1-41A5B1294514}"/>
    <cellStyle name="20 % - Akzent3 2 3 3 5" xfId="3019" xr:uid="{ED789EC1-34EC-45C3-BFC9-2267D6FE4760}"/>
    <cellStyle name="20 % - Akzent3 2 3 4" xfId="443" xr:uid="{C8B9C441-7979-4720-9A6F-679E01F8DCFA}"/>
    <cellStyle name="20 % - Akzent3 2 3 4 2" xfId="1115" xr:uid="{637EA239-B603-4B6F-A393-F8E3E8733C8A}"/>
    <cellStyle name="20 % - Akzent3 2 3 4 2 2" xfId="2459" xr:uid="{14A337A2-B949-4139-857B-ADF5DAC449C6}"/>
    <cellStyle name="20 % - Akzent3 2 3 4 2 3" xfId="3803" xr:uid="{81E781EB-3969-4101-8D92-1321DCFE3CC0}"/>
    <cellStyle name="20 % - Akzent3 2 3 4 3" xfId="1787" xr:uid="{3D9867E8-288A-4F5D-98AB-FAA1A35A34C9}"/>
    <cellStyle name="20 % - Akzent3 2 3 4 4" xfId="3131" xr:uid="{CA8AE2A9-AF33-4E27-8AA0-3E4DDC0CBC29}"/>
    <cellStyle name="20 % - Akzent3 2 3 5" xfId="779" xr:uid="{1BB72FA9-4BE8-4EF8-8170-414E16B611A9}"/>
    <cellStyle name="20 % - Akzent3 2 3 5 2" xfId="2123" xr:uid="{9F12BF83-E777-4905-A9DB-238250D227A9}"/>
    <cellStyle name="20 % - Akzent3 2 3 5 3" xfId="3467" xr:uid="{65365333-A215-4D7A-8E48-622F62D3DB24}"/>
    <cellStyle name="20 % - Akzent3 2 3 6" xfId="1451" xr:uid="{62D8FAE0-2208-4ADF-9A40-EE0D290EE185}"/>
    <cellStyle name="20 % - Akzent3 2 3 7" xfId="2795" xr:uid="{5C60B99D-5CC9-41FB-9C42-24DC1A8C38E0}"/>
    <cellStyle name="20 % - Akzent3 2 4" xfId="163" xr:uid="{B9F2FAE6-C0DA-4029-BA14-9699930900B4}"/>
    <cellStyle name="20 % - Akzent3 2 4 2" xfId="499" xr:uid="{7DE8D48C-2A3A-4CA6-95A9-E12E5DD397A3}"/>
    <cellStyle name="20 % - Akzent3 2 4 2 2" xfId="1171" xr:uid="{9FAA85AE-0761-444C-A755-C37D9608B698}"/>
    <cellStyle name="20 % - Akzent3 2 4 2 2 2" xfId="2515" xr:uid="{36E549C4-9632-4735-9A62-CA0A3DE52D8A}"/>
    <cellStyle name="20 % - Akzent3 2 4 2 2 3" xfId="3859" xr:uid="{EB378908-48C9-4A94-A915-123A71C82769}"/>
    <cellStyle name="20 % - Akzent3 2 4 2 3" xfId="1843" xr:uid="{9DA4FC4D-5354-4463-84DC-B66BB9C07DD6}"/>
    <cellStyle name="20 % - Akzent3 2 4 2 4" xfId="3187" xr:uid="{674AD466-15B7-4F09-80B6-BF73500FF869}"/>
    <cellStyle name="20 % - Akzent3 2 4 3" xfId="835" xr:uid="{57CCCBC6-16FC-43F1-9720-3674EA2E3F1F}"/>
    <cellStyle name="20 % - Akzent3 2 4 3 2" xfId="2179" xr:uid="{19534999-D20C-4606-B8F7-126482C46E37}"/>
    <cellStyle name="20 % - Akzent3 2 4 3 3" xfId="3523" xr:uid="{CACA079B-BE6C-475F-861F-9FE8E804B25C}"/>
    <cellStyle name="20 % - Akzent3 2 4 4" xfId="1507" xr:uid="{D993D41B-E1EA-4E24-9D53-FB37610A3EA9}"/>
    <cellStyle name="20 % - Akzent3 2 4 5" xfId="2851" xr:uid="{38585787-57FC-4026-8CB8-CB9132DF54BC}"/>
    <cellStyle name="20 % - Akzent3 2 5" xfId="275" xr:uid="{0F187D48-3242-46C8-A3D8-86DA2F5FFF89}"/>
    <cellStyle name="20 % - Akzent3 2 5 2" xfId="611" xr:uid="{5F659803-C723-4686-A4EE-10C26152EF9E}"/>
    <cellStyle name="20 % - Akzent3 2 5 2 2" xfId="1283" xr:uid="{28A80BAD-B975-4573-B8C9-2B3F598BB08C}"/>
    <cellStyle name="20 % - Akzent3 2 5 2 2 2" xfId="2627" xr:uid="{1180E08B-E70E-42CA-B2AB-1E68267D87FE}"/>
    <cellStyle name="20 % - Akzent3 2 5 2 2 3" xfId="3971" xr:uid="{045C6E2F-A7B0-4B95-B3A8-0D6356EC92FA}"/>
    <cellStyle name="20 % - Akzent3 2 5 2 3" xfId="1955" xr:uid="{9055509B-D1EC-48BE-A87D-5A13C49CB604}"/>
    <cellStyle name="20 % - Akzent3 2 5 2 4" xfId="3299" xr:uid="{861B94B9-8849-4270-9EE8-F5FA1A014014}"/>
    <cellStyle name="20 % - Akzent3 2 5 3" xfId="947" xr:uid="{7C5E4EC5-E66F-4D58-B133-9A23B6EC7787}"/>
    <cellStyle name="20 % - Akzent3 2 5 3 2" xfId="2291" xr:uid="{1ACEAE3B-08D8-4B30-9DFD-3D1D97ED8D19}"/>
    <cellStyle name="20 % - Akzent3 2 5 3 3" xfId="3635" xr:uid="{A1D413B9-8E9C-4EA6-9E0E-502BD20FAF2D}"/>
    <cellStyle name="20 % - Akzent3 2 5 4" xfId="1619" xr:uid="{75F544FA-A6E9-4A12-AA46-898E72371504}"/>
    <cellStyle name="20 % - Akzent3 2 5 5" xfId="2963" xr:uid="{DB0D04E6-5BB2-4497-B48F-4183ACB51796}"/>
    <cellStyle name="20 % - Akzent3 2 6" xfId="387" xr:uid="{68A6A27F-48AF-454D-B8C2-1EBD853F1956}"/>
    <cellStyle name="20 % - Akzent3 2 6 2" xfId="1059" xr:uid="{79E4A37F-1E81-4B36-8032-024C2E2105B4}"/>
    <cellStyle name="20 % - Akzent3 2 6 2 2" xfId="2403" xr:uid="{67397FC9-314F-41CB-BB53-ECD786DF6BF2}"/>
    <cellStyle name="20 % - Akzent3 2 6 2 3" xfId="3747" xr:uid="{E1089F63-A611-4947-A821-367E108D6F86}"/>
    <cellStyle name="20 % - Akzent3 2 6 3" xfId="1731" xr:uid="{0F4A2BAB-2D4F-4673-BA20-594AD67DB057}"/>
    <cellStyle name="20 % - Akzent3 2 6 4" xfId="3075" xr:uid="{81528345-D922-4BAA-858A-CA7F897209B3}"/>
    <cellStyle name="20 % - Akzent3 2 7" xfId="723" xr:uid="{72E79378-6F20-4F35-B68A-4BEC52FCBC55}"/>
    <cellStyle name="20 % - Akzent3 2 7 2" xfId="2067" xr:uid="{40DF3336-2421-49F4-8657-29A6657660D0}"/>
    <cellStyle name="20 % - Akzent3 2 7 3" xfId="3411" xr:uid="{5272D78B-659B-493B-8DBB-C6E95FCC2906}"/>
    <cellStyle name="20 % - Akzent3 2 8" xfId="1395" xr:uid="{497DBA35-AAC7-44EF-A420-7103D2E69986}"/>
    <cellStyle name="20 % - Akzent3 2 9" xfId="2739" xr:uid="{A126F99D-76A3-422E-887F-F917E2F6504E}"/>
    <cellStyle name="20 % - Akzent3 3" xfId="65" xr:uid="{711577A8-67BE-4729-A309-EBA7873C217E}"/>
    <cellStyle name="20 % - Akzent3 3 2" xfId="121" xr:uid="{0D700352-82E3-4B76-9EFC-96514608B475}"/>
    <cellStyle name="20 % - Akzent3 3 2 2" xfId="233" xr:uid="{9ABDB9FC-B845-4EE1-80C0-7B5E46887AAA}"/>
    <cellStyle name="20 % - Akzent3 3 2 2 2" xfId="569" xr:uid="{66255502-FFAB-472D-B041-58CF711F3D5A}"/>
    <cellStyle name="20 % - Akzent3 3 2 2 2 2" xfId="1241" xr:uid="{4CC1D162-A8C2-4B71-8F1A-124CB1B45F32}"/>
    <cellStyle name="20 % - Akzent3 3 2 2 2 2 2" xfId="2585" xr:uid="{83DA71D1-C3B4-4EC7-99A5-3E5827E6A5B0}"/>
    <cellStyle name="20 % - Akzent3 3 2 2 2 2 3" xfId="3929" xr:uid="{FB8341E0-2018-407C-8DA5-B2BAFC961F2D}"/>
    <cellStyle name="20 % - Akzent3 3 2 2 2 3" xfId="1913" xr:uid="{AA9D839B-454D-4667-9BA8-5DCAFF33A7F9}"/>
    <cellStyle name="20 % - Akzent3 3 2 2 2 4" xfId="3257" xr:uid="{D70263DB-6AA5-4048-BFB7-2AE58BACDE34}"/>
    <cellStyle name="20 % - Akzent3 3 2 2 3" xfId="905" xr:uid="{EE679087-3C2D-4A78-951F-615C63D43A20}"/>
    <cellStyle name="20 % - Akzent3 3 2 2 3 2" xfId="2249" xr:uid="{8AFEDFD3-FFA4-45EB-BE10-0534E8876203}"/>
    <cellStyle name="20 % - Akzent3 3 2 2 3 3" xfId="3593" xr:uid="{E9995D3A-6E2F-4D94-A9FE-5C4C2918118F}"/>
    <cellStyle name="20 % - Akzent3 3 2 2 4" xfId="1577" xr:uid="{B5E5D141-A413-4D0E-AF52-FD15C0693477}"/>
    <cellStyle name="20 % - Akzent3 3 2 2 5" xfId="2921" xr:uid="{DE524DC2-ABA8-444D-B947-92ABE3225512}"/>
    <cellStyle name="20 % - Akzent3 3 2 3" xfId="345" xr:uid="{8E4FBFCA-86E0-4D18-ADA8-5F6F57005F85}"/>
    <cellStyle name="20 % - Akzent3 3 2 3 2" xfId="681" xr:uid="{239D61B9-13DF-4715-9889-6402BD013377}"/>
    <cellStyle name="20 % - Akzent3 3 2 3 2 2" xfId="1353" xr:uid="{1EB385EB-64B9-48CD-9F02-5A5F4470AF37}"/>
    <cellStyle name="20 % - Akzent3 3 2 3 2 2 2" xfId="2697" xr:uid="{B3C93394-1619-4779-83D6-D5EB0E388BAA}"/>
    <cellStyle name="20 % - Akzent3 3 2 3 2 2 3" xfId="4041" xr:uid="{C70E408D-0853-405F-8745-2EB46638346A}"/>
    <cellStyle name="20 % - Akzent3 3 2 3 2 3" xfId="2025" xr:uid="{CCDB3392-5650-4CE6-933E-C9D58E8479EF}"/>
    <cellStyle name="20 % - Akzent3 3 2 3 2 4" xfId="3369" xr:uid="{4E662543-90E0-4BD2-B94B-977E3AD5CC53}"/>
    <cellStyle name="20 % - Akzent3 3 2 3 3" xfId="1017" xr:uid="{EB4D250B-BFCB-48EC-84F8-17DF170586B2}"/>
    <cellStyle name="20 % - Akzent3 3 2 3 3 2" xfId="2361" xr:uid="{20CA110B-B719-46FD-BD08-DD069C477AE5}"/>
    <cellStyle name="20 % - Akzent3 3 2 3 3 3" xfId="3705" xr:uid="{1B3B9D1D-A8CA-42AF-B92F-78180D345885}"/>
    <cellStyle name="20 % - Akzent3 3 2 3 4" xfId="1689" xr:uid="{D404F327-C936-48CE-B7C9-1438D64799D0}"/>
    <cellStyle name="20 % - Akzent3 3 2 3 5" xfId="3033" xr:uid="{866E1E99-C7A2-43EB-AB13-2C6C7387D835}"/>
    <cellStyle name="20 % - Akzent3 3 2 4" xfId="457" xr:uid="{DA77FC9D-44EA-4DF6-B05D-2E90E259A572}"/>
    <cellStyle name="20 % - Akzent3 3 2 4 2" xfId="1129" xr:uid="{20DD794B-EB7B-4646-B545-8E5B5F61F303}"/>
    <cellStyle name="20 % - Akzent3 3 2 4 2 2" xfId="2473" xr:uid="{688AB839-937F-42A1-B2B7-6BA4CFD4BA68}"/>
    <cellStyle name="20 % - Akzent3 3 2 4 2 3" xfId="3817" xr:uid="{7D53FB40-E31E-471A-82B1-EF44FF2EA807}"/>
    <cellStyle name="20 % - Akzent3 3 2 4 3" xfId="1801" xr:uid="{EBE65E33-2765-4505-AD75-AC9F7D29BAF3}"/>
    <cellStyle name="20 % - Akzent3 3 2 4 4" xfId="3145" xr:uid="{A327667A-C034-446A-91F1-21C1E880301F}"/>
    <cellStyle name="20 % - Akzent3 3 2 5" xfId="793" xr:uid="{FFCB4FA2-B22F-4AB3-91F8-8669D8DE59EB}"/>
    <cellStyle name="20 % - Akzent3 3 2 5 2" xfId="2137" xr:uid="{3617953D-5581-4CD3-A458-8520DC837C4A}"/>
    <cellStyle name="20 % - Akzent3 3 2 5 3" xfId="3481" xr:uid="{730A94C0-0648-4713-8DE9-B76DCF91934D}"/>
    <cellStyle name="20 % - Akzent3 3 2 6" xfId="1465" xr:uid="{412BD263-B379-42E3-B953-2970DFCB28B3}"/>
    <cellStyle name="20 % - Akzent3 3 2 7" xfId="2809" xr:uid="{EF6EDD80-03A9-4422-AE66-2BC37A39FED5}"/>
    <cellStyle name="20 % - Akzent3 3 3" xfId="177" xr:uid="{003FCBB7-6146-4D6B-BB1A-17DADC597555}"/>
    <cellStyle name="20 % - Akzent3 3 3 2" xfId="513" xr:uid="{3BC16400-7137-4441-9425-A8615D5743DD}"/>
    <cellStyle name="20 % - Akzent3 3 3 2 2" xfId="1185" xr:uid="{1ABFD959-0F41-4216-9111-A1A37F8EAAE8}"/>
    <cellStyle name="20 % - Akzent3 3 3 2 2 2" xfId="2529" xr:uid="{0C61D5B1-F8CA-4E1F-8EDD-ECF44B4DD6E8}"/>
    <cellStyle name="20 % - Akzent3 3 3 2 2 3" xfId="3873" xr:uid="{4201EE33-341B-408A-B146-5C0A45BBF46E}"/>
    <cellStyle name="20 % - Akzent3 3 3 2 3" xfId="1857" xr:uid="{2AFEF0E5-1BE8-4733-AD14-38343BDEBAC2}"/>
    <cellStyle name="20 % - Akzent3 3 3 2 4" xfId="3201" xr:uid="{80A440CD-9459-445D-8ABC-98F848852B31}"/>
    <cellStyle name="20 % - Akzent3 3 3 3" xfId="849" xr:uid="{8C321CD2-4564-4790-A378-7C8DF3D4CE14}"/>
    <cellStyle name="20 % - Akzent3 3 3 3 2" xfId="2193" xr:uid="{566AF4F3-D05F-4B61-88ED-AD5F15D0F827}"/>
    <cellStyle name="20 % - Akzent3 3 3 3 3" xfId="3537" xr:uid="{3FD8E4D2-25BC-4A18-B321-03F918C918AC}"/>
    <cellStyle name="20 % - Akzent3 3 3 4" xfId="1521" xr:uid="{16C0544F-6D34-4306-9A7E-E78A0DEFE030}"/>
    <cellStyle name="20 % - Akzent3 3 3 5" xfId="2865" xr:uid="{20A59404-8C54-4E45-9C29-C0A2A95983C0}"/>
    <cellStyle name="20 % - Akzent3 3 4" xfId="289" xr:uid="{0D2A98E1-3F3C-4E23-B80D-ACB772EF2A11}"/>
    <cellStyle name="20 % - Akzent3 3 4 2" xfId="625" xr:uid="{E65FEE52-6AB1-4B99-9637-4CBB646B4841}"/>
    <cellStyle name="20 % - Akzent3 3 4 2 2" xfId="1297" xr:uid="{211B6C29-5916-4E7F-8B7A-DBBD9E2C1395}"/>
    <cellStyle name="20 % - Akzent3 3 4 2 2 2" xfId="2641" xr:uid="{0F770D69-DA6E-445E-A513-40C2EDA0734C}"/>
    <cellStyle name="20 % - Akzent3 3 4 2 2 3" xfId="3985" xr:uid="{81F51E38-1ECF-4D75-9C64-055C9BE422B0}"/>
    <cellStyle name="20 % - Akzent3 3 4 2 3" xfId="1969" xr:uid="{FB5E4FA5-2D2E-44A8-A566-868EA2968C9F}"/>
    <cellStyle name="20 % - Akzent3 3 4 2 4" xfId="3313" xr:uid="{6FF5B117-B3D7-4ED6-AEB2-FF05B6249066}"/>
    <cellStyle name="20 % - Akzent3 3 4 3" xfId="961" xr:uid="{30D541D6-230D-4806-9C88-2A6C256A02EF}"/>
    <cellStyle name="20 % - Akzent3 3 4 3 2" xfId="2305" xr:uid="{34886EB4-991A-4713-84E6-37C64BDD8F88}"/>
    <cellStyle name="20 % - Akzent3 3 4 3 3" xfId="3649" xr:uid="{8D4991DC-94A8-448F-AEFE-5DCC0C744F5A}"/>
    <cellStyle name="20 % - Akzent3 3 4 4" xfId="1633" xr:uid="{CFD4A214-B791-4784-A7B3-C4E37D528BF3}"/>
    <cellStyle name="20 % - Akzent3 3 4 5" xfId="2977" xr:uid="{966565B4-8F15-414C-B4B5-38B5CF5A448D}"/>
    <cellStyle name="20 % - Akzent3 3 5" xfId="401" xr:uid="{722CD4C7-8408-438D-82CC-3957218FCE8A}"/>
    <cellStyle name="20 % - Akzent3 3 5 2" xfId="1073" xr:uid="{D2C01A79-73CC-4587-8540-460C646F0F84}"/>
    <cellStyle name="20 % - Akzent3 3 5 2 2" xfId="2417" xr:uid="{2E4867C5-1E29-40A4-93B9-F5BDD35F80E2}"/>
    <cellStyle name="20 % - Akzent3 3 5 2 3" xfId="3761" xr:uid="{C43749B5-69C5-411A-AE9B-4788D2E0F827}"/>
    <cellStyle name="20 % - Akzent3 3 5 3" xfId="1745" xr:uid="{4277E6EE-035A-4D3E-9DFD-D6E5A8EE626A}"/>
    <cellStyle name="20 % - Akzent3 3 5 4" xfId="3089" xr:uid="{C0669F43-6C13-472C-880F-5534929C3F86}"/>
    <cellStyle name="20 % - Akzent3 3 6" xfId="737" xr:uid="{905F871B-7719-45CA-BFAB-FD1A9E286140}"/>
    <cellStyle name="20 % - Akzent3 3 6 2" xfId="2081" xr:uid="{B7E3D3A1-2AAD-43FB-A5D8-D212E8CD7FA6}"/>
    <cellStyle name="20 % - Akzent3 3 6 3" xfId="3425" xr:uid="{78978EEF-E873-48DD-8A51-B73959E9E898}"/>
    <cellStyle name="20 % - Akzent3 3 7" xfId="1409" xr:uid="{0EB6D2A7-F928-41F2-978F-7E72BA314208}"/>
    <cellStyle name="20 % - Akzent3 3 8" xfId="2753" xr:uid="{E75F89B2-F993-4167-A5C7-B7A022F33A2A}"/>
    <cellStyle name="20 % - Akzent3 4" xfId="93" xr:uid="{6AE41CDA-D419-4493-AAFA-9908B8DF870C}"/>
    <cellStyle name="20 % - Akzent3 4 2" xfId="205" xr:uid="{69C6BD22-2DF7-45F3-B918-33A05B291E0C}"/>
    <cellStyle name="20 % - Akzent3 4 2 2" xfId="541" xr:uid="{9FC048D8-F6A8-4AC8-9872-1C4089A612A0}"/>
    <cellStyle name="20 % - Akzent3 4 2 2 2" xfId="1213" xr:uid="{44675A67-32E6-454C-A018-1D9C2E4987C3}"/>
    <cellStyle name="20 % - Akzent3 4 2 2 2 2" xfId="2557" xr:uid="{8A54F58A-E097-4FCE-8FBE-9F896A1E546A}"/>
    <cellStyle name="20 % - Akzent3 4 2 2 2 3" xfId="3901" xr:uid="{D947F4E4-CF76-4503-8B1C-A2E981942150}"/>
    <cellStyle name="20 % - Akzent3 4 2 2 3" xfId="1885" xr:uid="{CAFEF6F8-9938-4F27-9E74-317E08B278DD}"/>
    <cellStyle name="20 % - Akzent3 4 2 2 4" xfId="3229" xr:uid="{20E0B78E-285F-4C4E-AFC9-B8C57243D90C}"/>
    <cellStyle name="20 % - Akzent3 4 2 3" xfId="877" xr:uid="{E8D59D3C-503B-4CF2-9E29-2985B1B92F63}"/>
    <cellStyle name="20 % - Akzent3 4 2 3 2" xfId="2221" xr:uid="{9DC79C30-44F1-40DA-99A1-FD898C5F9A69}"/>
    <cellStyle name="20 % - Akzent3 4 2 3 3" xfId="3565" xr:uid="{226F5035-7A46-42EB-A1B8-1C873BEFDDE4}"/>
    <cellStyle name="20 % - Akzent3 4 2 4" xfId="1549" xr:uid="{436B867A-BBE9-4B35-9634-A5F0D745A2E9}"/>
    <cellStyle name="20 % - Akzent3 4 2 5" xfId="2893" xr:uid="{9850E965-E282-4564-810E-041EC65C7109}"/>
    <cellStyle name="20 % - Akzent3 4 3" xfId="317" xr:uid="{24C8D774-B568-420E-87F2-D8342634ABC9}"/>
    <cellStyle name="20 % - Akzent3 4 3 2" xfId="653" xr:uid="{3C3DE4C1-CABE-4EB0-AF72-95656DD3B0E9}"/>
    <cellStyle name="20 % - Akzent3 4 3 2 2" xfId="1325" xr:uid="{C435773B-503A-45FB-9C03-82D313AC05D2}"/>
    <cellStyle name="20 % - Akzent3 4 3 2 2 2" xfId="2669" xr:uid="{3C9F3A28-C252-4E56-843A-B99844525C2D}"/>
    <cellStyle name="20 % - Akzent3 4 3 2 2 3" xfId="4013" xr:uid="{10F48BB2-69B9-4D51-9CE2-4D3B4D307CEF}"/>
    <cellStyle name="20 % - Akzent3 4 3 2 3" xfId="1997" xr:uid="{60E17F51-93DC-4DFF-A743-BEE9A0D01AFE}"/>
    <cellStyle name="20 % - Akzent3 4 3 2 4" xfId="3341" xr:uid="{AE379644-3006-4DB4-8C61-832082BD51DC}"/>
    <cellStyle name="20 % - Akzent3 4 3 3" xfId="989" xr:uid="{7F995E44-59F2-47DD-B7D9-1DCA94B68BF7}"/>
    <cellStyle name="20 % - Akzent3 4 3 3 2" xfId="2333" xr:uid="{97F9D4F1-83CD-4ED8-85A3-DD7FB2AA5655}"/>
    <cellStyle name="20 % - Akzent3 4 3 3 3" xfId="3677" xr:uid="{CD75EF67-9CED-4FEA-BA6D-27B02547EC47}"/>
    <cellStyle name="20 % - Akzent3 4 3 4" xfId="1661" xr:uid="{B79719B4-10EB-4ECE-9CA7-3A453970BFF8}"/>
    <cellStyle name="20 % - Akzent3 4 3 5" xfId="3005" xr:uid="{487E4B7A-F17E-46EE-A9E9-87FE9554A803}"/>
    <cellStyle name="20 % - Akzent3 4 4" xfId="429" xr:uid="{D47543B1-D9B4-401D-9DA4-0266EFB2C009}"/>
    <cellStyle name="20 % - Akzent3 4 4 2" xfId="1101" xr:uid="{42FD159B-B622-444C-9D33-18870410BE23}"/>
    <cellStyle name="20 % - Akzent3 4 4 2 2" xfId="2445" xr:uid="{1DD5E9E0-23F8-43E9-A62C-282F459B5691}"/>
    <cellStyle name="20 % - Akzent3 4 4 2 3" xfId="3789" xr:uid="{B1979E34-2B46-44EE-9DC4-2EF5B54285D9}"/>
    <cellStyle name="20 % - Akzent3 4 4 3" xfId="1773" xr:uid="{ADCF1B21-460D-45AB-9805-3228F59264DC}"/>
    <cellStyle name="20 % - Akzent3 4 4 4" xfId="3117" xr:uid="{17FAB444-B4CE-4492-9330-0871C5F37BCC}"/>
    <cellStyle name="20 % - Akzent3 4 5" xfId="765" xr:uid="{ED424919-B1AD-4AE6-9BFB-010492C2BCCB}"/>
    <cellStyle name="20 % - Akzent3 4 5 2" xfId="2109" xr:uid="{46EA6DA1-444A-4DA7-826E-6FD5DEA9E118}"/>
    <cellStyle name="20 % - Akzent3 4 5 3" xfId="3453" xr:uid="{41264AD4-BE6C-48B0-B554-7A5050EE771E}"/>
    <cellStyle name="20 % - Akzent3 4 6" xfId="1437" xr:uid="{FEF123B7-3D96-4F24-B6E3-9FB00BF829D5}"/>
    <cellStyle name="20 % - Akzent3 4 7" xfId="2781" xr:uid="{CE2D7B06-0053-45F7-9030-595851BED359}"/>
    <cellStyle name="20 % - Akzent3 5" xfId="149" xr:uid="{169D7FDE-8CB2-4321-87FF-3DA18ED9EC35}"/>
    <cellStyle name="20 % - Akzent3 5 2" xfId="485" xr:uid="{41ECFB3F-C9AB-4E00-B7E0-A1441408D799}"/>
    <cellStyle name="20 % - Akzent3 5 2 2" xfId="1157" xr:uid="{6F8721B5-72AD-427D-85BD-E1D2E18F60BA}"/>
    <cellStyle name="20 % - Akzent3 5 2 2 2" xfId="2501" xr:uid="{C4D87CF1-1F63-4693-B1BA-DC33449C90E1}"/>
    <cellStyle name="20 % - Akzent3 5 2 2 3" xfId="3845" xr:uid="{FDE63C2D-21B5-416E-857C-12E342A31FAD}"/>
    <cellStyle name="20 % - Akzent3 5 2 3" xfId="1829" xr:uid="{DD192BCF-A955-4B5D-81D5-4CFE9A636320}"/>
    <cellStyle name="20 % - Akzent3 5 2 4" xfId="3173" xr:uid="{5634A8CC-789F-4A39-B868-3AAD0401327E}"/>
    <cellStyle name="20 % - Akzent3 5 3" xfId="821" xr:uid="{80BA4297-F320-4BAC-A381-BDE33D991AF7}"/>
    <cellStyle name="20 % - Akzent3 5 3 2" xfId="2165" xr:uid="{93F23189-152E-4131-9EBA-7A52B2A0DA4D}"/>
    <cellStyle name="20 % - Akzent3 5 3 3" xfId="3509" xr:uid="{E9AAAD62-C102-4724-9974-EE6B3ABC8085}"/>
    <cellStyle name="20 % - Akzent3 5 4" xfId="1493" xr:uid="{C7FCC587-5920-4862-BE13-4A66276A259C}"/>
    <cellStyle name="20 % - Akzent3 5 5" xfId="2837" xr:uid="{ABDA8E11-E857-455C-B328-EC6EC726D759}"/>
    <cellStyle name="20 % - Akzent3 6" xfId="261" xr:uid="{7ADC07B3-875E-4E4A-871B-98BC90B13E47}"/>
    <cellStyle name="20 % - Akzent3 6 2" xfId="597" xr:uid="{5E714226-49D0-4F22-85F9-22464CC71B1A}"/>
    <cellStyle name="20 % - Akzent3 6 2 2" xfId="1269" xr:uid="{4889DADA-47FD-45BD-92E8-81B6C6CA0204}"/>
    <cellStyle name="20 % - Akzent3 6 2 2 2" xfId="2613" xr:uid="{EE792276-93CD-4D8C-880C-48AD51286F17}"/>
    <cellStyle name="20 % - Akzent3 6 2 2 3" xfId="3957" xr:uid="{D7F7E7D1-14CF-4C36-ADFC-19F7A7EA58BD}"/>
    <cellStyle name="20 % - Akzent3 6 2 3" xfId="1941" xr:uid="{CF5829A1-29BD-4A4E-8D17-F0CCDA2FEFE1}"/>
    <cellStyle name="20 % - Akzent3 6 2 4" xfId="3285" xr:uid="{70FBCA33-B55C-4B2E-949E-91DFAF1BA616}"/>
    <cellStyle name="20 % - Akzent3 6 3" xfId="933" xr:uid="{F9F9C73A-AF08-42DD-8DA8-52A4C118F223}"/>
    <cellStyle name="20 % - Akzent3 6 3 2" xfId="2277" xr:uid="{4D3227AD-C2ED-4909-9D81-7CBDDCD7C282}"/>
    <cellStyle name="20 % - Akzent3 6 3 3" xfId="3621" xr:uid="{70B3226D-4E58-479F-9CF0-B225DFEB2426}"/>
    <cellStyle name="20 % - Akzent3 6 4" xfId="1605" xr:uid="{63A3D2E4-A1C7-43FF-AC26-2312DD36A186}"/>
    <cellStyle name="20 % - Akzent3 6 5" xfId="2949" xr:uid="{AA36529E-1430-4237-897F-A32A08F59326}"/>
    <cellStyle name="20 % - Akzent3 7" xfId="373" xr:uid="{ED30D4A3-7948-4F55-BF96-912378FC1014}"/>
    <cellStyle name="20 % - Akzent3 7 2" xfId="1045" xr:uid="{2182EF3D-A409-440F-889F-781E667A8BC8}"/>
    <cellStyle name="20 % - Akzent3 7 2 2" xfId="2389" xr:uid="{8C67D73A-059A-4745-BDDC-1B378879F7C3}"/>
    <cellStyle name="20 % - Akzent3 7 2 3" xfId="3733" xr:uid="{52E264D2-D782-4023-BD10-0BBB22DD93FF}"/>
    <cellStyle name="20 % - Akzent3 7 3" xfId="1717" xr:uid="{A2D490BC-0B28-41DE-BF63-344BB7D6F4D4}"/>
    <cellStyle name="20 % - Akzent3 7 4" xfId="3061" xr:uid="{63D0693A-81CC-4366-BF5D-752EFACC74DC}"/>
    <cellStyle name="20 % - Akzent3 8" xfId="709" xr:uid="{F11EBE13-8C95-4700-8DA3-3C65EEDF6606}"/>
    <cellStyle name="20 % - Akzent3 8 2" xfId="2053" xr:uid="{400330EA-2DAD-4CDC-B0CB-2A2534A6B41A}"/>
    <cellStyle name="20 % - Akzent3 8 3" xfId="3397" xr:uid="{0A71464E-2E9A-417E-ACF2-AE3EEFEF15D8}"/>
    <cellStyle name="20 % - Akzent3 9" xfId="1381" xr:uid="{4E923AC8-F95F-430F-A7EA-1CDF0F2881DF}"/>
    <cellStyle name="20 % - Akzent4 10" xfId="2727" xr:uid="{1F7252B5-C4D8-4859-9107-B9E520F44B5E}"/>
    <cellStyle name="20 % - Akzent4 11" xfId="33" xr:uid="{5067864B-539A-40B3-9B07-4DE6FB8AF17E}"/>
    <cellStyle name="20 % - Akzent4 2" xfId="53" xr:uid="{893EB203-D0B0-4ABA-8C10-EA727FB8EA8E}"/>
    <cellStyle name="20 % - Akzent4 2 2" xfId="81" xr:uid="{4B73D33F-8A96-4F69-9C0C-B0C7A479714C}"/>
    <cellStyle name="20 % - Akzent4 2 2 2" xfId="137" xr:uid="{C43C7A96-7FF5-43B4-AD88-57224D8D2E01}"/>
    <cellStyle name="20 % - Akzent4 2 2 2 2" xfId="249" xr:uid="{73F9ADF6-2755-44FA-9D67-A0785A5B493C}"/>
    <cellStyle name="20 % - Akzent4 2 2 2 2 2" xfId="585" xr:uid="{AB7F757E-1C40-4F84-8BF9-49AB38927504}"/>
    <cellStyle name="20 % - Akzent4 2 2 2 2 2 2" xfId="1257" xr:uid="{75C399C7-F51C-4BC6-9AAF-3BA2FCE3FC42}"/>
    <cellStyle name="20 % - Akzent4 2 2 2 2 2 2 2" xfId="2601" xr:uid="{1608DE4B-5D1E-4509-B14A-46BE3CEDC487}"/>
    <cellStyle name="20 % - Akzent4 2 2 2 2 2 2 3" xfId="3945" xr:uid="{4EC0C180-1705-4297-B6E2-E1D8E7E15675}"/>
    <cellStyle name="20 % - Akzent4 2 2 2 2 2 3" xfId="1929" xr:uid="{1F5501DA-FF30-4D32-BEBA-FBA18F0754CA}"/>
    <cellStyle name="20 % - Akzent4 2 2 2 2 2 4" xfId="3273" xr:uid="{7DE489BF-F734-47CE-8CA5-7F0E1C676063}"/>
    <cellStyle name="20 % - Akzent4 2 2 2 2 3" xfId="921" xr:uid="{CE5C58EE-7DDD-45AA-95C1-AFD4D97B24CE}"/>
    <cellStyle name="20 % - Akzent4 2 2 2 2 3 2" xfId="2265" xr:uid="{9F655525-A62C-4385-8558-FBE0745E5C61}"/>
    <cellStyle name="20 % - Akzent4 2 2 2 2 3 3" xfId="3609" xr:uid="{3F0E6598-7666-4CF8-A0D0-4DD5C1D4F77E}"/>
    <cellStyle name="20 % - Akzent4 2 2 2 2 4" xfId="1593" xr:uid="{6B5169E7-4E36-4A31-A9D9-AEB22B567026}"/>
    <cellStyle name="20 % - Akzent4 2 2 2 2 5" xfId="2937" xr:uid="{8CC96F32-623F-4386-BB09-59D052149B01}"/>
    <cellStyle name="20 % - Akzent4 2 2 2 3" xfId="361" xr:uid="{6400C233-88C9-40D1-B009-6EEA60736759}"/>
    <cellStyle name="20 % - Akzent4 2 2 2 3 2" xfId="697" xr:uid="{A1E808FA-92DF-4FB7-A36B-5A4BBA522117}"/>
    <cellStyle name="20 % - Akzent4 2 2 2 3 2 2" xfId="1369" xr:uid="{BCC5E8E4-AC69-4236-9E84-E16E57158395}"/>
    <cellStyle name="20 % - Akzent4 2 2 2 3 2 2 2" xfId="2713" xr:uid="{03F4E9F9-5E61-4405-9012-0DE31B8BEA90}"/>
    <cellStyle name="20 % - Akzent4 2 2 2 3 2 2 3" xfId="4057" xr:uid="{169B771C-BD88-4F04-8C43-2F4A77C1BCB6}"/>
    <cellStyle name="20 % - Akzent4 2 2 2 3 2 3" xfId="2041" xr:uid="{20E81CA1-901B-4F4B-9B72-9C0B9D5156C0}"/>
    <cellStyle name="20 % - Akzent4 2 2 2 3 2 4" xfId="3385" xr:uid="{141F06BE-6443-4562-9B6A-5F967D18F07F}"/>
    <cellStyle name="20 % - Akzent4 2 2 2 3 3" xfId="1033" xr:uid="{2D50707A-F2AD-422E-A213-FD2AD0148A26}"/>
    <cellStyle name="20 % - Akzent4 2 2 2 3 3 2" xfId="2377" xr:uid="{57205405-60A4-443E-A3D4-ECCA2E41F6F7}"/>
    <cellStyle name="20 % - Akzent4 2 2 2 3 3 3" xfId="3721" xr:uid="{AD1A1815-A928-4E42-974E-2C5EF221E2A7}"/>
    <cellStyle name="20 % - Akzent4 2 2 2 3 4" xfId="1705" xr:uid="{E5F9D36C-361B-47D3-A4C2-DF04DBCA8DB0}"/>
    <cellStyle name="20 % - Akzent4 2 2 2 3 5" xfId="3049" xr:uid="{2F574B07-8DC3-40FA-B274-3FB25E4EB648}"/>
    <cellStyle name="20 % - Akzent4 2 2 2 4" xfId="473" xr:uid="{29227A2E-40A6-40A6-BEEB-F96904B74509}"/>
    <cellStyle name="20 % - Akzent4 2 2 2 4 2" xfId="1145" xr:uid="{E4E6FF8B-3DDA-4101-85A3-ADB7680A1A2D}"/>
    <cellStyle name="20 % - Akzent4 2 2 2 4 2 2" xfId="2489" xr:uid="{0B3FE6D6-6CB2-4086-BFAC-CF9B431A1174}"/>
    <cellStyle name="20 % - Akzent4 2 2 2 4 2 3" xfId="3833" xr:uid="{7C89E91A-49A5-4860-8EB0-1F363AA19BF3}"/>
    <cellStyle name="20 % - Akzent4 2 2 2 4 3" xfId="1817" xr:uid="{877983A5-11A5-42B7-9E44-F986C762C45B}"/>
    <cellStyle name="20 % - Akzent4 2 2 2 4 4" xfId="3161" xr:uid="{FDF08A9A-13AF-4B37-A611-1EAB4B3C0E78}"/>
    <cellStyle name="20 % - Akzent4 2 2 2 5" xfId="809" xr:uid="{FB131313-3DEC-4CB1-9780-414CB6544727}"/>
    <cellStyle name="20 % - Akzent4 2 2 2 5 2" xfId="2153" xr:uid="{94BCC62D-78A4-474C-9197-1274A8F68090}"/>
    <cellStyle name="20 % - Akzent4 2 2 2 5 3" xfId="3497" xr:uid="{1893AFB1-B28A-4056-94E0-23FD02D71AE2}"/>
    <cellStyle name="20 % - Akzent4 2 2 2 6" xfId="1481" xr:uid="{6E9EC839-A2D6-42C9-864F-5DB96F16518B}"/>
    <cellStyle name="20 % - Akzent4 2 2 2 7" xfId="2825" xr:uid="{CE60A9AB-EB2C-42A3-87E2-16D451D7E0A1}"/>
    <cellStyle name="20 % - Akzent4 2 2 3" xfId="193" xr:uid="{EB8ADB4D-E717-4323-A4AD-7F2CFCD61A94}"/>
    <cellStyle name="20 % - Akzent4 2 2 3 2" xfId="529" xr:uid="{35A4064D-53BD-46F5-8BEE-CD31351CD956}"/>
    <cellStyle name="20 % - Akzent4 2 2 3 2 2" xfId="1201" xr:uid="{61F7DEE1-1397-408B-A439-89B4B79C37C3}"/>
    <cellStyle name="20 % - Akzent4 2 2 3 2 2 2" xfId="2545" xr:uid="{D0AF413E-D347-48BF-8D72-DEDE42914E1F}"/>
    <cellStyle name="20 % - Akzent4 2 2 3 2 2 3" xfId="3889" xr:uid="{DA25E84F-13F7-4B38-B82C-C348AB8E2DA8}"/>
    <cellStyle name="20 % - Akzent4 2 2 3 2 3" xfId="1873" xr:uid="{DB1C80BA-D397-4379-8FF4-D5E338796122}"/>
    <cellStyle name="20 % - Akzent4 2 2 3 2 4" xfId="3217" xr:uid="{6B0E1A95-F8EE-4B36-8FC8-88EC65756E86}"/>
    <cellStyle name="20 % - Akzent4 2 2 3 3" xfId="865" xr:uid="{AD35059B-E2F2-4825-A384-1FF2907735ED}"/>
    <cellStyle name="20 % - Akzent4 2 2 3 3 2" xfId="2209" xr:uid="{628E0CBA-F406-4AB1-9B29-97F0B3617763}"/>
    <cellStyle name="20 % - Akzent4 2 2 3 3 3" xfId="3553" xr:uid="{179BEF16-7215-459A-B563-1D38A951A9A7}"/>
    <cellStyle name="20 % - Akzent4 2 2 3 4" xfId="1537" xr:uid="{AF135FF8-3BF4-4A73-AF2D-E225540B68A6}"/>
    <cellStyle name="20 % - Akzent4 2 2 3 5" xfId="2881" xr:uid="{6B3745E3-56A2-49C3-B739-E26E44ADCADC}"/>
    <cellStyle name="20 % - Akzent4 2 2 4" xfId="305" xr:uid="{085B4963-C9C5-4587-AB21-7A32B9178E12}"/>
    <cellStyle name="20 % - Akzent4 2 2 4 2" xfId="641" xr:uid="{4C838ADC-D916-4D5F-83F3-45F4E1874C14}"/>
    <cellStyle name="20 % - Akzent4 2 2 4 2 2" xfId="1313" xr:uid="{8E793522-D897-4F9D-BD5D-2D205A09EFBB}"/>
    <cellStyle name="20 % - Akzent4 2 2 4 2 2 2" xfId="2657" xr:uid="{FA54353E-3E42-49DE-B8AE-46D5929480B1}"/>
    <cellStyle name="20 % - Akzent4 2 2 4 2 2 3" xfId="4001" xr:uid="{986EDA0F-CC5F-43B5-ADAC-EA805C3E9A51}"/>
    <cellStyle name="20 % - Akzent4 2 2 4 2 3" xfId="1985" xr:uid="{2670DAC3-FC3A-4C84-A3C9-D8A4C296C37D}"/>
    <cellStyle name="20 % - Akzent4 2 2 4 2 4" xfId="3329" xr:uid="{25D2D478-231A-4933-BC14-29A9F94DB946}"/>
    <cellStyle name="20 % - Akzent4 2 2 4 3" xfId="977" xr:uid="{31B0AB53-CCC2-409A-AD4D-E95948B28EBE}"/>
    <cellStyle name="20 % - Akzent4 2 2 4 3 2" xfId="2321" xr:uid="{B8105D01-E1FE-43F3-B879-94390073FC78}"/>
    <cellStyle name="20 % - Akzent4 2 2 4 3 3" xfId="3665" xr:uid="{0D4416B6-D10F-4C69-8D15-3860F760C22A}"/>
    <cellStyle name="20 % - Akzent4 2 2 4 4" xfId="1649" xr:uid="{5C1B87A9-B35E-4645-A3A9-95B44433A9DC}"/>
    <cellStyle name="20 % - Akzent4 2 2 4 5" xfId="2993" xr:uid="{EB905E38-F6BF-4AA2-9941-D11BEB5B5D2C}"/>
    <cellStyle name="20 % - Akzent4 2 2 5" xfId="417" xr:uid="{A2882E50-C692-44EE-8BF9-C207D21A9FF0}"/>
    <cellStyle name="20 % - Akzent4 2 2 5 2" xfId="1089" xr:uid="{6B6D3A32-C624-4820-967D-158727C6DC14}"/>
    <cellStyle name="20 % - Akzent4 2 2 5 2 2" xfId="2433" xr:uid="{1BD79918-E555-4F62-ABD7-84952D7C2EF6}"/>
    <cellStyle name="20 % - Akzent4 2 2 5 2 3" xfId="3777" xr:uid="{41B13751-125F-4124-8B3C-BA440DE697DD}"/>
    <cellStyle name="20 % - Akzent4 2 2 5 3" xfId="1761" xr:uid="{F0614A3E-56C0-4408-AB3F-1678B9D9501F}"/>
    <cellStyle name="20 % - Akzent4 2 2 5 4" xfId="3105" xr:uid="{70613142-36A3-4023-82D0-DA84F0285862}"/>
    <cellStyle name="20 % - Akzent4 2 2 6" xfId="753" xr:uid="{CC6BA61D-777B-4C59-BEB5-190251E47F8D}"/>
    <cellStyle name="20 % - Akzent4 2 2 6 2" xfId="2097" xr:uid="{65C4A2AA-DA2D-4EAB-B004-9D6B1697C914}"/>
    <cellStyle name="20 % - Akzent4 2 2 6 3" xfId="3441" xr:uid="{BF14F239-DA6B-4341-8057-EC1B60F549F7}"/>
    <cellStyle name="20 % - Akzent4 2 2 7" xfId="1425" xr:uid="{B4DA34B1-CA56-4BE8-9E0F-20E93A623689}"/>
    <cellStyle name="20 % - Akzent4 2 2 8" xfId="2769" xr:uid="{E787E4A4-ED1C-4473-8083-3CCCC13BA95B}"/>
    <cellStyle name="20 % - Akzent4 2 3" xfId="109" xr:uid="{38E1DD1E-8259-4D25-9295-F41237E28ED8}"/>
    <cellStyle name="20 % - Akzent4 2 3 2" xfId="221" xr:uid="{632AA725-D88D-4B01-8481-21E789E7B326}"/>
    <cellStyle name="20 % - Akzent4 2 3 2 2" xfId="557" xr:uid="{F59FE7B1-B2C4-49CB-A433-7C7471B03C47}"/>
    <cellStyle name="20 % - Akzent4 2 3 2 2 2" xfId="1229" xr:uid="{477DB72E-8463-4F53-964C-5C6B9BE2FD7B}"/>
    <cellStyle name="20 % - Akzent4 2 3 2 2 2 2" xfId="2573" xr:uid="{772A7585-A3A1-475F-A5A9-EB074A8FAC03}"/>
    <cellStyle name="20 % - Akzent4 2 3 2 2 2 3" xfId="3917" xr:uid="{4A2FACDD-54E3-4AD2-8D7B-470EDD4938B5}"/>
    <cellStyle name="20 % - Akzent4 2 3 2 2 3" xfId="1901" xr:uid="{021C3554-EE34-41B1-B593-09EA09285E17}"/>
    <cellStyle name="20 % - Akzent4 2 3 2 2 4" xfId="3245" xr:uid="{3846B0FE-7EE3-4111-A5D9-276795951AC9}"/>
    <cellStyle name="20 % - Akzent4 2 3 2 3" xfId="893" xr:uid="{4F06A7BA-104A-4AB3-9E23-FF7D7ABDE61F}"/>
    <cellStyle name="20 % - Akzent4 2 3 2 3 2" xfId="2237" xr:uid="{FABB19D6-15ED-4452-B582-EB234741720B}"/>
    <cellStyle name="20 % - Akzent4 2 3 2 3 3" xfId="3581" xr:uid="{CED6A2BC-7739-46D1-A702-2767CDEA2E56}"/>
    <cellStyle name="20 % - Akzent4 2 3 2 4" xfId="1565" xr:uid="{8E0915DC-3DBF-49A9-B34E-A3AB5A03AB4E}"/>
    <cellStyle name="20 % - Akzent4 2 3 2 5" xfId="2909" xr:uid="{BCA8CD11-F47A-4A77-AA3F-1D1F00EFCBEF}"/>
    <cellStyle name="20 % - Akzent4 2 3 3" xfId="333" xr:uid="{167987DB-A1E4-4FA0-834F-2AFAD412CC05}"/>
    <cellStyle name="20 % - Akzent4 2 3 3 2" xfId="669" xr:uid="{4CD98FD0-5A31-46C7-BE66-59311522B9C0}"/>
    <cellStyle name="20 % - Akzent4 2 3 3 2 2" xfId="1341" xr:uid="{8520E5A1-C4BB-46F2-8F8A-EC218E9004FA}"/>
    <cellStyle name="20 % - Akzent4 2 3 3 2 2 2" xfId="2685" xr:uid="{8B5699C2-6CB4-47EA-B034-89EC011FA529}"/>
    <cellStyle name="20 % - Akzent4 2 3 3 2 2 3" xfId="4029" xr:uid="{FD734F6A-33C8-4ECD-BC2E-BAEFE86C847C}"/>
    <cellStyle name="20 % - Akzent4 2 3 3 2 3" xfId="2013" xr:uid="{E7338E84-E949-441D-AF57-889790339488}"/>
    <cellStyle name="20 % - Akzent4 2 3 3 2 4" xfId="3357" xr:uid="{CFB42675-995E-4005-B99A-16880FC19581}"/>
    <cellStyle name="20 % - Akzent4 2 3 3 3" xfId="1005" xr:uid="{208F66FA-97A7-4BF2-AF7C-F7ABB0FB16B8}"/>
    <cellStyle name="20 % - Akzent4 2 3 3 3 2" xfId="2349" xr:uid="{5D746A83-D4F2-4EE7-B3E8-A46748A7C5D1}"/>
    <cellStyle name="20 % - Akzent4 2 3 3 3 3" xfId="3693" xr:uid="{188B4971-09FE-47FB-AD4F-2D7C36F28C20}"/>
    <cellStyle name="20 % - Akzent4 2 3 3 4" xfId="1677" xr:uid="{0D6E2128-6D41-4CC4-995F-6605C0B7E2B3}"/>
    <cellStyle name="20 % - Akzent4 2 3 3 5" xfId="3021" xr:uid="{F3B7F89D-C081-44ED-9161-10D50877DE21}"/>
    <cellStyle name="20 % - Akzent4 2 3 4" xfId="445" xr:uid="{FC731FBD-C1E1-4DEE-BCCF-D69C39215705}"/>
    <cellStyle name="20 % - Akzent4 2 3 4 2" xfId="1117" xr:uid="{85D956FF-1973-44F9-BD16-E82D64E4DBF3}"/>
    <cellStyle name="20 % - Akzent4 2 3 4 2 2" xfId="2461" xr:uid="{C45F5825-F46D-41B8-B088-448D5C6FF004}"/>
    <cellStyle name="20 % - Akzent4 2 3 4 2 3" xfId="3805" xr:uid="{5DF69F8E-63D3-4AC6-AB98-CF77971BF376}"/>
    <cellStyle name="20 % - Akzent4 2 3 4 3" xfId="1789" xr:uid="{9345F337-6C02-410F-99B8-60F059D1BBE9}"/>
    <cellStyle name="20 % - Akzent4 2 3 4 4" xfId="3133" xr:uid="{566088E4-5211-40ED-B040-0CE5BF9CE5DA}"/>
    <cellStyle name="20 % - Akzent4 2 3 5" xfId="781" xr:uid="{983DD34A-9F56-4D3A-A204-C64BB9623BC2}"/>
    <cellStyle name="20 % - Akzent4 2 3 5 2" xfId="2125" xr:uid="{08DF5FE9-5A26-41C4-BA38-A7F70F33ABFF}"/>
    <cellStyle name="20 % - Akzent4 2 3 5 3" xfId="3469" xr:uid="{AA56A186-DFE5-4AC6-AA1D-86D7CD672CF9}"/>
    <cellStyle name="20 % - Akzent4 2 3 6" xfId="1453" xr:uid="{F83E941C-D0BC-4527-8915-04EE861AC52E}"/>
    <cellStyle name="20 % - Akzent4 2 3 7" xfId="2797" xr:uid="{ED3CEA78-8900-42C3-B0BD-8309289E40A9}"/>
    <cellStyle name="20 % - Akzent4 2 4" xfId="165" xr:uid="{CFC4DCCB-5C30-4558-A626-EB6120201DA3}"/>
    <cellStyle name="20 % - Akzent4 2 4 2" xfId="501" xr:uid="{4CEA9E2D-4202-4534-B842-2F87E9C69BEC}"/>
    <cellStyle name="20 % - Akzent4 2 4 2 2" xfId="1173" xr:uid="{47012ACA-8664-4367-8F13-4D11C4BCC9A6}"/>
    <cellStyle name="20 % - Akzent4 2 4 2 2 2" xfId="2517" xr:uid="{872DE1F9-1C4C-4D26-88F6-7E3493C6F134}"/>
    <cellStyle name="20 % - Akzent4 2 4 2 2 3" xfId="3861" xr:uid="{80F54041-341A-42F1-A861-7291FDA10964}"/>
    <cellStyle name="20 % - Akzent4 2 4 2 3" xfId="1845" xr:uid="{580784BD-DFA4-4BE4-96B7-288F66ED12E8}"/>
    <cellStyle name="20 % - Akzent4 2 4 2 4" xfId="3189" xr:uid="{A91BCDD5-8039-4F0A-B84D-374911577CAD}"/>
    <cellStyle name="20 % - Akzent4 2 4 3" xfId="837" xr:uid="{82A2C8BF-3A30-4062-BAE6-FEA4B1ED9737}"/>
    <cellStyle name="20 % - Akzent4 2 4 3 2" xfId="2181" xr:uid="{4BFB55F3-1B48-4EE4-8D7B-21EA7CA5D466}"/>
    <cellStyle name="20 % - Akzent4 2 4 3 3" xfId="3525" xr:uid="{A3C158CB-D004-4538-B456-414DC78B629E}"/>
    <cellStyle name="20 % - Akzent4 2 4 4" xfId="1509" xr:uid="{751A32BB-D3C0-4C43-B87C-D9EFAD794769}"/>
    <cellStyle name="20 % - Akzent4 2 4 5" xfId="2853" xr:uid="{E4856839-15CA-4186-AA34-838E49CEA71F}"/>
    <cellStyle name="20 % - Akzent4 2 5" xfId="277" xr:uid="{8462C2A1-9197-4173-B1D6-4945C8B0F82D}"/>
    <cellStyle name="20 % - Akzent4 2 5 2" xfId="613" xr:uid="{456454BB-FC33-43FE-B9AA-CA169D213CEB}"/>
    <cellStyle name="20 % - Akzent4 2 5 2 2" xfId="1285" xr:uid="{B034B1FE-2C03-42FE-A656-21315A7127EE}"/>
    <cellStyle name="20 % - Akzent4 2 5 2 2 2" xfId="2629" xr:uid="{908C1686-DEC2-4C72-B215-B00EF3F98691}"/>
    <cellStyle name="20 % - Akzent4 2 5 2 2 3" xfId="3973" xr:uid="{C6753F3B-9CB5-496F-A7CF-216D885F8AD2}"/>
    <cellStyle name="20 % - Akzent4 2 5 2 3" xfId="1957" xr:uid="{986542D7-6535-4F79-9FA0-E19E6EDEE79B}"/>
    <cellStyle name="20 % - Akzent4 2 5 2 4" xfId="3301" xr:uid="{E12F4FD8-FA70-4CFA-B311-FAF1A4F65099}"/>
    <cellStyle name="20 % - Akzent4 2 5 3" xfId="949" xr:uid="{0BDF62DD-706B-4409-B9D9-D4548C1A0EA2}"/>
    <cellStyle name="20 % - Akzent4 2 5 3 2" xfId="2293" xr:uid="{8E801E43-EF5D-4B4E-870F-D6EFB4AFE881}"/>
    <cellStyle name="20 % - Akzent4 2 5 3 3" xfId="3637" xr:uid="{9BD4C79B-0E4D-4586-8B2F-9DA00F0012A4}"/>
    <cellStyle name="20 % - Akzent4 2 5 4" xfId="1621" xr:uid="{ECE0DE0B-C105-4CD9-992B-CED978058A01}"/>
    <cellStyle name="20 % - Akzent4 2 5 5" xfId="2965" xr:uid="{C5A55753-49CB-4015-8078-7EC8F68F9F5B}"/>
    <cellStyle name="20 % - Akzent4 2 6" xfId="389" xr:uid="{D6B49E52-93A7-42B7-9326-595227F170BB}"/>
    <cellStyle name="20 % - Akzent4 2 6 2" xfId="1061" xr:uid="{BBC98CC4-F3B5-44C7-B701-B4387003660D}"/>
    <cellStyle name="20 % - Akzent4 2 6 2 2" xfId="2405" xr:uid="{EDD8DAA9-13A9-47E9-9C27-50EE71483FD0}"/>
    <cellStyle name="20 % - Akzent4 2 6 2 3" xfId="3749" xr:uid="{B2DA869C-2496-4F3B-8B2B-ADC7ECB9FEFB}"/>
    <cellStyle name="20 % - Akzent4 2 6 3" xfId="1733" xr:uid="{B2840248-6E67-4241-AECB-8F342C5ABF01}"/>
    <cellStyle name="20 % - Akzent4 2 6 4" xfId="3077" xr:uid="{6F074B99-2477-4021-A161-856BACA39739}"/>
    <cellStyle name="20 % - Akzent4 2 7" xfId="725" xr:uid="{6C1CF200-6C3A-4EDF-917C-6F5E05AD4BB5}"/>
    <cellStyle name="20 % - Akzent4 2 7 2" xfId="2069" xr:uid="{31924491-FB9F-42B3-B8D8-4678A81469C2}"/>
    <cellStyle name="20 % - Akzent4 2 7 3" xfId="3413" xr:uid="{CA6C770F-688A-4F51-B9C7-47FFE6140050}"/>
    <cellStyle name="20 % - Akzent4 2 8" xfId="1397" xr:uid="{D4A59E24-3F34-4510-89E5-6B45A340D5EC}"/>
    <cellStyle name="20 % - Akzent4 2 9" xfId="2741" xr:uid="{F002669D-7663-43BD-971E-CC10BE86F6B5}"/>
    <cellStyle name="20 % - Akzent4 3" xfId="67" xr:uid="{82FFAC38-EE6A-432A-A1EC-9B17888AEEEC}"/>
    <cellStyle name="20 % - Akzent4 3 2" xfId="123" xr:uid="{AE58C46E-680A-472B-8365-097A1AEF5BEF}"/>
    <cellStyle name="20 % - Akzent4 3 2 2" xfId="235" xr:uid="{3D015EA0-23BC-48F7-9193-4FCF80A19442}"/>
    <cellStyle name="20 % - Akzent4 3 2 2 2" xfId="571" xr:uid="{150CB976-1439-4D95-AD27-EF737F2C44CE}"/>
    <cellStyle name="20 % - Akzent4 3 2 2 2 2" xfId="1243" xr:uid="{3FD89F69-BCBC-4A8D-8AC9-D9D5A36AD266}"/>
    <cellStyle name="20 % - Akzent4 3 2 2 2 2 2" xfId="2587" xr:uid="{152F0979-D566-4E1D-AA8B-A11A6C83C90E}"/>
    <cellStyle name="20 % - Akzent4 3 2 2 2 2 3" xfId="3931" xr:uid="{A1E47682-4912-48EF-A053-3BF50DAD7BB4}"/>
    <cellStyle name="20 % - Akzent4 3 2 2 2 3" xfId="1915" xr:uid="{CE6644A3-AB6B-4E51-B2D2-4BF3815A66C7}"/>
    <cellStyle name="20 % - Akzent4 3 2 2 2 4" xfId="3259" xr:uid="{5F195C93-3F90-4B1C-A63D-56156A4AEE24}"/>
    <cellStyle name="20 % - Akzent4 3 2 2 3" xfId="907" xr:uid="{136CDF32-031C-4C07-9C78-C692D34552F7}"/>
    <cellStyle name="20 % - Akzent4 3 2 2 3 2" xfId="2251" xr:uid="{03ECA0FB-7A10-4D88-A481-A3ECF4AB584B}"/>
    <cellStyle name="20 % - Akzent4 3 2 2 3 3" xfId="3595" xr:uid="{B52DDE9D-E3FC-41A5-8BBB-F2C37E0E8AC8}"/>
    <cellStyle name="20 % - Akzent4 3 2 2 4" xfId="1579" xr:uid="{0E4CB943-AE2B-4C2E-BD99-74AA9BE9F97C}"/>
    <cellStyle name="20 % - Akzent4 3 2 2 5" xfId="2923" xr:uid="{ED40869E-E40F-4FC9-8D5D-26FCE3B840F7}"/>
    <cellStyle name="20 % - Akzent4 3 2 3" xfId="347" xr:uid="{C0E1B29B-1810-46FB-B6F7-2EB0CEDCDFE9}"/>
    <cellStyle name="20 % - Akzent4 3 2 3 2" xfId="683" xr:uid="{E388708F-9F5D-4EDE-9F71-A2180D4D6AB3}"/>
    <cellStyle name="20 % - Akzent4 3 2 3 2 2" xfId="1355" xr:uid="{779A77A9-17B1-49FB-A468-60EAC53E042F}"/>
    <cellStyle name="20 % - Akzent4 3 2 3 2 2 2" xfId="2699" xr:uid="{D3EA91EA-71E4-4C04-923B-8B3B0BD79E07}"/>
    <cellStyle name="20 % - Akzent4 3 2 3 2 2 3" xfId="4043" xr:uid="{FCB7B8AC-83A1-4E7D-85EE-6DF50B7EB45B}"/>
    <cellStyle name="20 % - Akzent4 3 2 3 2 3" xfId="2027" xr:uid="{21E9160C-A44A-42F5-A048-6F1F3CCB2B12}"/>
    <cellStyle name="20 % - Akzent4 3 2 3 2 4" xfId="3371" xr:uid="{211B83F1-B811-4153-A3EC-C94045DBD8F4}"/>
    <cellStyle name="20 % - Akzent4 3 2 3 3" xfId="1019" xr:uid="{BD98F6BF-E03B-4D16-AFCF-7C046E893C3D}"/>
    <cellStyle name="20 % - Akzent4 3 2 3 3 2" xfId="2363" xr:uid="{9EEE9B63-7D48-4891-AB4B-668A2FECC29F}"/>
    <cellStyle name="20 % - Akzent4 3 2 3 3 3" xfId="3707" xr:uid="{614DA2E0-FA0F-47C8-B40F-9E3027F2F325}"/>
    <cellStyle name="20 % - Akzent4 3 2 3 4" xfId="1691" xr:uid="{4EF9A699-B5DB-471F-9EAC-C67B9A27836B}"/>
    <cellStyle name="20 % - Akzent4 3 2 3 5" xfId="3035" xr:uid="{E1D5FD36-0630-411E-890B-028F74D444B5}"/>
    <cellStyle name="20 % - Akzent4 3 2 4" xfId="459" xr:uid="{F05008FF-A1BD-41E7-9426-F6D411E0AB20}"/>
    <cellStyle name="20 % - Akzent4 3 2 4 2" xfId="1131" xr:uid="{F7EB9642-D8C9-4262-9B14-CA9371F1A8C6}"/>
    <cellStyle name="20 % - Akzent4 3 2 4 2 2" xfId="2475" xr:uid="{5F39F8A8-B5A4-4A37-84A0-E9E0E8F779B0}"/>
    <cellStyle name="20 % - Akzent4 3 2 4 2 3" xfId="3819" xr:uid="{EE2015FB-82A7-4079-B8A5-4255096C1A5A}"/>
    <cellStyle name="20 % - Akzent4 3 2 4 3" xfId="1803" xr:uid="{FEC3AE6D-D3A4-477E-B749-27809A61FA9F}"/>
    <cellStyle name="20 % - Akzent4 3 2 4 4" xfId="3147" xr:uid="{4F6E4D09-6458-4FB1-B917-B4E537C8C03B}"/>
    <cellStyle name="20 % - Akzent4 3 2 5" xfId="795" xr:uid="{7BDED0FC-9BC7-42E2-A6A5-66BB68B68B3D}"/>
    <cellStyle name="20 % - Akzent4 3 2 5 2" xfId="2139" xr:uid="{A618E3EF-0911-4521-A6C1-8D160035095A}"/>
    <cellStyle name="20 % - Akzent4 3 2 5 3" xfId="3483" xr:uid="{CF73214C-E23E-4845-9A46-92041EFCA6B4}"/>
    <cellStyle name="20 % - Akzent4 3 2 6" xfId="1467" xr:uid="{0363697B-AF44-44B6-968E-B3AD3B38588E}"/>
    <cellStyle name="20 % - Akzent4 3 2 7" xfId="2811" xr:uid="{27E078EB-624B-41F5-B8FD-EB73C27D7EBB}"/>
    <cellStyle name="20 % - Akzent4 3 3" xfId="179" xr:uid="{D134CBA7-E476-4FAE-B94D-E95A06395DC1}"/>
    <cellStyle name="20 % - Akzent4 3 3 2" xfId="515" xr:uid="{D9017E35-9F43-47A3-BD62-5BA5A9AE3687}"/>
    <cellStyle name="20 % - Akzent4 3 3 2 2" xfId="1187" xr:uid="{9C084F7F-437F-4AEC-BE54-9E6F487AFA58}"/>
    <cellStyle name="20 % - Akzent4 3 3 2 2 2" xfId="2531" xr:uid="{D03D55C8-A40B-4C47-A23A-FD08B71758F2}"/>
    <cellStyle name="20 % - Akzent4 3 3 2 2 3" xfId="3875" xr:uid="{9ED62DAE-C552-4AC5-AFCB-7F95622384A9}"/>
    <cellStyle name="20 % - Akzent4 3 3 2 3" xfId="1859" xr:uid="{5E2F1855-2747-4DE7-8683-01A03E40CDBE}"/>
    <cellStyle name="20 % - Akzent4 3 3 2 4" xfId="3203" xr:uid="{DC81E44F-C2F7-45D3-988D-2469C15FBA84}"/>
    <cellStyle name="20 % - Akzent4 3 3 3" xfId="851" xr:uid="{22A028B5-5321-4D66-A259-D888635BA52F}"/>
    <cellStyle name="20 % - Akzent4 3 3 3 2" xfId="2195" xr:uid="{BC578290-E00B-4CF2-A346-7403696DA845}"/>
    <cellStyle name="20 % - Akzent4 3 3 3 3" xfId="3539" xr:uid="{C784B23A-CB15-4DA9-93C6-4723179C4F97}"/>
    <cellStyle name="20 % - Akzent4 3 3 4" xfId="1523" xr:uid="{40EED7AD-8733-4F72-8585-CE5471191C10}"/>
    <cellStyle name="20 % - Akzent4 3 3 5" xfId="2867" xr:uid="{2CF3E52F-7D6D-4C55-8FE2-C5ABC3C38082}"/>
    <cellStyle name="20 % - Akzent4 3 4" xfId="291" xr:uid="{9062F1BC-DBFD-4243-8B97-DD05AD07C696}"/>
    <cellStyle name="20 % - Akzent4 3 4 2" xfId="627" xr:uid="{2423B6CF-2CE8-401E-852A-BFF6649B240A}"/>
    <cellStyle name="20 % - Akzent4 3 4 2 2" xfId="1299" xr:uid="{63261257-740A-4231-AD4A-F03330ED8916}"/>
    <cellStyle name="20 % - Akzent4 3 4 2 2 2" xfId="2643" xr:uid="{7DD405EA-A924-410F-9774-0294F9D7DD3C}"/>
    <cellStyle name="20 % - Akzent4 3 4 2 2 3" xfId="3987" xr:uid="{0F8F5D50-8535-4D59-AB40-EB65939FE978}"/>
    <cellStyle name="20 % - Akzent4 3 4 2 3" xfId="1971" xr:uid="{DB45AFAC-B5E9-4E2B-BB64-F04DA2E513FC}"/>
    <cellStyle name="20 % - Akzent4 3 4 2 4" xfId="3315" xr:uid="{F5D70E6A-B45B-49C3-AFA3-982C0F9D15A1}"/>
    <cellStyle name="20 % - Akzent4 3 4 3" xfId="963" xr:uid="{C3DD550E-6729-41E0-80BB-754BBC260F3B}"/>
    <cellStyle name="20 % - Akzent4 3 4 3 2" xfId="2307" xr:uid="{EA71F34C-B517-4E5D-BAA7-51E5BFACA42E}"/>
    <cellStyle name="20 % - Akzent4 3 4 3 3" xfId="3651" xr:uid="{00DE7813-8491-4F40-8F93-27C6B05AFA41}"/>
    <cellStyle name="20 % - Akzent4 3 4 4" xfId="1635" xr:uid="{54DB86AF-1998-4761-B4EF-1970D1CAA43B}"/>
    <cellStyle name="20 % - Akzent4 3 4 5" xfId="2979" xr:uid="{A345CB74-AED3-4DBC-BAFE-1981C52C8290}"/>
    <cellStyle name="20 % - Akzent4 3 5" xfId="403" xr:uid="{AFB824D1-FA0D-4C47-B193-F8ACC7D2572F}"/>
    <cellStyle name="20 % - Akzent4 3 5 2" xfId="1075" xr:uid="{972C3AFD-EFEB-4D54-94CE-03F07011FEF6}"/>
    <cellStyle name="20 % - Akzent4 3 5 2 2" xfId="2419" xr:uid="{56E256D3-B877-4ED3-A7D3-B678D3C9C15A}"/>
    <cellStyle name="20 % - Akzent4 3 5 2 3" xfId="3763" xr:uid="{7A7F2E3F-FD38-4418-A31D-75A019E97F3E}"/>
    <cellStyle name="20 % - Akzent4 3 5 3" xfId="1747" xr:uid="{E1424DB5-10A0-40F6-A56E-D1EE95D5EDBF}"/>
    <cellStyle name="20 % - Akzent4 3 5 4" xfId="3091" xr:uid="{A98E86A8-1F54-45C8-BDAA-3AC5189BD84C}"/>
    <cellStyle name="20 % - Akzent4 3 6" xfId="739" xr:uid="{D6EA09CD-675B-4B14-B7A9-B02BC54151EF}"/>
    <cellStyle name="20 % - Akzent4 3 6 2" xfId="2083" xr:uid="{717A89A2-B646-40BB-83DC-A7E9CC4A9AA3}"/>
    <cellStyle name="20 % - Akzent4 3 6 3" xfId="3427" xr:uid="{0BF44A88-2D2A-46F2-901B-F7DD63D2900C}"/>
    <cellStyle name="20 % - Akzent4 3 7" xfId="1411" xr:uid="{B3DB6AFA-70FF-45D6-A17F-D51D7B962379}"/>
    <cellStyle name="20 % - Akzent4 3 8" xfId="2755" xr:uid="{50E92814-3812-49FD-AD63-10189A47F9DD}"/>
    <cellStyle name="20 % - Akzent4 4" xfId="95" xr:uid="{F8101E30-AF23-40EF-90ED-CAC188CA7CE9}"/>
    <cellStyle name="20 % - Akzent4 4 2" xfId="207" xr:uid="{34416258-CD20-4587-87AE-E34913E50746}"/>
    <cellStyle name="20 % - Akzent4 4 2 2" xfId="543" xr:uid="{551CDBDF-A143-437F-AB79-EED5523B6131}"/>
    <cellStyle name="20 % - Akzent4 4 2 2 2" xfId="1215" xr:uid="{F948463D-C31C-44B2-9C56-AE54C869B63B}"/>
    <cellStyle name="20 % - Akzent4 4 2 2 2 2" xfId="2559" xr:uid="{6A71770D-879A-4780-A465-8916B1AECC49}"/>
    <cellStyle name="20 % - Akzent4 4 2 2 2 3" xfId="3903" xr:uid="{E87CF239-C12F-40FB-B6C9-79D0313CDB30}"/>
    <cellStyle name="20 % - Akzent4 4 2 2 3" xfId="1887" xr:uid="{89EE1D8E-AE72-42E4-8669-92A74DEEAF02}"/>
    <cellStyle name="20 % - Akzent4 4 2 2 4" xfId="3231" xr:uid="{04C4F9ED-B47B-4F18-80B8-BAE2C6CFF215}"/>
    <cellStyle name="20 % - Akzent4 4 2 3" xfId="879" xr:uid="{4FB15D3C-F20F-4C56-BE3C-9D40936BC578}"/>
    <cellStyle name="20 % - Akzent4 4 2 3 2" xfId="2223" xr:uid="{9340C1B4-4D64-4D84-AFED-3E7EA4A18C37}"/>
    <cellStyle name="20 % - Akzent4 4 2 3 3" xfId="3567" xr:uid="{09FA5C2B-25ED-47D6-A690-003A716BF4E1}"/>
    <cellStyle name="20 % - Akzent4 4 2 4" xfId="1551" xr:uid="{2AC52BFB-35CF-4D07-9CC2-178B656AA368}"/>
    <cellStyle name="20 % - Akzent4 4 2 5" xfId="2895" xr:uid="{8E96743E-6085-4B98-BF35-7542258EF6FA}"/>
    <cellStyle name="20 % - Akzent4 4 3" xfId="319" xr:uid="{AA10DE29-ECFB-41F0-B48E-62AD2835EEF9}"/>
    <cellStyle name="20 % - Akzent4 4 3 2" xfId="655" xr:uid="{9337AC15-5152-49E9-A86D-8175D5BB4F61}"/>
    <cellStyle name="20 % - Akzent4 4 3 2 2" xfId="1327" xr:uid="{ED8988C3-85CA-4DCD-ABC6-7298F912E0A9}"/>
    <cellStyle name="20 % - Akzent4 4 3 2 2 2" xfId="2671" xr:uid="{985D97AE-5696-41A0-B3A7-7CB09C1D1726}"/>
    <cellStyle name="20 % - Akzent4 4 3 2 2 3" xfId="4015" xr:uid="{5765FDCC-321D-4443-BD62-87E85EDCB9E0}"/>
    <cellStyle name="20 % - Akzent4 4 3 2 3" xfId="1999" xr:uid="{4BCDAA67-5753-4240-97F3-8328D6387D11}"/>
    <cellStyle name="20 % - Akzent4 4 3 2 4" xfId="3343" xr:uid="{1F1055C3-579C-42CF-8F3F-1045E5147F1B}"/>
    <cellStyle name="20 % - Akzent4 4 3 3" xfId="991" xr:uid="{C072C27B-2EE0-4F5F-B4D1-14795A5BD28F}"/>
    <cellStyle name="20 % - Akzent4 4 3 3 2" xfId="2335" xr:uid="{9309EEB4-F689-437B-AB7F-8E79E42031CB}"/>
    <cellStyle name="20 % - Akzent4 4 3 3 3" xfId="3679" xr:uid="{169BA8A5-52CF-4701-84C1-2C1B77237D6C}"/>
    <cellStyle name="20 % - Akzent4 4 3 4" xfId="1663" xr:uid="{3596F609-4CD7-4D02-B7B5-E3598149EF4B}"/>
    <cellStyle name="20 % - Akzent4 4 3 5" xfId="3007" xr:uid="{6B4E4BB7-D9A7-410D-BAC8-E3987DDF24FD}"/>
    <cellStyle name="20 % - Akzent4 4 4" xfId="431" xr:uid="{5DAA65AC-6472-403C-8A17-53A203C70CDD}"/>
    <cellStyle name="20 % - Akzent4 4 4 2" xfId="1103" xr:uid="{CDED2B10-ADB6-45BE-8097-AF5A3BF883EB}"/>
    <cellStyle name="20 % - Akzent4 4 4 2 2" xfId="2447" xr:uid="{4552609A-5000-40C2-A649-CB9AB49E4D43}"/>
    <cellStyle name="20 % - Akzent4 4 4 2 3" xfId="3791" xr:uid="{429E224A-FCB6-48D8-AD41-B9AE4063E8E0}"/>
    <cellStyle name="20 % - Akzent4 4 4 3" xfId="1775" xr:uid="{3C065F72-95F6-4E41-B794-79BE7F053493}"/>
    <cellStyle name="20 % - Akzent4 4 4 4" xfId="3119" xr:uid="{9E3F0F12-3444-4E08-BC43-3A325D2F16F1}"/>
    <cellStyle name="20 % - Akzent4 4 5" xfId="767" xr:uid="{2C57CFB2-3E4E-4810-B301-3B8374F0E710}"/>
    <cellStyle name="20 % - Akzent4 4 5 2" xfId="2111" xr:uid="{35866EA3-9AA7-4B2F-B188-4A3420F49816}"/>
    <cellStyle name="20 % - Akzent4 4 5 3" xfId="3455" xr:uid="{93368314-82F3-452C-A608-CEE122BAC034}"/>
    <cellStyle name="20 % - Akzent4 4 6" xfId="1439" xr:uid="{A5577214-F122-471F-BD97-84BEE51DA181}"/>
    <cellStyle name="20 % - Akzent4 4 7" xfId="2783" xr:uid="{58C73505-2AB2-4DFE-A64F-BA8B457DAF2C}"/>
    <cellStyle name="20 % - Akzent4 5" xfId="151" xr:uid="{C9F3D11A-B3D6-46C5-97BD-BD34E0DF84F3}"/>
    <cellStyle name="20 % - Akzent4 5 2" xfId="487" xr:uid="{533D0F5A-584F-4BCF-AC05-00320989D9F7}"/>
    <cellStyle name="20 % - Akzent4 5 2 2" xfId="1159" xr:uid="{7310102B-ECEF-4B8B-ABB0-CCC3DC4C09D4}"/>
    <cellStyle name="20 % - Akzent4 5 2 2 2" xfId="2503" xr:uid="{EA706761-B7B8-4D23-A203-3C87E2526449}"/>
    <cellStyle name="20 % - Akzent4 5 2 2 3" xfId="3847" xr:uid="{EADCAF1D-01FE-4F20-8BB7-A78C80E3734E}"/>
    <cellStyle name="20 % - Akzent4 5 2 3" xfId="1831" xr:uid="{B88DE0D8-DB47-48F3-866B-C269B2AF406A}"/>
    <cellStyle name="20 % - Akzent4 5 2 4" xfId="3175" xr:uid="{A13F7A17-E9DA-4C29-AE63-989A5408889F}"/>
    <cellStyle name="20 % - Akzent4 5 3" xfId="823" xr:uid="{9A94B24C-7FB7-4886-B005-AA178F266E4F}"/>
    <cellStyle name="20 % - Akzent4 5 3 2" xfId="2167" xr:uid="{2235A5DB-D91F-4F18-8C20-3F3318BFF106}"/>
    <cellStyle name="20 % - Akzent4 5 3 3" xfId="3511" xr:uid="{AE6C9289-272A-4F7D-B0ED-E5DFA8AF6226}"/>
    <cellStyle name="20 % - Akzent4 5 4" xfId="1495" xr:uid="{9F9D33F5-3100-44A8-AB93-931018FECEC0}"/>
    <cellStyle name="20 % - Akzent4 5 5" xfId="2839" xr:uid="{5E5200E3-5668-49AD-9BFE-956049AC127F}"/>
    <cellStyle name="20 % - Akzent4 6" xfId="263" xr:uid="{2526B039-4CAC-4F2A-90C3-4DF4051E8759}"/>
    <cellStyle name="20 % - Akzent4 6 2" xfId="599" xr:uid="{5D018464-CFB5-4AEB-A27E-6D1879102303}"/>
    <cellStyle name="20 % - Akzent4 6 2 2" xfId="1271" xr:uid="{24B2CA83-C492-42C8-88D0-674F4CA0D86A}"/>
    <cellStyle name="20 % - Akzent4 6 2 2 2" xfId="2615" xr:uid="{E243B4BE-ADC1-4532-889D-B174128EB40A}"/>
    <cellStyle name="20 % - Akzent4 6 2 2 3" xfId="3959" xr:uid="{46EF6691-4F7F-4A55-8A07-A95DDF853A64}"/>
    <cellStyle name="20 % - Akzent4 6 2 3" xfId="1943" xr:uid="{22851E98-E2CF-469C-AE1E-7F7F45DA3362}"/>
    <cellStyle name="20 % - Akzent4 6 2 4" xfId="3287" xr:uid="{5D44D2F4-FBD8-4B47-B434-3284C5D96AF2}"/>
    <cellStyle name="20 % - Akzent4 6 3" xfId="935" xr:uid="{F5878468-B847-4F81-8E6C-DDD7F156AAEA}"/>
    <cellStyle name="20 % - Akzent4 6 3 2" xfId="2279" xr:uid="{0BE5A420-B3A4-4C63-9767-63922BAE1DAF}"/>
    <cellStyle name="20 % - Akzent4 6 3 3" xfId="3623" xr:uid="{46E9130C-F91D-41B2-9F21-A3F1BBC22237}"/>
    <cellStyle name="20 % - Akzent4 6 4" xfId="1607" xr:uid="{BFFCB82F-324D-4E3A-B03D-08DDC48E7402}"/>
    <cellStyle name="20 % - Akzent4 6 5" xfId="2951" xr:uid="{0505047E-BFB3-45BA-B09C-931137AB390A}"/>
    <cellStyle name="20 % - Akzent4 7" xfId="375" xr:uid="{CCBE76C2-5F68-49A4-9D67-5D7CE14E8841}"/>
    <cellStyle name="20 % - Akzent4 7 2" xfId="1047" xr:uid="{4A87F46E-2704-41F4-9BC4-5CE80115A3CF}"/>
    <cellStyle name="20 % - Akzent4 7 2 2" xfId="2391" xr:uid="{C77124AB-60D6-4A42-9CC1-79D7F04D3125}"/>
    <cellStyle name="20 % - Akzent4 7 2 3" xfId="3735" xr:uid="{94523C12-F1B8-4C4A-A694-B695B0CE7871}"/>
    <cellStyle name="20 % - Akzent4 7 3" xfId="1719" xr:uid="{3E373312-1BB9-4E07-A0E8-7ED4C7AE6FF1}"/>
    <cellStyle name="20 % - Akzent4 7 4" xfId="3063" xr:uid="{B44EB7F4-10E4-4A80-A330-BB819AD09FE1}"/>
    <cellStyle name="20 % - Akzent4 8" xfId="711" xr:uid="{4D39C0D4-C3B3-4578-B031-827E3CF6BA3B}"/>
    <cellStyle name="20 % - Akzent4 8 2" xfId="2055" xr:uid="{CD697D60-27EE-42DA-BE9C-6A98BC243737}"/>
    <cellStyle name="20 % - Akzent4 8 3" xfId="3399" xr:uid="{6081B31F-7751-4E50-BE31-5F4A54D3A8EF}"/>
    <cellStyle name="20 % - Akzent4 9" xfId="1383" xr:uid="{B8242297-56AF-4733-901D-10B399058996}"/>
    <cellStyle name="20 % - Akzent5 10" xfId="2729" xr:uid="{8881702C-619B-45D0-8D23-3A5420B1FE40}"/>
    <cellStyle name="20 % - Akzent5 11" xfId="37" xr:uid="{3A25388B-634B-4693-BECB-E852A8A328C0}"/>
    <cellStyle name="20 % - Akzent5 2" xfId="55" xr:uid="{C899710D-9C30-4363-8762-0A82B4522D03}"/>
    <cellStyle name="20 % - Akzent5 2 2" xfId="83" xr:uid="{DD217C6E-0430-49B2-925B-7803939C7B40}"/>
    <cellStyle name="20 % - Akzent5 2 2 2" xfId="139" xr:uid="{8976F8CE-E0CA-4599-8C8E-B111D8E00646}"/>
    <cellStyle name="20 % - Akzent5 2 2 2 2" xfId="251" xr:uid="{91E4E859-FD3B-47D4-88FF-B559585B6506}"/>
    <cellStyle name="20 % - Akzent5 2 2 2 2 2" xfId="587" xr:uid="{5BB62A40-B7DF-4F7C-8772-F2594114C9D6}"/>
    <cellStyle name="20 % - Akzent5 2 2 2 2 2 2" xfId="1259" xr:uid="{7C7115B7-B637-4ECE-BDEA-B75E62D15E9F}"/>
    <cellStyle name="20 % - Akzent5 2 2 2 2 2 2 2" xfId="2603" xr:uid="{7F25FAB5-AA07-4693-A2D1-125EE386DAA1}"/>
    <cellStyle name="20 % - Akzent5 2 2 2 2 2 2 3" xfId="3947" xr:uid="{439FE918-0C8F-42CA-9072-E94CAD274233}"/>
    <cellStyle name="20 % - Akzent5 2 2 2 2 2 3" xfId="1931" xr:uid="{65D411E7-5373-4A4F-844F-29376B52C083}"/>
    <cellStyle name="20 % - Akzent5 2 2 2 2 2 4" xfId="3275" xr:uid="{B1C72132-8EE6-4B30-907A-5E17023095F6}"/>
    <cellStyle name="20 % - Akzent5 2 2 2 2 3" xfId="923" xr:uid="{0DE74AF4-6F2A-421F-AD3A-4B38A10901EE}"/>
    <cellStyle name="20 % - Akzent5 2 2 2 2 3 2" xfId="2267" xr:uid="{0AD344EF-5DAA-4FF0-BC86-9587C5BF847C}"/>
    <cellStyle name="20 % - Akzent5 2 2 2 2 3 3" xfId="3611" xr:uid="{3D777764-D645-41BD-959F-DE4CFC21D1E6}"/>
    <cellStyle name="20 % - Akzent5 2 2 2 2 4" xfId="1595" xr:uid="{AD2F00BD-08C5-43AF-A1EC-67607EBDFFE0}"/>
    <cellStyle name="20 % - Akzent5 2 2 2 2 5" xfId="2939" xr:uid="{C26FF2B8-A26C-4ED9-BAA0-2C173E568AF8}"/>
    <cellStyle name="20 % - Akzent5 2 2 2 3" xfId="363" xr:uid="{81769958-B62F-4B08-87C0-C0CEA5F9F633}"/>
    <cellStyle name="20 % - Akzent5 2 2 2 3 2" xfId="699" xr:uid="{63F15DE8-C51B-4196-B984-D596444CDDAA}"/>
    <cellStyle name="20 % - Akzent5 2 2 2 3 2 2" xfId="1371" xr:uid="{786AEF2C-7EDE-426B-93F5-424486F10F1B}"/>
    <cellStyle name="20 % - Akzent5 2 2 2 3 2 2 2" xfId="2715" xr:uid="{80D3CAD3-2D9F-4A90-8B90-4F0A2DD683EB}"/>
    <cellStyle name="20 % - Akzent5 2 2 2 3 2 2 3" xfId="4059" xr:uid="{2F482469-B48A-4ADC-BC1A-4C0EBA9804EA}"/>
    <cellStyle name="20 % - Akzent5 2 2 2 3 2 3" xfId="2043" xr:uid="{B51B53E2-CA1F-4F99-A0A5-00F630A1ED69}"/>
    <cellStyle name="20 % - Akzent5 2 2 2 3 2 4" xfId="3387" xr:uid="{38B5586E-BCAD-4B6B-865C-E5CB3CDEE13E}"/>
    <cellStyle name="20 % - Akzent5 2 2 2 3 3" xfId="1035" xr:uid="{A4494DCE-0A0C-431C-A73B-F1FCB50F6440}"/>
    <cellStyle name="20 % - Akzent5 2 2 2 3 3 2" xfId="2379" xr:uid="{892AFB7E-2BB9-4153-BF3A-417C7F4F0247}"/>
    <cellStyle name="20 % - Akzent5 2 2 2 3 3 3" xfId="3723" xr:uid="{A46D7FA0-EE79-43CC-9B43-3A4DB688DCC9}"/>
    <cellStyle name="20 % - Akzent5 2 2 2 3 4" xfId="1707" xr:uid="{1B07F70F-A8B9-4061-AA75-BC857436E0AC}"/>
    <cellStyle name="20 % - Akzent5 2 2 2 3 5" xfId="3051" xr:uid="{85D15C0C-3FAA-49E3-9632-9FA39A4C8B9D}"/>
    <cellStyle name="20 % - Akzent5 2 2 2 4" xfId="475" xr:uid="{489052F8-6736-4FC4-AFBF-58A1AA60BDEC}"/>
    <cellStyle name="20 % - Akzent5 2 2 2 4 2" xfId="1147" xr:uid="{1E48B260-2A2B-4CD3-B346-CFFB7B368AA0}"/>
    <cellStyle name="20 % - Akzent5 2 2 2 4 2 2" xfId="2491" xr:uid="{6CB659B7-FAF2-478A-9A32-3C3984813796}"/>
    <cellStyle name="20 % - Akzent5 2 2 2 4 2 3" xfId="3835" xr:uid="{B0087FF5-CA9A-4A4E-BFBA-73B88973F280}"/>
    <cellStyle name="20 % - Akzent5 2 2 2 4 3" xfId="1819" xr:uid="{AB792C7D-1119-4E7D-92D1-D68538D9616A}"/>
    <cellStyle name="20 % - Akzent5 2 2 2 4 4" xfId="3163" xr:uid="{02E96743-4F21-4A9C-8825-EE8E085C140D}"/>
    <cellStyle name="20 % - Akzent5 2 2 2 5" xfId="811" xr:uid="{B0363337-378F-4682-A711-108FC9EA7F8D}"/>
    <cellStyle name="20 % - Akzent5 2 2 2 5 2" xfId="2155" xr:uid="{EE6C92A8-6264-4352-B222-9776ED4318E7}"/>
    <cellStyle name="20 % - Akzent5 2 2 2 5 3" xfId="3499" xr:uid="{F8C1DD86-B65A-4EFA-91FB-F3ADF029A8AA}"/>
    <cellStyle name="20 % - Akzent5 2 2 2 6" xfId="1483" xr:uid="{B41F5547-E77A-4916-8159-BDAEE2844E81}"/>
    <cellStyle name="20 % - Akzent5 2 2 2 7" xfId="2827" xr:uid="{5C88D204-16AA-43F1-8264-B741A2EABF2C}"/>
    <cellStyle name="20 % - Akzent5 2 2 3" xfId="195" xr:uid="{12185869-5F17-4AC1-A577-999618F7DF67}"/>
    <cellStyle name="20 % - Akzent5 2 2 3 2" xfId="531" xr:uid="{30773275-C1F4-4E9E-B5A7-5583529FE4F9}"/>
    <cellStyle name="20 % - Akzent5 2 2 3 2 2" xfId="1203" xr:uid="{1F2BC171-210E-4739-B82B-9C38751A05E6}"/>
    <cellStyle name="20 % - Akzent5 2 2 3 2 2 2" xfId="2547" xr:uid="{57A0954A-C4DC-4F84-9633-09858B4B5972}"/>
    <cellStyle name="20 % - Akzent5 2 2 3 2 2 3" xfId="3891" xr:uid="{8ED4A61C-32DD-4462-A93B-11AE1F5E4FF5}"/>
    <cellStyle name="20 % - Akzent5 2 2 3 2 3" xfId="1875" xr:uid="{A4410E79-54A9-4E94-93E9-A72D3A84F039}"/>
    <cellStyle name="20 % - Akzent5 2 2 3 2 4" xfId="3219" xr:uid="{A4E5CF8D-41B9-46CF-A897-09811A04F355}"/>
    <cellStyle name="20 % - Akzent5 2 2 3 3" xfId="867" xr:uid="{8BBCB746-6142-48FD-BD70-B05D51CBA88F}"/>
    <cellStyle name="20 % - Akzent5 2 2 3 3 2" xfId="2211" xr:uid="{7BD336F0-36BC-412E-9D65-BADAE8D24F16}"/>
    <cellStyle name="20 % - Akzent5 2 2 3 3 3" xfId="3555" xr:uid="{E991AA99-00F5-46FA-BAE8-35CA8E5642D6}"/>
    <cellStyle name="20 % - Akzent5 2 2 3 4" xfId="1539" xr:uid="{EC551399-6016-42F7-84FA-3748482961E3}"/>
    <cellStyle name="20 % - Akzent5 2 2 3 5" xfId="2883" xr:uid="{187F81A0-A1BA-409D-959D-64781E45A229}"/>
    <cellStyle name="20 % - Akzent5 2 2 4" xfId="307" xr:uid="{E61E60A9-A8DB-42B4-AE18-6F3CF6E1F814}"/>
    <cellStyle name="20 % - Akzent5 2 2 4 2" xfId="643" xr:uid="{6DFF52CB-2DE9-433E-9341-988A379C582E}"/>
    <cellStyle name="20 % - Akzent5 2 2 4 2 2" xfId="1315" xr:uid="{9D0B6354-2428-4448-993F-58633F101D64}"/>
    <cellStyle name="20 % - Akzent5 2 2 4 2 2 2" xfId="2659" xr:uid="{D3816E62-7E33-45A9-B7E1-1FD4A0D4BDE1}"/>
    <cellStyle name="20 % - Akzent5 2 2 4 2 2 3" xfId="4003" xr:uid="{4609E385-2790-4E42-A46D-F06EDC53E5E4}"/>
    <cellStyle name="20 % - Akzent5 2 2 4 2 3" xfId="1987" xr:uid="{FD617E93-29F6-4972-8A76-465BACC73840}"/>
    <cellStyle name="20 % - Akzent5 2 2 4 2 4" xfId="3331" xr:uid="{5D920763-ADC8-44C0-8F44-2D0B6651307E}"/>
    <cellStyle name="20 % - Akzent5 2 2 4 3" xfId="979" xr:uid="{8EDB654C-04C9-4116-88B1-9E8E874358F5}"/>
    <cellStyle name="20 % - Akzent5 2 2 4 3 2" xfId="2323" xr:uid="{75D9BA9B-7A7D-4D23-AA12-CD05D22AAB1C}"/>
    <cellStyle name="20 % - Akzent5 2 2 4 3 3" xfId="3667" xr:uid="{48870ABC-1ACA-45B0-B95B-82ACAAF5219C}"/>
    <cellStyle name="20 % - Akzent5 2 2 4 4" xfId="1651" xr:uid="{F791A6A0-5A10-4F90-9321-1D3403B4D44F}"/>
    <cellStyle name="20 % - Akzent5 2 2 4 5" xfId="2995" xr:uid="{1C778F32-23A9-451D-9F4C-39916194A02C}"/>
    <cellStyle name="20 % - Akzent5 2 2 5" xfId="419" xr:uid="{3053E52D-6AAC-4CDA-B135-BC30895576CD}"/>
    <cellStyle name="20 % - Akzent5 2 2 5 2" xfId="1091" xr:uid="{A4585889-6FB3-4E86-BA2C-36B7105FAF91}"/>
    <cellStyle name="20 % - Akzent5 2 2 5 2 2" xfId="2435" xr:uid="{EBA81DAE-16CB-4641-AEE8-96120CC5540A}"/>
    <cellStyle name="20 % - Akzent5 2 2 5 2 3" xfId="3779" xr:uid="{7D23E99D-E3B1-4B6A-8762-B65E51D138DE}"/>
    <cellStyle name="20 % - Akzent5 2 2 5 3" xfId="1763" xr:uid="{C6A28DBB-0B8F-4064-8A9B-7F0DFF2C45D4}"/>
    <cellStyle name="20 % - Akzent5 2 2 5 4" xfId="3107" xr:uid="{58F39163-2763-437C-9168-63010C7E8919}"/>
    <cellStyle name="20 % - Akzent5 2 2 6" xfId="755" xr:uid="{E7E91B4F-C6CF-4C65-B394-310F7EDEFA65}"/>
    <cellStyle name="20 % - Akzent5 2 2 6 2" xfId="2099" xr:uid="{5C227B7B-2C8A-4392-871E-2A994E33BF3D}"/>
    <cellStyle name="20 % - Akzent5 2 2 6 3" xfId="3443" xr:uid="{A511CCE0-24FB-4F17-8133-569768E1E594}"/>
    <cellStyle name="20 % - Akzent5 2 2 7" xfId="1427" xr:uid="{9965DB50-65BD-48FE-AA1C-D25BD6B38670}"/>
    <cellStyle name="20 % - Akzent5 2 2 8" xfId="2771" xr:uid="{6A3133CD-D369-4A0D-AE9D-9D38C86BD68F}"/>
    <cellStyle name="20 % - Akzent5 2 3" xfId="111" xr:uid="{A0A547D4-5BAE-4C6A-85D6-553696460BDD}"/>
    <cellStyle name="20 % - Akzent5 2 3 2" xfId="223" xr:uid="{F7AC7EDD-7CB9-4B1B-BCF6-A3436D5B5B1A}"/>
    <cellStyle name="20 % - Akzent5 2 3 2 2" xfId="559" xr:uid="{A12F78CE-A5C4-456D-AB92-0F4509EB5F35}"/>
    <cellStyle name="20 % - Akzent5 2 3 2 2 2" xfId="1231" xr:uid="{8A7ECA46-E80B-40CE-8FC7-0AD76ED4AA4F}"/>
    <cellStyle name="20 % - Akzent5 2 3 2 2 2 2" xfId="2575" xr:uid="{555F516A-9330-4D7D-9E20-8C500AEE39A3}"/>
    <cellStyle name="20 % - Akzent5 2 3 2 2 2 3" xfId="3919" xr:uid="{121EC163-21BE-4890-8AC2-B46ADEEDAD21}"/>
    <cellStyle name="20 % - Akzent5 2 3 2 2 3" xfId="1903" xr:uid="{24B76324-A2AE-4561-ADF0-6326FEF3BE2D}"/>
    <cellStyle name="20 % - Akzent5 2 3 2 2 4" xfId="3247" xr:uid="{9D1EFCB1-7DBD-4FE3-860B-443C5A986D87}"/>
    <cellStyle name="20 % - Akzent5 2 3 2 3" xfId="895" xr:uid="{F9F498F9-189D-4F84-9CE2-91C404C807BF}"/>
    <cellStyle name="20 % - Akzent5 2 3 2 3 2" xfId="2239" xr:uid="{CB6F0381-AED0-48B8-BC02-6D7D7E6897DA}"/>
    <cellStyle name="20 % - Akzent5 2 3 2 3 3" xfId="3583" xr:uid="{C3B3B940-4D4B-4B5B-BCB8-66689A29A44E}"/>
    <cellStyle name="20 % - Akzent5 2 3 2 4" xfId="1567" xr:uid="{DEFD0A93-9235-49DA-964D-1A02033173E3}"/>
    <cellStyle name="20 % - Akzent5 2 3 2 5" xfId="2911" xr:uid="{64CA8662-6012-4ABD-8729-2013F146E9D0}"/>
    <cellStyle name="20 % - Akzent5 2 3 3" xfId="335" xr:uid="{C3C13F35-2054-495E-882A-0696F5002A88}"/>
    <cellStyle name="20 % - Akzent5 2 3 3 2" xfId="671" xr:uid="{CB466659-341B-4BE6-A508-11C1ECC648F2}"/>
    <cellStyle name="20 % - Akzent5 2 3 3 2 2" xfId="1343" xr:uid="{027CAC84-6014-44DC-AC88-46C9B007DF6B}"/>
    <cellStyle name="20 % - Akzent5 2 3 3 2 2 2" xfId="2687" xr:uid="{63838694-BA39-4708-A556-F2C832770BF1}"/>
    <cellStyle name="20 % - Akzent5 2 3 3 2 2 3" xfId="4031" xr:uid="{850F3DDF-625C-48A6-A8D9-E816ACE85EEA}"/>
    <cellStyle name="20 % - Akzent5 2 3 3 2 3" xfId="2015" xr:uid="{4B21E2A1-B92B-4EBB-9A8D-CAB8B3CF4916}"/>
    <cellStyle name="20 % - Akzent5 2 3 3 2 4" xfId="3359" xr:uid="{F16D8B33-6692-4BA9-9353-00B401826A8C}"/>
    <cellStyle name="20 % - Akzent5 2 3 3 3" xfId="1007" xr:uid="{E3FE737C-50ED-4206-A918-5E1011C1EA60}"/>
    <cellStyle name="20 % - Akzent5 2 3 3 3 2" xfId="2351" xr:uid="{517B96B2-C07D-468E-B57B-4DB3DF5891CD}"/>
    <cellStyle name="20 % - Akzent5 2 3 3 3 3" xfId="3695" xr:uid="{B889E7B1-FCC9-4FA1-B52F-29CC5C265827}"/>
    <cellStyle name="20 % - Akzent5 2 3 3 4" xfId="1679" xr:uid="{9F3DDABA-C147-4E02-814E-C5BA7374DC10}"/>
    <cellStyle name="20 % - Akzent5 2 3 3 5" xfId="3023" xr:uid="{B9C1C43A-3CD6-4293-A8A9-7315C0278BD6}"/>
    <cellStyle name="20 % - Akzent5 2 3 4" xfId="447" xr:uid="{5F97C789-FA68-48B6-858D-7D26E3E4253A}"/>
    <cellStyle name="20 % - Akzent5 2 3 4 2" xfId="1119" xr:uid="{C58546F2-868B-4F02-A3CB-E85F5C6326EC}"/>
    <cellStyle name="20 % - Akzent5 2 3 4 2 2" xfId="2463" xr:uid="{310ED67C-4802-487A-AB61-5380C44660C1}"/>
    <cellStyle name="20 % - Akzent5 2 3 4 2 3" xfId="3807" xr:uid="{641162C1-2FF1-4A34-8BBD-81F16AB6E3A7}"/>
    <cellStyle name="20 % - Akzent5 2 3 4 3" xfId="1791" xr:uid="{54928F96-7654-4786-AB27-E3E9C11A4DFC}"/>
    <cellStyle name="20 % - Akzent5 2 3 4 4" xfId="3135" xr:uid="{E36BDA63-058E-4C3E-82AE-6E7F66A7DD53}"/>
    <cellStyle name="20 % - Akzent5 2 3 5" xfId="783" xr:uid="{8B792AEC-7BA0-4105-8F81-166A9577334A}"/>
    <cellStyle name="20 % - Akzent5 2 3 5 2" xfId="2127" xr:uid="{FB74AF7F-01AE-47CE-BB4C-24A269F51C48}"/>
    <cellStyle name="20 % - Akzent5 2 3 5 3" xfId="3471" xr:uid="{D1A046D8-741F-46AF-B89C-970D8A15E865}"/>
    <cellStyle name="20 % - Akzent5 2 3 6" xfId="1455" xr:uid="{AF280C4B-207C-42DA-9014-C6A4B9D95044}"/>
    <cellStyle name="20 % - Akzent5 2 3 7" xfId="2799" xr:uid="{72544AF0-4C2D-418A-B203-19B2FC40739E}"/>
    <cellStyle name="20 % - Akzent5 2 4" xfId="167" xr:uid="{FA2F18B8-C021-46BC-9439-F72FB7541B76}"/>
    <cellStyle name="20 % - Akzent5 2 4 2" xfId="503" xr:uid="{0FFA19C2-F53C-45EA-B7B0-705C83EC2C3F}"/>
    <cellStyle name="20 % - Akzent5 2 4 2 2" xfId="1175" xr:uid="{AA021FD0-C238-4013-A1DD-B7F415DF5465}"/>
    <cellStyle name="20 % - Akzent5 2 4 2 2 2" xfId="2519" xr:uid="{310E8230-D922-40E7-BE08-3E06F9E386E1}"/>
    <cellStyle name="20 % - Akzent5 2 4 2 2 3" xfId="3863" xr:uid="{502E8140-8040-457F-BC6A-04AC67F3E178}"/>
    <cellStyle name="20 % - Akzent5 2 4 2 3" xfId="1847" xr:uid="{D393BA01-A606-41F3-89C5-32AB46A32D14}"/>
    <cellStyle name="20 % - Akzent5 2 4 2 4" xfId="3191" xr:uid="{FD3DF5EA-940C-4C8B-8605-A2FFABEEDFEF}"/>
    <cellStyle name="20 % - Akzent5 2 4 3" xfId="839" xr:uid="{F81973C1-1BAE-40D8-A0F4-2F02427FBE3C}"/>
    <cellStyle name="20 % - Akzent5 2 4 3 2" xfId="2183" xr:uid="{07262A54-6F75-4FEA-9A18-5F3297D73FB1}"/>
    <cellStyle name="20 % - Akzent5 2 4 3 3" xfId="3527" xr:uid="{CA283360-08E0-452C-872B-603B81E30283}"/>
    <cellStyle name="20 % - Akzent5 2 4 4" xfId="1511" xr:uid="{8E3A2498-7E57-4EBA-8B84-61B2CF16F57A}"/>
    <cellStyle name="20 % - Akzent5 2 4 5" xfId="2855" xr:uid="{AC3BAEDF-0B9C-4BA2-A045-873C928CC041}"/>
    <cellStyle name="20 % - Akzent5 2 5" xfId="279" xr:uid="{0AAE2552-A736-404A-8C92-00EC33463225}"/>
    <cellStyle name="20 % - Akzent5 2 5 2" xfId="615" xr:uid="{C8FA57A1-5C7E-47F8-BF86-5EED1B085C6F}"/>
    <cellStyle name="20 % - Akzent5 2 5 2 2" xfId="1287" xr:uid="{0C9E1640-2306-4FD7-8DCF-5CA7C59BECE3}"/>
    <cellStyle name="20 % - Akzent5 2 5 2 2 2" xfId="2631" xr:uid="{30E67B9A-8099-4472-A192-C110B3BF01F3}"/>
    <cellStyle name="20 % - Akzent5 2 5 2 2 3" xfId="3975" xr:uid="{352421C2-8D8F-44F8-A135-CF4CEAB4FA86}"/>
    <cellStyle name="20 % - Akzent5 2 5 2 3" xfId="1959" xr:uid="{62784C78-A111-4D68-B37E-933CFE752028}"/>
    <cellStyle name="20 % - Akzent5 2 5 2 4" xfId="3303" xr:uid="{2B8C6632-C116-493B-BC97-7910244A9D07}"/>
    <cellStyle name="20 % - Akzent5 2 5 3" xfId="951" xr:uid="{4BB696E0-B489-40AA-970B-EBA592941B65}"/>
    <cellStyle name="20 % - Akzent5 2 5 3 2" xfId="2295" xr:uid="{75252218-897C-41D6-A84E-B75E840B7611}"/>
    <cellStyle name="20 % - Akzent5 2 5 3 3" xfId="3639" xr:uid="{300D5398-D0C5-491F-A011-2BB6754A46C7}"/>
    <cellStyle name="20 % - Akzent5 2 5 4" xfId="1623" xr:uid="{0D090C38-1EF4-42B3-BBD5-FB5214EC19B3}"/>
    <cellStyle name="20 % - Akzent5 2 5 5" xfId="2967" xr:uid="{C75D47B0-B605-4875-9CD6-49BAB177395C}"/>
    <cellStyle name="20 % - Akzent5 2 6" xfId="391" xr:uid="{FC9F71AD-C284-4091-AA57-616242E7C466}"/>
    <cellStyle name="20 % - Akzent5 2 6 2" xfId="1063" xr:uid="{04D3056E-BA26-4C27-A6E6-5912364BBBD2}"/>
    <cellStyle name="20 % - Akzent5 2 6 2 2" xfId="2407" xr:uid="{81CC8C8C-EBD2-42DF-AC09-F6D820F5F567}"/>
    <cellStyle name="20 % - Akzent5 2 6 2 3" xfId="3751" xr:uid="{322F608E-FF04-494A-8B39-E5349AA29373}"/>
    <cellStyle name="20 % - Akzent5 2 6 3" xfId="1735" xr:uid="{D0B8E570-87BC-4ABC-AEF5-6239C2DAA56B}"/>
    <cellStyle name="20 % - Akzent5 2 6 4" xfId="3079" xr:uid="{C10879A8-A2D2-469E-9812-05874A62D743}"/>
    <cellStyle name="20 % - Akzent5 2 7" xfId="727" xr:uid="{DC7AD291-A3E5-49DB-A636-10880BEBA0E5}"/>
    <cellStyle name="20 % - Akzent5 2 7 2" xfId="2071" xr:uid="{FE9DFB20-B92E-4343-9325-2DF61CF6813D}"/>
    <cellStyle name="20 % - Akzent5 2 7 3" xfId="3415" xr:uid="{4D526EC5-A80E-4A5E-8340-F990561C6BB6}"/>
    <cellStyle name="20 % - Akzent5 2 8" xfId="1399" xr:uid="{B0ECF3F3-0ACF-47E3-94E5-C0EA0C11F1D3}"/>
    <cellStyle name="20 % - Akzent5 2 9" xfId="2743" xr:uid="{5890C313-0DA2-4506-9D95-76F72776EEDD}"/>
    <cellStyle name="20 % - Akzent5 3" xfId="69" xr:uid="{27CC6BF5-F3FD-44C3-B5F7-AEC49F629B71}"/>
    <cellStyle name="20 % - Akzent5 3 2" xfId="125" xr:uid="{DD917E50-973B-44DD-84E4-08BFDAB72E65}"/>
    <cellStyle name="20 % - Akzent5 3 2 2" xfId="237" xr:uid="{D31F7CA1-4102-40BB-B8A0-3776739EB204}"/>
    <cellStyle name="20 % - Akzent5 3 2 2 2" xfId="573" xr:uid="{A3190DEB-C3CA-4151-878F-8BF0CCD0E54F}"/>
    <cellStyle name="20 % - Akzent5 3 2 2 2 2" xfId="1245" xr:uid="{1A449B50-6CDB-4C81-A18B-D4ADD30E02C8}"/>
    <cellStyle name="20 % - Akzent5 3 2 2 2 2 2" xfId="2589" xr:uid="{712E9314-3DAE-431E-B6EF-C88A1450D548}"/>
    <cellStyle name="20 % - Akzent5 3 2 2 2 2 3" xfId="3933" xr:uid="{282FD1DE-C608-4AF4-8FB1-6482925163BE}"/>
    <cellStyle name="20 % - Akzent5 3 2 2 2 3" xfId="1917" xr:uid="{8CDCACF6-612C-4950-9965-0A4B8EC17BA7}"/>
    <cellStyle name="20 % - Akzent5 3 2 2 2 4" xfId="3261" xr:uid="{9F01259F-04D6-4002-B735-0E19DED73BEB}"/>
    <cellStyle name="20 % - Akzent5 3 2 2 3" xfId="909" xr:uid="{42732A75-36E7-4795-9643-EB6896EBA277}"/>
    <cellStyle name="20 % - Akzent5 3 2 2 3 2" xfId="2253" xr:uid="{28151A24-533C-4514-BF49-25425E449E21}"/>
    <cellStyle name="20 % - Akzent5 3 2 2 3 3" xfId="3597" xr:uid="{4488082D-200E-4960-AF67-1D13C1CF8ACC}"/>
    <cellStyle name="20 % - Akzent5 3 2 2 4" xfId="1581" xr:uid="{9CBA3D68-A3B0-4ACA-B564-3A96715774E5}"/>
    <cellStyle name="20 % - Akzent5 3 2 2 5" xfId="2925" xr:uid="{B5249B49-3B2D-49A1-8B36-B4C9E57A4798}"/>
    <cellStyle name="20 % - Akzent5 3 2 3" xfId="349" xr:uid="{EA11ECB6-F517-429F-8C85-91878CAA6F05}"/>
    <cellStyle name="20 % - Akzent5 3 2 3 2" xfId="685" xr:uid="{F998913C-B91D-4B3A-81A9-8EA06783B6E4}"/>
    <cellStyle name="20 % - Akzent5 3 2 3 2 2" xfId="1357" xr:uid="{0946770C-5C00-4736-B79A-1535A36DFFE3}"/>
    <cellStyle name="20 % - Akzent5 3 2 3 2 2 2" xfId="2701" xr:uid="{A1D50B90-9527-46F0-8B2F-6F86CCA9A60C}"/>
    <cellStyle name="20 % - Akzent5 3 2 3 2 2 3" xfId="4045" xr:uid="{8E3A9681-1D37-4ADE-BCA6-98AAF40D7E88}"/>
    <cellStyle name="20 % - Akzent5 3 2 3 2 3" xfId="2029" xr:uid="{78EDA172-A405-4DAD-AD47-6F926B3E9E62}"/>
    <cellStyle name="20 % - Akzent5 3 2 3 2 4" xfId="3373" xr:uid="{92BC0BF8-877C-4CCF-823D-DC01901F78F8}"/>
    <cellStyle name="20 % - Akzent5 3 2 3 3" xfId="1021" xr:uid="{8F8EBE0C-2E34-4372-A143-2A6483A73F64}"/>
    <cellStyle name="20 % - Akzent5 3 2 3 3 2" xfId="2365" xr:uid="{E38D3948-3ED2-4CFF-ABBB-0CE6C271B43F}"/>
    <cellStyle name="20 % - Akzent5 3 2 3 3 3" xfId="3709" xr:uid="{687424B6-74C5-432E-B84A-909566A193B6}"/>
    <cellStyle name="20 % - Akzent5 3 2 3 4" xfId="1693" xr:uid="{90471EA7-D3FC-4365-9D10-97881ACB9570}"/>
    <cellStyle name="20 % - Akzent5 3 2 3 5" xfId="3037" xr:uid="{19AA1013-0CE2-4EA1-8288-8D16FA86C2AE}"/>
    <cellStyle name="20 % - Akzent5 3 2 4" xfId="461" xr:uid="{E8494A73-017D-444E-B4EC-5D683FC288B3}"/>
    <cellStyle name="20 % - Akzent5 3 2 4 2" xfId="1133" xr:uid="{952D7C79-0156-45B5-BC8B-0DE44684BC55}"/>
    <cellStyle name="20 % - Akzent5 3 2 4 2 2" xfId="2477" xr:uid="{C32D5FFC-4A5F-4D82-BCF7-8DF3EC94F4F3}"/>
    <cellStyle name="20 % - Akzent5 3 2 4 2 3" xfId="3821" xr:uid="{44458480-FBC4-44D5-9683-CA9970E98ADF}"/>
    <cellStyle name="20 % - Akzent5 3 2 4 3" xfId="1805" xr:uid="{87A879FA-E87F-41A3-B370-281A551799AB}"/>
    <cellStyle name="20 % - Akzent5 3 2 4 4" xfId="3149" xr:uid="{1B93582E-858D-4FE0-86E3-747FF10AC7B8}"/>
    <cellStyle name="20 % - Akzent5 3 2 5" xfId="797" xr:uid="{0295786A-D260-4717-9601-FC1AB4FACD8B}"/>
    <cellStyle name="20 % - Akzent5 3 2 5 2" xfId="2141" xr:uid="{92EE5DEF-7B11-401E-B18B-C121ED2FF54E}"/>
    <cellStyle name="20 % - Akzent5 3 2 5 3" xfId="3485" xr:uid="{E50D2A09-7FEC-47E6-A683-E9A41FFE75FB}"/>
    <cellStyle name="20 % - Akzent5 3 2 6" xfId="1469" xr:uid="{0F3C534B-3128-49B1-AF18-DB67BA0993CA}"/>
    <cellStyle name="20 % - Akzent5 3 2 7" xfId="2813" xr:uid="{6BB6149C-4297-4523-A330-B4F1C97B87B1}"/>
    <cellStyle name="20 % - Akzent5 3 3" xfId="181" xr:uid="{6BD2A3C2-5E5E-4F30-87D6-9B9B47F09928}"/>
    <cellStyle name="20 % - Akzent5 3 3 2" xfId="517" xr:uid="{BD645459-7065-42D4-ADCE-5D732E2AA5C0}"/>
    <cellStyle name="20 % - Akzent5 3 3 2 2" xfId="1189" xr:uid="{024BDD83-8048-4937-B488-19C27415EE53}"/>
    <cellStyle name="20 % - Akzent5 3 3 2 2 2" xfId="2533" xr:uid="{529AB6B4-A5A9-4BD0-9000-BB08DB3C7398}"/>
    <cellStyle name="20 % - Akzent5 3 3 2 2 3" xfId="3877" xr:uid="{A70FCE8A-4509-49D4-9721-2F67808797E4}"/>
    <cellStyle name="20 % - Akzent5 3 3 2 3" xfId="1861" xr:uid="{F30708B6-D0E5-4491-9C42-44213CB81D3A}"/>
    <cellStyle name="20 % - Akzent5 3 3 2 4" xfId="3205" xr:uid="{744ADCC4-B941-42B4-933E-C9DF16A08EF2}"/>
    <cellStyle name="20 % - Akzent5 3 3 3" xfId="853" xr:uid="{E41BBBB0-F69B-453E-9068-19B330DD6E0F}"/>
    <cellStyle name="20 % - Akzent5 3 3 3 2" xfId="2197" xr:uid="{B739CE66-AEAB-42DA-893C-667975BF79C3}"/>
    <cellStyle name="20 % - Akzent5 3 3 3 3" xfId="3541" xr:uid="{A5DC7C39-7C4F-4BA4-9A85-87FCE9DC4C24}"/>
    <cellStyle name="20 % - Akzent5 3 3 4" xfId="1525" xr:uid="{E4EE2CC3-9F11-4579-A6BC-90F26A214BE0}"/>
    <cellStyle name="20 % - Akzent5 3 3 5" xfId="2869" xr:uid="{6D372D06-F56C-4BA8-9049-E53B5E73D418}"/>
    <cellStyle name="20 % - Akzent5 3 4" xfId="293" xr:uid="{7F621446-8C31-4000-B479-6BE574FE68C4}"/>
    <cellStyle name="20 % - Akzent5 3 4 2" xfId="629" xr:uid="{1BB5EB43-8987-4BC0-B183-845DB7015B49}"/>
    <cellStyle name="20 % - Akzent5 3 4 2 2" xfId="1301" xr:uid="{69EEF30C-3BD3-4F6B-A16D-D6C3E5A5F535}"/>
    <cellStyle name="20 % - Akzent5 3 4 2 2 2" xfId="2645" xr:uid="{16472CE3-69DF-4CE7-8834-642A4ECBB24F}"/>
    <cellStyle name="20 % - Akzent5 3 4 2 2 3" xfId="3989" xr:uid="{38C02E69-6A79-44DA-BC1C-07064A758E6E}"/>
    <cellStyle name="20 % - Akzent5 3 4 2 3" xfId="1973" xr:uid="{50492871-63E3-40D9-880F-5D3430087705}"/>
    <cellStyle name="20 % - Akzent5 3 4 2 4" xfId="3317" xr:uid="{8D01634C-0033-4261-8AD2-3B29F1C33DCD}"/>
    <cellStyle name="20 % - Akzent5 3 4 3" xfId="965" xr:uid="{262A3972-7C37-4A73-A8AA-B82B89397404}"/>
    <cellStyle name="20 % - Akzent5 3 4 3 2" xfId="2309" xr:uid="{70930D2D-E5A4-4634-A6D9-69137AD70F6C}"/>
    <cellStyle name="20 % - Akzent5 3 4 3 3" xfId="3653" xr:uid="{C7587484-8EA6-4753-9EF7-E4E9A4A1057F}"/>
    <cellStyle name="20 % - Akzent5 3 4 4" xfId="1637" xr:uid="{71009135-D5CA-4B72-B0F4-B296C6C07EEA}"/>
    <cellStyle name="20 % - Akzent5 3 4 5" xfId="2981" xr:uid="{0857E4D5-ECC5-4B39-831A-F2DBEB451D34}"/>
    <cellStyle name="20 % - Akzent5 3 5" xfId="405" xr:uid="{7699151A-9363-4E27-B3BA-DC281D1620BE}"/>
    <cellStyle name="20 % - Akzent5 3 5 2" xfId="1077" xr:uid="{5C3064FB-B507-4E82-97A5-CA96E513A0AA}"/>
    <cellStyle name="20 % - Akzent5 3 5 2 2" xfId="2421" xr:uid="{9DD420AF-11C4-4445-996E-F050A7417110}"/>
    <cellStyle name="20 % - Akzent5 3 5 2 3" xfId="3765" xr:uid="{785646CD-18C3-4E60-A63C-9F0E40B3F2C1}"/>
    <cellStyle name="20 % - Akzent5 3 5 3" xfId="1749" xr:uid="{D1D7DEFE-67F5-4C41-BC8A-759C784B03A1}"/>
    <cellStyle name="20 % - Akzent5 3 5 4" xfId="3093" xr:uid="{19697010-A1AD-49B4-A482-163D68A22266}"/>
    <cellStyle name="20 % - Akzent5 3 6" xfId="741" xr:uid="{F6D25288-8B63-49BD-A5A9-20D5F9D163E3}"/>
    <cellStyle name="20 % - Akzent5 3 6 2" xfId="2085" xr:uid="{C1008A01-33B4-4F19-BA2C-7E9EE91FEC56}"/>
    <cellStyle name="20 % - Akzent5 3 6 3" xfId="3429" xr:uid="{67686117-B940-42EB-82C4-9FD4AF664D04}"/>
    <cellStyle name="20 % - Akzent5 3 7" xfId="1413" xr:uid="{D8F525F2-7CF9-4591-99A9-0EC390EEEBA5}"/>
    <cellStyle name="20 % - Akzent5 3 8" xfId="2757" xr:uid="{7E43A484-AA53-4F98-B266-B511894DF95A}"/>
    <cellStyle name="20 % - Akzent5 4" xfId="97" xr:uid="{112DF12E-2379-4642-86BA-D18AD4D1DAD0}"/>
    <cellStyle name="20 % - Akzent5 4 2" xfId="209" xr:uid="{618846FA-2362-4DFA-A8C9-8576FD4EC8BE}"/>
    <cellStyle name="20 % - Akzent5 4 2 2" xfId="545" xr:uid="{01E54E47-026C-4018-AF5E-DEA759BCAB87}"/>
    <cellStyle name="20 % - Akzent5 4 2 2 2" xfId="1217" xr:uid="{1D0FF731-7175-47AE-9210-DA0F6771096E}"/>
    <cellStyle name="20 % - Akzent5 4 2 2 2 2" xfId="2561" xr:uid="{589EEADE-8C7D-42F4-9ADC-42F3E8763107}"/>
    <cellStyle name="20 % - Akzent5 4 2 2 2 3" xfId="3905" xr:uid="{79532D69-556A-4AF4-B943-D7A979F38139}"/>
    <cellStyle name="20 % - Akzent5 4 2 2 3" xfId="1889" xr:uid="{6CB5F6B1-884F-4817-8A4C-A41D3ACF1E7B}"/>
    <cellStyle name="20 % - Akzent5 4 2 2 4" xfId="3233" xr:uid="{DC9FA685-34E3-468C-8115-038F4A94BF69}"/>
    <cellStyle name="20 % - Akzent5 4 2 3" xfId="881" xr:uid="{52A005E2-7F10-4669-8D49-F830E27C4AA2}"/>
    <cellStyle name="20 % - Akzent5 4 2 3 2" xfId="2225" xr:uid="{6564EB1A-2A53-4421-941F-3681ADED663B}"/>
    <cellStyle name="20 % - Akzent5 4 2 3 3" xfId="3569" xr:uid="{4DB5F66E-2AD7-4B76-B5AF-5685E08702C1}"/>
    <cellStyle name="20 % - Akzent5 4 2 4" xfId="1553" xr:uid="{3A80F4CA-1617-46C3-A070-E56CA134CAB7}"/>
    <cellStyle name="20 % - Akzent5 4 2 5" xfId="2897" xr:uid="{7EFB1C5A-8B2F-411F-9B54-A2DBB6BF24D2}"/>
    <cellStyle name="20 % - Akzent5 4 3" xfId="321" xr:uid="{0DB42BFA-F132-4559-9F6A-07CA0F0710F2}"/>
    <cellStyle name="20 % - Akzent5 4 3 2" xfId="657" xr:uid="{2525AA3E-8C8F-4BE4-A949-5A99C1934C76}"/>
    <cellStyle name="20 % - Akzent5 4 3 2 2" xfId="1329" xr:uid="{5F639320-FFD9-4DB7-B184-E0739C2A211B}"/>
    <cellStyle name="20 % - Akzent5 4 3 2 2 2" xfId="2673" xr:uid="{B7F5BA53-E705-441E-9EBF-ABCBC8C89F51}"/>
    <cellStyle name="20 % - Akzent5 4 3 2 2 3" xfId="4017" xr:uid="{23B36597-AC30-44F8-A6B6-3E752A74C459}"/>
    <cellStyle name="20 % - Akzent5 4 3 2 3" xfId="2001" xr:uid="{265D4BDD-3236-4C6B-B027-D58D9993F3E3}"/>
    <cellStyle name="20 % - Akzent5 4 3 2 4" xfId="3345" xr:uid="{F84D1E11-967A-4098-BE94-8118E6E26D6A}"/>
    <cellStyle name="20 % - Akzent5 4 3 3" xfId="993" xr:uid="{5A958CBB-D09A-40B3-971F-D08E3C679E27}"/>
    <cellStyle name="20 % - Akzent5 4 3 3 2" xfId="2337" xr:uid="{541D45A7-BDE1-4574-977C-C386C554B395}"/>
    <cellStyle name="20 % - Akzent5 4 3 3 3" xfId="3681" xr:uid="{5AC23204-3B7B-43E6-9AC1-B58A3CD32B7B}"/>
    <cellStyle name="20 % - Akzent5 4 3 4" xfId="1665" xr:uid="{5818656C-531E-413E-94DB-2FDB7DDF7A05}"/>
    <cellStyle name="20 % - Akzent5 4 3 5" xfId="3009" xr:uid="{90DA3C00-C369-4B36-A4BD-495ACB167823}"/>
    <cellStyle name="20 % - Akzent5 4 4" xfId="433" xr:uid="{B2C64695-822F-473A-B845-214425DC1F4D}"/>
    <cellStyle name="20 % - Akzent5 4 4 2" xfId="1105" xr:uid="{5C0D4911-B47B-44A9-B262-764F46EF4678}"/>
    <cellStyle name="20 % - Akzent5 4 4 2 2" xfId="2449" xr:uid="{E93A6092-ADC1-4351-A11B-94DF03A84950}"/>
    <cellStyle name="20 % - Akzent5 4 4 2 3" xfId="3793" xr:uid="{C2B61D8D-DE00-4795-8557-876C6B25735F}"/>
    <cellStyle name="20 % - Akzent5 4 4 3" xfId="1777" xr:uid="{4E8D124F-EDC1-4BA6-B535-083AC9A930C1}"/>
    <cellStyle name="20 % - Akzent5 4 4 4" xfId="3121" xr:uid="{8FC26C8C-F52A-4E4D-B3FC-A5D1AE49A1DE}"/>
    <cellStyle name="20 % - Akzent5 4 5" xfId="769" xr:uid="{2B5184DD-0188-46CE-AE38-CE911E4A1D6A}"/>
    <cellStyle name="20 % - Akzent5 4 5 2" xfId="2113" xr:uid="{24938834-BA20-4A30-9C17-1452B1495817}"/>
    <cellStyle name="20 % - Akzent5 4 5 3" xfId="3457" xr:uid="{9F3DD1A5-3F80-47A0-88A2-E5C2412749CC}"/>
    <cellStyle name="20 % - Akzent5 4 6" xfId="1441" xr:uid="{C7CC8967-E443-4758-9EC4-74D47188B362}"/>
    <cellStyle name="20 % - Akzent5 4 7" xfId="2785" xr:uid="{9640C9DE-9B7D-4743-82F0-FA847DF84817}"/>
    <cellStyle name="20 % - Akzent5 5" xfId="153" xr:uid="{A5ED0175-FD9F-4E71-AAEB-2AEC4570B7A5}"/>
    <cellStyle name="20 % - Akzent5 5 2" xfId="489" xr:uid="{26201F1A-1D27-4550-99AD-04FEABDCFF21}"/>
    <cellStyle name="20 % - Akzent5 5 2 2" xfId="1161" xr:uid="{8BA8D1BE-7175-4E83-9A80-6FE35C79B7E1}"/>
    <cellStyle name="20 % - Akzent5 5 2 2 2" xfId="2505" xr:uid="{9A27B93F-BDFC-4771-9038-0AB664E93862}"/>
    <cellStyle name="20 % - Akzent5 5 2 2 3" xfId="3849" xr:uid="{C24EEF27-F1AA-4EFF-9121-248150D56411}"/>
    <cellStyle name="20 % - Akzent5 5 2 3" xfId="1833" xr:uid="{819E01C2-3F49-49BC-9D94-8AFAF43E6B08}"/>
    <cellStyle name="20 % - Akzent5 5 2 4" xfId="3177" xr:uid="{46E5460C-146F-4183-BA29-1980799FE7C0}"/>
    <cellStyle name="20 % - Akzent5 5 3" xfId="825" xr:uid="{758E9F95-E6E3-40E4-B5BB-CEC330A45375}"/>
    <cellStyle name="20 % - Akzent5 5 3 2" xfId="2169" xr:uid="{176893FE-1824-4402-98C1-7D079C025BEE}"/>
    <cellStyle name="20 % - Akzent5 5 3 3" xfId="3513" xr:uid="{60A59342-9A9C-42DD-A268-F39BBB26BAE8}"/>
    <cellStyle name="20 % - Akzent5 5 4" xfId="1497" xr:uid="{25EE84D1-9F6C-47CA-91A6-361F4B01CCF3}"/>
    <cellStyle name="20 % - Akzent5 5 5" xfId="2841" xr:uid="{BB046E19-7F7F-495D-8DC8-3D7F17848134}"/>
    <cellStyle name="20 % - Akzent5 6" xfId="265" xr:uid="{8F8A8BF1-E6EF-46E4-8A59-4C8E39379FFF}"/>
    <cellStyle name="20 % - Akzent5 6 2" xfId="601" xr:uid="{4C730C8C-B6FC-4D13-84B1-2C10E6420D1F}"/>
    <cellStyle name="20 % - Akzent5 6 2 2" xfId="1273" xr:uid="{D2F29382-A32D-4219-AFFB-09B1B69193E9}"/>
    <cellStyle name="20 % - Akzent5 6 2 2 2" xfId="2617" xr:uid="{741D9158-A89B-47F2-AED2-7AC8B303CB6E}"/>
    <cellStyle name="20 % - Akzent5 6 2 2 3" xfId="3961" xr:uid="{4F258F5F-BB19-48DF-A63D-4FFF5ED59513}"/>
    <cellStyle name="20 % - Akzent5 6 2 3" xfId="1945" xr:uid="{3E1B1372-1E57-4DE5-B42E-D9F485F3DEB7}"/>
    <cellStyle name="20 % - Akzent5 6 2 4" xfId="3289" xr:uid="{E8B5E0EF-53C2-4533-A62A-D9D35EE0E56E}"/>
    <cellStyle name="20 % - Akzent5 6 3" xfId="937" xr:uid="{92C7971B-6BFE-4B1F-9E7C-807D76883FD1}"/>
    <cellStyle name="20 % - Akzent5 6 3 2" xfId="2281" xr:uid="{827AEB78-C154-4FD5-A2F3-0F7750D18434}"/>
    <cellStyle name="20 % - Akzent5 6 3 3" xfId="3625" xr:uid="{89AB4D12-7D71-421F-B936-5A7F6AFC9138}"/>
    <cellStyle name="20 % - Akzent5 6 4" xfId="1609" xr:uid="{371B038E-45A2-4099-ABA3-D195273228A7}"/>
    <cellStyle name="20 % - Akzent5 6 5" xfId="2953" xr:uid="{358FB807-5101-4899-BA62-36DCE2A8403E}"/>
    <cellStyle name="20 % - Akzent5 7" xfId="377" xr:uid="{F4A4276C-AB3A-4B58-9D24-5430431E518A}"/>
    <cellStyle name="20 % - Akzent5 7 2" xfId="1049" xr:uid="{BE263397-5BBB-435D-BF17-A5D05D445FC7}"/>
    <cellStyle name="20 % - Akzent5 7 2 2" xfId="2393" xr:uid="{0C035241-F1A2-419D-BE8E-011258CD2CA6}"/>
    <cellStyle name="20 % - Akzent5 7 2 3" xfId="3737" xr:uid="{CA54AD90-488C-4AE8-839B-B7A6803F7D35}"/>
    <cellStyle name="20 % - Akzent5 7 3" xfId="1721" xr:uid="{BBDE0754-23DA-4A48-A349-0FFDEC016684}"/>
    <cellStyle name="20 % - Akzent5 7 4" xfId="3065" xr:uid="{CDAA2FEC-1D34-49D8-83D4-6A47A5E303DB}"/>
    <cellStyle name="20 % - Akzent5 8" xfId="713" xr:uid="{BC742898-7375-4F58-B5DE-70644CE1D83A}"/>
    <cellStyle name="20 % - Akzent5 8 2" xfId="2057" xr:uid="{9F31600C-C894-476A-BF78-E665C63C6589}"/>
    <cellStyle name="20 % - Akzent5 8 3" xfId="3401" xr:uid="{EDBB02E5-F0A9-40FD-AC7C-08A9A7F4D2EB}"/>
    <cellStyle name="20 % - Akzent5 9" xfId="1385" xr:uid="{892CF509-2F67-4A14-AFD7-55F86100CCA8}"/>
    <cellStyle name="20 % - Akzent6 10" xfId="2731" xr:uid="{201402BC-CB2D-4887-80F0-2B46D76EA327}"/>
    <cellStyle name="20 % - Akzent6 11" xfId="41" xr:uid="{0F4D866E-5083-4335-A96F-DC0C3BAFE018}"/>
    <cellStyle name="20 % - Akzent6 2" xfId="57" xr:uid="{AB05E23F-3584-43D9-883C-D11581BC0F17}"/>
    <cellStyle name="20 % - Akzent6 2 2" xfId="85" xr:uid="{C9FD2C63-3B2D-4E92-BD31-D0A0739C8E01}"/>
    <cellStyle name="20 % - Akzent6 2 2 2" xfId="141" xr:uid="{27A0BF42-863B-4B9B-944C-E646FD6BCB6A}"/>
    <cellStyle name="20 % - Akzent6 2 2 2 2" xfId="253" xr:uid="{50E67060-8A43-4D0F-96B2-08CB523DB229}"/>
    <cellStyle name="20 % - Akzent6 2 2 2 2 2" xfId="589" xr:uid="{32EAABCF-AFBF-4899-B9D4-FC3ED8AECAF1}"/>
    <cellStyle name="20 % - Akzent6 2 2 2 2 2 2" xfId="1261" xr:uid="{29E2E8EF-CD1E-4A89-A481-00138D23B964}"/>
    <cellStyle name="20 % - Akzent6 2 2 2 2 2 2 2" xfId="2605" xr:uid="{5F5DCDCA-D400-4D18-AEB4-07B51E8C9396}"/>
    <cellStyle name="20 % - Akzent6 2 2 2 2 2 2 3" xfId="3949" xr:uid="{D6FB1088-B915-45F2-B0A6-4F25F3425799}"/>
    <cellStyle name="20 % - Akzent6 2 2 2 2 2 3" xfId="1933" xr:uid="{31E6F4C2-CCBC-466E-985A-8E47E920209E}"/>
    <cellStyle name="20 % - Akzent6 2 2 2 2 2 4" xfId="3277" xr:uid="{110DBCFA-04B3-43A4-8C36-DE8AFD9A86D1}"/>
    <cellStyle name="20 % - Akzent6 2 2 2 2 3" xfId="925" xr:uid="{7D7EFCE7-AC2D-4214-B3BF-3AFA17588879}"/>
    <cellStyle name="20 % - Akzent6 2 2 2 2 3 2" xfId="2269" xr:uid="{B06CC46B-EFBF-45D3-90E5-869099A22A27}"/>
    <cellStyle name="20 % - Akzent6 2 2 2 2 3 3" xfId="3613" xr:uid="{444FDE45-7203-48C1-98ED-E7A2E87BDA51}"/>
    <cellStyle name="20 % - Akzent6 2 2 2 2 4" xfId="1597" xr:uid="{8019953D-A404-4C9C-B8DD-4188181A6F56}"/>
    <cellStyle name="20 % - Akzent6 2 2 2 2 5" xfId="2941" xr:uid="{897C2CD8-63C1-4860-976A-00FDF3C0214A}"/>
    <cellStyle name="20 % - Akzent6 2 2 2 3" xfId="365" xr:uid="{2DEDC380-611F-41F4-B92E-59C42C3DCD3C}"/>
    <cellStyle name="20 % - Akzent6 2 2 2 3 2" xfId="701" xr:uid="{99AD1959-673D-4766-ABF4-74764491EFC1}"/>
    <cellStyle name="20 % - Akzent6 2 2 2 3 2 2" xfId="1373" xr:uid="{FF0C91EF-3825-4FDC-9FA9-14C3B409B035}"/>
    <cellStyle name="20 % - Akzent6 2 2 2 3 2 2 2" xfId="2717" xr:uid="{38FCFDF5-0728-418C-A608-B8503D5DF828}"/>
    <cellStyle name="20 % - Akzent6 2 2 2 3 2 2 3" xfId="4061" xr:uid="{9A0AE527-8A5E-41DB-9BB6-49DCC560449F}"/>
    <cellStyle name="20 % - Akzent6 2 2 2 3 2 3" xfId="2045" xr:uid="{F3D136C9-1596-4AD7-AC7B-0013B15B9D7D}"/>
    <cellStyle name="20 % - Akzent6 2 2 2 3 2 4" xfId="3389" xr:uid="{2252B15F-40C6-4CE2-84C9-C14E54D7BE09}"/>
    <cellStyle name="20 % - Akzent6 2 2 2 3 3" xfId="1037" xr:uid="{384116A3-A7E6-4B8B-9D0B-0598EEE25743}"/>
    <cellStyle name="20 % - Akzent6 2 2 2 3 3 2" xfId="2381" xr:uid="{2F0E1EEA-B99D-4ABA-B85C-99FC5E53682A}"/>
    <cellStyle name="20 % - Akzent6 2 2 2 3 3 3" xfId="3725" xr:uid="{7F03BB40-6238-4CD2-A423-3F83D5C2CDF9}"/>
    <cellStyle name="20 % - Akzent6 2 2 2 3 4" xfId="1709" xr:uid="{B37517B8-D591-4D26-B9EB-6BA77BC24C4B}"/>
    <cellStyle name="20 % - Akzent6 2 2 2 3 5" xfId="3053" xr:uid="{B6520DB3-DC05-4EDF-9780-0E65059BC9B9}"/>
    <cellStyle name="20 % - Akzent6 2 2 2 4" xfId="477" xr:uid="{9926D32A-9608-4083-AEAC-6C5B91F44131}"/>
    <cellStyle name="20 % - Akzent6 2 2 2 4 2" xfId="1149" xr:uid="{74777CC9-F4E6-4D07-B1D9-CFA091EF08CC}"/>
    <cellStyle name="20 % - Akzent6 2 2 2 4 2 2" xfId="2493" xr:uid="{38519DE5-F614-4652-B907-7917AD01D69A}"/>
    <cellStyle name="20 % - Akzent6 2 2 2 4 2 3" xfId="3837" xr:uid="{98B609E4-F5E3-4E02-832E-AE3510117B6A}"/>
    <cellStyle name="20 % - Akzent6 2 2 2 4 3" xfId="1821" xr:uid="{DA9EAF1B-61CC-4EA0-AFD7-C745F9B97D79}"/>
    <cellStyle name="20 % - Akzent6 2 2 2 4 4" xfId="3165" xr:uid="{90B01738-7E16-40F8-87EF-D72FF850C5AB}"/>
    <cellStyle name="20 % - Akzent6 2 2 2 5" xfId="813" xr:uid="{92B51C69-7373-4125-B62F-AC61D824196F}"/>
    <cellStyle name="20 % - Akzent6 2 2 2 5 2" xfId="2157" xr:uid="{E754FE40-C6F2-4EA2-BBA8-55C5DBA77FC0}"/>
    <cellStyle name="20 % - Akzent6 2 2 2 5 3" xfId="3501" xr:uid="{2508B537-5CCB-47CF-BA03-7F4017C2560F}"/>
    <cellStyle name="20 % - Akzent6 2 2 2 6" xfId="1485" xr:uid="{18D82D37-EB5A-47E2-87A4-228B05795018}"/>
    <cellStyle name="20 % - Akzent6 2 2 2 7" xfId="2829" xr:uid="{6857AC55-2067-417C-88B1-699197667B04}"/>
    <cellStyle name="20 % - Akzent6 2 2 3" xfId="197" xr:uid="{6F0F117F-A113-4AA9-819B-4CF5AE468869}"/>
    <cellStyle name="20 % - Akzent6 2 2 3 2" xfId="533" xr:uid="{48F88878-B833-43BA-BC67-55F04E2C776B}"/>
    <cellStyle name="20 % - Akzent6 2 2 3 2 2" xfId="1205" xr:uid="{9F0218CD-76B7-42CB-9B4E-20D4249252BD}"/>
    <cellStyle name="20 % - Akzent6 2 2 3 2 2 2" xfId="2549" xr:uid="{AD9AA853-9C23-42C7-8B3E-1905EA9F364B}"/>
    <cellStyle name="20 % - Akzent6 2 2 3 2 2 3" xfId="3893" xr:uid="{51DE4FA7-EA33-44AF-9D79-F19D16D50723}"/>
    <cellStyle name="20 % - Akzent6 2 2 3 2 3" xfId="1877" xr:uid="{D88313DF-7BB1-4612-A4E1-40B47FC30025}"/>
    <cellStyle name="20 % - Akzent6 2 2 3 2 4" xfId="3221" xr:uid="{40336317-CD4D-4859-902E-0143A07DB8FD}"/>
    <cellStyle name="20 % - Akzent6 2 2 3 3" xfId="869" xr:uid="{649774FE-841B-4FEA-9CAE-A1B38FBF1309}"/>
    <cellStyle name="20 % - Akzent6 2 2 3 3 2" xfId="2213" xr:uid="{C439147D-1AAB-454C-8A1C-C45DD42DF22B}"/>
    <cellStyle name="20 % - Akzent6 2 2 3 3 3" xfId="3557" xr:uid="{6EB56CE2-61B9-4862-82A9-732DCE1DD789}"/>
    <cellStyle name="20 % - Akzent6 2 2 3 4" xfId="1541" xr:uid="{38514B7F-DB66-447F-BE4A-D8A5DE84DCCC}"/>
    <cellStyle name="20 % - Akzent6 2 2 3 5" xfId="2885" xr:uid="{5C6587CA-07AC-49A3-8D76-3010617DB887}"/>
    <cellStyle name="20 % - Akzent6 2 2 4" xfId="309" xr:uid="{DCEE1335-B9F4-436E-8FDD-F942F5942E9B}"/>
    <cellStyle name="20 % - Akzent6 2 2 4 2" xfId="645" xr:uid="{3060D9D8-BC18-479F-9CA2-A85D9D8E58A3}"/>
    <cellStyle name="20 % - Akzent6 2 2 4 2 2" xfId="1317" xr:uid="{F3682663-A1E7-4042-AA03-775E7F8BEC01}"/>
    <cellStyle name="20 % - Akzent6 2 2 4 2 2 2" xfId="2661" xr:uid="{9B9F4F05-798E-42BC-8692-B637F88C29BC}"/>
    <cellStyle name="20 % - Akzent6 2 2 4 2 2 3" xfId="4005" xr:uid="{CAF20BBF-A364-4CF7-B7AE-10B909FBD3AF}"/>
    <cellStyle name="20 % - Akzent6 2 2 4 2 3" xfId="1989" xr:uid="{75E52A7B-C268-4B32-AB20-6327AC85812A}"/>
    <cellStyle name="20 % - Akzent6 2 2 4 2 4" xfId="3333" xr:uid="{58436062-3E64-4768-A9AB-55CF96299A3B}"/>
    <cellStyle name="20 % - Akzent6 2 2 4 3" xfId="981" xr:uid="{904D617C-E7B3-4C52-B309-9BC4D5CEC7E1}"/>
    <cellStyle name="20 % - Akzent6 2 2 4 3 2" xfId="2325" xr:uid="{606A16C6-D2C7-44A4-AD6D-E96C7EAD955E}"/>
    <cellStyle name="20 % - Akzent6 2 2 4 3 3" xfId="3669" xr:uid="{687E68C6-C457-4D66-978B-47FB1E920555}"/>
    <cellStyle name="20 % - Akzent6 2 2 4 4" xfId="1653" xr:uid="{B46A9C73-EBC6-4D1A-AD7B-33E08ED8CA88}"/>
    <cellStyle name="20 % - Akzent6 2 2 4 5" xfId="2997" xr:uid="{C8F00A53-E1BB-4E38-9183-C043C37C7A8D}"/>
    <cellStyle name="20 % - Akzent6 2 2 5" xfId="421" xr:uid="{86DE93A3-847C-4DC9-89A0-393B5982D072}"/>
    <cellStyle name="20 % - Akzent6 2 2 5 2" xfId="1093" xr:uid="{2BC1744F-2F82-4A37-9D79-B8171197D348}"/>
    <cellStyle name="20 % - Akzent6 2 2 5 2 2" xfId="2437" xr:uid="{0B63B650-0E81-45D9-AAFE-28D275529BB9}"/>
    <cellStyle name="20 % - Akzent6 2 2 5 2 3" xfId="3781" xr:uid="{7D7E284E-1CFC-4487-8C83-8615D69DAC7A}"/>
    <cellStyle name="20 % - Akzent6 2 2 5 3" xfId="1765" xr:uid="{10A85E2E-584A-4632-9F18-A3A2398FA86F}"/>
    <cellStyle name="20 % - Akzent6 2 2 5 4" xfId="3109" xr:uid="{A8B59094-1B41-4CDB-92C2-B2ECD432B42A}"/>
    <cellStyle name="20 % - Akzent6 2 2 6" xfId="757" xr:uid="{8DE64A3C-E8DD-4481-9D93-8B9FA942DED7}"/>
    <cellStyle name="20 % - Akzent6 2 2 6 2" xfId="2101" xr:uid="{06CBE1C3-56BF-44BE-8EA1-E7B4D8D655F7}"/>
    <cellStyle name="20 % - Akzent6 2 2 6 3" xfId="3445" xr:uid="{09BAF7AB-B543-4BDD-982B-2714A7D918F2}"/>
    <cellStyle name="20 % - Akzent6 2 2 7" xfId="1429" xr:uid="{474AAFE7-28BB-446A-93E5-C727D25A94D4}"/>
    <cellStyle name="20 % - Akzent6 2 2 8" xfId="2773" xr:uid="{8649D167-EBB2-4B38-A43C-604DA0144D3D}"/>
    <cellStyle name="20 % - Akzent6 2 3" xfId="113" xr:uid="{DBB5F850-8097-47E0-A56A-3FE51E278CD5}"/>
    <cellStyle name="20 % - Akzent6 2 3 2" xfId="225" xr:uid="{947130E7-F791-4DCD-85F1-6A27BB8B35C4}"/>
    <cellStyle name="20 % - Akzent6 2 3 2 2" xfId="561" xr:uid="{42C9B7ED-F391-4AFF-8703-462C8A9BEE63}"/>
    <cellStyle name="20 % - Akzent6 2 3 2 2 2" xfId="1233" xr:uid="{D90E21EA-92BD-4319-95FA-F733B9BD34D0}"/>
    <cellStyle name="20 % - Akzent6 2 3 2 2 2 2" xfId="2577" xr:uid="{9762ECE7-327F-4F7B-B3E4-57125FF7EF98}"/>
    <cellStyle name="20 % - Akzent6 2 3 2 2 2 3" xfId="3921" xr:uid="{6BBA881D-E9A0-47E6-A354-110E645118CE}"/>
    <cellStyle name="20 % - Akzent6 2 3 2 2 3" xfId="1905" xr:uid="{8B491AB0-6790-46D7-8486-12382809C637}"/>
    <cellStyle name="20 % - Akzent6 2 3 2 2 4" xfId="3249" xr:uid="{C8143A7C-B036-4085-A40E-764675BBD9C8}"/>
    <cellStyle name="20 % - Akzent6 2 3 2 3" xfId="897" xr:uid="{CC1AC714-30D3-4A8E-BAAC-70FABC1D6D9E}"/>
    <cellStyle name="20 % - Akzent6 2 3 2 3 2" xfId="2241" xr:uid="{B9A05396-6946-45F6-9D93-8CBE88D5FD92}"/>
    <cellStyle name="20 % - Akzent6 2 3 2 3 3" xfId="3585" xr:uid="{90F9A78A-E207-4E94-A7E9-3F47818CC154}"/>
    <cellStyle name="20 % - Akzent6 2 3 2 4" xfId="1569" xr:uid="{869F53B8-12B2-4FB1-96F2-EC1581D0AF1B}"/>
    <cellStyle name="20 % - Akzent6 2 3 2 5" xfId="2913" xr:uid="{C0A75D61-85DE-4FD4-922B-33CE01EF541B}"/>
    <cellStyle name="20 % - Akzent6 2 3 3" xfId="337" xr:uid="{98ADF488-191D-4CAA-B99A-0112CBEEF137}"/>
    <cellStyle name="20 % - Akzent6 2 3 3 2" xfId="673" xr:uid="{B9254E3A-3C70-49B4-8517-62CB326610CF}"/>
    <cellStyle name="20 % - Akzent6 2 3 3 2 2" xfId="1345" xr:uid="{0753409C-6FAE-439C-A41A-42BCEC151978}"/>
    <cellStyle name="20 % - Akzent6 2 3 3 2 2 2" xfId="2689" xr:uid="{44D5191F-0F4E-4552-9623-0D9A03DA5BAB}"/>
    <cellStyle name="20 % - Akzent6 2 3 3 2 2 3" xfId="4033" xr:uid="{C359ECBA-F13A-4533-971A-D76334058A90}"/>
    <cellStyle name="20 % - Akzent6 2 3 3 2 3" xfId="2017" xr:uid="{4B0F75EE-1FFC-4E35-B7E8-76E00861583D}"/>
    <cellStyle name="20 % - Akzent6 2 3 3 2 4" xfId="3361" xr:uid="{2663E78C-F7FB-47BC-A95E-4B8FE05ABEAE}"/>
    <cellStyle name="20 % - Akzent6 2 3 3 3" xfId="1009" xr:uid="{BD594C6A-B9C7-4AFD-BF49-A3A66B574954}"/>
    <cellStyle name="20 % - Akzent6 2 3 3 3 2" xfId="2353" xr:uid="{C34CF3DE-D4E0-4171-930B-DF1E375CA4C3}"/>
    <cellStyle name="20 % - Akzent6 2 3 3 3 3" xfId="3697" xr:uid="{A4265383-415C-41DE-BEFF-DE532484A760}"/>
    <cellStyle name="20 % - Akzent6 2 3 3 4" xfId="1681" xr:uid="{E34598DE-71A1-4BFC-8140-0D4B59E29E4E}"/>
    <cellStyle name="20 % - Akzent6 2 3 3 5" xfId="3025" xr:uid="{D6959E3E-CCC4-487B-9BD3-BE04534BE541}"/>
    <cellStyle name="20 % - Akzent6 2 3 4" xfId="449" xr:uid="{F4F9DF71-D924-4661-898B-1D95C667DEFC}"/>
    <cellStyle name="20 % - Akzent6 2 3 4 2" xfId="1121" xr:uid="{9A839FBC-157A-4127-B049-109673D7CEBB}"/>
    <cellStyle name="20 % - Akzent6 2 3 4 2 2" xfId="2465" xr:uid="{A366C14E-CD1B-4329-8A14-1FCE3E5B952C}"/>
    <cellStyle name="20 % - Akzent6 2 3 4 2 3" xfId="3809" xr:uid="{7CE8204B-A316-48FF-8EAC-0BDF8EB9F409}"/>
    <cellStyle name="20 % - Akzent6 2 3 4 3" xfId="1793" xr:uid="{AA0D8BF8-901F-46DC-A1BA-9301A833E534}"/>
    <cellStyle name="20 % - Akzent6 2 3 4 4" xfId="3137" xr:uid="{A998F64A-BE7B-4F66-9650-865311D92050}"/>
    <cellStyle name="20 % - Akzent6 2 3 5" xfId="785" xr:uid="{93EC7719-F8E3-4CE9-B9F9-00F50A452A8B}"/>
    <cellStyle name="20 % - Akzent6 2 3 5 2" xfId="2129" xr:uid="{F18E5DDE-C4E6-4187-8046-9F464556CC77}"/>
    <cellStyle name="20 % - Akzent6 2 3 5 3" xfId="3473" xr:uid="{8BD71D02-0465-4119-A824-8E01A94A3242}"/>
    <cellStyle name="20 % - Akzent6 2 3 6" xfId="1457" xr:uid="{3483226B-F021-48DE-85AB-12F138CCDE31}"/>
    <cellStyle name="20 % - Akzent6 2 3 7" xfId="2801" xr:uid="{B64A3BD5-59AF-478D-9755-B4B1C6376518}"/>
    <cellStyle name="20 % - Akzent6 2 4" xfId="169" xr:uid="{4E3404CF-B38B-4E47-9D70-D119B561F886}"/>
    <cellStyle name="20 % - Akzent6 2 4 2" xfId="505" xr:uid="{F0049164-0497-4FB5-96BD-1B0120C0722F}"/>
    <cellStyle name="20 % - Akzent6 2 4 2 2" xfId="1177" xr:uid="{E170DC31-6F8A-4168-BC68-99813221092A}"/>
    <cellStyle name="20 % - Akzent6 2 4 2 2 2" xfId="2521" xr:uid="{22C100CF-D4FE-41E2-B758-095FDD43A25A}"/>
    <cellStyle name="20 % - Akzent6 2 4 2 2 3" xfId="3865" xr:uid="{660152BB-1283-43A6-A180-C274FA3834FC}"/>
    <cellStyle name="20 % - Akzent6 2 4 2 3" xfId="1849" xr:uid="{4888EAC3-E310-4CF1-878D-84910D93377A}"/>
    <cellStyle name="20 % - Akzent6 2 4 2 4" xfId="3193" xr:uid="{B17C976A-1AA8-47C7-A193-CB26B99503A9}"/>
    <cellStyle name="20 % - Akzent6 2 4 3" xfId="841" xr:uid="{79DA68A6-3C1F-49C8-886A-9301F9A3D03C}"/>
    <cellStyle name="20 % - Akzent6 2 4 3 2" xfId="2185" xr:uid="{A4C2664D-2C4E-49B3-B254-C78349604CEC}"/>
    <cellStyle name="20 % - Akzent6 2 4 3 3" xfId="3529" xr:uid="{DD05F646-3435-4495-92D2-A1A4C78AC76F}"/>
    <cellStyle name="20 % - Akzent6 2 4 4" xfId="1513" xr:uid="{55B7E8B3-F655-4C54-88DF-7DB7F296EA1B}"/>
    <cellStyle name="20 % - Akzent6 2 4 5" xfId="2857" xr:uid="{C2961A71-EEE6-4DFA-815B-B53B35BE482E}"/>
    <cellStyle name="20 % - Akzent6 2 5" xfId="281" xr:uid="{2E3A178A-AFB1-49B0-9FF4-75FCEB6F2024}"/>
    <cellStyle name="20 % - Akzent6 2 5 2" xfId="617" xr:uid="{E6D2EC25-13BC-4A0D-A084-EF5F2CF5266F}"/>
    <cellStyle name="20 % - Akzent6 2 5 2 2" xfId="1289" xr:uid="{48441450-2374-4E63-977B-8B55EF440C85}"/>
    <cellStyle name="20 % - Akzent6 2 5 2 2 2" xfId="2633" xr:uid="{BFBD0654-6A91-4CA2-9A9E-B38D891C8556}"/>
    <cellStyle name="20 % - Akzent6 2 5 2 2 3" xfId="3977" xr:uid="{FC8D3C78-0B1E-4BDC-9890-51D2CEED74F3}"/>
    <cellStyle name="20 % - Akzent6 2 5 2 3" xfId="1961" xr:uid="{39349DD9-3386-4188-93F3-56AEF9060E1A}"/>
    <cellStyle name="20 % - Akzent6 2 5 2 4" xfId="3305" xr:uid="{9C4ABB0B-0809-421C-8901-8803C18DF592}"/>
    <cellStyle name="20 % - Akzent6 2 5 3" xfId="953" xr:uid="{61A3303E-81C7-47F0-B7E9-E469F3C6D2A3}"/>
    <cellStyle name="20 % - Akzent6 2 5 3 2" xfId="2297" xr:uid="{8FAED04D-C303-49AB-AE54-0C4462A8EADD}"/>
    <cellStyle name="20 % - Akzent6 2 5 3 3" xfId="3641" xr:uid="{B474442F-0629-44AE-A8D6-B21BF2D5C5E8}"/>
    <cellStyle name="20 % - Akzent6 2 5 4" xfId="1625" xr:uid="{61E00B19-7D5C-4806-A431-F6C3F74077EB}"/>
    <cellStyle name="20 % - Akzent6 2 5 5" xfId="2969" xr:uid="{562D6367-8CDB-4020-88D5-D539F08427C4}"/>
    <cellStyle name="20 % - Akzent6 2 6" xfId="393" xr:uid="{0B05E241-484D-4B12-A1D3-3CB3EDD3D66C}"/>
    <cellStyle name="20 % - Akzent6 2 6 2" xfId="1065" xr:uid="{B36A6612-834A-49BC-9BDC-0F59F19320AD}"/>
    <cellStyle name="20 % - Akzent6 2 6 2 2" xfId="2409" xr:uid="{DAB75DD3-D963-466A-8F3D-88A23899919A}"/>
    <cellStyle name="20 % - Akzent6 2 6 2 3" xfId="3753" xr:uid="{01C40CA8-7582-4193-A95C-83F47A86E6CE}"/>
    <cellStyle name="20 % - Akzent6 2 6 3" xfId="1737" xr:uid="{C1C74AEE-8467-4EC6-9D8B-DFC52E181343}"/>
    <cellStyle name="20 % - Akzent6 2 6 4" xfId="3081" xr:uid="{C10D46B6-DAC8-4DCA-B97B-DBE223546161}"/>
    <cellStyle name="20 % - Akzent6 2 7" xfId="729" xr:uid="{E077C234-CCD3-42B6-806A-D8E11D0C47AA}"/>
    <cellStyle name="20 % - Akzent6 2 7 2" xfId="2073" xr:uid="{D39B1C12-4522-448D-944D-13B9C0805B0D}"/>
    <cellStyle name="20 % - Akzent6 2 7 3" xfId="3417" xr:uid="{E13DB72F-0BE3-4ABE-8877-F476701FC302}"/>
    <cellStyle name="20 % - Akzent6 2 8" xfId="1401" xr:uid="{5C27F406-AD5B-4BB2-BEAE-6BA3AD447A9F}"/>
    <cellStyle name="20 % - Akzent6 2 9" xfId="2745" xr:uid="{67F80C6E-1192-4FEA-9791-C6E8413CD508}"/>
    <cellStyle name="20 % - Akzent6 3" xfId="71" xr:uid="{D4B633FD-C1C4-455C-BC0E-B9180EDE6150}"/>
    <cellStyle name="20 % - Akzent6 3 2" xfId="127" xr:uid="{8D750CCE-89B4-4889-ABAC-39151FD82869}"/>
    <cellStyle name="20 % - Akzent6 3 2 2" xfId="239" xr:uid="{A62E2D5F-9625-4672-ADBB-BECD2C341DEA}"/>
    <cellStyle name="20 % - Akzent6 3 2 2 2" xfId="575" xr:uid="{C328EEE1-6BEF-45FC-A355-F60DE56A7F1B}"/>
    <cellStyle name="20 % - Akzent6 3 2 2 2 2" xfId="1247" xr:uid="{6C50B21F-6740-4F49-B16D-F0BF09FBD251}"/>
    <cellStyle name="20 % - Akzent6 3 2 2 2 2 2" xfId="2591" xr:uid="{6CE5FFCA-0EA5-4F5F-B423-B047C1A650D4}"/>
    <cellStyle name="20 % - Akzent6 3 2 2 2 2 3" xfId="3935" xr:uid="{71569AAB-973B-41D8-A2AE-4E9F8122F0D2}"/>
    <cellStyle name="20 % - Akzent6 3 2 2 2 3" xfId="1919" xr:uid="{C310D5E8-840E-49B8-B5E7-256D0105CAFA}"/>
    <cellStyle name="20 % - Akzent6 3 2 2 2 4" xfId="3263" xr:uid="{396E19AB-58B1-458B-B8C9-ACA1D455C3B8}"/>
    <cellStyle name="20 % - Akzent6 3 2 2 3" xfId="911" xr:uid="{C2A72C22-7787-4884-B729-6B0DFA356556}"/>
    <cellStyle name="20 % - Akzent6 3 2 2 3 2" xfId="2255" xr:uid="{869EE8BA-A52E-449A-98E9-628F2A796D81}"/>
    <cellStyle name="20 % - Akzent6 3 2 2 3 3" xfId="3599" xr:uid="{C9E84E5A-A20F-4082-8DC1-D07AB59F0CDC}"/>
    <cellStyle name="20 % - Akzent6 3 2 2 4" xfId="1583" xr:uid="{F6605938-AFCF-494E-AABA-C1D1F915245F}"/>
    <cellStyle name="20 % - Akzent6 3 2 2 5" xfId="2927" xr:uid="{F56ED679-4C62-496F-B1D0-E48EAA3DAB3C}"/>
    <cellStyle name="20 % - Akzent6 3 2 3" xfId="351" xr:uid="{A3E21B68-3FF3-4E2B-B804-59FC4BC8718B}"/>
    <cellStyle name="20 % - Akzent6 3 2 3 2" xfId="687" xr:uid="{F344F5D5-409E-4120-BEBB-7ED9A53F63E4}"/>
    <cellStyle name="20 % - Akzent6 3 2 3 2 2" xfId="1359" xr:uid="{414EA4C2-FBB4-4779-AB4D-D497E25134A5}"/>
    <cellStyle name="20 % - Akzent6 3 2 3 2 2 2" xfId="2703" xr:uid="{4F09A77A-5F34-451F-B1AB-C6CF334A8CF7}"/>
    <cellStyle name="20 % - Akzent6 3 2 3 2 2 3" xfId="4047" xr:uid="{42FD0C19-68DE-4876-BA47-4A45B1BBB0C6}"/>
    <cellStyle name="20 % - Akzent6 3 2 3 2 3" xfId="2031" xr:uid="{8F31704B-3215-45F2-97D1-9BA3CA562734}"/>
    <cellStyle name="20 % - Akzent6 3 2 3 2 4" xfId="3375" xr:uid="{DEADB0FF-7552-4ADD-BFA8-BECDFDABD036}"/>
    <cellStyle name="20 % - Akzent6 3 2 3 3" xfId="1023" xr:uid="{75E1D458-D86F-4455-9C7D-0A3F27BA6E47}"/>
    <cellStyle name="20 % - Akzent6 3 2 3 3 2" xfId="2367" xr:uid="{DFB65FE5-914C-4DA8-B693-A64026835669}"/>
    <cellStyle name="20 % - Akzent6 3 2 3 3 3" xfId="3711" xr:uid="{02117B0B-8A02-417D-B12C-D2A1E9935914}"/>
    <cellStyle name="20 % - Akzent6 3 2 3 4" xfId="1695" xr:uid="{4704C595-A86A-4DA1-8287-9CEAAC8B79FE}"/>
    <cellStyle name="20 % - Akzent6 3 2 3 5" xfId="3039" xr:uid="{24BECC52-90CA-4F2C-AB82-8D16C0152E9F}"/>
    <cellStyle name="20 % - Akzent6 3 2 4" xfId="463" xr:uid="{7070B8F4-8F0B-4F0A-8205-31EDFA3CC6A0}"/>
    <cellStyle name="20 % - Akzent6 3 2 4 2" xfId="1135" xr:uid="{CB38D09C-3131-4D45-99EB-A4346804CD3F}"/>
    <cellStyle name="20 % - Akzent6 3 2 4 2 2" xfId="2479" xr:uid="{B3318F89-E5CE-4961-8B5F-139456D95789}"/>
    <cellStyle name="20 % - Akzent6 3 2 4 2 3" xfId="3823" xr:uid="{27E675F8-0B60-478A-AEE9-2EC1C5D2D073}"/>
    <cellStyle name="20 % - Akzent6 3 2 4 3" xfId="1807" xr:uid="{A535E5B5-1862-438B-889F-27926AAE90A5}"/>
    <cellStyle name="20 % - Akzent6 3 2 4 4" xfId="3151" xr:uid="{26278B93-F0E1-4D04-91F8-A05CA6F09028}"/>
    <cellStyle name="20 % - Akzent6 3 2 5" xfId="799" xr:uid="{957BFE7D-49D0-4F1F-8147-E2A75D147E5C}"/>
    <cellStyle name="20 % - Akzent6 3 2 5 2" xfId="2143" xr:uid="{B75D6C62-754E-4D29-9D6D-3E99535D37B1}"/>
    <cellStyle name="20 % - Akzent6 3 2 5 3" xfId="3487" xr:uid="{271B9C27-58BD-4869-A1D3-AFBC0B06E918}"/>
    <cellStyle name="20 % - Akzent6 3 2 6" xfId="1471" xr:uid="{0EE8BD41-D94B-4953-8F87-644EC79CD276}"/>
    <cellStyle name="20 % - Akzent6 3 2 7" xfId="2815" xr:uid="{4DF14A52-21EB-404A-A01C-8633BF3FAD90}"/>
    <cellStyle name="20 % - Akzent6 3 3" xfId="183" xr:uid="{AE814B4A-1067-47DE-AB07-B02F1C3EE8F3}"/>
    <cellStyle name="20 % - Akzent6 3 3 2" xfId="519" xr:uid="{B8A59F2F-9EAE-400E-8EE4-65BF4284DD9E}"/>
    <cellStyle name="20 % - Akzent6 3 3 2 2" xfId="1191" xr:uid="{467A5755-590D-4770-A75D-A43577BE3016}"/>
    <cellStyle name="20 % - Akzent6 3 3 2 2 2" xfId="2535" xr:uid="{4447F25B-10F7-4285-8567-9A4B161E25D6}"/>
    <cellStyle name="20 % - Akzent6 3 3 2 2 3" xfId="3879" xr:uid="{DB72F2BC-6E06-4ABE-9EE6-1FFBF2C5FF23}"/>
    <cellStyle name="20 % - Akzent6 3 3 2 3" xfId="1863" xr:uid="{3146CB86-DC27-4994-9683-B31DA8562C54}"/>
    <cellStyle name="20 % - Akzent6 3 3 2 4" xfId="3207" xr:uid="{5C6D5D7B-38FC-41A7-8071-C6FCD1C29955}"/>
    <cellStyle name="20 % - Akzent6 3 3 3" xfId="855" xr:uid="{3F76CE90-8F5A-4CF4-8689-0E2167E4EE00}"/>
    <cellStyle name="20 % - Akzent6 3 3 3 2" xfId="2199" xr:uid="{C3040707-1D15-41F0-AA76-55ABE1F182D0}"/>
    <cellStyle name="20 % - Akzent6 3 3 3 3" xfId="3543" xr:uid="{B9A3F29F-DCEE-4B9A-B337-BAC336C043AB}"/>
    <cellStyle name="20 % - Akzent6 3 3 4" xfId="1527" xr:uid="{7D2558FB-4DCE-4F01-B74F-07088B583ED3}"/>
    <cellStyle name="20 % - Akzent6 3 3 5" xfId="2871" xr:uid="{74456607-9F1B-436A-B0ED-9B7A1706D0BB}"/>
    <cellStyle name="20 % - Akzent6 3 4" xfId="295" xr:uid="{668C63E8-09E6-416E-B4DD-FF5B7034CE93}"/>
    <cellStyle name="20 % - Akzent6 3 4 2" xfId="631" xr:uid="{38CF286A-D655-4324-9327-0F0DC644CB6D}"/>
    <cellStyle name="20 % - Akzent6 3 4 2 2" xfId="1303" xr:uid="{E6B7117B-9FB1-4AF6-A28E-ED05A654C853}"/>
    <cellStyle name="20 % - Akzent6 3 4 2 2 2" xfId="2647" xr:uid="{2088C10D-EE55-4434-9992-8DDA24BE96DD}"/>
    <cellStyle name="20 % - Akzent6 3 4 2 2 3" xfId="3991" xr:uid="{804740A4-9BE8-402D-8C89-C2F25C653CBD}"/>
    <cellStyle name="20 % - Akzent6 3 4 2 3" xfId="1975" xr:uid="{8CCA8D9D-9ECD-42AB-878E-8BE717496DE7}"/>
    <cellStyle name="20 % - Akzent6 3 4 2 4" xfId="3319" xr:uid="{0BB316B4-FFAA-434D-8620-D76D9467F6BE}"/>
    <cellStyle name="20 % - Akzent6 3 4 3" xfId="967" xr:uid="{A5E9C0A2-32B1-4F16-AB40-E0A872001EAF}"/>
    <cellStyle name="20 % - Akzent6 3 4 3 2" xfId="2311" xr:uid="{80A8D993-DA0B-4D04-A55D-B9C6AD52BEBE}"/>
    <cellStyle name="20 % - Akzent6 3 4 3 3" xfId="3655" xr:uid="{9D1502EA-B144-49AB-978B-8071486EAADF}"/>
    <cellStyle name="20 % - Akzent6 3 4 4" xfId="1639" xr:uid="{AB8F0E7C-ED96-4558-8317-2CA1AC6DC0A9}"/>
    <cellStyle name="20 % - Akzent6 3 4 5" xfId="2983" xr:uid="{4C3B0E8C-A8B0-46A4-AF8F-42C179734740}"/>
    <cellStyle name="20 % - Akzent6 3 5" xfId="407" xr:uid="{C5667821-8E44-4D3A-9594-0384B3B37AEA}"/>
    <cellStyle name="20 % - Akzent6 3 5 2" xfId="1079" xr:uid="{CADD4537-ABF5-44FC-921A-56C34D65AD8B}"/>
    <cellStyle name="20 % - Akzent6 3 5 2 2" xfId="2423" xr:uid="{3372564A-71F3-4C5B-9227-6C2B7C16CEFD}"/>
    <cellStyle name="20 % - Akzent6 3 5 2 3" xfId="3767" xr:uid="{5F6E9DD3-75B7-4F64-9A8E-D3613ADD4688}"/>
    <cellStyle name="20 % - Akzent6 3 5 3" xfId="1751" xr:uid="{E625854F-CFF0-44C4-B43F-D2B41F0E4657}"/>
    <cellStyle name="20 % - Akzent6 3 5 4" xfId="3095" xr:uid="{4E5CB9E1-4727-4839-BAA9-D2FE420A5D0E}"/>
    <cellStyle name="20 % - Akzent6 3 6" xfId="743" xr:uid="{EAA9FC6B-F8BA-4F00-BFB2-55A81CD496A2}"/>
    <cellStyle name="20 % - Akzent6 3 6 2" xfId="2087" xr:uid="{BF307FC2-D93A-4F8F-8F96-3C8967A9ED9A}"/>
    <cellStyle name="20 % - Akzent6 3 6 3" xfId="3431" xr:uid="{1288DAE7-8818-4549-AE12-7005C87DC609}"/>
    <cellStyle name="20 % - Akzent6 3 7" xfId="1415" xr:uid="{4CD37810-8863-4AEB-B095-8AEC646CB849}"/>
    <cellStyle name="20 % - Akzent6 3 8" xfId="2759" xr:uid="{826DBBBA-93BC-43A6-9B20-4FFC5A1F7EA9}"/>
    <cellStyle name="20 % - Akzent6 4" xfId="99" xr:uid="{1E0C7028-41FE-411E-B813-0B7366AA36FC}"/>
    <cellStyle name="20 % - Akzent6 4 2" xfId="211" xr:uid="{7622DB0F-B5ED-4621-BBA1-E3B1AA414C24}"/>
    <cellStyle name="20 % - Akzent6 4 2 2" xfId="547" xr:uid="{C9797257-E31B-42F9-9E97-E8692341D2D2}"/>
    <cellStyle name="20 % - Akzent6 4 2 2 2" xfId="1219" xr:uid="{84AEECD2-A1EB-4D64-872D-24ED805DAECC}"/>
    <cellStyle name="20 % - Akzent6 4 2 2 2 2" xfId="2563" xr:uid="{CFFD7CE0-631B-41EA-93B3-BD8764E6D51F}"/>
    <cellStyle name="20 % - Akzent6 4 2 2 2 3" xfId="3907" xr:uid="{4FAAE104-9700-4F81-BB8D-F04DC2951929}"/>
    <cellStyle name="20 % - Akzent6 4 2 2 3" xfId="1891" xr:uid="{F54110EB-C497-42B3-BDBA-5154FEA061DD}"/>
    <cellStyle name="20 % - Akzent6 4 2 2 4" xfId="3235" xr:uid="{8A6B01BD-64C9-40C1-9AD0-535B583A5C9D}"/>
    <cellStyle name="20 % - Akzent6 4 2 3" xfId="883" xr:uid="{935F0D73-F211-45F5-A4F2-4B9913409E6F}"/>
    <cellStyle name="20 % - Akzent6 4 2 3 2" xfId="2227" xr:uid="{534E7AFB-0071-4097-8450-EDB9AACFEF61}"/>
    <cellStyle name="20 % - Akzent6 4 2 3 3" xfId="3571" xr:uid="{D83B2F48-EEDC-4075-936C-C6FC1D934C54}"/>
    <cellStyle name="20 % - Akzent6 4 2 4" xfId="1555" xr:uid="{BD1DFEB1-2B57-43CE-BEE3-8C773E86456B}"/>
    <cellStyle name="20 % - Akzent6 4 2 5" xfId="2899" xr:uid="{8A8071B6-BCDC-4FCD-866C-C20D3C93C292}"/>
    <cellStyle name="20 % - Akzent6 4 3" xfId="323" xr:uid="{53736E67-FD13-4EFB-9483-461333E6B664}"/>
    <cellStyle name="20 % - Akzent6 4 3 2" xfId="659" xr:uid="{678A7D10-4815-4735-A88A-A6CB94943C5F}"/>
    <cellStyle name="20 % - Akzent6 4 3 2 2" xfId="1331" xr:uid="{5EDEDABC-A0CA-4A59-BD58-115BCF302133}"/>
    <cellStyle name="20 % - Akzent6 4 3 2 2 2" xfId="2675" xr:uid="{D4AC8FD2-E24A-4C9F-AF18-43E515E86B6A}"/>
    <cellStyle name="20 % - Akzent6 4 3 2 2 3" xfId="4019" xr:uid="{802DE804-2E02-46E1-8970-558EC2F82F60}"/>
    <cellStyle name="20 % - Akzent6 4 3 2 3" xfId="2003" xr:uid="{ADC6F5A9-4FD9-4D7D-992D-13E46F9D24CD}"/>
    <cellStyle name="20 % - Akzent6 4 3 2 4" xfId="3347" xr:uid="{7C8CCFFF-6321-4077-9C60-B946FF4C5942}"/>
    <cellStyle name="20 % - Akzent6 4 3 3" xfId="995" xr:uid="{FDC26A3B-A907-42CA-A63B-5C91613A672E}"/>
    <cellStyle name="20 % - Akzent6 4 3 3 2" xfId="2339" xr:uid="{4201BBB1-2224-4B36-8D4A-A829C632719F}"/>
    <cellStyle name="20 % - Akzent6 4 3 3 3" xfId="3683" xr:uid="{4F7D24D4-C4C4-45AB-B1B0-0FBDE9A51B70}"/>
    <cellStyle name="20 % - Akzent6 4 3 4" xfId="1667" xr:uid="{20F6FD40-76AA-4AF8-BAE2-9E6530E60F44}"/>
    <cellStyle name="20 % - Akzent6 4 3 5" xfId="3011" xr:uid="{44B09D23-6B4D-4037-A306-7691DC204749}"/>
    <cellStyle name="20 % - Akzent6 4 4" xfId="435" xr:uid="{16A57EAF-EB25-4E07-BC31-F8FCB22F536C}"/>
    <cellStyle name="20 % - Akzent6 4 4 2" xfId="1107" xr:uid="{6889DDF0-06BE-4677-BA45-9163B45F42C3}"/>
    <cellStyle name="20 % - Akzent6 4 4 2 2" xfId="2451" xr:uid="{BC322BCC-93D2-4B88-854D-381D8603F9F4}"/>
    <cellStyle name="20 % - Akzent6 4 4 2 3" xfId="3795" xr:uid="{3C7EF3F4-927F-432B-A842-180BD10FEAFE}"/>
    <cellStyle name="20 % - Akzent6 4 4 3" xfId="1779" xr:uid="{F96E410E-883A-4A9F-A5CF-66C9CDD78563}"/>
    <cellStyle name="20 % - Akzent6 4 4 4" xfId="3123" xr:uid="{25B23AD1-325C-42EF-9DD8-8456AD6D0B33}"/>
    <cellStyle name="20 % - Akzent6 4 5" xfId="771" xr:uid="{C591D7F3-D103-4D49-AE41-EEFBB90332DA}"/>
    <cellStyle name="20 % - Akzent6 4 5 2" xfId="2115" xr:uid="{05ECABE8-F42F-4A54-82C0-7DFD5E5C7FC8}"/>
    <cellStyle name="20 % - Akzent6 4 5 3" xfId="3459" xr:uid="{BC65B385-D7D8-425C-8819-9093BFA1933B}"/>
    <cellStyle name="20 % - Akzent6 4 6" xfId="1443" xr:uid="{0A37B68A-87FF-4F0F-9211-15655F617E31}"/>
    <cellStyle name="20 % - Akzent6 4 7" xfId="2787" xr:uid="{2ED5084D-BCED-47D0-A8C5-35E57E1E036B}"/>
    <cellStyle name="20 % - Akzent6 5" xfId="155" xr:uid="{3FC9C435-7730-425D-A1AF-9FA47FAE641D}"/>
    <cellStyle name="20 % - Akzent6 5 2" xfId="491" xr:uid="{F10F7979-6082-485A-8CA7-43D76854123C}"/>
    <cellStyle name="20 % - Akzent6 5 2 2" xfId="1163" xr:uid="{467432ED-4382-48D4-BADF-D8BA66CA3910}"/>
    <cellStyle name="20 % - Akzent6 5 2 2 2" xfId="2507" xr:uid="{D27A854E-8106-4A98-8FC9-3D89167C65DA}"/>
    <cellStyle name="20 % - Akzent6 5 2 2 3" xfId="3851" xr:uid="{A3CBA954-AAE3-4CDA-B2BA-E23913586B98}"/>
    <cellStyle name="20 % - Akzent6 5 2 3" xfId="1835" xr:uid="{8433E46E-95EC-4EF3-8F14-5C6D4B7C4EA1}"/>
    <cellStyle name="20 % - Akzent6 5 2 4" xfId="3179" xr:uid="{061A1A1D-9E18-4691-994F-5351913A6A5A}"/>
    <cellStyle name="20 % - Akzent6 5 3" xfId="827" xr:uid="{4EC0A82E-0DD2-44CE-930C-FE7A975648EC}"/>
    <cellStyle name="20 % - Akzent6 5 3 2" xfId="2171" xr:uid="{229BC6F3-A6A1-4B25-9149-E1056DFF39E3}"/>
    <cellStyle name="20 % - Akzent6 5 3 3" xfId="3515" xr:uid="{FB8692DA-CB0A-415F-A1C6-C7F7D4342EF5}"/>
    <cellStyle name="20 % - Akzent6 5 4" xfId="1499" xr:uid="{1FDE740E-2F06-475B-AF8D-F530C15E3E3F}"/>
    <cellStyle name="20 % - Akzent6 5 5" xfId="2843" xr:uid="{79D52A90-55B0-48C8-95B9-69E3E4635CD4}"/>
    <cellStyle name="20 % - Akzent6 6" xfId="267" xr:uid="{BF49E7FB-8FBC-4DDC-B56A-138949B3D013}"/>
    <cellStyle name="20 % - Akzent6 6 2" xfId="603" xr:uid="{3A32457E-7E21-4034-875B-DF1E9E48C51E}"/>
    <cellStyle name="20 % - Akzent6 6 2 2" xfId="1275" xr:uid="{8445874F-140D-4A26-B54C-4B26B79B89F4}"/>
    <cellStyle name="20 % - Akzent6 6 2 2 2" xfId="2619" xr:uid="{984A8C90-EE42-4A9F-AEA6-8C506430A107}"/>
    <cellStyle name="20 % - Akzent6 6 2 2 3" xfId="3963" xr:uid="{34F6F6A1-C05F-4820-8BC5-8D9B31FEA1B4}"/>
    <cellStyle name="20 % - Akzent6 6 2 3" xfId="1947" xr:uid="{5C546321-9F1C-47D2-B9DF-F11C3E14922E}"/>
    <cellStyle name="20 % - Akzent6 6 2 4" xfId="3291" xr:uid="{75437C32-1703-4816-89CF-6BEAB9733E50}"/>
    <cellStyle name="20 % - Akzent6 6 3" xfId="939" xr:uid="{C187A608-EA4F-4ADB-8974-9538BC9C4867}"/>
    <cellStyle name="20 % - Akzent6 6 3 2" xfId="2283" xr:uid="{A9BAE263-9BB9-467B-B2A1-089A0B9D67EB}"/>
    <cellStyle name="20 % - Akzent6 6 3 3" xfId="3627" xr:uid="{9A12145B-A7D5-4D1E-8C42-3DB3BD2BE525}"/>
    <cellStyle name="20 % - Akzent6 6 4" xfId="1611" xr:uid="{35E4B8E0-4C1F-44F3-85CE-C73B61BB7848}"/>
    <cellStyle name="20 % - Akzent6 6 5" xfId="2955" xr:uid="{0FBD85DE-B1A5-4B1D-B171-77F57E8B1AF4}"/>
    <cellStyle name="20 % - Akzent6 7" xfId="379" xr:uid="{D5CC754E-27A7-4689-B67D-0B223EFEAEDC}"/>
    <cellStyle name="20 % - Akzent6 7 2" xfId="1051" xr:uid="{532E59D7-11E0-4E0D-8201-C9A79624459D}"/>
    <cellStyle name="20 % - Akzent6 7 2 2" xfId="2395" xr:uid="{B2C2F81A-B69C-4175-9790-D1EBB2FABCAA}"/>
    <cellStyle name="20 % - Akzent6 7 2 3" xfId="3739" xr:uid="{52EFB261-F069-4FE6-AE80-03603C352477}"/>
    <cellStyle name="20 % - Akzent6 7 3" xfId="1723" xr:uid="{6C6B17DD-2FB0-4DE9-B43A-7EDC346A47C5}"/>
    <cellStyle name="20 % - Akzent6 7 4" xfId="3067" xr:uid="{138D79D9-2A5A-4F5C-957C-51C3C8B9E0DF}"/>
    <cellStyle name="20 % - Akzent6 8" xfId="715" xr:uid="{2BDA7FBF-7AEA-4DF8-9E86-432F5383B898}"/>
    <cellStyle name="20 % - Akzent6 8 2" xfId="2059" xr:uid="{18B1305D-86F6-4C15-AFFB-05B546246BF0}"/>
    <cellStyle name="20 % - Akzent6 8 3" xfId="3403" xr:uid="{445D66AE-933F-4F19-AA47-1F5CBB774649}"/>
    <cellStyle name="20 % - Akzent6 9" xfId="1387" xr:uid="{A98A6C16-B60C-466C-8FC8-1DD8393FCD45}"/>
    <cellStyle name="40 % - Akzent1 10" xfId="2722" xr:uid="{9DC5A564-8D62-46B7-95F3-6D57CB6950C2}"/>
    <cellStyle name="40 % - Akzent1 11" xfId="22" xr:uid="{B082E665-413F-47B5-B304-E69110C8D7DC}"/>
    <cellStyle name="40 % - Akzent1 2" xfId="48" xr:uid="{DB98EB0F-DCF3-4851-946C-63043C910634}"/>
    <cellStyle name="40 % - Akzent1 2 2" xfId="76" xr:uid="{A614519B-AAE5-46ED-BF94-EB89DD044616}"/>
    <cellStyle name="40 % - Akzent1 2 2 2" xfId="132" xr:uid="{1E2FBB40-1D00-46C8-968C-F97BE8ABCAF8}"/>
    <cellStyle name="40 % - Akzent1 2 2 2 2" xfId="244" xr:uid="{02F9ACCC-45C6-4613-AE5C-FEEBF697DA8E}"/>
    <cellStyle name="40 % - Akzent1 2 2 2 2 2" xfId="580" xr:uid="{DD07726A-9433-4991-B8FE-A1E20623107A}"/>
    <cellStyle name="40 % - Akzent1 2 2 2 2 2 2" xfId="1252" xr:uid="{82885178-06AB-4BAA-B2CD-64FC369564AA}"/>
    <cellStyle name="40 % - Akzent1 2 2 2 2 2 2 2" xfId="2596" xr:uid="{28A9312E-F698-4162-B6D1-2CCDB97888A0}"/>
    <cellStyle name="40 % - Akzent1 2 2 2 2 2 2 3" xfId="3940" xr:uid="{D5A1006D-A4FE-4875-AB92-CD459E6848D3}"/>
    <cellStyle name="40 % - Akzent1 2 2 2 2 2 3" xfId="1924" xr:uid="{C7847DF8-BF21-4409-BB4B-EDB10EDC3B94}"/>
    <cellStyle name="40 % - Akzent1 2 2 2 2 2 4" xfId="3268" xr:uid="{1A31869C-39B0-4775-A4FE-DB5481CEEFA5}"/>
    <cellStyle name="40 % - Akzent1 2 2 2 2 3" xfId="916" xr:uid="{77869F4D-6C55-4973-873B-8AAE516FAEC8}"/>
    <cellStyle name="40 % - Akzent1 2 2 2 2 3 2" xfId="2260" xr:uid="{C4E833E7-27C1-42B3-97DA-20BB0EE3ABF1}"/>
    <cellStyle name="40 % - Akzent1 2 2 2 2 3 3" xfId="3604" xr:uid="{78DA4505-6292-41ED-AD1D-91E53424E01D}"/>
    <cellStyle name="40 % - Akzent1 2 2 2 2 4" xfId="1588" xr:uid="{8599752E-F1EE-47C9-8029-A91E3C549549}"/>
    <cellStyle name="40 % - Akzent1 2 2 2 2 5" xfId="2932" xr:uid="{F968246A-A464-436C-B3EA-59A6FEC51B67}"/>
    <cellStyle name="40 % - Akzent1 2 2 2 3" xfId="356" xr:uid="{EDAD978C-F953-4D0A-AB6E-EE3CCF4E5D4E}"/>
    <cellStyle name="40 % - Akzent1 2 2 2 3 2" xfId="692" xr:uid="{6AA2C56A-CF21-471A-AE32-CDA2D2C4D3D9}"/>
    <cellStyle name="40 % - Akzent1 2 2 2 3 2 2" xfId="1364" xr:uid="{0C8467E8-B540-4B79-969C-136833CC2CEB}"/>
    <cellStyle name="40 % - Akzent1 2 2 2 3 2 2 2" xfId="2708" xr:uid="{CD219463-C7C9-49BE-B22D-350979B8EE77}"/>
    <cellStyle name="40 % - Akzent1 2 2 2 3 2 2 3" xfId="4052" xr:uid="{D1F83F94-9760-4A55-96B4-10B4782EDE3D}"/>
    <cellStyle name="40 % - Akzent1 2 2 2 3 2 3" xfId="2036" xr:uid="{29333418-55C3-4A94-9F28-CF01B8017532}"/>
    <cellStyle name="40 % - Akzent1 2 2 2 3 2 4" xfId="3380" xr:uid="{4ABEC16A-0E98-4D2D-9659-B6A1A9811A8E}"/>
    <cellStyle name="40 % - Akzent1 2 2 2 3 3" xfId="1028" xr:uid="{0D197CBB-8276-475D-9E53-5258AE696266}"/>
    <cellStyle name="40 % - Akzent1 2 2 2 3 3 2" xfId="2372" xr:uid="{810AE707-B886-40AF-8891-1BF049A46871}"/>
    <cellStyle name="40 % - Akzent1 2 2 2 3 3 3" xfId="3716" xr:uid="{24C60D62-E58C-4963-94A8-F0F4A35EB305}"/>
    <cellStyle name="40 % - Akzent1 2 2 2 3 4" xfId="1700" xr:uid="{26E06DE9-11BE-4A07-83AC-69C1F1736BD6}"/>
    <cellStyle name="40 % - Akzent1 2 2 2 3 5" xfId="3044" xr:uid="{E0F258DB-46C8-4374-A751-CB1C1474E52D}"/>
    <cellStyle name="40 % - Akzent1 2 2 2 4" xfId="468" xr:uid="{AA201B5C-ED54-4044-8F5C-2C03003BE45B}"/>
    <cellStyle name="40 % - Akzent1 2 2 2 4 2" xfId="1140" xr:uid="{EED60599-80B3-4D6B-8573-CE8F503F9141}"/>
    <cellStyle name="40 % - Akzent1 2 2 2 4 2 2" xfId="2484" xr:uid="{0BFFD875-3B56-4A48-A186-6D1438419175}"/>
    <cellStyle name="40 % - Akzent1 2 2 2 4 2 3" xfId="3828" xr:uid="{DAAFC0EC-43ED-4E09-94EC-3A78731F4301}"/>
    <cellStyle name="40 % - Akzent1 2 2 2 4 3" xfId="1812" xr:uid="{32CDB7C5-7C72-4C0D-8B36-3317C22A6FC5}"/>
    <cellStyle name="40 % - Akzent1 2 2 2 4 4" xfId="3156" xr:uid="{4FC53F1E-8DA8-44B7-93BB-1731F12F6276}"/>
    <cellStyle name="40 % - Akzent1 2 2 2 5" xfId="804" xr:uid="{DFF7C150-A563-4D3B-B3C0-C452E71FD5F7}"/>
    <cellStyle name="40 % - Akzent1 2 2 2 5 2" xfId="2148" xr:uid="{003C764E-5014-4856-95FF-AC05C8627AAD}"/>
    <cellStyle name="40 % - Akzent1 2 2 2 5 3" xfId="3492" xr:uid="{999AA312-E7CC-44F2-BB59-C1C9CB85AA14}"/>
    <cellStyle name="40 % - Akzent1 2 2 2 6" xfId="1476" xr:uid="{46D89EC9-9106-4340-92CA-6BC90D0C1A59}"/>
    <cellStyle name="40 % - Akzent1 2 2 2 7" xfId="2820" xr:uid="{38666BB4-3968-4906-BA6F-DD47EE31C54F}"/>
    <cellStyle name="40 % - Akzent1 2 2 3" xfId="188" xr:uid="{5528A1D3-E27F-4DB7-9332-845770481A83}"/>
    <cellStyle name="40 % - Akzent1 2 2 3 2" xfId="524" xr:uid="{66A8A912-1E9F-4C21-99D1-C3E0C65CEBDF}"/>
    <cellStyle name="40 % - Akzent1 2 2 3 2 2" xfId="1196" xr:uid="{04D02575-8188-4E9B-BF44-C4B38464B76B}"/>
    <cellStyle name="40 % - Akzent1 2 2 3 2 2 2" xfId="2540" xr:uid="{1A60EA25-2548-446A-8957-9F789E674574}"/>
    <cellStyle name="40 % - Akzent1 2 2 3 2 2 3" xfId="3884" xr:uid="{FC246BDB-4CD4-4C7D-9F83-28C1D2BEE3E7}"/>
    <cellStyle name="40 % - Akzent1 2 2 3 2 3" xfId="1868" xr:uid="{B56A021E-31AE-4020-B2F6-B1E5952188C2}"/>
    <cellStyle name="40 % - Akzent1 2 2 3 2 4" xfId="3212" xr:uid="{6CB08279-772B-4A29-BC21-4673BA08AAE6}"/>
    <cellStyle name="40 % - Akzent1 2 2 3 3" xfId="860" xr:uid="{B5EE0A97-E0FC-4A93-9657-EAD6B7C7AF40}"/>
    <cellStyle name="40 % - Akzent1 2 2 3 3 2" xfId="2204" xr:uid="{72FF4C1C-0C41-47B1-9E7C-87FB6CAB049A}"/>
    <cellStyle name="40 % - Akzent1 2 2 3 3 3" xfId="3548" xr:uid="{84C14B25-ECBA-41F4-99B0-1984C0C22CD4}"/>
    <cellStyle name="40 % - Akzent1 2 2 3 4" xfId="1532" xr:uid="{19A6B9E7-7154-453A-89D4-C0EC255701FE}"/>
    <cellStyle name="40 % - Akzent1 2 2 3 5" xfId="2876" xr:uid="{4BE24F79-4F50-47CD-B704-B60B47B4C51F}"/>
    <cellStyle name="40 % - Akzent1 2 2 4" xfId="300" xr:uid="{C0667B71-C74D-4C99-852C-E8DB605906A4}"/>
    <cellStyle name="40 % - Akzent1 2 2 4 2" xfId="636" xr:uid="{4B715878-B873-4BA9-A3CE-CDC4AC4B9D6F}"/>
    <cellStyle name="40 % - Akzent1 2 2 4 2 2" xfId="1308" xr:uid="{C37ECA59-3B55-43B6-A6A5-377A319ACC44}"/>
    <cellStyle name="40 % - Akzent1 2 2 4 2 2 2" xfId="2652" xr:uid="{4488C880-2CD5-4044-BFD6-50E0EC169CC3}"/>
    <cellStyle name="40 % - Akzent1 2 2 4 2 2 3" xfId="3996" xr:uid="{F6E9509D-3D37-4121-B38E-BF42924D0CC1}"/>
    <cellStyle name="40 % - Akzent1 2 2 4 2 3" xfId="1980" xr:uid="{9F243347-4A39-4E2D-85E0-22327CD02DD0}"/>
    <cellStyle name="40 % - Akzent1 2 2 4 2 4" xfId="3324" xr:uid="{EF5AD127-513F-4B5C-81DC-2C072FA79527}"/>
    <cellStyle name="40 % - Akzent1 2 2 4 3" xfId="972" xr:uid="{EBF0ACFD-E5F7-418F-BB8B-E7117DC389B2}"/>
    <cellStyle name="40 % - Akzent1 2 2 4 3 2" xfId="2316" xr:uid="{6A56337A-B0A0-4352-A5E2-6C3062AD5D6E}"/>
    <cellStyle name="40 % - Akzent1 2 2 4 3 3" xfId="3660" xr:uid="{51A32160-9D2C-42A1-B754-D5A8DFA6DDDD}"/>
    <cellStyle name="40 % - Akzent1 2 2 4 4" xfId="1644" xr:uid="{EDBF3556-33AD-436B-BF13-C0EF24422646}"/>
    <cellStyle name="40 % - Akzent1 2 2 4 5" xfId="2988" xr:uid="{5CE7FA76-4D43-4ACA-8C36-F11692687B40}"/>
    <cellStyle name="40 % - Akzent1 2 2 5" xfId="412" xr:uid="{CFCBB505-F6A6-455C-B01E-539C5D695C92}"/>
    <cellStyle name="40 % - Akzent1 2 2 5 2" xfId="1084" xr:uid="{252325F6-EF84-426C-BAE8-E7E8E9E56C5D}"/>
    <cellStyle name="40 % - Akzent1 2 2 5 2 2" xfId="2428" xr:uid="{9C4BC7DA-BFA3-42E3-BEFD-936840A77C93}"/>
    <cellStyle name="40 % - Akzent1 2 2 5 2 3" xfId="3772" xr:uid="{AF87A534-ECE0-4DC3-83C7-17E785586BB4}"/>
    <cellStyle name="40 % - Akzent1 2 2 5 3" xfId="1756" xr:uid="{7FCE51C7-CF29-4C79-894D-77B896DB3752}"/>
    <cellStyle name="40 % - Akzent1 2 2 5 4" xfId="3100" xr:uid="{F2CC69DF-1F26-4E73-9282-D877ECD45B7C}"/>
    <cellStyle name="40 % - Akzent1 2 2 6" xfId="748" xr:uid="{5D7693A9-9D02-4E0B-BDB3-3A149F8F38DF}"/>
    <cellStyle name="40 % - Akzent1 2 2 6 2" xfId="2092" xr:uid="{B93EF7FD-56EC-4C07-BBD0-D3764B18E5B5}"/>
    <cellStyle name="40 % - Akzent1 2 2 6 3" xfId="3436" xr:uid="{36B76583-EAF5-4B0B-B1E3-253031D95E51}"/>
    <cellStyle name="40 % - Akzent1 2 2 7" xfId="1420" xr:uid="{80F67B93-B10F-426F-85E5-D360BC7E7D6A}"/>
    <cellStyle name="40 % - Akzent1 2 2 8" xfId="2764" xr:uid="{705845ED-84EB-4DA1-AFB5-BB3E4FE54703}"/>
    <cellStyle name="40 % - Akzent1 2 3" xfId="104" xr:uid="{33DCDC78-D3EA-4E2B-BB4F-4DA6D02690D8}"/>
    <cellStyle name="40 % - Akzent1 2 3 2" xfId="216" xr:uid="{B3F7CDB6-2AE6-441E-A642-FC033A8D1223}"/>
    <cellStyle name="40 % - Akzent1 2 3 2 2" xfId="552" xr:uid="{12A6CF24-8AEA-455C-9B66-73904BD55F31}"/>
    <cellStyle name="40 % - Akzent1 2 3 2 2 2" xfId="1224" xr:uid="{95EEC270-ABC3-4EBB-812F-FA64D5223E33}"/>
    <cellStyle name="40 % - Akzent1 2 3 2 2 2 2" xfId="2568" xr:uid="{4CF4D3F0-A64B-4C0D-9403-083072BF518A}"/>
    <cellStyle name="40 % - Akzent1 2 3 2 2 2 3" xfId="3912" xr:uid="{43E5A5A9-5461-4A78-88D0-F43ABAC59453}"/>
    <cellStyle name="40 % - Akzent1 2 3 2 2 3" xfId="1896" xr:uid="{7DF064A2-08F7-4AA4-A078-91374C8C6103}"/>
    <cellStyle name="40 % - Akzent1 2 3 2 2 4" xfId="3240" xr:uid="{85804771-8BD2-4749-99F1-A2390A464F04}"/>
    <cellStyle name="40 % - Akzent1 2 3 2 3" xfId="888" xr:uid="{B1ABC061-ECC7-4864-B899-DA3B13418117}"/>
    <cellStyle name="40 % - Akzent1 2 3 2 3 2" xfId="2232" xr:uid="{0DAA04E9-1E23-43A2-821D-2105DF93EA2C}"/>
    <cellStyle name="40 % - Akzent1 2 3 2 3 3" xfId="3576" xr:uid="{7AF1053F-A3DA-4AA6-8816-51CE69E283CC}"/>
    <cellStyle name="40 % - Akzent1 2 3 2 4" xfId="1560" xr:uid="{B0280822-AD27-4EE1-81CE-5E43D5B98C33}"/>
    <cellStyle name="40 % - Akzent1 2 3 2 5" xfId="2904" xr:uid="{A3BDC3C3-B9C2-47BE-BB84-ED97F771ACC6}"/>
    <cellStyle name="40 % - Akzent1 2 3 3" xfId="328" xr:uid="{B48800CB-5400-4B14-A637-4BF02BF1734A}"/>
    <cellStyle name="40 % - Akzent1 2 3 3 2" xfId="664" xr:uid="{7796A6CB-92B7-4DDC-9213-9066C1D270F0}"/>
    <cellStyle name="40 % - Akzent1 2 3 3 2 2" xfId="1336" xr:uid="{8E8D9DC5-5C02-45F4-9A1C-824466122ECA}"/>
    <cellStyle name="40 % - Akzent1 2 3 3 2 2 2" xfId="2680" xr:uid="{D25A953E-43D8-4DE9-B7DE-2B038C47533B}"/>
    <cellStyle name="40 % - Akzent1 2 3 3 2 2 3" xfId="4024" xr:uid="{B5B48F99-9323-49D6-A05D-E73D4932B947}"/>
    <cellStyle name="40 % - Akzent1 2 3 3 2 3" xfId="2008" xr:uid="{80B60104-2F81-4A0F-BD8D-5A6B285A3746}"/>
    <cellStyle name="40 % - Akzent1 2 3 3 2 4" xfId="3352" xr:uid="{DB540562-05ED-4480-8635-D7BE38DC8772}"/>
    <cellStyle name="40 % - Akzent1 2 3 3 3" xfId="1000" xr:uid="{E49B8E18-7369-4302-AA36-6C23CD79647D}"/>
    <cellStyle name="40 % - Akzent1 2 3 3 3 2" xfId="2344" xr:uid="{277BD644-C47B-4A59-95EE-8806CE7BF34F}"/>
    <cellStyle name="40 % - Akzent1 2 3 3 3 3" xfId="3688" xr:uid="{C771E82A-E84B-449A-9608-20088706CEB5}"/>
    <cellStyle name="40 % - Akzent1 2 3 3 4" xfId="1672" xr:uid="{BFAB479D-84AD-4F54-93DC-112866791AF0}"/>
    <cellStyle name="40 % - Akzent1 2 3 3 5" xfId="3016" xr:uid="{9E637EE6-F0D6-4A6F-8004-16CFF17DBFF8}"/>
    <cellStyle name="40 % - Akzent1 2 3 4" xfId="440" xr:uid="{4AE86922-2E31-40F4-95D1-006D0C9C83D8}"/>
    <cellStyle name="40 % - Akzent1 2 3 4 2" xfId="1112" xr:uid="{3D54DC3E-5761-41B9-96D3-D3A4CBE8461A}"/>
    <cellStyle name="40 % - Akzent1 2 3 4 2 2" xfId="2456" xr:uid="{07EFD01C-82DF-451D-A6E2-961EF35CF5CB}"/>
    <cellStyle name="40 % - Akzent1 2 3 4 2 3" xfId="3800" xr:uid="{6CA9BD70-73F7-466D-B437-5AB413CA3A35}"/>
    <cellStyle name="40 % - Akzent1 2 3 4 3" xfId="1784" xr:uid="{7B54268E-B2B5-455F-81DA-7156FFDA4BDD}"/>
    <cellStyle name="40 % - Akzent1 2 3 4 4" xfId="3128" xr:uid="{0A1FAD6D-2B79-477D-A604-BEDC3102C14C}"/>
    <cellStyle name="40 % - Akzent1 2 3 5" xfId="776" xr:uid="{3563C97C-76F7-463D-A42C-F65BDB7E617D}"/>
    <cellStyle name="40 % - Akzent1 2 3 5 2" xfId="2120" xr:uid="{F7BC8830-398E-4DDC-928A-1D97D267456D}"/>
    <cellStyle name="40 % - Akzent1 2 3 5 3" xfId="3464" xr:uid="{49484A53-9D9D-4474-B213-70E0B29AE96B}"/>
    <cellStyle name="40 % - Akzent1 2 3 6" xfId="1448" xr:uid="{31368F8D-413E-4489-93D0-421A8EF3DCD1}"/>
    <cellStyle name="40 % - Akzent1 2 3 7" xfId="2792" xr:uid="{DF708E0C-A046-4086-96E9-D2FBD483B077}"/>
    <cellStyle name="40 % - Akzent1 2 4" xfId="160" xr:uid="{AF52F467-5B2B-4177-8776-6EE66AA49A71}"/>
    <cellStyle name="40 % - Akzent1 2 4 2" xfId="496" xr:uid="{0DC52A20-C36A-4FB8-9EDD-CCCC1B4DE319}"/>
    <cellStyle name="40 % - Akzent1 2 4 2 2" xfId="1168" xr:uid="{6AEADEEC-61A0-41FD-9F9E-00233806690D}"/>
    <cellStyle name="40 % - Akzent1 2 4 2 2 2" xfId="2512" xr:uid="{A04CC2AF-182A-488A-967A-998DBA2DF041}"/>
    <cellStyle name="40 % - Akzent1 2 4 2 2 3" xfId="3856" xr:uid="{103D1B4A-F3CC-4427-B097-71DC8BBD86BA}"/>
    <cellStyle name="40 % - Akzent1 2 4 2 3" xfId="1840" xr:uid="{899C4581-9026-4F5F-8435-7101FD4EF10B}"/>
    <cellStyle name="40 % - Akzent1 2 4 2 4" xfId="3184" xr:uid="{7FD93646-87E1-422C-9328-7B95788ABD52}"/>
    <cellStyle name="40 % - Akzent1 2 4 3" xfId="832" xr:uid="{E92E0E60-E82C-4F0D-83A6-2A1CFD1F8B0C}"/>
    <cellStyle name="40 % - Akzent1 2 4 3 2" xfId="2176" xr:uid="{E59D438B-9FB6-4112-BCB0-BACB69AC3918}"/>
    <cellStyle name="40 % - Akzent1 2 4 3 3" xfId="3520" xr:uid="{C0AABF59-5636-4B54-8A18-EA25C22DD3FC}"/>
    <cellStyle name="40 % - Akzent1 2 4 4" xfId="1504" xr:uid="{EFEBAD29-CE2B-4EE7-A836-B2EF2DFD0B66}"/>
    <cellStyle name="40 % - Akzent1 2 4 5" xfId="2848" xr:uid="{355AB2A9-F0E2-4D6B-BABC-27C864E1CB50}"/>
    <cellStyle name="40 % - Akzent1 2 5" xfId="272" xr:uid="{AE8AA1A5-29A4-4145-864A-1FF2BBD2ADFE}"/>
    <cellStyle name="40 % - Akzent1 2 5 2" xfId="608" xr:uid="{3C04E4E8-9237-457D-B6B1-1127F7840CE3}"/>
    <cellStyle name="40 % - Akzent1 2 5 2 2" xfId="1280" xr:uid="{86CAF3E3-A00A-4FFD-9579-055F9807CF84}"/>
    <cellStyle name="40 % - Akzent1 2 5 2 2 2" xfId="2624" xr:uid="{3E225183-B7D6-4728-AA87-C7BFD928D5EE}"/>
    <cellStyle name="40 % - Akzent1 2 5 2 2 3" xfId="3968" xr:uid="{4C99E3F8-9B43-45B0-AB48-54855DBA518D}"/>
    <cellStyle name="40 % - Akzent1 2 5 2 3" xfId="1952" xr:uid="{7474309B-154C-495D-A7BE-FB4CC4C6AE6F}"/>
    <cellStyle name="40 % - Akzent1 2 5 2 4" xfId="3296" xr:uid="{4E8FDC08-454B-493D-97C9-35A292012382}"/>
    <cellStyle name="40 % - Akzent1 2 5 3" xfId="944" xr:uid="{B80008CA-DF29-4B7C-B208-8F057AD9E985}"/>
    <cellStyle name="40 % - Akzent1 2 5 3 2" xfId="2288" xr:uid="{E2B9C916-EAA4-4C8F-990B-1DE842030BB6}"/>
    <cellStyle name="40 % - Akzent1 2 5 3 3" xfId="3632" xr:uid="{E0055A1D-FAD9-46F5-82CB-223BBD6AE12C}"/>
    <cellStyle name="40 % - Akzent1 2 5 4" xfId="1616" xr:uid="{F70102C1-B1A3-404D-A588-0AD924D9305F}"/>
    <cellStyle name="40 % - Akzent1 2 5 5" xfId="2960" xr:uid="{5D0A971A-36F1-4BAD-A3CF-E5E74FC8FB0D}"/>
    <cellStyle name="40 % - Akzent1 2 6" xfId="384" xr:uid="{9A3B5332-D19F-4FD2-862D-67A477F4B546}"/>
    <cellStyle name="40 % - Akzent1 2 6 2" xfId="1056" xr:uid="{2D6746E2-F79E-4E01-AE18-FE86204D758A}"/>
    <cellStyle name="40 % - Akzent1 2 6 2 2" xfId="2400" xr:uid="{53843A29-DCD6-4A08-A058-BE3B1A83C481}"/>
    <cellStyle name="40 % - Akzent1 2 6 2 3" xfId="3744" xr:uid="{32267FAF-45EF-4A23-BC0E-D1128A8802F3}"/>
    <cellStyle name="40 % - Akzent1 2 6 3" xfId="1728" xr:uid="{7E7E25C6-C6D2-4E05-A0F3-AC4589884561}"/>
    <cellStyle name="40 % - Akzent1 2 6 4" xfId="3072" xr:uid="{289E646E-EDD0-40FA-BCDD-6520548AEFB6}"/>
    <cellStyle name="40 % - Akzent1 2 7" xfId="720" xr:uid="{E94E253F-E699-4BC0-9698-6580DF86C987}"/>
    <cellStyle name="40 % - Akzent1 2 7 2" xfId="2064" xr:uid="{E7856D52-9799-4954-A758-D940E11C768F}"/>
    <cellStyle name="40 % - Akzent1 2 7 3" xfId="3408" xr:uid="{CF90B96C-862F-430C-9B13-00A35BE105F2}"/>
    <cellStyle name="40 % - Akzent1 2 8" xfId="1392" xr:uid="{C3809109-28C7-4D52-BD80-86D5664C1F6E}"/>
    <cellStyle name="40 % - Akzent1 2 9" xfId="2736" xr:uid="{F02C77BE-8C60-44B0-947D-7818FB28F07A}"/>
    <cellStyle name="40 % - Akzent1 3" xfId="62" xr:uid="{7745F477-5D25-4216-85B9-9315A93F576D}"/>
    <cellStyle name="40 % - Akzent1 3 2" xfId="118" xr:uid="{FFAAC095-ACF1-4077-BBD8-F78FA676C724}"/>
    <cellStyle name="40 % - Akzent1 3 2 2" xfId="230" xr:uid="{7343F688-72A8-4390-85B9-0B73A146F5A2}"/>
    <cellStyle name="40 % - Akzent1 3 2 2 2" xfId="566" xr:uid="{6AC20CCB-3BED-47A6-92C5-BB17F8070D96}"/>
    <cellStyle name="40 % - Akzent1 3 2 2 2 2" xfId="1238" xr:uid="{E1BCD104-35DA-4B34-81AB-61DB0ACDB6ED}"/>
    <cellStyle name="40 % - Akzent1 3 2 2 2 2 2" xfId="2582" xr:uid="{0BA3BF86-5F7C-4FFE-923B-4B9450777E11}"/>
    <cellStyle name="40 % - Akzent1 3 2 2 2 2 3" xfId="3926" xr:uid="{DCFF025C-3986-42B3-B92C-F791DA77C4C7}"/>
    <cellStyle name="40 % - Akzent1 3 2 2 2 3" xfId="1910" xr:uid="{95DA3222-F531-41C7-B59A-6465FE189123}"/>
    <cellStyle name="40 % - Akzent1 3 2 2 2 4" xfId="3254" xr:uid="{55DEDDD6-BCC3-42C4-BDFE-4480C4F2F3A3}"/>
    <cellStyle name="40 % - Akzent1 3 2 2 3" xfId="902" xr:uid="{02CD7353-326D-4C0A-A1C4-94AEAF2CDDA5}"/>
    <cellStyle name="40 % - Akzent1 3 2 2 3 2" xfId="2246" xr:uid="{23B59A42-4C79-4ED6-9C0A-99D1A9C093B7}"/>
    <cellStyle name="40 % - Akzent1 3 2 2 3 3" xfId="3590" xr:uid="{E9DFE1E2-8B9E-4DD2-8462-B7D3D391D997}"/>
    <cellStyle name="40 % - Akzent1 3 2 2 4" xfId="1574" xr:uid="{02603CBD-371E-4EAC-B209-77D5BBDA0389}"/>
    <cellStyle name="40 % - Akzent1 3 2 2 5" xfId="2918" xr:uid="{DBB8D505-C09C-42B4-8661-4649BA377BFD}"/>
    <cellStyle name="40 % - Akzent1 3 2 3" xfId="342" xr:uid="{102CF009-47F3-46CB-A72A-DFC81612212D}"/>
    <cellStyle name="40 % - Akzent1 3 2 3 2" xfId="678" xr:uid="{C512D0DE-59F0-4AF2-B91B-173163FEC3CE}"/>
    <cellStyle name="40 % - Akzent1 3 2 3 2 2" xfId="1350" xr:uid="{0D393CE9-1A0A-4EDF-AA21-78566D850A1D}"/>
    <cellStyle name="40 % - Akzent1 3 2 3 2 2 2" xfId="2694" xr:uid="{9FEEC60D-B206-43F4-9C25-2B19B1F1357E}"/>
    <cellStyle name="40 % - Akzent1 3 2 3 2 2 3" xfId="4038" xr:uid="{45E54CD3-B11A-416B-992F-DE97AA6D07CB}"/>
    <cellStyle name="40 % - Akzent1 3 2 3 2 3" xfId="2022" xr:uid="{163DF0D1-7A9D-4501-9602-1B99960D9C91}"/>
    <cellStyle name="40 % - Akzent1 3 2 3 2 4" xfId="3366" xr:uid="{6FD7B0C9-7B08-4D43-8465-C6C2DD00DB43}"/>
    <cellStyle name="40 % - Akzent1 3 2 3 3" xfId="1014" xr:uid="{8B749272-F285-4820-8C1A-5A290E95CED2}"/>
    <cellStyle name="40 % - Akzent1 3 2 3 3 2" xfId="2358" xr:uid="{4F4B3EB7-4CB4-41F6-95A1-791C49695897}"/>
    <cellStyle name="40 % - Akzent1 3 2 3 3 3" xfId="3702" xr:uid="{826746CB-0178-45B9-A5D2-D63F07D3EC75}"/>
    <cellStyle name="40 % - Akzent1 3 2 3 4" xfId="1686" xr:uid="{4EBC3C8B-10B7-4ACF-9BE9-0204F7FE1D54}"/>
    <cellStyle name="40 % - Akzent1 3 2 3 5" xfId="3030" xr:uid="{720B6BD7-C5AF-4E58-AD80-522C16F04623}"/>
    <cellStyle name="40 % - Akzent1 3 2 4" xfId="454" xr:uid="{A23443E1-D5BE-42F1-8128-DF53A92B8817}"/>
    <cellStyle name="40 % - Akzent1 3 2 4 2" xfId="1126" xr:uid="{278D0DD2-16E3-442D-98F7-BAF7AF7E04C1}"/>
    <cellStyle name="40 % - Akzent1 3 2 4 2 2" xfId="2470" xr:uid="{BC1009C8-3168-4C2E-BC72-254D418FCE21}"/>
    <cellStyle name="40 % - Akzent1 3 2 4 2 3" xfId="3814" xr:uid="{343B09D1-B535-4909-9E89-97C2702D99A9}"/>
    <cellStyle name="40 % - Akzent1 3 2 4 3" xfId="1798" xr:uid="{BFDD7259-23E8-46D3-956C-B874B924A56E}"/>
    <cellStyle name="40 % - Akzent1 3 2 4 4" xfId="3142" xr:uid="{AEE28DC6-DE56-44BB-95E9-C29607D35973}"/>
    <cellStyle name="40 % - Akzent1 3 2 5" xfId="790" xr:uid="{BA07BAB4-7F94-4274-9AC4-88618486DF9F}"/>
    <cellStyle name="40 % - Akzent1 3 2 5 2" xfId="2134" xr:uid="{2F8B6A83-2838-4D4F-851C-95F4F8933796}"/>
    <cellStyle name="40 % - Akzent1 3 2 5 3" xfId="3478" xr:uid="{07D955C8-6009-4D20-9649-D9A9E23D83FA}"/>
    <cellStyle name="40 % - Akzent1 3 2 6" xfId="1462" xr:uid="{1F145724-84FC-482C-9981-155FE1812C30}"/>
    <cellStyle name="40 % - Akzent1 3 2 7" xfId="2806" xr:uid="{4BC22C51-F5F5-4E1B-BFF0-DBE18121EFBB}"/>
    <cellStyle name="40 % - Akzent1 3 3" xfId="174" xr:uid="{D06000F8-69A3-4722-A999-887979F2901D}"/>
    <cellStyle name="40 % - Akzent1 3 3 2" xfId="510" xr:uid="{1E5EB3CD-1E44-401E-ACCD-BCC1E6194D6A}"/>
    <cellStyle name="40 % - Akzent1 3 3 2 2" xfId="1182" xr:uid="{91023520-CD66-4560-846C-18B085B4A806}"/>
    <cellStyle name="40 % - Akzent1 3 3 2 2 2" xfId="2526" xr:uid="{6D636226-9D4C-4114-AC4D-55D7F229CFEB}"/>
    <cellStyle name="40 % - Akzent1 3 3 2 2 3" xfId="3870" xr:uid="{3D1E8301-CCAC-4096-859F-6FA79A7F5CF2}"/>
    <cellStyle name="40 % - Akzent1 3 3 2 3" xfId="1854" xr:uid="{0ACE63EE-BC9A-47F9-B095-0DB7AE4D2149}"/>
    <cellStyle name="40 % - Akzent1 3 3 2 4" xfId="3198" xr:uid="{12868F64-949F-4115-9C40-9396E5BDD145}"/>
    <cellStyle name="40 % - Akzent1 3 3 3" xfId="846" xr:uid="{3D7A3742-4E7E-4764-B0A2-2152E088BC27}"/>
    <cellStyle name="40 % - Akzent1 3 3 3 2" xfId="2190" xr:uid="{115E4842-CF4B-4798-BABC-0B11CF0CE248}"/>
    <cellStyle name="40 % - Akzent1 3 3 3 3" xfId="3534" xr:uid="{1CCC96D2-B212-46F0-A969-A91B215ABF66}"/>
    <cellStyle name="40 % - Akzent1 3 3 4" xfId="1518" xr:uid="{527B3ACE-6C63-409E-BAE4-D515D2D151A0}"/>
    <cellStyle name="40 % - Akzent1 3 3 5" xfId="2862" xr:uid="{51AE8D70-B539-47B6-82EB-B4E158321319}"/>
    <cellStyle name="40 % - Akzent1 3 4" xfId="286" xr:uid="{CEAFF4B4-C742-4847-AAEE-08EE64DDBEC8}"/>
    <cellStyle name="40 % - Akzent1 3 4 2" xfId="622" xr:uid="{C03D0AEA-F983-442E-982A-87A709847FEB}"/>
    <cellStyle name="40 % - Akzent1 3 4 2 2" xfId="1294" xr:uid="{458FAA69-A72A-4E79-8CE6-23CC69F1ED1F}"/>
    <cellStyle name="40 % - Akzent1 3 4 2 2 2" xfId="2638" xr:uid="{40577513-DC6F-45B8-835B-EC9540F12140}"/>
    <cellStyle name="40 % - Akzent1 3 4 2 2 3" xfId="3982" xr:uid="{69823561-6E33-4CAE-8223-33ABFAFEEE92}"/>
    <cellStyle name="40 % - Akzent1 3 4 2 3" xfId="1966" xr:uid="{E05A7726-5D90-496F-86A4-4E88649696C5}"/>
    <cellStyle name="40 % - Akzent1 3 4 2 4" xfId="3310" xr:uid="{F2380287-9BDB-41B5-B2F8-F6A5092E77AB}"/>
    <cellStyle name="40 % - Akzent1 3 4 3" xfId="958" xr:uid="{8E2868D3-B028-44B1-A28A-65E85A31F3BE}"/>
    <cellStyle name="40 % - Akzent1 3 4 3 2" xfId="2302" xr:uid="{B4A8B32B-EB5F-4091-8501-2413CB865875}"/>
    <cellStyle name="40 % - Akzent1 3 4 3 3" xfId="3646" xr:uid="{409038E4-FAED-4600-B64A-0D1F5F785D1F}"/>
    <cellStyle name="40 % - Akzent1 3 4 4" xfId="1630" xr:uid="{9656F7BF-5737-49CC-8E97-FF1E7AFEAC2C}"/>
    <cellStyle name="40 % - Akzent1 3 4 5" xfId="2974" xr:uid="{BAF9E388-27F0-434C-823D-45B7B8D1A238}"/>
    <cellStyle name="40 % - Akzent1 3 5" xfId="398" xr:uid="{D4F0CD26-534F-4714-B93B-10BDEA682560}"/>
    <cellStyle name="40 % - Akzent1 3 5 2" xfId="1070" xr:uid="{EADC0AA4-E20E-4448-937E-F5E644E6DA44}"/>
    <cellStyle name="40 % - Akzent1 3 5 2 2" xfId="2414" xr:uid="{338EDD7B-EA0D-43C5-B972-B13433836D07}"/>
    <cellStyle name="40 % - Akzent1 3 5 2 3" xfId="3758" xr:uid="{918B30DC-2788-4ED4-BBBA-8D5995D93B6A}"/>
    <cellStyle name="40 % - Akzent1 3 5 3" xfId="1742" xr:uid="{3B30390A-B330-4865-BC07-FD54F3F16DE2}"/>
    <cellStyle name="40 % - Akzent1 3 5 4" xfId="3086" xr:uid="{CE200475-B26D-47EF-8A85-C6F973481B44}"/>
    <cellStyle name="40 % - Akzent1 3 6" xfId="734" xr:uid="{262C61F8-171F-4AC0-BB76-771E01EA0650}"/>
    <cellStyle name="40 % - Akzent1 3 6 2" xfId="2078" xr:uid="{4581D5AC-5277-48D5-8867-07EF14F6DE95}"/>
    <cellStyle name="40 % - Akzent1 3 6 3" xfId="3422" xr:uid="{8CC4C143-8E50-4C3F-ACC7-560492C4F261}"/>
    <cellStyle name="40 % - Akzent1 3 7" xfId="1406" xr:uid="{D7D45536-306D-4016-B0F8-B8A2768C350F}"/>
    <cellStyle name="40 % - Akzent1 3 8" xfId="2750" xr:uid="{06FC7D26-8985-42E2-970C-A08B04DD24E1}"/>
    <cellStyle name="40 % - Akzent1 4" xfId="90" xr:uid="{46304939-55BE-4E49-9C03-F698E5F5D8B9}"/>
    <cellStyle name="40 % - Akzent1 4 2" xfId="202" xr:uid="{A5D4A1F1-381A-4312-B83B-EC1C19A3D85D}"/>
    <cellStyle name="40 % - Akzent1 4 2 2" xfId="538" xr:uid="{3C760AE7-64CC-42F0-A869-6552CC9134FF}"/>
    <cellStyle name="40 % - Akzent1 4 2 2 2" xfId="1210" xr:uid="{D0DC3DC1-F315-478A-946B-5158CC137E5E}"/>
    <cellStyle name="40 % - Akzent1 4 2 2 2 2" xfId="2554" xr:uid="{6BCA9DC6-1C10-4CE3-8CEE-5307FCD85A04}"/>
    <cellStyle name="40 % - Akzent1 4 2 2 2 3" xfId="3898" xr:uid="{7963C978-2893-4A9A-AA68-3D6C4D8D1961}"/>
    <cellStyle name="40 % - Akzent1 4 2 2 3" xfId="1882" xr:uid="{E32661F5-F36D-4BE5-8279-A2B8AA71D71D}"/>
    <cellStyle name="40 % - Akzent1 4 2 2 4" xfId="3226" xr:uid="{3F2B00FA-BED7-470F-9FCD-486C3CB4F7CF}"/>
    <cellStyle name="40 % - Akzent1 4 2 3" xfId="874" xr:uid="{3CB2E079-AD19-45EC-B824-CF75DF98F949}"/>
    <cellStyle name="40 % - Akzent1 4 2 3 2" xfId="2218" xr:uid="{373A5CF6-ADC5-4331-ADA8-FD5788FEA922}"/>
    <cellStyle name="40 % - Akzent1 4 2 3 3" xfId="3562" xr:uid="{15A89C31-0F31-41BF-A4CC-A3E024410097}"/>
    <cellStyle name="40 % - Akzent1 4 2 4" xfId="1546" xr:uid="{72327CB3-1FCE-4547-BEF8-4492CB8600A2}"/>
    <cellStyle name="40 % - Akzent1 4 2 5" xfId="2890" xr:uid="{FC792643-84A6-4310-A9A4-280562D853D8}"/>
    <cellStyle name="40 % - Akzent1 4 3" xfId="314" xr:uid="{B4E6E785-BCDD-413A-BAF3-890403E06481}"/>
    <cellStyle name="40 % - Akzent1 4 3 2" xfId="650" xr:uid="{042B5E90-6491-48C7-85CF-1ED7F39E2317}"/>
    <cellStyle name="40 % - Akzent1 4 3 2 2" xfId="1322" xr:uid="{208BBFB7-E797-4800-A0B2-8E19996D760F}"/>
    <cellStyle name="40 % - Akzent1 4 3 2 2 2" xfId="2666" xr:uid="{91D49851-B64C-43A0-A4B3-5FA4FC763AE2}"/>
    <cellStyle name="40 % - Akzent1 4 3 2 2 3" xfId="4010" xr:uid="{E18B32EA-B19C-4B71-BED3-6130E6CF38B7}"/>
    <cellStyle name="40 % - Akzent1 4 3 2 3" xfId="1994" xr:uid="{E37B9656-0066-4F17-A7CB-EE1823E55C18}"/>
    <cellStyle name="40 % - Akzent1 4 3 2 4" xfId="3338" xr:uid="{B78FCC70-0AB8-4BE3-AC97-481DD5796DC5}"/>
    <cellStyle name="40 % - Akzent1 4 3 3" xfId="986" xr:uid="{7DE3E334-190A-4B22-8DFF-7668AA3CBEC9}"/>
    <cellStyle name="40 % - Akzent1 4 3 3 2" xfId="2330" xr:uid="{D732CC58-65E2-4457-86A2-A61CA88E9302}"/>
    <cellStyle name="40 % - Akzent1 4 3 3 3" xfId="3674" xr:uid="{AD53F6B3-B22D-4FB3-874F-D6531AB5C407}"/>
    <cellStyle name="40 % - Akzent1 4 3 4" xfId="1658" xr:uid="{8DB4A3C9-A460-4CF6-9C06-A1BA9E14EFCA}"/>
    <cellStyle name="40 % - Akzent1 4 3 5" xfId="3002" xr:uid="{36FA88FB-B75A-4B93-A720-9D5D08063E67}"/>
    <cellStyle name="40 % - Akzent1 4 4" xfId="426" xr:uid="{1E668733-06F8-4E71-8450-FE93C0B63717}"/>
    <cellStyle name="40 % - Akzent1 4 4 2" xfId="1098" xr:uid="{9131E756-AEB4-49F2-BE55-2996756103DB}"/>
    <cellStyle name="40 % - Akzent1 4 4 2 2" xfId="2442" xr:uid="{91393639-6058-467F-B4A3-BFDDEAD049E5}"/>
    <cellStyle name="40 % - Akzent1 4 4 2 3" xfId="3786" xr:uid="{89A77FD9-27BB-40C4-B725-EC2CE43D7719}"/>
    <cellStyle name="40 % - Akzent1 4 4 3" xfId="1770" xr:uid="{3BD67AF6-27F6-4E60-A073-350F5BA0B7B1}"/>
    <cellStyle name="40 % - Akzent1 4 4 4" xfId="3114" xr:uid="{E4906813-9B95-4CAB-BCBE-8375A8198C54}"/>
    <cellStyle name="40 % - Akzent1 4 5" xfId="762" xr:uid="{B8BEC3D2-E76D-4C3C-9C95-DF770AD52B57}"/>
    <cellStyle name="40 % - Akzent1 4 5 2" xfId="2106" xr:uid="{6E168141-ACAE-4B16-953C-47AA564986A1}"/>
    <cellStyle name="40 % - Akzent1 4 5 3" xfId="3450" xr:uid="{B06888A0-7105-462B-BFDF-9FE10958D77E}"/>
    <cellStyle name="40 % - Akzent1 4 6" xfId="1434" xr:uid="{21715446-E592-4BEA-B2FA-7DD171C0EEC0}"/>
    <cellStyle name="40 % - Akzent1 4 7" xfId="2778" xr:uid="{C16E6B2E-978C-4D0A-87D0-D53E93A9593D}"/>
    <cellStyle name="40 % - Akzent1 5" xfId="146" xr:uid="{AC555F34-3B16-4973-8CEF-E9926C68691A}"/>
    <cellStyle name="40 % - Akzent1 5 2" xfId="482" xr:uid="{F87526F4-EAF5-48F2-BA17-31E255732E74}"/>
    <cellStyle name="40 % - Akzent1 5 2 2" xfId="1154" xr:uid="{0CEF482B-DDED-4856-B082-43DFB0C70299}"/>
    <cellStyle name="40 % - Akzent1 5 2 2 2" xfId="2498" xr:uid="{56304B3C-68B4-4126-BA6A-7B302671DE51}"/>
    <cellStyle name="40 % - Akzent1 5 2 2 3" xfId="3842" xr:uid="{51D91433-4AA5-4F5C-B936-3BCDED47CB5A}"/>
    <cellStyle name="40 % - Akzent1 5 2 3" xfId="1826" xr:uid="{935D651F-BC57-41F4-9294-B84343B9DC65}"/>
    <cellStyle name="40 % - Akzent1 5 2 4" xfId="3170" xr:uid="{F79479DE-877F-401C-B58A-CBFBAEE5FC56}"/>
    <cellStyle name="40 % - Akzent1 5 3" xfId="818" xr:uid="{4A640346-ECAE-476E-BE6D-41B18086E7F6}"/>
    <cellStyle name="40 % - Akzent1 5 3 2" xfId="2162" xr:uid="{B797E324-05EF-4489-9017-97506D7FC6E8}"/>
    <cellStyle name="40 % - Akzent1 5 3 3" xfId="3506" xr:uid="{B5C9AE11-B6CF-4760-9E20-D3119305570C}"/>
    <cellStyle name="40 % - Akzent1 5 4" xfId="1490" xr:uid="{4B10B1AB-75B0-48D7-85B2-FB817D0D378A}"/>
    <cellStyle name="40 % - Akzent1 5 5" xfId="2834" xr:uid="{4899E36D-BAAC-4580-B491-7A0A7A3A2B0C}"/>
    <cellStyle name="40 % - Akzent1 6" xfId="258" xr:uid="{055C5E2A-496E-4B3A-99AB-D548BB393E46}"/>
    <cellStyle name="40 % - Akzent1 6 2" xfId="594" xr:uid="{FF767ED1-5D32-44DE-8182-8611EFE6457F}"/>
    <cellStyle name="40 % - Akzent1 6 2 2" xfId="1266" xr:uid="{585D0CC7-0B34-40EC-A443-8C8F950B8E99}"/>
    <cellStyle name="40 % - Akzent1 6 2 2 2" xfId="2610" xr:uid="{3502FEE7-893E-4DCB-9F0D-358705E92B68}"/>
    <cellStyle name="40 % - Akzent1 6 2 2 3" xfId="3954" xr:uid="{DEDC6019-F4BB-4DCE-A436-7D8944D47C50}"/>
    <cellStyle name="40 % - Akzent1 6 2 3" xfId="1938" xr:uid="{0C2007F4-00B8-40C4-A909-0DEC0F63E5B9}"/>
    <cellStyle name="40 % - Akzent1 6 2 4" xfId="3282" xr:uid="{694D6CD8-699B-402E-9431-E2D6C6A64CD8}"/>
    <cellStyle name="40 % - Akzent1 6 3" xfId="930" xr:uid="{AA7E4C2E-8DFB-4FD3-95CA-CC33BA9E5A97}"/>
    <cellStyle name="40 % - Akzent1 6 3 2" xfId="2274" xr:uid="{CBB40873-E739-4DEC-90EE-05B39E6C2A0F}"/>
    <cellStyle name="40 % - Akzent1 6 3 3" xfId="3618" xr:uid="{0DE7C608-6978-4ED7-A08F-9BF1540399BB}"/>
    <cellStyle name="40 % - Akzent1 6 4" xfId="1602" xr:uid="{2CE02B46-532B-434C-8ADA-64506211915B}"/>
    <cellStyle name="40 % - Akzent1 6 5" xfId="2946" xr:uid="{B4B947EF-C6B1-4BD8-86E0-4403BE14398D}"/>
    <cellStyle name="40 % - Akzent1 7" xfId="370" xr:uid="{CC7408E5-5C69-4F5B-A018-4954202EDEAF}"/>
    <cellStyle name="40 % - Akzent1 7 2" xfId="1042" xr:uid="{19A7071A-42C5-4C5B-ADC9-8EB976593050}"/>
    <cellStyle name="40 % - Akzent1 7 2 2" xfId="2386" xr:uid="{709C98D1-E33C-44E5-973F-D873F79D8BE2}"/>
    <cellStyle name="40 % - Akzent1 7 2 3" xfId="3730" xr:uid="{978E7238-0268-42ED-9000-CF0E8AC35FAB}"/>
    <cellStyle name="40 % - Akzent1 7 3" xfId="1714" xr:uid="{21BB8359-D4D8-4CDD-91DA-09642132FB70}"/>
    <cellStyle name="40 % - Akzent1 7 4" xfId="3058" xr:uid="{CFF20243-273F-4F90-A3A6-8A0BCD9CB8F7}"/>
    <cellStyle name="40 % - Akzent1 8" xfId="706" xr:uid="{5CE96E71-5B07-4F98-BE83-8FAB05B7062E}"/>
    <cellStyle name="40 % - Akzent1 8 2" xfId="2050" xr:uid="{6AAE4066-3BF7-4791-A0F2-4F7EA0D2A4E9}"/>
    <cellStyle name="40 % - Akzent1 8 3" xfId="3394" xr:uid="{D6126F42-5ED9-4538-B71D-B91A80DD22F1}"/>
    <cellStyle name="40 % - Akzent1 9" xfId="1378" xr:uid="{3EAE3C40-FFC4-45EF-9F33-CEA0A533AEDE}"/>
    <cellStyle name="40 % - Akzent2 10" xfId="2724" xr:uid="{48D6F963-5276-416B-BECA-04DBDC5A6008}"/>
    <cellStyle name="40 % - Akzent2 11" xfId="26" xr:uid="{04C2EBAD-34DF-42CD-8C6F-3FD81EB37B62}"/>
    <cellStyle name="40 % - Akzent2 2" xfId="50" xr:uid="{592ED543-7519-4510-B0A6-474DFE87E102}"/>
    <cellStyle name="40 % - Akzent2 2 2" xfId="78" xr:uid="{49F851C6-F464-4C60-8925-83259D4F45FE}"/>
    <cellStyle name="40 % - Akzent2 2 2 2" xfId="134" xr:uid="{3ADF07C0-8E75-43E2-9FD8-0D9E1ABFF2C0}"/>
    <cellStyle name="40 % - Akzent2 2 2 2 2" xfId="246" xr:uid="{0B8903AB-43A4-485D-B516-93C3F4367F58}"/>
    <cellStyle name="40 % - Akzent2 2 2 2 2 2" xfId="582" xr:uid="{C934A68F-D1FE-4E28-8E52-125059182D42}"/>
    <cellStyle name="40 % - Akzent2 2 2 2 2 2 2" xfId="1254" xr:uid="{E780C769-950C-490D-B0D8-0A215F3FE867}"/>
    <cellStyle name="40 % - Akzent2 2 2 2 2 2 2 2" xfId="2598" xr:uid="{E15BD2AA-7348-46C6-B64D-4275B3623DC2}"/>
    <cellStyle name="40 % - Akzent2 2 2 2 2 2 2 3" xfId="3942" xr:uid="{52BEE47E-FC64-46ED-A6A0-833D8FEF327E}"/>
    <cellStyle name="40 % - Akzent2 2 2 2 2 2 3" xfId="1926" xr:uid="{C15B98BF-F27C-4FE3-957D-9964C906D9F7}"/>
    <cellStyle name="40 % - Akzent2 2 2 2 2 2 4" xfId="3270" xr:uid="{2724E8E3-386F-41F7-8D54-9E884342D6F1}"/>
    <cellStyle name="40 % - Akzent2 2 2 2 2 3" xfId="918" xr:uid="{4744293A-19B5-42BD-A4EC-C1547BB68784}"/>
    <cellStyle name="40 % - Akzent2 2 2 2 2 3 2" xfId="2262" xr:uid="{707169FB-2F9A-4B76-A9CB-59F90ABD54E9}"/>
    <cellStyle name="40 % - Akzent2 2 2 2 2 3 3" xfId="3606" xr:uid="{A4FD0B6E-1AD8-4059-8701-BDF043036759}"/>
    <cellStyle name="40 % - Akzent2 2 2 2 2 4" xfId="1590" xr:uid="{4A6ABF7C-DA7F-4B5A-85F6-AD10B4D1EEBE}"/>
    <cellStyle name="40 % - Akzent2 2 2 2 2 5" xfId="2934" xr:uid="{381A92D7-30FA-459E-8443-B58C09E6F3C4}"/>
    <cellStyle name="40 % - Akzent2 2 2 2 3" xfId="358" xr:uid="{9B1E19A6-E30B-4080-9CC7-8B75C9858882}"/>
    <cellStyle name="40 % - Akzent2 2 2 2 3 2" xfId="694" xr:uid="{B113D951-3225-4694-B1FA-4A087FA8DB9E}"/>
    <cellStyle name="40 % - Akzent2 2 2 2 3 2 2" xfId="1366" xr:uid="{E5FE9A78-2AF4-4B25-A5ED-EE472B2166CB}"/>
    <cellStyle name="40 % - Akzent2 2 2 2 3 2 2 2" xfId="2710" xr:uid="{621042C8-B347-4BDC-984D-287851BA6B4A}"/>
    <cellStyle name="40 % - Akzent2 2 2 2 3 2 2 3" xfId="4054" xr:uid="{349B829B-D9D1-4191-83AA-4D6D2BDEB8B9}"/>
    <cellStyle name="40 % - Akzent2 2 2 2 3 2 3" xfId="2038" xr:uid="{D1D3011B-EBFF-412D-A3A1-83851E1F7337}"/>
    <cellStyle name="40 % - Akzent2 2 2 2 3 2 4" xfId="3382" xr:uid="{7442301C-0873-43CD-A023-1DE1B7D79680}"/>
    <cellStyle name="40 % - Akzent2 2 2 2 3 3" xfId="1030" xr:uid="{46715326-7862-4534-BACD-6F6052BB8FA7}"/>
    <cellStyle name="40 % - Akzent2 2 2 2 3 3 2" xfId="2374" xr:uid="{B55F9C4F-BF3F-4B6C-A8D5-158872B5D483}"/>
    <cellStyle name="40 % - Akzent2 2 2 2 3 3 3" xfId="3718" xr:uid="{D3789E99-8922-4932-868B-34B3F5A48C52}"/>
    <cellStyle name="40 % - Akzent2 2 2 2 3 4" xfId="1702" xr:uid="{530FF4DC-6AE1-4DA3-A3FC-618DEB4F1405}"/>
    <cellStyle name="40 % - Akzent2 2 2 2 3 5" xfId="3046" xr:uid="{F5C11882-6C49-4F90-B31E-A65EA52C78E2}"/>
    <cellStyle name="40 % - Akzent2 2 2 2 4" xfId="470" xr:uid="{FAC4403B-9694-4A44-8F86-7E60FBFE4363}"/>
    <cellStyle name="40 % - Akzent2 2 2 2 4 2" xfId="1142" xr:uid="{AAB05F22-D99E-402D-93CF-81BA166F4C69}"/>
    <cellStyle name="40 % - Akzent2 2 2 2 4 2 2" xfId="2486" xr:uid="{EB2EFE6D-F61D-4705-BCD6-1A0508CDA238}"/>
    <cellStyle name="40 % - Akzent2 2 2 2 4 2 3" xfId="3830" xr:uid="{9D8443F7-491A-4B2B-8CE4-E2067CD6F10C}"/>
    <cellStyle name="40 % - Akzent2 2 2 2 4 3" xfId="1814" xr:uid="{584C754F-2D6F-4807-B742-1684030D541E}"/>
    <cellStyle name="40 % - Akzent2 2 2 2 4 4" xfId="3158" xr:uid="{1CC75DF3-1ADD-4BFC-A077-583CE9A7BE86}"/>
    <cellStyle name="40 % - Akzent2 2 2 2 5" xfId="806" xr:uid="{D3441875-3ADB-4042-8C21-83A9691711EB}"/>
    <cellStyle name="40 % - Akzent2 2 2 2 5 2" xfId="2150" xr:uid="{BAAB213E-2B89-4F29-B6EC-1BA1FD122A4E}"/>
    <cellStyle name="40 % - Akzent2 2 2 2 5 3" xfId="3494" xr:uid="{89610657-6A1A-41AA-8320-15D65F8DECE1}"/>
    <cellStyle name="40 % - Akzent2 2 2 2 6" xfId="1478" xr:uid="{7974029B-ACA3-49B7-B433-4AC6E3A3B874}"/>
    <cellStyle name="40 % - Akzent2 2 2 2 7" xfId="2822" xr:uid="{1AFDB911-1E08-4183-A089-EFA6CB99EA9E}"/>
    <cellStyle name="40 % - Akzent2 2 2 3" xfId="190" xr:uid="{6A482521-D99F-4507-AC70-547F2D1B3F16}"/>
    <cellStyle name="40 % - Akzent2 2 2 3 2" xfId="526" xr:uid="{3C9891CC-9275-46B0-ADBA-0376E9DD065D}"/>
    <cellStyle name="40 % - Akzent2 2 2 3 2 2" xfId="1198" xr:uid="{687EBF37-1379-48CE-B32D-B7A6EDE9D6B9}"/>
    <cellStyle name="40 % - Akzent2 2 2 3 2 2 2" xfId="2542" xr:uid="{63ADF3F4-2D4E-454A-B72E-31EABF99613E}"/>
    <cellStyle name="40 % - Akzent2 2 2 3 2 2 3" xfId="3886" xr:uid="{24B1C808-F090-4FCB-AA09-F38F4E0C7C3B}"/>
    <cellStyle name="40 % - Akzent2 2 2 3 2 3" xfId="1870" xr:uid="{43882EA7-817D-4660-9DF1-2631DFB9AF83}"/>
    <cellStyle name="40 % - Akzent2 2 2 3 2 4" xfId="3214" xr:uid="{AE4A6A65-685B-4CEF-8151-3DA0FB3485AD}"/>
    <cellStyle name="40 % - Akzent2 2 2 3 3" xfId="862" xr:uid="{BE7D9248-5297-4DDC-BB7D-D3D41C331E7A}"/>
    <cellStyle name="40 % - Akzent2 2 2 3 3 2" xfId="2206" xr:uid="{DA2202CD-575B-468D-B351-644E4402A9D8}"/>
    <cellStyle name="40 % - Akzent2 2 2 3 3 3" xfId="3550" xr:uid="{1D52D51B-8EEE-4774-B277-25A05CA35827}"/>
    <cellStyle name="40 % - Akzent2 2 2 3 4" xfId="1534" xr:uid="{31634A0E-8A5D-4E3C-A04A-22391C4CDCCD}"/>
    <cellStyle name="40 % - Akzent2 2 2 3 5" xfId="2878" xr:uid="{C246C046-7A60-44DD-868D-751425487155}"/>
    <cellStyle name="40 % - Akzent2 2 2 4" xfId="302" xr:uid="{A781E575-287E-42A4-8783-A09E7A2CD980}"/>
    <cellStyle name="40 % - Akzent2 2 2 4 2" xfId="638" xr:uid="{CB47E7AF-7E2D-489B-BA3A-04212057CE01}"/>
    <cellStyle name="40 % - Akzent2 2 2 4 2 2" xfId="1310" xr:uid="{45467D79-744F-4B48-9D3B-E19F26A39B32}"/>
    <cellStyle name="40 % - Akzent2 2 2 4 2 2 2" xfId="2654" xr:uid="{362EF8D1-213A-4C0F-8CE0-DDA11FF042BF}"/>
    <cellStyle name="40 % - Akzent2 2 2 4 2 2 3" xfId="3998" xr:uid="{E125644B-B613-452D-8FA2-461D92B2F28E}"/>
    <cellStyle name="40 % - Akzent2 2 2 4 2 3" xfId="1982" xr:uid="{EFD5BB5C-8F75-487C-A070-992981D06D1B}"/>
    <cellStyle name="40 % - Akzent2 2 2 4 2 4" xfId="3326" xr:uid="{17445F6C-3863-47AB-806E-46DAFE7B5B91}"/>
    <cellStyle name="40 % - Akzent2 2 2 4 3" xfId="974" xr:uid="{25B91917-4413-4939-A19F-CB42C5AB09A5}"/>
    <cellStyle name="40 % - Akzent2 2 2 4 3 2" xfId="2318" xr:uid="{2542BD97-65E1-4ADD-A98F-1685442CD5FE}"/>
    <cellStyle name="40 % - Akzent2 2 2 4 3 3" xfId="3662" xr:uid="{06266F9D-A89A-46EE-9CC4-780D7215BC09}"/>
    <cellStyle name="40 % - Akzent2 2 2 4 4" xfId="1646" xr:uid="{9C0325F8-D6F8-446A-BC92-30DCF3F1861B}"/>
    <cellStyle name="40 % - Akzent2 2 2 4 5" xfId="2990" xr:uid="{7A209918-C2E7-4D8F-BE5B-14D74A629F3A}"/>
    <cellStyle name="40 % - Akzent2 2 2 5" xfId="414" xr:uid="{CD53A980-B598-41AF-A88A-69499259D50B}"/>
    <cellStyle name="40 % - Akzent2 2 2 5 2" xfId="1086" xr:uid="{777C96AD-847E-42C8-9738-DA6E296C879C}"/>
    <cellStyle name="40 % - Akzent2 2 2 5 2 2" xfId="2430" xr:uid="{E88B4129-7ACE-4225-8241-ADE221765190}"/>
    <cellStyle name="40 % - Akzent2 2 2 5 2 3" xfId="3774" xr:uid="{922DFE8F-0837-453F-9748-923B7B790BC6}"/>
    <cellStyle name="40 % - Akzent2 2 2 5 3" xfId="1758" xr:uid="{9F453CEB-3415-49EC-B731-6C656C003CBB}"/>
    <cellStyle name="40 % - Akzent2 2 2 5 4" xfId="3102" xr:uid="{B9785540-F54D-4BE1-A6C8-B1F03E559AD2}"/>
    <cellStyle name="40 % - Akzent2 2 2 6" xfId="750" xr:uid="{F4E5317B-6026-4575-BD13-A4A8EAAFC613}"/>
    <cellStyle name="40 % - Akzent2 2 2 6 2" xfId="2094" xr:uid="{49DB7C03-7CB7-4668-B2E9-A265F6A5CD9A}"/>
    <cellStyle name="40 % - Akzent2 2 2 6 3" xfId="3438" xr:uid="{1A7191CC-71CD-4B6A-8AF5-BE645B72291B}"/>
    <cellStyle name="40 % - Akzent2 2 2 7" xfId="1422" xr:uid="{C674A4D3-AEB2-4564-84F1-433B94112AD0}"/>
    <cellStyle name="40 % - Akzent2 2 2 8" xfId="2766" xr:uid="{E383A917-AA2C-4781-8090-47B5AA6B6D51}"/>
    <cellStyle name="40 % - Akzent2 2 3" xfId="106" xr:uid="{3D96A467-E608-46C9-9AB1-EDA8F68BF6EA}"/>
    <cellStyle name="40 % - Akzent2 2 3 2" xfId="218" xr:uid="{3AEB8684-4F72-433A-B316-34E37136D2F8}"/>
    <cellStyle name="40 % - Akzent2 2 3 2 2" xfId="554" xr:uid="{6F2742EB-AAAD-49FB-8407-29C5580767BC}"/>
    <cellStyle name="40 % - Akzent2 2 3 2 2 2" xfId="1226" xr:uid="{AD775080-D088-430E-8082-50563B49087A}"/>
    <cellStyle name="40 % - Akzent2 2 3 2 2 2 2" xfId="2570" xr:uid="{11239033-1417-4374-A100-5A71ADAC48EA}"/>
    <cellStyle name="40 % - Akzent2 2 3 2 2 2 3" xfId="3914" xr:uid="{A7BD3B16-4589-4164-A5F6-560D308E3C29}"/>
    <cellStyle name="40 % - Akzent2 2 3 2 2 3" xfId="1898" xr:uid="{CAD52211-DF52-4761-A630-A90C8A8A0C4E}"/>
    <cellStyle name="40 % - Akzent2 2 3 2 2 4" xfId="3242" xr:uid="{00231550-6CF2-4CA5-8527-D17CD5B2811B}"/>
    <cellStyle name="40 % - Akzent2 2 3 2 3" xfId="890" xr:uid="{87368E18-10DF-4B74-8635-249406D095B4}"/>
    <cellStyle name="40 % - Akzent2 2 3 2 3 2" xfId="2234" xr:uid="{F029C1C6-6C48-4E0F-8DB1-B22206D7FE8D}"/>
    <cellStyle name="40 % - Akzent2 2 3 2 3 3" xfId="3578" xr:uid="{3D6F2F3B-8E83-401D-9EBA-F95F7FB3232D}"/>
    <cellStyle name="40 % - Akzent2 2 3 2 4" xfId="1562" xr:uid="{E49975E9-431A-439D-85CD-E0824BB00BB7}"/>
    <cellStyle name="40 % - Akzent2 2 3 2 5" xfId="2906" xr:uid="{8CAC59FD-80A4-44F4-8A9C-AA3D1EDE2E70}"/>
    <cellStyle name="40 % - Akzent2 2 3 3" xfId="330" xr:uid="{35317B80-B657-4B36-98B5-4BF9E5E7244B}"/>
    <cellStyle name="40 % - Akzent2 2 3 3 2" xfId="666" xr:uid="{DF44B5B6-20BF-477B-A797-E8E5915D1294}"/>
    <cellStyle name="40 % - Akzent2 2 3 3 2 2" xfId="1338" xr:uid="{A997D42E-19CB-4245-AE53-74CCAE5B26E6}"/>
    <cellStyle name="40 % - Akzent2 2 3 3 2 2 2" xfId="2682" xr:uid="{0EE56AA6-A17D-4550-8B75-807A59E28784}"/>
    <cellStyle name="40 % - Akzent2 2 3 3 2 2 3" xfId="4026" xr:uid="{EDD77E8E-88EE-40C2-B9DD-03FCE6EDEFC5}"/>
    <cellStyle name="40 % - Akzent2 2 3 3 2 3" xfId="2010" xr:uid="{CE8B9048-66E2-41B3-A05D-78A9BFE8A26C}"/>
    <cellStyle name="40 % - Akzent2 2 3 3 2 4" xfId="3354" xr:uid="{16AD243E-EF29-49D0-AE9B-11C1BB63C027}"/>
    <cellStyle name="40 % - Akzent2 2 3 3 3" xfId="1002" xr:uid="{5B06C126-F942-4C8C-88A4-13C75E89A1DE}"/>
    <cellStyle name="40 % - Akzent2 2 3 3 3 2" xfId="2346" xr:uid="{50EBF880-37E9-4A8E-B194-48FD11F8DFC1}"/>
    <cellStyle name="40 % - Akzent2 2 3 3 3 3" xfId="3690" xr:uid="{DB28F3D2-3668-4C6F-9877-7C893828E3EC}"/>
    <cellStyle name="40 % - Akzent2 2 3 3 4" xfId="1674" xr:uid="{BE884E65-A975-4F8E-BDD6-51DC3A994AFE}"/>
    <cellStyle name="40 % - Akzent2 2 3 3 5" xfId="3018" xr:uid="{30E339A5-D9E6-40D4-8727-AC21DCFB46EA}"/>
    <cellStyle name="40 % - Akzent2 2 3 4" xfId="442" xr:uid="{F6E35401-D2EB-4542-BB92-E3CFD30349B0}"/>
    <cellStyle name="40 % - Akzent2 2 3 4 2" xfId="1114" xr:uid="{0850D2D8-D107-49F6-8F75-1AD7CCA87C5C}"/>
    <cellStyle name="40 % - Akzent2 2 3 4 2 2" xfId="2458" xr:uid="{D986DAB7-9338-4006-A598-AA9690E54749}"/>
    <cellStyle name="40 % - Akzent2 2 3 4 2 3" xfId="3802" xr:uid="{A00F7F46-C99C-4079-A017-FE3689057E6B}"/>
    <cellStyle name="40 % - Akzent2 2 3 4 3" xfId="1786" xr:uid="{FE85AAD5-654A-425D-8160-F016657398C9}"/>
    <cellStyle name="40 % - Akzent2 2 3 4 4" xfId="3130" xr:uid="{33EE8BEB-50F4-4840-A678-7B493C68042D}"/>
    <cellStyle name="40 % - Akzent2 2 3 5" xfId="778" xr:uid="{52B1AE4C-4B05-46B3-8E93-33796DC8109F}"/>
    <cellStyle name="40 % - Akzent2 2 3 5 2" xfId="2122" xr:uid="{0C02DAEE-0B28-4786-A641-AD082FA210FD}"/>
    <cellStyle name="40 % - Akzent2 2 3 5 3" xfId="3466" xr:uid="{4FADBDA0-73B3-4C8B-9595-E487670BC11B}"/>
    <cellStyle name="40 % - Akzent2 2 3 6" xfId="1450" xr:uid="{F9E89F9F-9818-4889-8FF6-161EEFDB5193}"/>
    <cellStyle name="40 % - Akzent2 2 3 7" xfId="2794" xr:uid="{CA778631-17B2-4640-9AAA-9C71495CC2E7}"/>
    <cellStyle name="40 % - Akzent2 2 4" xfId="162" xr:uid="{38279E65-FC7A-4D43-A96D-2A4B89797F94}"/>
    <cellStyle name="40 % - Akzent2 2 4 2" xfId="498" xr:uid="{8BCF6106-D04C-4974-A9D3-871EF82F16E8}"/>
    <cellStyle name="40 % - Akzent2 2 4 2 2" xfId="1170" xr:uid="{EA30E00C-4712-4192-90A7-574B4BC619B9}"/>
    <cellStyle name="40 % - Akzent2 2 4 2 2 2" xfId="2514" xr:uid="{FD40919B-8728-41ED-9E96-54AA5B3A224B}"/>
    <cellStyle name="40 % - Akzent2 2 4 2 2 3" xfId="3858" xr:uid="{7F4FCCD3-97F9-41F0-ABED-05E818644912}"/>
    <cellStyle name="40 % - Akzent2 2 4 2 3" xfId="1842" xr:uid="{6F9C8855-7ED2-404D-B60F-E39DC3BC4646}"/>
    <cellStyle name="40 % - Akzent2 2 4 2 4" xfId="3186" xr:uid="{CCE20441-5D4A-41AF-AC0B-C2AA366E34D0}"/>
    <cellStyle name="40 % - Akzent2 2 4 3" xfId="834" xr:uid="{3891A96E-9980-4431-AB42-4358B2F4E567}"/>
    <cellStyle name="40 % - Akzent2 2 4 3 2" xfId="2178" xr:uid="{4F3D125B-3D06-4842-BBCF-4648F983DFB3}"/>
    <cellStyle name="40 % - Akzent2 2 4 3 3" xfId="3522" xr:uid="{5108ED00-CD98-4D83-A3F6-E22C4D618DDD}"/>
    <cellStyle name="40 % - Akzent2 2 4 4" xfId="1506" xr:uid="{6ED0C90F-1FFA-4206-9A3D-DA5E2F4AC887}"/>
    <cellStyle name="40 % - Akzent2 2 4 5" xfId="2850" xr:uid="{46796543-967A-416C-8DB3-F22EBBD78329}"/>
    <cellStyle name="40 % - Akzent2 2 5" xfId="274" xr:uid="{8D34EC86-E995-4B95-A642-323CADCBC5D5}"/>
    <cellStyle name="40 % - Akzent2 2 5 2" xfId="610" xr:uid="{4B5D3A0E-759E-4286-B2B2-C8E3BACF3331}"/>
    <cellStyle name="40 % - Akzent2 2 5 2 2" xfId="1282" xr:uid="{470B5BDD-C98D-4253-9F56-C66C5923732B}"/>
    <cellStyle name="40 % - Akzent2 2 5 2 2 2" xfId="2626" xr:uid="{6070D1BE-FE99-42EF-9915-8EA3CBA074B6}"/>
    <cellStyle name="40 % - Akzent2 2 5 2 2 3" xfId="3970" xr:uid="{5145E0DB-8722-4080-BFD8-CB5BA53C1134}"/>
    <cellStyle name="40 % - Akzent2 2 5 2 3" xfId="1954" xr:uid="{C7C21BB5-A297-4465-AB20-3677B705DE6C}"/>
    <cellStyle name="40 % - Akzent2 2 5 2 4" xfId="3298" xr:uid="{D683DEB2-E34A-4AFB-B6A7-924B097E7BB9}"/>
    <cellStyle name="40 % - Akzent2 2 5 3" xfId="946" xr:uid="{872F0BFD-5C30-4F61-BCF3-B1478F34A56C}"/>
    <cellStyle name="40 % - Akzent2 2 5 3 2" xfId="2290" xr:uid="{23DE663C-075A-4D8C-AD59-3B704D226FCF}"/>
    <cellStyle name="40 % - Akzent2 2 5 3 3" xfId="3634" xr:uid="{D4A7063F-4E10-434B-BF34-D84B2D1BA95F}"/>
    <cellStyle name="40 % - Akzent2 2 5 4" xfId="1618" xr:uid="{0A159A4B-B81A-4144-B039-83B18311A2BA}"/>
    <cellStyle name="40 % - Akzent2 2 5 5" xfId="2962" xr:uid="{0B0B54A3-192C-49E0-AEFF-0492669CCA9A}"/>
    <cellStyle name="40 % - Akzent2 2 6" xfId="386" xr:uid="{65D7A6B8-BDE3-40E2-9E43-2771DA27F9B6}"/>
    <cellStyle name="40 % - Akzent2 2 6 2" xfId="1058" xr:uid="{33711703-011F-4B2F-BBBA-7F653CBD3116}"/>
    <cellStyle name="40 % - Akzent2 2 6 2 2" xfId="2402" xr:uid="{E368CC85-EC7F-422D-A2B9-DC1A6303C577}"/>
    <cellStyle name="40 % - Akzent2 2 6 2 3" xfId="3746" xr:uid="{B18CCD46-B526-413A-AA42-E757D8C0857E}"/>
    <cellStyle name="40 % - Akzent2 2 6 3" xfId="1730" xr:uid="{95F4CBBC-4BC1-4B05-BFD8-83E842382ECF}"/>
    <cellStyle name="40 % - Akzent2 2 6 4" xfId="3074" xr:uid="{511656B4-0524-4034-93A5-D65317E456A3}"/>
    <cellStyle name="40 % - Akzent2 2 7" xfId="722" xr:uid="{0CB57CC3-28AA-4591-969B-C99569707447}"/>
    <cellStyle name="40 % - Akzent2 2 7 2" xfId="2066" xr:uid="{35D08275-FC72-4174-B8B5-B22EAB67A32B}"/>
    <cellStyle name="40 % - Akzent2 2 7 3" xfId="3410" xr:uid="{0B12BCA5-D76D-4CD7-83F9-4B7BD56F71C0}"/>
    <cellStyle name="40 % - Akzent2 2 8" xfId="1394" xr:uid="{8C4C4039-8F1B-4C57-9CE1-089A4F9E360D}"/>
    <cellStyle name="40 % - Akzent2 2 9" xfId="2738" xr:uid="{F477BF54-4F6D-40D6-8034-FB4718A9B496}"/>
    <cellStyle name="40 % - Akzent2 3" xfId="64" xr:uid="{653084C3-8E8F-4430-B50B-7064C27E56E7}"/>
    <cellStyle name="40 % - Akzent2 3 2" xfId="120" xr:uid="{C071C19F-D145-4667-A959-091E7646A878}"/>
    <cellStyle name="40 % - Akzent2 3 2 2" xfId="232" xr:uid="{5BC89299-C0E3-4AA0-B107-19215231C4BC}"/>
    <cellStyle name="40 % - Akzent2 3 2 2 2" xfId="568" xr:uid="{C8630D8F-CAF5-4D07-9A7E-019C21265C2F}"/>
    <cellStyle name="40 % - Akzent2 3 2 2 2 2" xfId="1240" xr:uid="{349E93FC-16FB-42C0-A637-A1B4AE509E16}"/>
    <cellStyle name="40 % - Akzent2 3 2 2 2 2 2" xfId="2584" xr:uid="{A60FF1F4-643D-4F69-AEBB-30D5BF4EB3B8}"/>
    <cellStyle name="40 % - Akzent2 3 2 2 2 2 3" xfId="3928" xr:uid="{C73BC347-D9F2-4B49-B8D7-942C51BE18A5}"/>
    <cellStyle name="40 % - Akzent2 3 2 2 2 3" xfId="1912" xr:uid="{D833C8E3-F1B5-44EC-8A98-4A98C6D69384}"/>
    <cellStyle name="40 % - Akzent2 3 2 2 2 4" xfId="3256" xr:uid="{4B2BA10A-EE16-47BE-B34D-949DC1434EBD}"/>
    <cellStyle name="40 % - Akzent2 3 2 2 3" xfId="904" xr:uid="{5BEB32EF-E1F8-45FC-972A-4FC33310F2AA}"/>
    <cellStyle name="40 % - Akzent2 3 2 2 3 2" xfId="2248" xr:uid="{D8C89DCA-47A2-4C6C-98E9-07FA653A9722}"/>
    <cellStyle name="40 % - Akzent2 3 2 2 3 3" xfId="3592" xr:uid="{565C7A77-7A8A-404D-952C-3C2C9B22C872}"/>
    <cellStyle name="40 % - Akzent2 3 2 2 4" xfId="1576" xr:uid="{2B11C607-2212-4DC0-91C7-495B42216745}"/>
    <cellStyle name="40 % - Akzent2 3 2 2 5" xfId="2920" xr:uid="{2F8F0815-2985-4588-A2DC-0989D14826BB}"/>
    <cellStyle name="40 % - Akzent2 3 2 3" xfId="344" xr:uid="{EADB2D79-AEAF-4B31-83C5-C0A666ACEDBA}"/>
    <cellStyle name="40 % - Akzent2 3 2 3 2" xfId="680" xr:uid="{AD8472ED-36D5-4597-BB7B-CF37EF145DEC}"/>
    <cellStyle name="40 % - Akzent2 3 2 3 2 2" xfId="1352" xr:uid="{9341D035-73E7-485A-9E6A-56A17A451F0E}"/>
    <cellStyle name="40 % - Akzent2 3 2 3 2 2 2" xfId="2696" xr:uid="{F2D3712F-328D-4464-AF91-9E812BFA6431}"/>
    <cellStyle name="40 % - Akzent2 3 2 3 2 2 3" xfId="4040" xr:uid="{EB4EF5F8-4973-4438-9CAB-A8E61992DC6B}"/>
    <cellStyle name="40 % - Akzent2 3 2 3 2 3" xfId="2024" xr:uid="{4BC3A7ED-E1DA-4132-B20E-27CB398270EA}"/>
    <cellStyle name="40 % - Akzent2 3 2 3 2 4" xfId="3368" xr:uid="{E8B53429-066C-4DC7-8E57-39024FAD03E1}"/>
    <cellStyle name="40 % - Akzent2 3 2 3 3" xfId="1016" xr:uid="{EE0C615C-36D7-4A99-8A7B-14AAB6ADB37E}"/>
    <cellStyle name="40 % - Akzent2 3 2 3 3 2" xfId="2360" xr:uid="{681778F8-C2BF-4AA7-A798-B6D8D15AECF1}"/>
    <cellStyle name="40 % - Akzent2 3 2 3 3 3" xfId="3704" xr:uid="{5544F926-6016-43F5-A962-CA783C84C69F}"/>
    <cellStyle name="40 % - Akzent2 3 2 3 4" xfId="1688" xr:uid="{F79D4607-E731-4957-AB01-1665306D6A69}"/>
    <cellStyle name="40 % - Akzent2 3 2 3 5" xfId="3032" xr:uid="{48ACAE56-41C3-4729-83B2-BFAAA6B01B59}"/>
    <cellStyle name="40 % - Akzent2 3 2 4" xfId="456" xr:uid="{01027D6C-6D2D-4383-8A09-80A0D91F4E14}"/>
    <cellStyle name="40 % - Akzent2 3 2 4 2" xfId="1128" xr:uid="{F3A64CCB-21D0-4205-9397-D8966FAE6EB8}"/>
    <cellStyle name="40 % - Akzent2 3 2 4 2 2" xfId="2472" xr:uid="{D272DAD3-41B6-4EAA-B36C-7EDF5C8CABBE}"/>
    <cellStyle name="40 % - Akzent2 3 2 4 2 3" xfId="3816" xr:uid="{8108516F-1809-4DAB-AAAB-224248E246E4}"/>
    <cellStyle name="40 % - Akzent2 3 2 4 3" xfId="1800" xr:uid="{42AFFDC8-F891-4944-9833-84F51E84D797}"/>
    <cellStyle name="40 % - Akzent2 3 2 4 4" xfId="3144" xr:uid="{1885D470-15B3-4858-BC86-2B6E5F070B1F}"/>
    <cellStyle name="40 % - Akzent2 3 2 5" xfId="792" xr:uid="{8343CF27-9700-4E3A-A5B2-2B9E213A0FB5}"/>
    <cellStyle name="40 % - Akzent2 3 2 5 2" xfId="2136" xr:uid="{AA3381E7-4478-4CE9-A05A-5B0E59B09FFC}"/>
    <cellStyle name="40 % - Akzent2 3 2 5 3" xfId="3480" xr:uid="{E20C233A-36ED-4AE7-9B24-449962B4202F}"/>
    <cellStyle name="40 % - Akzent2 3 2 6" xfId="1464" xr:uid="{CC31A751-4615-4BF5-B14E-FB4F422C46D9}"/>
    <cellStyle name="40 % - Akzent2 3 2 7" xfId="2808" xr:uid="{EE467229-996F-46EE-B0E7-94411036B1AA}"/>
    <cellStyle name="40 % - Akzent2 3 3" xfId="176" xr:uid="{3D2A8DE5-F7F5-43A6-9B7B-E4CE52220D7C}"/>
    <cellStyle name="40 % - Akzent2 3 3 2" xfId="512" xr:uid="{01CB005D-8F5C-4748-B749-E50909D65852}"/>
    <cellStyle name="40 % - Akzent2 3 3 2 2" xfId="1184" xr:uid="{86D86D4E-10C4-4598-9294-819B9D3794E5}"/>
    <cellStyle name="40 % - Akzent2 3 3 2 2 2" xfId="2528" xr:uid="{D465DA83-C00E-4DC5-B8AB-F1E8C383949D}"/>
    <cellStyle name="40 % - Akzent2 3 3 2 2 3" xfId="3872" xr:uid="{3AB82D5D-ABD3-411C-B3F7-C1EA60F12FB1}"/>
    <cellStyle name="40 % - Akzent2 3 3 2 3" xfId="1856" xr:uid="{32E7A69A-4C60-4CB8-A404-DFAFAE839AF6}"/>
    <cellStyle name="40 % - Akzent2 3 3 2 4" xfId="3200" xr:uid="{BD41B8E2-D0B9-44AA-8F86-7F0E1A1FE95A}"/>
    <cellStyle name="40 % - Akzent2 3 3 3" xfId="848" xr:uid="{5489337C-FA34-4CA9-BAC3-98EBA4D27372}"/>
    <cellStyle name="40 % - Akzent2 3 3 3 2" xfId="2192" xr:uid="{2E1D9F7A-B8FB-4E82-B7EF-27498DC03D9E}"/>
    <cellStyle name="40 % - Akzent2 3 3 3 3" xfId="3536" xr:uid="{BFB770C1-41F5-4D68-A45A-DF5106BD0A4C}"/>
    <cellStyle name="40 % - Akzent2 3 3 4" xfId="1520" xr:uid="{D6B8E1AA-3F37-4D7E-A138-008984FC1886}"/>
    <cellStyle name="40 % - Akzent2 3 3 5" xfId="2864" xr:uid="{EA21A754-D613-4369-83CD-087BB687F176}"/>
    <cellStyle name="40 % - Akzent2 3 4" xfId="288" xr:uid="{7FB0F171-D240-4C77-82CD-658F8BBCE676}"/>
    <cellStyle name="40 % - Akzent2 3 4 2" xfId="624" xr:uid="{EACD0CD1-F8CB-47BC-A992-E1C64589D042}"/>
    <cellStyle name="40 % - Akzent2 3 4 2 2" xfId="1296" xr:uid="{B7951C6F-14F3-4101-AAC5-4395BE3995D2}"/>
    <cellStyle name="40 % - Akzent2 3 4 2 2 2" xfId="2640" xr:uid="{CCF7462F-9206-404A-B2AF-597D3095257A}"/>
    <cellStyle name="40 % - Akzent2 3 4 2 2 3" xfId="3984" xr:uid="{CE2CCE55-B6DB-4ED7-9EB4-48B5E14707C8}"/>
    <cellStyle name="40 % - Akzent2 3 4 2 3" xfId="1968" xr:uid="{699CFB21-ED8A-4310-BBAF-034FBDEA7B54}"/>
    <cellStyle name="40 % - Akzent2 3 4 2 4" xfId="3312" xr:uid="{932E5981-8990-4079-BC4B-C699B9E18AFB}"/>
    <cellStyle name="40 % - Akzent2 3 4 3" xfId="960" xr:uid="{42AC0384-0040-48B6-93D7-A54947EE7703}"/>
    <cellStyle name="40 % - Akzent2 3 4 3 2" xfId="2304" xr:uid="{5DBFF72B-B5AD-42A6-A01A-E39C2FA840A9}"/>
    <cellStyle name="40 % - Akzent2 3 4 3 3" xfId="3648" xr:uid="{BB389427-DD96-44B0-B40B-1C93CA7FF42F}"/>
    <cellStyle name="40 % - Akzent2 3 4 4" xfId="1632" xr:uid="{2D653C18-3094-4A02-894F-F4E6110C3529}"/>
    <cellStyle name="40 % - Akzent2 3 4 5" xfId="2976" xr:uid="{237D9B66-8D37-4D0B-A810-79EA0ABD26A3}"/>
    <cellStyle name="40 % - Akzent2 3 5" xfId="400" xr:uid="{CAB83C50-72AF-43F3-8DED-B786D0DD3591}"/>
    <cellStyle name="40 % - Akzent2 3 5 2" xfId="1072" xr:uid="{E515A022-C290-4449-A297-3A94427C0130}"/>
    <cellStyle name="40 % - Akzent2 3 5 2 2" xfId="2416" xr:uid="{A2BD92A3-23DB-471F-A419-B7074E882BAC}"/>
    <cellStyle name="40 % - Akzent2 3 5 2 3" xfId="3760" xr:uid="{229845C2-E021-497C-9927-BFCAC7FAAB9D}"/>
    <cellStyle name="40 % - Akzent2 3 5 3" xfId="1744" xr:uid="{D447B60C-7DEC-47D5-99A1-9E9ECA0BB20F}"/>
    <cellStyle name="40 % - Akzent2 3 5 4" xfId="3088" xr:uid="{D1EDED71-0F0C-42AE-8584-4FDA3CA96883}"/>
    <cellStyle name="40 % - Akzent2 3 6" xfId="736" xr:uid="{6A36B2C6-E3E8-4B9C-87D7-548668962B30}"/>
    <cellStyle name="40 % - Akzent2 3 6 2" xfId="2080" xr:uid="{62CAB0AC-C724-4C1E-82C2-5980D1C2D878}"/>
    <cellStyle name="40 % - Akzent2 3 6 3" xfId="3424" xr:uid="{3ADD75B9-3D06-48BA-878F-56BDBB8873F5}"/>
    <cellStyle name="40 % - Akzent2 3 7" xfId="1408" xr:uid="{224892A3-DBEC-45F8-B576-A2567008215F}"/>
    <cellStyle name="40 % - Akzent2 3 8" xfId="2752" xr:uid="{FC2F47C9-65E3-4AFA-9A00-B43204DAC528}"/>
    <cellStyle name="40 % - Akzent2 4" xfId="92" xr:uid="{75DAFE30-DCF4-4300-9ABE-3D940B3D31A2}"/>
    <cellStyle name="40 % - Akzent2 4 2" xfId="204" xr:uid="{8BC3A625-D554-46A3-B110-3E6869A826E2}"/>
    <cellStyle name="40 % - Akzent2 4 2 2" xfId="540" xr:uid="{98A031C3-64F7-4C29-BB62-74A510E5D046}"/>
    <cellStyle name="40 % - Akzent2 4 2 2 2" xfId="1212" xr:uid="{FFA4DDB1-D27B-4048-BF55-A0F4D62CBE7F}"/>
    <cellStyle name="40 % - Akzent2 4 2 2 2 2" xfId="2556" xr:uid="{96C42814-549C-433C-9564-27BAF102527B}"/>
    <cellStyle name="40 % - Akzent2 4 2 2 2 3" xfId="3900" xr:uid="{2E63C484-5A90-452E-9EA3-8DEF9F64D62B}"/>
    <cellStyle name="40 % - Akzent2 4 2 2 3" xfId="1884" xr:uid="{B828C2C2-F528-4585-9BC0-4018CBF1B1EB}"/>
    <cellStyle name="40 % - Akzent2 4 2 2 4" xfId="3228" xr:uid="{884A5247-C581-43DB-A6D2-9FDA97E62F26}"/>
    <cellStyle name="40 % - Akzent2 4 2 3" xfId="876" xr:uid="{1A25FAA4-F772-4169-9B75-36C37C6EC3F7}"/>
    <cellStyle name="40 % - Akzent2 4 2 3 2" xfId="2220" xr:uid="{327B69D7-4E9D-457C-87FA-AFDF863CA2A6}"/>
    <cellStyle name="40 % - Akzent2 4 2 3 3" xfId="3564" xr:uid="{7B40478E-9F73-4213-812F-D94DF5E8862E}"/>
    <cellStyle name="40 % - Akzent2 4 2 4" xfId="1548" xr:uid="{686C2CEC-A8D2-4A9E-A490-70120FFA2234}"/>
    <cellStyle name="40 % - Akzent2 4 2 5" xfId="2892" xr:uid="{81D123A9-2C42-4FD3-B8A5-689601CE5280}"/>
    <cellStyle name="40 % - Akzent2 4 3" xfId="316" xr:uid="{33B8E2B9-CC27-4548-BA91-396256992001}"/>
    <cellStyle name="40 % - Akzent2 4 3 2" xfId="652" xr:uid="{AF9393DE-72F4-4867-ABB4-0E9F8DE82686}"/>
    <cellStyle name="40 % - Akzent2 4 3 2 2" xfId="1324" xr:uid="{048793CE-B722-44C3-A019-3CB0BBA7E238}"/>
    <cellStyle name="40 % - Akzent2 4 3 2 2 2" xfId="2668" xr:uid="{103C47BD-097A-449C-A861-24CD3B679D51}"/>
    <cellStyle name="40 % - Akzent2 4 3 2 2 3" xfId="4012" xr:uid="{65BE5BB5-5D9A-4C37-9CA9-0F9EB7738258}"/>
    <cellStyle name="40 % - Akzent2 4 3 2 3" xfId="1996" xr:uid="{2FF5F8D5-2C0C-4906-AB2F-2EBB3F426163}"/>
    <cellStyle name="40 % - Akzent2 4 3 2 4" xfId="3340" xr:uid="{C5642327-DB57-4D36-AE2F-918978514E04}"/>
    <cellStyle name="40 % - Akzent2 4 3 3" xfId="988" xr:uid="{CF34D1C9-9917-4F6B-959A-4C877CACA572}"/>
    <cellStyle name="40 % - Akzent2 4 3 3 2" xfId="2332" xr:uid="{3195C852-FFA5-404B-9545-D51B691D7D6C}"/>
    <cellStyle name="40 % - Akzent2 4 3 3 3" xfId="3676" xr:uid="{69FDEAF4-0590-4520-A338-7FFAC8E54F3C}"/>
    <cellStyle name="40 % - Akzent2 4 3 4" xfId="1660" xr:uid="{12D0B69F-1D97-4EAD-BD63-9CA3E4F230CF}"/>
    <cellStyle name="40 % - Akzent2 4 3 5" xfId="3004" xr:uid="{1E14E417-38A9-49F5-A67B-81DC62ADD636}"/>
    <cellStyle name="40 % - Akzent2 4 4" xfId="428" xr:uid="{1A52E513-0AD0-4B7B-A972-F338909D0767}"/>
    <cellStyle name="40 % - Akzent2 4 4 2" xfId="1100" xr:uid="{58C24C21-BDB4-4DC8-ABF9-8ABED383970B}"/>
    <cellStyle name="40 % - Akzent2 4 4 2 2" xfId="2444" xr:uid="{58281484-57CD-4324-8CCD-EB4777447C37}"/>
    <cellStyle name="40 % - Akzent2 4 4 2 3" xfId="3788" xr:uid="{6226DDD6-627B-4FE0-BC39-14144954DC8C}"/>
    <cellStyle name="40 % - Akzent2 4 4 3" xfId="1772" xr:uid="{7DA0372F-E042-4A9B-BD01-9B91932DE9E1}"/>
    <cellStyle name="40 % - Akzent2 4 4 4" xfId="3116" xr:uid="{2BF45282-04E2-4145-891F-7B7F3FDC0541}"/>
    <cellStyle name="40 % - Akzent2 4 5" xfId="764" xr:uid="{7F255789-C9A6-4869-A9F1-22C724BD5D7E}"/>
    <cellStyle name="40 % - Akzent2 4 5 2" xfId="2108" xr:uid="{69D0D327-4671-452A-90C4-EADF3D4AC657}"/>
    <cellStyle name="40 % - Akzent2 4 5 3" xfId="3452" xr:uid="{5C193B53-C0B2-46CB-B604-67597DCD5975}"/>
    <cellStyle name="40 % - Akzent2 4 6" xfId="1436" xr:uid="{C7AF8D5A-EA6B-4AC8-B8F7-62777541C42E}"/>
    <cellStyle name="40 % - Akzent2 4 7" xfId="2780" xr:uid="{C56D82F1-0DD7-41AD-B853-8FA191D48DE6}"/>
    <cellStyle name="40 % - Akzent2 5" xfId="148" xr:uid="{449FB1D2-007F-41B8-BBB3-09497A75C09B}"/>
    <cellStyle name="40 % - Akzent2 5 2" xfId="484" xr:uid="{2635D4F6-2B6B-4F8A-AF31-5A97E87596D4}"/>
    <cellStyle name="40 % - Akzent2 5 2 2" xfId="1156" xr:uid="{47E5BCF5-E188-4AA3-9116-0C0FAA64F475}"/>
    <cellStyle name="40 % - Akzent2 5 2 2 2" xfId="2500" xr:uid="{C9D5ACE7-81D7-4C6D-9232-B106736F3C0F}"/>
    <cellStyle name="40 % - Akzent2 5 2 2 3" xfId="3844" xr:uid="{2A7B66A4-311F-4C16-89A1-11D9B107A307}"/>
    <cellStyle name="40 % - Akzent2 5 2 3" xfId="1828" xr:uid="{BA43AE9E-9AA6-4632-A1DC-A92F9DA17291}"/>
    <cellStyle name="40 % - Akzent2 5 2 4" xfId="3172" xr:uid="{5F0F02D0-FDCE-44F0-B436-3B08A81190C2}"/>
    <cellStyle name="40 % - Akzent2 5 3" xfId="820" xr:uid="{770C2D0A-9B9B-4E18-A58C-9242C908E873}"/>
    <cellStyle name="40 % - Akzent2 5 3 2" xfId="2164" xr:uid="{10C0DC1A-A20C-40DC-AD94-19764AA77F32}"/>
    <cellStyle name="40 % - Akzent2 5 3 3" xfId="3508" xr:uid="{501671DA-CB78-4081-9807-C044A84B3191}"/>
    <cellStyle name="40 % - Akzent2 5 4" xfId="1492" xr:uid="{2F786443-5D61-48E4-8B72-D75DC7910240}"/>
    <cellStyle name="40 % - Akzent2 5 5" xfId="2836" xr:uid="{6ACA9C55-3844-4B4D-8BD5-179A6CEE490F}"/>
    <cellStyle name="40 % - Akzent2 6" xfId="260" xr:uid="{A333DF9C-77B3-4480-BA94-5738279EFE71}"/>
    <cellStyle name="40 % - Akzent2 6 2" xfId="596" xr:uid="{A0C03E98-5347-47E7-AC71-295284BDAFED}"/>
    <cellStyle name="40 % - Akzent2 6 2 2" xfId="1268" xr:uid="{86E33149-48A4-481A-98DB-9F71FAD16AC5}"/>
    <cellStyle name="40 % - Akzent2 6 2 2 2" xfId="2612" xr:uid="{C1FFE348-9D2D-4357-AEBE-53E839C6DEA8}"/>
    <cellStyle name="40 % - Akzent2 6 2 2 3" xfId="3956" xr:uid="{16DE8AEF-E0EE-4C3C-A608-CB7E4480EB4D}"/>
    <cellStyle name="40 % - Akzent2 6 2 3" xfId="1940" xr:uid="{C55A846D-12F5-4092-B2D9-F3261E3B742C}"/>
    <cellStyle name="40 % - Akzent2 6 2 4" xfId="3284" xr:uid="{82283F9E-3B35-4984-BB0D-60C06F76DD9B}"/>
    <cellStyle name="40 % - Akzent2 6 3" xfId="932" xr:uid="{4D90D5D1-ECF6-4172-9DE4-592CEDCDF029}"/>
    <cellStyle name="40 % - Akzent2 6 3 2" xfId="2276" xr:uid="{A63B048D-04E9-4AD5-915C-78B5FB1C627C}"/>
    <cellStyle name="40 % - Akzent2 6 3 3" xfId="3620" xr:uid="{ADF62752-33C1-4CA6-B5CA-A5BE534F2781}"/>
    <cellStyle name="40 % - Akzent2 6 4" xfId="1604" xr:uid="{E1680F78-9E05-426C-8E0B-46CDDA0AE96A}"/>
    <cellStyle name="40 % - Akzent2 6 5" xfId="2948" xr:uid="{BF93B656-D519-4C7B-B767-BBEEFC509E25}"/>
    <cellStyle name="40 % - Akzent2 7" xfId="372" xr:uid="{436AF1DE-2EED-407C-ACA3-191F8ECF129D}"/>
    <cellStyle name="40 % - Akzent2 7 2" xfId="1044" xr:uid="{DC8225B4-18E1-4EA9-84CA-513A1767C1E1}"/>
    <cellStyle name="40 % - Akzent2 7 2 2" xfId="2388" xr:uid="{432BFD54-6971-47E2-A79F-FA1225125C31}"/>
    <cellStyle name="40 % - Akzent2 7 2 3" xfId="3732" xr:uid="{31F08525-4DFE-4D32-A70D-C9EE76D02591}"/>
    <cellStyle name="40 % - Akzent2 7 3" xfId="1716" xr:uid="{75A57FE4-5588-4339-B147-34775132401C}"/>
    <cellStyle name="40 % - Akzent2 7 4" xfId="3060" xr:uid="{B2A83540-7292-48BD-A67C-7B8117C84AF6}"/>
    <cellStyle name="40 % - Akzent2 8" xfId="708" xr:uid="{3ACA18B3-3407-43F5-92E0-992CE2866272}"/>
    <cellStyle name="40 % - Akzent2 8 2" xfId="2052" xr:uid="{1325909A-C690-4E69-942E-789B4C79591E}"/>
    <cellStyle name="40 % - Akzent2 8 3" xfId="3396" xr:uid="{2AC08AAB-3BD5-4E78-8317-F423B15A1291}"/>
    <cellStyle name="40 % - Akzent2 9" xfId="1380" xr:uid="{6D4782FA-1EB4-4BEC-9A4D-4A49AA4BADF3}"/>
    <cellStyle name="40 % - Akzent3 10" xfId="2726" xr:uid="{7B3BD322-1BDF-4D9B-9E78-068DAAFEF511}"/>
    <cellStyle name="40 % - Akzent3 11" xfId="30" xr:uid="{65CA6A18-1982-4483-B5E0-F076714338C7}"/>
    <cellStyle name="40 % - Akzent3 2" xfId="52" xr:uid="{4EBDBF61-9AD1-4919-8C5D-E8A4D23BD742}"/>
    <cellStyle name="40 % - Akzent3 2 2" xfId="80" xr:uid="{2FFCE3D5-3D08-427A-8E54-1F3CE61FB7FC}"/>
    <cellStyle name="40 % - Akzent3 2 2 2" xfId="136" xr:uid="{0262CA18-1FCD-4707-9C26-3B4ACAA38B33}"/>
    <cellStyle name="40 % - Akzent3 2 2 2 2" xfId="248" xr:uid="{7B111AA4-C1A3-481A-A70F-BE0B0A204F6A}"/>
    <cellStyle name="40 % - Akzent3 2 2 2 2 2" xfId="584" xr:uid="{F96DEB10-5C7A-4F08-9B0E-E805A9E1A0CF}"/>
    <cellStyle name="40 % - Akzent3 2 2 2 2 2 2" xfId="1256" xr:uid="{C88E8586-8DAA-4C99-93BE-D982FE95AAC2}"/>
    <cellStyle name="40 % - Akzent3 2 2 2 2 2 2 2" xfId="2600" xr:uid="{5F56267F-F2A9-48FF-8881-D11059597CAF}"/>
    <cellStyle name="40 % - Akzent3 2 2 2 2 2 2 3" xfId="3944" xr:uid="{FEAFAD0D-EABB-47EF-9FC3-856185DD887E}"/>
    <cellStyle name="40 % - Akzent3 2 2 2 2 2 3" xfId="1928" xr:uid="{F1B82FE7-2C1F-4FDC-B441-F3AB1852C284}"/>
    <cellStyle name="40 % - Akzent3 2 2 2 2 2 4" xfId="3272" xr:uid="{7C9EC103-2D01-43C6-AB87-0166EEA468B3}"/>
    <cellStyle name="40 % - Akzent3 2 2 2 2 3" xfId="920" xr:uid="{B7221BA0-E8B2-4A84-BA0E-450D078764ED}"/>
    <cellStyle name="40 % - Akzent3 2 2 2 2 3 2" xfId="2264" xr:uid="{F741A9FF-407D-4147-AD1F-1E5C8B2DF139}"/>
    <cellStyle name="40 % - Akzent3 2 2 2 2 3 3" xfId="3608" xr:uid="{EE260386-01C7-462E-8AD3-DD2F0DB375C7}"/>
    <cellStyle name="40 % - Akzent3 2 2 2 2 4" xfId="1592" xr:uid="{E9F1C919-982E-4849-B9B5-EDAB54FF9C0A}"/>
    <cellStyle name="40 % - Akzent3 2 2 2 2 5" xfId="2936" xr:uid="{BEF6152D-E5D3-47AD-A987-8741DD261B50}"/>
    <cellStyle name="40 % - Akzent3 2 2 2 3" xfId="360" xr:uid="{CE5D11C2-6289-4DD3-965F-4268D0F0B525}"/>
    <cellStyle name="40 % - Akzent3 2 2 2 3 2" xfId="696" xr:uid="{76C3D68F-D57D-4E56-8E3A-E18A2322B6C7}"/>
    <cellStyle name="40 % - Akzent3 2 2 2 3 2 2" xfId="1368" xr:uid="{5C2A77AB-FD46-48BD-8C8B-04872F8846BE}"/>
    <cellStyle name="40 % - Akzent3 2 2 2 3 2 2 2" xfId="2712" xr:uid="{B900BFBF-91D2-46F8-9CD5-206A044FF9BB}"/>
    <cellStyle name="40 % - Akzent3 2 2 2 3 2 2 3" xfId="4056" xr:uid="{AEE6991B-23C6-4AAC-9C98-29A37D84B889}"/>
    <cellStyle name="40 % - Akzent3 2 2 2 3 2 3" xfId="2040" xr:uid="{9586A0D2-4C8A-4DFA-A6A9-A9655371D7B3}"/>
    <cellStyle name="40 % - Akzent3 2 2 2 3 2 4" xfId="3384" xr:uid="{96DB860B-DA01-4B1E-B43C-2701A3B362D8}"/>
    <cellStyle name="40 % - Akzent3 2 2 2 3 3" xfId="1032" xr:uid="{1AFCE52C-5612-44F2-83A5-41E22FF2F637}"/>
    <cellStyle name="40 % - Akzent3 2 2 2 3 3 2" xfId="2376" xr:uid="{0821ED16-170E-4842-8AFC-5C0B0D88FFA0}"/>
    <cellStyle name="40 % - Akzent3 2 2 2 3 3 3" xfId="3720" xr:uid="{5D5C2FA9-CDD2-47DC-8CF7-5DAB6E690687}"/>
    <cellStyle name="40 % - Akzent3 2 2 2 3 4" xfId="1704" xr:uid="{778DAEE3-5547-4EE0-ABB3-D863440FA42D}"/>
    <cellStyle name="40 % - Akzent3 2 2 2 3 5" xfId="3048" xr:uid="{EEFD1489-FFA8-48AC-BFCC-FF31274AC1B8}"/>
    <cellStyle name="40 % - Akzent3 2 2 2 4" xfId="472" xr:uid="{F3074A7C-843F-49B4-B12E-A8A2718B7A84}"/>
    <cellStyle name="40 % - Akzent3 2 2 2 4 2" xfId="1144" xr:uid="{2BDEFC0B-4670-47EA-9986-32A7FA838C47}"/>
    <cellStyle name="40 % - Akzent3 2 2 2 4 2 2" xfId="2488" xr:uid="{10590ABB-B2C6-435D-B6E0-7D68F39B23ED}"/>
    <cellStyle name="40 % - Akzent3 2 2 2 4 2 3" xfId="3832" xr:uid="{6C3C8000-103A-4CA3-99E2-1E3D61E51013}"/>
    <cellStyle name="40 % - Akzent3 2 2 2 4 3" xfId="1816" xr:uid="{10C6E796-BC15-47E0-B5FA-00A7E2FF36DF}"/>
    <cellStyle name="40 % - Akzent3 2 2 2 4 4" xfId="3160" xr:uid="{942974D1-D246-4BFB-A62A-D46661794E27}"/>
    <cellStyle name="40 % - Akzent3 2 2 2 5" xfId="808" xr:uid="{1EC6C86C-9D50-4682-821C-339D3CB16C0B}"/>
    <cellStyle name="40 % - Akzent3 2 2 2 5 2" xfId="2152" xr:uid="{AE1F4480-F84F-4F19-A26F-8CED3DB8F3A4}"/>
    <cellStyle name="40 % - Akzent3 2 2 2 5 3" xfId="3496" xr:uid="{89CBBEE0-1C77-4217-91C7-9FC4859D5C3F}"/>
    <cellStyle name="40 % - Akzent3 2 2 2 6" xfId="1480" xr:uid="{A7F68F54-BADD-4E52-A653-2DD055BD42AA}"/>
    <cellStyle name="40 % - Akzent3 2 2 2 7" xfId="2824" xr:uid="{41EA42BE-71DE-4FB4-AF9E-193B0EEDDA89}"/>
    <cellStyle name="40 % - Akzent3 2 2 3" xfId="192" xr:uid="{4A1096E5-D840-4B7E-9D5D-2DFBA2BAAF6F}"/>
    <cellStyle name="40 % - Akzent3 2 2 3 2" xfId="528" xr:uid="{EBE67819-7838-4BFE-9EE9-F51A175F16E8}"/>
    <cellStyle name="40 % - Akzent3 2 2 3 2 2" xfId="1200" xr:uid="{FA9C9CDB-C7E3-4AA6-8D03-060E7708E850}"/>
    <cellStyle name="40 % - Akzent3 2 2 3 2 2 2" xfId="2544" xr:uid="{140BEB77-45BD-423A-89D4-FDC2DB41B02D}"/>
    <cellStyle name="40 % - Akzent3 2 2 3 2 2 3" xfId="3888" xr:uid="{D163E437-44FC-4A7C-B0DE-BE82DCF01A1E}"/>
    <cellStyle name="40 % - Akzent3 2 2 3 2 3" xfId="1872" xr:uid="{5690FF2F-588B-44F5-B492-D23C10C0EAA6}"/>
    <cellStyle name="40 % - Akzent3 2 2 3 2 4" xfId="3216" xr:uid="{B86C524D-D501-4FE2-863F-4BAD8C9B88E5}"/>
    <cellStyle name="40 % - Akzent3 2 2 3 3" xfId="864" xr:uid="{06B15679-AFE5-4292-AB27-96BC49803B5A}"/>
    <cellStyle name="40 % - Akzent3 2 2 3 3 2" xfId="2208" xr:uid="{93576A36-2829-4606-8DC0-AE5A1B3E2CC4}"/>
    <cellStyle name="40 % - Akzent3 2 2 3 3 3" xfId="3552" xr:uid="{B4DA40E8-25A9-4AD3-9170-632814C7FF82}"/>
    <cellStyle name="40 % - Akzent3 2 2 3 4" xfId="1536" xr:uid="{4863B680-560D-497F-8512-4754E092202D}"/>
    <cellStyle name="40 % - Akzent3 2 2 3 5" xfId="2880" xr:uid="{E484AD84-18D1-41C5-BFD8-A56AD34CC3EE}"/>
    <cellStyle name="40 % - Akzent3 2 2 4" xfId="304" xr:uid="{D0AADCED-DE61-47B5-AE03-EA547017A4DE}"/>
    <cellStyle name="40 % - Akzent3 2 2 4 2" xfId="640" xr:uid="{2A6621E5-9BBC-4E1F-B914-74D1F6C7CFF8}"/>
    <cellStyle name="40 % - Akzent3 2 2 4 2 2" xfId="1312" xr:uid="{A195EC39-29C7-4E06-A3D3-7F58D8EFE94F}"/>
    <cellStyle name="40 % - Akzent3 2 2 4 2 2 2" xfId="2656" xr:uid="{05A909A1-A73A-4375-BC9E-214DD4043F1A}"/>
    <cellStyle name="40 % - Akzent3 2 2 4 2 2 3" xfId="4000" xr:uid="{BB10C99A-FEF9-4FE5-B5C8-A26EA7280FDB}"/>
    <cellStyle name="40 % - Akzent3 2 2 4 2 3" xfId="1984" xr:uid="{F80A6F26-1E8F-42CC-AC8C-926A68BDF72D}"/>
    <cellStyle name="40 % - Akzent3 2 2 4 2 4" xfId="3328" xr:uid="{02DF78B2-421C-4D42-AA10-F55C8F0F3FBA}"/>
    <cellStyle name="40 % - Akzent3 2 2 4 3" xfId="976" xr:uid="{FC17D9C6-2000-462B-9034-FB2DD90A4B6F}"/>
    <cellStyle name="40 % - Akzent3 2 2 4 3 2" xfId="2320" xr:uid="{BFD101E9-180C-4DED-96F9-2DC181FE722B}"/>
    <cellStyle name="40 % - Akzent3 2 2 4 3 3" xfId="3664" xr:uid="{00188170-1A65-4ECF-A8A4-E0DE3646FFE6}"/>
    <cellStyle name="40 % - Akzent3 2 2 4 4" xfId="1648" xr:uid="{430AC661-4CB5-4EFB-9F13-6C488F60356B}"/>
    <cellStyle name="40 % - Akzent3 2 2 4 5" xfId="2992" xr:uid="{46DF85A3-A633-4AA5-8EFE-B499D360F1D6}"/>
    <cellStyle name="40 % - Akzent3 2 2 5" xfId="416" xr:uid="{B92F8AA4-A901-4B0D-9185-6B9B739A6813}"/>
    <cellStyle name="40 % - Akzent3 2 2 5 2" xfId="1088" xr:uid="{E4A1CF10-213B-41C6-AC6D-DF1ED480A53C}"/>
    <cellStyle name="40 % - Akzent3 2 2 5 2 2" xfId="2432" xr:uid="{EB5448A9-044C-436B-A51D-39E2E71BF036}"/>
    <cellStyle name="40 % - Akzent3 2 2 5 2 3" xfId="3776" xr:uid="{C1368B6E-7F05-40CF-97CB-D3FDE35217B7}"/>
    <cellStyle name="40 % - Akzent3 2 2 5 3" xfId="1760" xr:uid="{34A9CE4B-11BF-4889-9DAA-E19151084829}"/>
    <cellStyle name="40 % - Akzent3 2 2 5 4" xfId="3104" xr:uid="{1BE4EB13-E3C7-492A-AD94-52748D37B92B}"/>
    <cellStyle name="40 % - Akzent3 2 2 6" xfId="752" xr:uid="{3DFA5CC1-6F87-43EF-8184-AC303417355B}"/>
    <cellStyle name="40 % - Akzent3 2 2 6 2" xfId="2096" xr:uid="{46EF7FFA-AF06-4E25-A335-9C9DA036EB41}"/>
    <cellStyle name="40 % - Akzent3 2 2 6 3" xfId="3440" xr:uid="{15D5307A-94FC-4C17-BF83-5EEE72DC42EF}"/>
    <cellStyle name="40 % - Akzent3 2 2 7" xfId="1424" xr:uid="{A53F6080-7BC5-4AC8-9319-18FA66F931EC}"/>
    <cellStyle name="40 % - Akzent3 2 2 8" xfId="2768" xr:uid="{E360EAF7-2BE6-4331-97B7-EF6203048C1D}"/>
    <cellStyle name="40 % - Akzent3 2 3" xfId="108" xr:uid="{D79C45D2-C4E5-425C-8494-BC66300A2A63}"/>
    <cellStyle name="40 % - Akzent3 2 3 2" xfId="220" xr:uid="{1572AD2F-DEEB-428A-B148-A223480132F6}"/>
    <cellStyle name="40 % - Akzent3 2 3 2 2" xfId="556" xr:uid="{3FE48FFA-3611-49DB-AEE6-77D763FDA202}"/>
    <cellStyle name="40 % - Akzent3 2 3 2 2 2" xfId="1228" xr:uid="{15C03CFA-BD4B-47A4-A500-1F8CE1A4ECD8}"/>
    <cellStyle name="40 % - Akzent3 2 3 2 2 2 2" xfId="2572" xr:uid="{89F88406-3A2E-4BE5-939F-B60F0C0749BB}"/>
    <cellStyle name="40 % - Akzent3 2 3 2 2 2 3" xfId="3916" xr:uid="{7B001363-0A46-4B4B-9542-AC76E00353C9}"/>
    <cellStyle name="40 % - Akzent3 2 3 2 2 3" xfId="1900" xr:uid="{82E8C9AC-D312-48C1-AB3E-966CD6F5CA88}"/>
    <cellStyle name="40 % - Akzent3 2 3 2 2 4" xfId="3244" xr:uid="{B59C4B3F-440F-43D4-AE4A-043F91D32CCC}"/>
    <cellStyle name="40 % - Akzent3 2 3 2 3" xfId="892" xr:uid="{EC6E4DE5-56E1-4C12-967E-FFC6C1BCCADF}"/>
    <cellStyle name="40 % - Akzent3 2 3 2 3 2" xfId="2236" xr:uid="{ABB8E579-8EBB-40A9-8FCC-662CDD7FA8D2}"/>
    <cellStyle name="40 % - Akzent3 2 3 2 3 3" xfId="3580" xr:uid="{5AB8D673-084C-4C30-B264-62390D831219}"/>
    <cellStyle name="40 % - Akzent3 2 3 2 4" xfId="1564" xr:uid="{C50E717F-959B-4785-B51F-9AB9573D2D4B}"/>
    <cellStyle name="40 % - Akzent3 2 3 2 5" xfId="2908" xr:uid="{247CB61E-5040-41D5-B497-CF190B25892C}"/>
    <cellStyle name="40 % - Akzent3 2 3 3" xfId="332" xr:uid="{631BF002-FBC1-483C-9DB1-089207B40337}"/>
    <cellStyle name="40 % - Akzent3 2 3 3 2" xfId="668" xr:uid="{650952AE-04C8-4B3E-B62E-297BCB599EB9}"/>
    <cellStyle name="40 % - Akzent3 2 3 3 2 2" xfId="1340" xr:uid="{05D9D8A3-9F99-47C6-A88F-3F9027E96173}"/>
    <cellStyle name="40 % - Akzent3 2 3 3 2 2 2" xfId="2684" xr:uid="{BE56F2E8-7010-482C-9DD2-E8265B2CA756}"/>
    <cellStyle name="40 % - Akzent3 2 3 3 2 2 3" xfId="4028" xr:uid="{BBB1042C-2914-4062-AB8C-7E3B382F0892}"/>
    <cellStyle name="40 % - Akzent3 2 3 3 2 3" xfId="2012" xr:uid="{EFAC0857-6FB9-4B0C-BD07-D6F6592DDC97}"/>
    <cellStyle name="40 % - Akzent3 2 3 3 2 4" xfId="3356" xr:uid="{C6BD27B7-A45C-4DE2-90D3-3F7E80E0496C}"/>
    <cellStyle name="40 % - Akzent3 2 3 3 3" xfId="1004" xr:uid="{B916925C-CAF3-4C28-AAA4-1A4E0B86123B}"/>
    <cellStyle name="40 % - Akzent3 2 3 3 3 2" xfId="2348" xr:uid="{A5AAD55A-8803-4164-81C9-2C274F6E1438}"/>
    <cellStyle name="40 % - Akzent3 2 3 3 3 3" xfId="3692" xr:uid="{27E1447F-23C1-4CB1-B369-77439E33DC88}"/>
    <cellStyle name="40 % - Akzent3 2 3 3 4" xfId="1676" xr:uid="{DFC4BD9B-BE81-4F8F-B109-CE33716E660B}"/>
    <cellStyle name="40 % - Akzent3 2 3 3 5" xfId="3020" xr:uid="{E64A6070-C3AC-4353-9A56-4A56691EAA93}"/>
    <cellStyle name="40 % - Akzent3 2 3 4" xfId="444" xr:uid="{50AF36F8-B7EA-490B-8204-66DA4BA368F8}"/>
    <cellStyle name="40 % - Akzent3 2 3 4 2" xfId="1116" xr:uid="{EC07E848-C596-4172-8DF6-80FB578EFFE6}"/>
    <cellStyle name="40 % - Akzent3 2 3 4 2 2" xfId="2460" xr:uid="{579E2606-82ED-42B1-95FE-FA28B1258519}"/>
    <cellStyle name="40 % - Akzent3 2 3 4 2 3" xfId="3804" xr:uid="{FE7210F2-4804-468F-AD35-D57FCC17D4E8}"/>
    <cellStyle name="40 % - Akzent3 2 3 4 3" xfId="1788" xr:uid="{8A6CA8CF-BC95-41A9-A960-36B25DAFC7D5}"/>
    <cellStyle name="40 % - Akzent3 2 3 4 4" xfId="3132" xr:uid="{827CA827-A6D3-495D-BDDD-FBE3F005A4BC}"/>
    <cellStyle name="40 % - Akzent3 2 3 5" xfId="780" xr:uid="{9E1B4AC4-6BAD-491C-B73A-0561024238CC}"/>
    <cellStyle name="40 % - Akzent3 2 3 5 2" xfId="2124" xr:uid="{B1121119-9B98-4459-B5FF-F76E88008373}"/>
    <cellStyle name="40 % - Akzent3 2 3 5 3" xfId="3468" xr:uid="{1AA06272-5EBA-41BF-8CEC-41721BD3481F}"/>
    <cellStyle name="40 % - Akzent3 2 3 6" xfId="1452" xr:uid="{6A72EB96-DA83-46A0-9658-102D9854D416}"/>
    <cellStyle name="40 % - Akzent3 2 3 7" xfId="2796" xr:uid="{F8C2EF3B-CBF2-4C35-9270-A0FAEB8B2B7A}"/>
    <cellStyle name="40 % - Akzent3 2 4" xfId="164" xr:uid="{EE93A87C-4576-4AE5-BE5C-C561173DEFFD}"/>
    <cellStyle name="40 % - Akzent3 2 4 2" xfId="500" xr:uid="{CDC64554-F4C0-4F9D-996A-748147A296A1}"/>
    <cellStyle name="40 % - Akzent3 2 4 2 2" xfId="1172" xr:uid="{A3DC68B3-381D-4FCF-A104-0EA58ED04AEE}"/>
    <cellStyle name="40 % - Akzent3 2 4 2 2 2" xfId="2516" xr:uid="{7EC8FA13-3690-45F9-AA70-30A6B6359029}"/>
    <cellStyle name="40 % - Akzent3 2 4 2 2 3" xfId="3860" xr:uid="{E0B581A3-2127-44DB-8581-F585D5262DFD}"/>
    <cellStyle name="40 % - Akzent3 2 4 2 3" xfId="1844" xr:uid="{ED4E9550-3685-4AA7-B2C2-2046E50C8EAC}"/>
    <cellStyle name="40 % - Akzent3 2 4 2 4" xfId="3188" xr:uid="{8FA7C89D-1BD9-4B8B-B9C7-37C9E614967B}"/>
    <cellStyle name="40 % - Akzent3 2 4 3" xfId="836" xr:uid="{D45DE66C-62B1-4F95-8CCB-706F1C205142}"/>
    <cellStyle name="40 % - Akzent3 2 4 3 2" xfId="2180" xr:uid="{0764BA0B-0CCB-4660-9CB4-BFC797B69ECC}"/>
    <cellStyle name="40 % - Akzent3 2 4 3 3" xfId="3524" xr:uid="{375048EC-F680-4C07-8496-1D7E333A2DEB}"/>
    <cellStyle name="40 % - Akzent3 2 4 4" xfId="1508" xr:uid="{EE5F78C1-731D-46F4-A382-0C66B85E7DB8}"/>
    <cellStyle name="40 % - Akzent3 2 4 5" xfId="2852" xr:uid="{E9264692-97F5-4781-8EE4-822081B2DAD9}"/>
    <cellStyle name="40 % - Akzent3 2 5" xfId="276" xr:uid="{8E9F4A49-9B05-425C-9D44-A94290E44C27}"/>
    <cellStyle name="40 % - Akzent3 2 5 2" xfId="612" xr:uid="{BD50274C-356E-4911-87A1-7C50C927B3A5}"/>
    <cellStyle name="40 % - Akzent3 2 5 2 2" xfId="1284" xr:uid="{FB0C5FAE-9AD5-4D68-AFBF-A4BE10D971D8}"/>
    <cellStyle name="40 % - Akzent3 2 5 2 2 2" xfId="2628" xr:uid="{89B6373D-EF1D-47CC-B81B-65F16956309E}"/>
    <cellStyle name="40 % - Akzent3 2 5 2 2 3" xfId="3972" xr:uid="{D248BA5B-1B3C-4F39-9858-4BB4E596CCF6}"/>
    <cellStyle name="40 % - Akzent3 2 5 2 3" xfId="1956" xr:uid="{F6823ED9-8968-408F-9455-F30A1A300AFE}"/>
    <cellStyle name="40 % - Akzent3 2 5 2 4" xfId="3300" xr:uid="{0D1FB18A-C208-40E5-BB93-92695C673ADF}"/>
    <cellStyle name="40 % - Akzent3 2 5 3" xfId="948" xr:uid="{DADED8C1-A628-4CBF-8065-98753341C4B4}"/>
    <cellStyle name="40 % - Akzent3 2 5 3 2" xfId="2292" xr:uid="{2960CA22-332B-42D0-97A5-AC3B4CE06F47}"/>
    <cellStyle name="40 % - Akzent3 2 5 3 3" xfId="3636" xr:uid="{3E5E7089-BE78-496C-9369-E0A1586817AC}"/>
    <cellStyle name="40 % - Akzent3 2 5 4" xfId="1620" xr:uid="{CCC9FC6D-31F3-4131-B269-17CE0C0238D2}"/>
    <cellStyle name="40 % - Akzent3 2 5 5" xfId="2964" xr:uid="{ED774753-3308-4763-9EF8-6FA0CA3E312D}"/>
    <cellStyle name="40 % - Akzent3 2 6" xfId="388" xr:uid="{8E527237-F034-490F-9F9A-0AE0CA0B369A}"/>
    <cellStyle name="40 % - Akzent3 2 6 2" xfId="1060" xr:uid="{2D99E527-3D78-4164-B471-4DD1370675A9}"/>
    <cellStyle name="40 % - Akzent3 2 6 2 2" xfId="2404" xr:uid="{C15F8C0B-7D89-4CD9-A669-C418DA4DE320}"/>
    <cellStyle name="40 % - Akzent3 2 6 2 3" xfId="3748" xr:uid="{F1BAB174-219A-453B-8D95-BC03BF544095}"/>
    <cellStyle name="40 % - Akzent3 2 6 3" xfId="1732" xr:uid="{842827A6-C013-4398-8985-597A8E0001E2}"/>
    <cellStyle name="40 % - Akzent3 2 6 4" xfId="3076" xr:uid="{0E7428CD-DE57-4FEC-9828-C0EC37D7E5EC}"/>
    <cellStyle name="40 % - Akzent3 2 7" xfId="724" xr:uid="{02792BE7-7C56-4DE5-92DF-E50F79573A8D}"/>
    <cellStyle name="40 % - Akzent3 2 7 2" xfId="2068" xr:uid="{F09CF9B1-A304-4BF1-BF8E-C1E2E49BA350}"/>
    <cellStyle name="40 % - Akzent3 2 7 3" xfId="3412" xr:uid="{E69D89FD-AA04-4EE8-9CC1-B6FDF2E0AC0F}"/>
    <cellStyle name="40 % - Akzent3 2 8" xfId="1396" xr:uid="{F3F2B51D-12B7-498B-AC70-F4FE08664FF9}"/>
    <cellStyle name="40 % - Akzent3 2 9" xfId="2740" xr:uid="{DD611D84-CEBE-457E-8DF6-C2E9443ECAD6}"/>
    <cellStyle name="40 % - Akzent3 3" xfId="66" xr:uid="{4684564D-B840-495E-A7CD-C78F66EB9C53}"/>
    <cellStyle name="40 % - Akzent3 3 2" xfId="122" xr:uid="{C11895EC-5EEC-4709-9572-1FF6BFABA634}"/>
    <cellStyle name="40 % - Akzent3 3 2 2" xfId="234" xr:uid="{055C64B5-EF7E-43EF-8327-535F9AC932A8}"/>
    <cellStyle name="40 % - Akzent3 3 2 2 2" xfId="570" xr:uid="{6DCEDD4A-6DCB-4934-8E25-3A644C7B1EDF}"/>
    <cellStyle name="40 % - Akzent3 3 2 2 2 2" xfId="1242" xr:uid="{4886297F-CC52-415B-82F5-3DAD990376DD}"/>
    <cellStyle name="40 % - Akzent3 3 2 2 2 2 2" xfId="2586" xr:uid="{47D70A73-C6B6-4933-8719-D9E678E54C47}"/>
    <cellStyle name="40 % - Akzent3 3 2 2 2 2 3" xfId="3930" xr:uid="{8535E844-D311-44BB-8FA6-3787FC843CD3}"/>
    <cellStyle name="40 % - Akzent3 3 2 2 2 3" xfId="1914" xr:uid="{CF99629B-79DB-487B-9FE6-C82F9E3F8220}"/>
    <cellStyle name="40 % - Akzent3 3 2 2 2 4" xfId="3258" xr:uid="{0F8271FB-9717-4CC5-A852-213CC62F1479}"/>
    <cellStyle name="40 % - Akzent3 3 2 2 3" xfId="906" xr:uid="{AF36C687-116B-45BD-A65F-2C782728A7F6}"/>
    <cellStyle name="40 % - Akzent3 3 2 2 3 2" xfId="2250" xr:uid="{CAC5285C-42A7-47C2-9D45-730FE31F9D88}"/>
    <cellStyle name="40 % - Akzent3 3 2 2 3 3" xfId="3594" xr:uid="{C6429CF3-E789-4D87-B917-91E6CCBF2A25}"/>
    <cellStyle name="40 % - Akzent3 3 2 2 4" xfId="1578" xr:uid="{F0954136-3FB2-452D-8038-87019DB8A495}"/>
    <cellStyle name="40 % - Akzent3 3 2 2 5" xfId="2922" xr:uid="{2606EF86-BB9C-43D3-B289-0EE920534B17}"/>
    <cellStyle name="40 % - Akzent3 3 2 3" xfId="346" xr:uid="{777570EA-A275-4D75-82ED-4E0C79189D96}"/>
    <cellStyle name="40 % - Akzent3 3 2 3 2" xfId="682" xr:uid="{55B75340-759F-4A5B-A7E6-F40520B14F0E}"/>
    <cellStyle name="40 % - Akzent3 3 2 3 2 2" xfId="1354" xr:uid="{DD475381-86B0-4D1F-A2CA-FBC9E859DEA7}"/>
    <cellStyle name="40 % - Akzent3 3 2 3 2 2 2" xfId="2698" xr:uid="{8E13D401-08A0-4758-9714-C2F6B0123C26}"/>
    <cellStyle name="40 % - Akzent3 3 2 3 2 2 3" xfId="4042" xr:uid="{63CDDADB-B861-4140-9A3A-FA43A2FF0CFF}"/>
    <cellStyle name="40 % - Akzent3 3 2 3 2 3" xfId="2026" xr:uid="{7A53C6FA-92EE-46CA-8876-FC4B7465A956}"/>
    <cellStyle name="40 % - Akzent3 3 2 3 2 4" xfId="3370" xr:uid="{B0F05200-B4E0-4E71-A9E4-482AC9F64097}"/>
    <cellStyle name="40 % - Akzent3 3 2 3 3" xfId="1018" xr:uid="{1DBA6920-74E9-4F9A-89C8-0088B973F77A}"/>
    <cellStyle name="40 % - Akzent3 3 2 3 3 2" xfId="2362" xr:uid="{2A0EBA44-22AC-4020-8402-DB3D9FED6432}"/>
    <cellStyle name="40 % - Akzent3 3 2 3 3 3" xfId="3706" xr:uid="{914E1F51-9C45-4A9F-9A51-DD89A3B07143}"/>
    <cellStyle name="40 % - Akzent3 3 2 3 4" xfId="1690" xr:uid="{89054BE6-AE55-4155-84EC-57785B11B96E}"/>
    <cellStyle name="40 % - Akzent3 3 2 3 5" xfId="3034" xr:uid="{1869731A-85F5-4683-949A-D4A9A161CEF2}"/>
    <cellStyle name="40 % - Akzent3 3 2 4" xfId="458" xr:uid="{A69129A1-2394-42BC-9ACE-0666E7AD5C4C}"/>
    <cellStyle name="40 % - Akzent3 3 2 4 2" xfId="1130" xr:uid="{38B1720D-CF9C-49A9-AC92-8CA81F14C1C9}"/>
    <cellStyle name="40 % - Akzent3 3 2 4 2 2" xfId="2474" xr:uid="{BCA3057A-5EF0-4A77-BBEB-3E2C6D13FE5A}"/>
    <cellStyle name="40 % - Akzent3 3 2 4 2 3" xfId="3818" xr:uid="{1388E843-2B1A-4783-B22B-EB97D3261FBC}"/>
    <cellStyle name="40 % - Akzent3 3 2 4 3" xfId="1802" xr:uid="{E5495E91-93A1-420F-8332-64194BE549EA}"/>
    <cellStyle name="40 % - Akzent3 3 2 4 4" xfId="3146" xr:uid="{501755D7-BA25-41BE-97C8-08DC2D6FEF6A}"/>
    <cellStyle name="40 % - Akzent3 3 2 5" xfId="794" xr:uid="{67C229C9-1E6D-469B-BBEE-DDF22B329BF1}"/>
    <cellStyle name="40 % - Akzent3 3 2 5 2" xfId="2138" xr:uid="{8CFD29E9-32D8-4CE4-A8AC-0806F48F4641}"/>
    <cellStyle name="40 % - Akzent3 3 2 5 3" xfId="3482" xr:uid="{2B8AE5A1-3504-40CD-AEED-5902CCDCF1FA}"/>
    <cellStyle name="40 % - Akzent3 3 2 6" xfId="1466" xr:uid="{3EDD89FA-DDC3-4799-A80B-B0F6C52E4C1D}"/>
    <cellStyle name="40 % - Akzent3 3 2 7" xfId="2810" xr:uid="{FBF15915-A698-42E4-BAB8-CE628B890169}"/>
    <cellStyle name="40 % - Akzent3 3 3" xfId="178" xr:uid="{3E9CFA3A-08F8-4755-B14D-5192D20E550C}"/>
    <cellStyle name="40 % - Akzent3 3 3 2" xfId="514" xr:uid="{F7C9CDF2-22C5-4632-B30D-73B2166783CF}"/>
    <cellStyle name="40 % - Akzent3 3 3 2 2" xfId="1186" xr:uid="{FF61728F-5AC2-4100-A400-A78CCE97772B}"/>
    <cellStyle name="40 % - Akzent3 3 3 2 2 2" xfId="2530" xr:uid="{E2D3C246-5CC8-4583-B5CE-405435CA3C2E}"/>
    <cellStyle name="40 % - Akzent3 3 3 2 2 3" xfId="3874" xr:uid="{B6D1D634-8558-4ECA-83F6-01048EF1FEB1}"/>
    <cellStyle name="40 % - Akzent3 3 3 2 3" xfId="1858" xr:uid="{A4F2F010-E5B8-4E1F-944B-FEF0E36F18BB}"/>
    <cellStyle name="40 % - Akzent3 3 3 2 4" xfId="3202" xr:uid="{BC9A3B78-4A05-4E6F-8774-53A173C7D7B1}"/>
    <cellStyle name="40 % - Akzent3 3 3 3" xfId="850" xr:uid="{CD5B00B2-BAD4-419B-AF17-B0D209AB2DAB}"/>
    <cellStyle name="40 % - Akzent3 3 3 3 2" xfId="2194" xr:uid="{FC6CF0CD-E56B-4D59-A895-1AAE065BBF51}"/>
    <cellStyle name="40 % - Akzent3 3 3 3 3" xfId="3538" xr:uid="{84694BD1-AFB5-47EE-9892-2A963E59D873}"/>
    <cellStyle name="40 % - Akzent3 3 3 4" xfId="1522" xr:uid="{D3B53F72-1198-4534-B348-FCBAEE01AEAE}"/>
    <cellStyle name="40 % - Akzent3 3 3 5" xfId="2866" xr:uid="{DFE6B49E-04C9-44C0-90A8-3E9C143677EE}"/>
    <cellStyle name="40 % - Akzent3 3 4" xfId="290" xr:uid="{236231D2-3349-496B-A55D-125AB456E9D0}"/>
    <cellStyle name="40 % - Akzent3 3 4 2" xfId="626" xr:uid="{D1B71F1E-6980-4BB0-97F7-783F4F7261AF}"/>
    <cellStyle name="40 % - Akzent3 3 4 2 2" xfId="1298" xr:uid="{59763763-51FA-4AF3-B281-F40718124000}"/>
    <cellStyle name="40 % - Akzent3 3 4 2 2 2" xfId="2642" xr:uid="{B76E105A-566F-4A1B-970D-5CFC1F418E3A}"/>
    <cellStyle name="40 % - Akzent3 3 4 2 2 3" xfId="3986" xr:uid="{7F6983E3-2AAE-4E1C-9BAA-903D3E83AFE1}"/>
    <cellStyle name="40 % - Akzent3 3 4 2 3" xfId="1970" xr:uid="{7F73342A-424A-4CCB-8930-0E727C01491A}"/>
    <cellStyle name="40 % - Akzent3 3 4 2 4" xfId="3314" xr:uid="{7BAA770A-91B8-4063-BD13-5AC70A9B58CB}"/>
    <cellStyle name="40 % - Akzent3 3 4 3" xfId="962" xr:uid="{36C584E9-D43B-440B-BC4D-3CF15FF346A2}"/>
    <cellStyle name="40 % - Akzent3 3 4 3 2" xfId="2306" xr:uid="{64C3D795-C239-4797-B296-69B6A6B755DC}"/>
    <cellStyle name="40 % - Akzent3 3 4 3 3" xfId="3650" xr:uid="{7D21BA4D-13F0-4CD9-9BE5-919F068E7661}"/>
    <cellStyle name="40 % - Akzent3 3 4 4" xfId="1634" xr:uid="{90C8362A-932A-4597-9EC6-4A9DB3B8C3E7}"/>
    <cellStyle name="40 % - Akzent3 3 4 5" xfId="2978" xr:uid="{6BA868F0-D1E1-40CA-A796-ED000DBD2061}"/>
    <cellStyle name="40 % - Akzent3 3 5" xfId="402" xr:uid="{73F581DD-99D4-4F95-BC54-8DC8C497F792}"/>
    <cellStyle name="40 % - Akzent3 3 5 2" xfId="1074" xr:uid="{4EF0C824-3675-49A4-A04C-6E05049225BC}"/>
    <cellStyle name="40 % - Akzent3 3 5 2 2" xfId="2418" xr:uid="{B48F0B29-15C5-403D-A3AB-4C3686C331F6}"/>
    <cellStyle name="40 % - Akzent3 3 5 2 3" xfId="3762" xr:uid="{C49A967B-5581-4E04-9DF6-A3D8F10FEFAF}"/>
    <cellStyle name="40 % - Akzent3 3 5 3" xfId="1746" xr:uid="{1B780ADE-9208-46BC-9F71-6740A3E90C8D}"/>
    <cellStyle name="40 % - Akzent3 3 5 4" xfId="3090" xr:uid="{F3512E7F-6896-4B83-BD19-B3DA0D6D2E8B}"/>
    <cellStyle name="40 % - Akzent3 3 6" xfId="738" xr:uid="{334DC0A4-EA78-4083-B709-00BAD3A931FE}"/>
    <cellStyle name="40 % - Akzent3 3 6 2" xfId="2082" xr:uid="{99FD7238-E4F3-4A52-924F-E8ADB863D6F8}"/>
    <cellStyle name="40 % - Akzent3 3 6 3" xfId="3426" xr:uid="{5432E422-6462-4305-A0F9-722E6CF21C65}"/>
    <cellStyle name="40 % - Akzent3 3 7" xfId="1410" xr:uid="{D36437B2-4B02-4275-B5E2-632C7B54D768}"/>
    <cellStyle name="40 % - Akzent3 3 8" xfId="2754" xr:uid="{3F6F7742-0681-4EE2-997E-EDACD8C30EA2}"/>
    <cellStyle name="40 % - Akzent3 4" xfId="94" xr:uid="{AA0B99B3-8870-4807-94FF-360F8DB28B2E}"/>
    <cellStyle name="40 % - Akzent3 4 2" xfId="206" xr:uid="{6F8628D6-9492-46C8-8CFC-A33AD540BDDA}"/>
    <cellStyle name="40 % - Akzent3 4 2 2" xfId="542" xr:uid="{E34189A1-732A-4CD5-AFB0-A07914882752}"/>
    <cellStyle name="40 % - Akzent3 4 2 2 2" xfId="1214" xr:uid="{7102D85D-D305-4EFD-84E9-DD05E172B2BB}"/>
    <cellStyle name="40 % - Akzent3 4 2 2 2 2" xfId="2558" xr:uid="{73CDB07E-31D4-430D-AF3C-AFB2C7355F43}"/>
    <cellStyle name="40 % - Akzent3 4 2 2 2 3" xfId="3902" xr:uid="{36FFBF86-8AFF-418E-83F6-D7DD9AB6942C}"/>
    <cellStyle name="40 % - Akzent3 4 2 2 3" xfId="1886" xr:uid="{1CB756CC-A342-447D-BF8D-BBE0EBCF1431}"/>
    <cellStyle name="40 % - Akzent3 4 2 2 4" xfId="3230" xr:uid="{0F32A0A4-3454-45C0-B69C-BB1A4E6D97BF}"/>
    <cellStyle name="40 % - Akzent3 4 2 3" xfId="878" xr:uid="{11A1E308-C4AF-46B3-9C80-F527EA2089CE}"/>
    <cellStyle name="40 % - Akzent3 4 2 3 2" xfId="2222" xr:uid="{6BF65A87-990D-46CD-ABDF-D4A1FCB192D9}"/>
    <cellStyle name="40 % - Akzent3 4 2 3 3" xfId="3566" xr:uid="{5CB0634D-5CB2-46AB-B306-7E79D4B36FA6}"/>
    <cellStyle name="40 % - Akzent3 4 2 4" xfId="1550" xr:uid="{6E165782-EDFE-44DA-BF5B-F5A6FD01B69C}"/>
    <cellStyle name="40 % - Akzent3 4 2 5" xfId="2894" xr:uid="{7E9338CB-92D7-4DCC-A8DE-4715083C9E8F}"/>
    <cellStyle name="40 % - Akzent3 4 3" xfId="318" xr:uid="{B6A51425-96AF-49FE-90D8-2BBAA9833B96}"/>
    <cellStyle name="40 % - Akzent3 4 3 2" xfId="654" xr:uid="{D09F688F-1E2F-4E9E-9EBB-95258C8FCE45}"/>
    <cellStyle name="40 % - Akzent3 4 3 2 2" xfId="1326" xr:uid="{2B18D17C-AF00-4B21-8631-7B73B414DC8A}"/>
    <cellStyle name="40 % - Akzent3 4 3 2 2 2" xfId="2670" xr:uid="{87C8D513-991E-4326-A002-F6D17A471502}"/>
    <cellStyle name="40 % - Akzent3 4 3 2 2 3" xfId="4014" xr:uid="{227F1996-DF25-4730-93CF-7F2233E6E119}"/>
    <cellStyle name="40 % - Akzent3 4 3 2 3" xfId="1998" xr:uid="{1B534E09-97BF-41A1-A130-B6ABB960D56A}"/>
    <cellStyle name="40 % - Akzent3 4 3 2 4" xfId="3342" xr:uid="{940D6CC7-B33E-4F6E-B698-0373083D54A8}"/>
    <cellStyle name="40 % - Akzent3 4 3 3" xfId="990" xr:uid="{E37F8046-76A3-4AA8-86A1-8DF2E26A08E4}"/>
    <cellStyle name="40 % - Akzent3 4 3 3 2" xfId="2334" xr:uid="{8A92A685-D763-49B8-88E8-B731BF4D6D78}"/>
    <cellStyle name="40 % - Akzent3 4 3 3 3" xfId="3678" xr:uid="{EF406D08-A5E7-4775-BFFB-D25493D349F7}"/>
    <cellStyle name="40 % - Akzent3 4 3 4" xfId="1662" xr:uid="{14E01318-8146-4CBC-88D4-9370170AA05A}"/>
    <cellStyle name="40 % - Akzent3 4 3 5" xfId="3006" xr:uid="{C8618851-8DFB-49C9-A01D-9338ECDC2F1A}"/>
    <cellStyle name="40 % - Akzent3 4 4" xfId="430" xr:uid="{C5536F1F-ED18-4C66-9AE7-C64F02EB5B84}"/>
    <cellStyle name="40 % - Akzent3 4 4 2" xfId="1102" xr:uid="{78E5CBF9-C6C9-4601-ACF9-5AD77CA71B24}"/>
    <cellStyle name="40 % - Akzent3 4 4 2 2" xfId="2446" xr:uid="{94211ACD-2224-4472-9CDB-90BF832FB871}"/>
    <cellStyle name="40 % - Akzent3 4 4 2 3" xfId="3790" xr:uid="{1EED6BA7-F34F-401C-9002-D5A5E338F979}"/>
    <cellStyle name="40 % - Akzent3 4 4 3" xfId="1774" xr:uid="{A83C27C5-5C28-4932-B5B5-09C5C8EFD259}"/>
    <cellStyle name="40 % - Akzent3 4 4 4" xfId="3118" xr:uid="{7CFA7201-7C16-42A6-B8EB-3939FD8D3FA5}"/>
    <cellStyle name="40 % - Akzent3 4 5" xfId="766" xr:uid="{B4A74094-A653-4524-B905-7C7C8E77C218}"/>
    <cellStyle name="40 % - Akzent3 4 5 2" xfId="2110" xr:uid="{E7AE01F8-F6C5-4EB7-BF9A-5BCD1B107385}"/>
    <cellStyle name="40 % - Akzent3 4 5 3" xfId="3454" xr:uid="{AC315538-4CFE-4157-840C-2DB28C486388}"/>
    <cellStyle name="40 % - Akzent3 4 6" xfId="1438" xr:uid="{7AFF14B1-D036-45C3-B3B3-57E1C84FFB93}"/>
    <cellStyle name="40 % - Akzent3 4 7" xfId="2782" xr:uid="{91C16C71-6280-41C0-82C1-ED6036D86CF1}"/>
    <cellStyle name="40 % - Akzent3 5" xfId="150" xr:uid="{CEB1DA4B-3DF3-4246-9BB3-143F5277DF2C}"/>
    <cellStyle name="40 % - Akzent3 5 2" xfId="486" xr:uid="{2AD16B7E-56E4-4268-A24C-314BAE48867C}"/>
    <cellStyle name="40 % - Akzent3 5 2 2" xfId="1158" xr:uid="{9C21C824-512A-4D38-91C4-F939CE0F8036}"/>
    <cellStyle name="40 % - Akzent3 5 2 2 2" xfId="2502" xr:uid="{07C1D55F-099A-4B9C-9270-AD872E1489C9}"/>
    <cellStyle name="40 % - Akzent3 5 2 2 3" xfId="3846" xr:uid="{A2E571F2-B17E-4BF4-8C79-CC0874811AA3}"/>
    <cellStyle name="40 % - Akzent3 5 2 3" xfId="1830" xr:uid="{6ADCB262-AF7D-4ECB-8F0F-ECB0ACDA7138}"/>
    <cellStyle name="40 % - Akzent3 5 2 4" xfId="3174" xr:uid="{C422C3D3-5613-4CA7-BC2B-FCC48E127849}"/>
    <cellStyle name="40 % - Akzent3 5 3" xfId="822" xr:uid="{A45F50E4-7F46-4D85-A17D-531BEB1E62CF}"/>
    <cellStyle name="40 % - Akzent3 5 3 2" xfId="2166" xr:uid="{079E5EB4-1F65-4977-B840-BE423BA99B00}"/>
    <cellStyle name="40 % - Akzent3 5 3 3" xfId="3510" xr:uid="{23014E37-6C28-4022-B529-CF855FE7DA27}"/>
    <cellStyle name="40 % - Akzent3 5 4" xfId="1494" xr:uid="{CA3F60E7-AF15-401B-94DD-1CA9D102070B}"/>
    <cellStyle name="40 % - Akzent3 5 5" xfId="2838" xr:uid="{B849F762-608C-4215-86E5-33BCD3243D3F}"/>
    <cellStyle name="40 % - Akzent3 6" xfId="262" xr:uid="{77D42D3F-DE14-4FE9-991F-475A4BC8B962}"/>
    <cellStyle name="40 % - Akzent3 6 2" xfId="598" xr:uid="{5AA005CD-A9F8-46A4-A58D-762C982813D7}"/>
    <cellStyle name="40 % - Akzent3 6 2 2" xfId="1270" xr:uid="{F7C79D58-9455-429B-A9B8-81D220DFD8AE}"/>
    <cellStyle name="40 % - Akzent3 6 2 2 2" xfId="2614" xr:uid="{A3023169-9C3D-465B-B9F0-0432E4CFED6D}"/>
    <cellStyle name="40 % - Akzent3 6 2 2 3" xfId="3958" xr:uid="{13E4A487-C3A0-4953-B14C-E199EC77999E}"/>
    <cellStyle name="40 % - Akzent3 6 2 3" xfId="1942" xr:uid="{EFBBECA9-2647-4AA0-B8B7-96B26371E2D4}"/>
    <cellStyle name="40 % - Akzent3 6 2 4" xfId="3286" xr:uid="{815FDA07-099B-487D-BD44-4D1C7FA79CA7}"/>
    <cellStyle name="40 % - Akzent3 6 3" xfId="934" xr:uid="{B0678E07-70A7-4196-A355-D9900D1B8FC4}"/>
    <cellStyle name="40 % - Akzent3 6 3 2" xfId="2278" xr:uid="{96C1184A-2665-47E3-9197-79E58645385F}"/>
    <cellStyle name="40 % - Akzent3 6 3 3" xfId="3622" xr:uid="{EA0503A0-4D9E-485F-8BD9-74B2118646EC}"/>
    <cellStyle name="40 % - Akzent3 6 4" xfId="1606" xr:uid="{8B12419C-F73F-46AC-A696-9D20B9AFA40F}"/>
    <cellStyle name="40 % - Akzent3 6 5" xfId="2950" xr:uid="{BF6FC79E-710A-4E49-8615-C4E488D9F452}"/>
    <cellStyle name="40 % - Akzent3 7" xfId="374" xr:uid="{2A7130AE-7208-4738-8BCB-FE4C300F4A5E}"/>
    <cellStyle name="40 % - Akzent3 7 2" xfId="1046" xr:uid="{11A5EA32-E66E-42A2-A999-E3F3CDC25266}"/>
    <cellStyle name="40 % - Akzent3 7 2 2" xfId="2390" xr:uid="{969A69ED-2202-4EC3-9EBF-6C886395379E}"/>
    <cellStyle name="40 % - Akzent3 7 2 3" xfId="3734" xr:uid="{C7899C61-EE2F-4FC1-AD15-7AD0922A972A}"/>
    <cellStyle name="40 % - Akzent3 7 3" xfId="1718" xr:uid="{D6B3AD44-8F72-4286-9295-3F3D360CCC90}"/>
    <cellStyle name="40 % - Akzent3 7 4" xfId="3062" xr:uid="{D853EE38-03D1-49EA-BF09-BFCA810280E6}"/>
    <cellStyle name="40 % - Akzent3 8" xfId="710" xr:uid="{9DADAE92-6C57-4C6A-B4A0-EB86B9032E61}"/>
    <cellStyle name="40 % - Akzent3 8 2" xfId="2054" xr:uid="{E52890E6-A607-4464-8C17-F4949C7D3633}"/>
    <cellStyle name="40 % - Akzent3 8 3" xfId="3398" xr:uid="{B42D411A-58F5-4065-B081-E02F979750C7}"/>
    <cellStyle name="40 % - Akzent3 9" xfId="1382" xr:uid="{E95BE727-9083-45E8-976F-770D8CB4DBDE}"/>
    <cellStyle name="40 % - Akzent4 10" xfId="2728" xr:uid="{1B9B2166-A5BD-405F-9307-3FBA11D631B9}"/>
    <cellStyle name="40 % - Akzent4 11" xfId="34" xr:uid="{7EE19B4B-2A4A-40BA-969F-81032F07D3E4}"/>
    <cellStyle name="40 % - Akzent4 2" xfId="54" xr:uid="{7643ACCE-BF21-43FB-B3A8-E556897FC8D2}"/>
    <cellStyle name="40 % - Akzent4 2 2" xfId="82" xr:uid="{9AB0350A-3A1E-4F96-8D13-E71C7CC02413}"/>
    <cellStyle name="40 % - Akzent4 2 2 2" xfId="138" xr:uid="{3E98897C-972D-4E6E-A6A2-38DBDA73C146}"/>
    <cellStyle name="40 % - Akzent4 2 2 2 2" xfId="250" xr:uid="{50862D1C-1ACC-4701-9631-93E8D17EA287}"/>
    <cellStyle name="40 % - Akzent4 2 2 2 2 2" xfId="586" xr:uid="{4F344540-4888-48F4-BE91-46CEFFD38781}"/>
    <cellStyle name="40 % - Akzent4 2 2 2 2 2 2" xfId="1258" xr:uid="{1FC43B7F-D601-4976-B371-A187B6F6A12D}"/>
    <cellStyle name="40 % - Akzent4 2 2 2 2 2 2 2" xfId="2602" xr:uid="{7C1C6114-3400-481A-BFAA-82B734330F83}"/>
    <cellStyle name="40 % - Akzent4 2 2 2 2 2 2 3" xfId="3946" xr:uid="{38C25DD6-4094-4CBD-BFD7-F859D272B327}"/>
    <cellStyle name="40 % - Akzent4 2 2 2 2 2 3" xfId="1930" xr:uid="{07E729E0-096E-44D2-AA6D-6EC443615FAB}"/>
    <cellStyle name="40 % - Akzent4 2 2 2 2 2 4" xfId="3274" xr:uid="{2697F318-2885-489B-AB39-AD91A7C62468}"/>
    <cellStyle name="40 % - Akzent4 2 2 2 2 3" xfId="922" xr:uid="{62873458-F563-42CD-8B44-A0E2780BD2AC}"/>
    <cellStyle name="40 % - Akzent4 2 2 2 2 3 2" xfId="2266" xr:uid="{FB1DB6A5-34F1-4C67-B684-FDB591E37BB6}"/>
    <cellStyle name="40 % - Akzent4 2 2 2 2 3 3" xfId="3610" xr:uid="{EC94E7F5-E6B9-47BF-8428-3EAB6D04CE01}"/>
    <cellStyle name="40 % - Akzent4 2 2 2 2 4" xfId="1594" xr:uid="{D9A3C429-0548-4196-92A1-9FE508450AF7}"/>
    <cellStyle name="40 % - Akzent4 2 2 2 2 5" xfId="2938" xr:uid="{478AAB0A-3BEB-4543-AEAA-416877F518E7}"/>
    <cellStyle name="40 % - Akzent4 2 2 2 3" xfId="362" xr:uid="{995EBD1E-93FE-4E96-B642-07983A1405EC}"/>
    <cellStyle name="40 % - Akzent4 2 2 2 3 2" xfId="698" xr:uid="{F5E617BA-EBE5-4642-971D-5B451F0FA644}"/>
    <cellStyle name="40 % - Akzent4 2 2 2 3 2 2" xfId="1370" xr:uid="{0E0B3F73-FFAC-46BD-A3B4-898DB16B1F4F}"/>
    <cellStyle name="40 % - Akzent4 2 2 2 3 2 2 2" xfId="2714" xr:uid="{CE363D48-09F8-4568-9A48-1951B679908C}"/>
    <cellStyle name="40 % - Akzent4 2 2 2 3 2 2 3" xfId="4058" xr:uid="{D3899704-9C53-4E7A-A076-B1C9811599A0}"/>
    <cellStyle name="40 % - Akzent4 2 2 2 3 2 3" xfId="2042" xr:uid="{63F3FD41-FBE1-40BF-AE7B-FBE439BAE93C}"/>
    <cellStyle name="40 % - Akzent4 2 2 2 3 2 4" xfId="3386" xr:uid="{B825502C-79E2-437B-B3DD-49F7F1D06523}"/>
    <cellStyle name="40 % - Akzent4 2 2 2 3 3" xfId="1034" xr:uid="{DF7B9CB5-0378-4C30-8A74-6AFF795F752F}"/>
    <cellStyle name="40 % - Akzent4 2 2 2 3 3 2" xfId="2378" xr:uid="{566C8ACF-99EC-4041-8FEF-CF2FE1AB7A20}"/>
    <cellStyle name="40 % - Akzent4 2 2 2 3 3 3" xfId="3722" xr:uid="{C4BFB95C-1AF6-4D1D-B0B8-221453681A37}"/>
    <cellStyle name="40 % - Akzent4 2 2 2 3 4" xfId="1706" xr:uid="{19B8C947-9CF6-49B7-9575-2DFDB0518D2D}"/>
    <cellStyle name="40 % - Akzent4 2 2 2 3 5" xfId="3050" xr:uid="{B376FC4C-A1BD-45C8-B511-2E6AC37343B9}"/>
    <cellStyle name="40 % - Akzent4 2 2 2 4" xfId="474" xr:uid="{A965D595-4A50-4EAE-96ED-54226B5C9C3E}"/>
    <cellStyle name="40 % - Akzent4 2 2 2 4 2" xfId="1146" xr:uid="{7F07FF62-4305-4AD6-AB4F-9165CEF46E7A}"/>
    <cellStyle name="40 % - Akzent4 2 2 2 4 2 2" xfId="2490" xr:uid="{A83D4E65-C3F7-42CB-8B12-D5C89E332456}"/>
    <cellStyle name="40 % - Akzent4 2 2 2 4 2 3" xfId="3834" xr:uid="{920248EA-8DE6-4D39-ABF5-155751B87627}"/>
    <cellStyle name="40 % - Akzent4 2 2 2 4 3" xfId="1818" xr:uid="{5CD46DE0-20FC-4E62-93F1-F79A1068A6E6}"/>
    <cellStyle name="40 % - Akzent4 2 2 2 4 4" xfId="3162" xr:uid="{0BF2A0A2-8F60-4BE6-805A-8D28BC20C752}"/>
    <cellStyle name="40 % - Akzent4 2 2 2 5" xfId="810" xr:uid="{A45049A5-396D-4CD0-B90A-33DD39016BA4}"/>
    <cellStyle name="40 % - Akzent4 2 2 2 5 2" xfId="2154" xr:uid="{04669835-2031-431C-A6F4-4946C7CB5F1A}"/>
    <cellStyle name="40 % - Akzent4 2 2 2 5 3" xfId="3498" xr:uid="{330A54F2-8EAC-4CAB-8691-0B8802C2B58F}"/>
    <cellStyle name="40 % - Akzent4 2 2 2 6" xfId="1482" xr:uid="{1078E82A-CAD6-4D54-8938-0B8363D3227E}"/>
    <cellStyle name="40 % - Akzent4 2 2 2 7" xfId="2826" xr:uid="{ECA642D4-D515-49A0-9C8A-1EE40208F919}"/>
    <cellStyle name="40 % - Akzent4 2 2 3" xfId="194" xr:uid="{22424721-CE57-4B99-8F6F-B8448690A33A}"/>
    <cellStyle name="40 % - Akzent4 2 2 3 2" xfId="530" xr:uid="{F0095421-0544-49EE-8324-F8150B873AF2}"/>
    <cellStyle name="40 % - Akzent4 2 2 3 2 2" xfId="1202" xr:uid="{7727BFEF-D246-4C25-9110-393DB527C6B3}"/>
    <cellStyle name="40 % - Akzent4 2 2 3 2 2 2" xfId="2546" xr:uid="{B9A28B6D-D92E-47F5-A509-BC38FAB0CB58}"/>
    <cellStyle name="40 % - Akzent4 2 2 3 2 2 3" xfId="3890" xr:uid="{E6F91A39-4B48-4DD4-B0A0-6EDCD941B10A}"/>
    <cellStyle name="40 % - Akzent4 2 2 3 2 3" xfId="1874" xr:uid="{8726790A-A0AA-43C5-8B52-85FBBE4E58B6}"/>
    <cellStyle name="40 % - Akzent4 2 2 3 2 4" xfId="3218" xr:uid="{1912291E-A5D9-4A60-B110-6D35DEB4EEC9}"/>
    <cellStyle name="40 % - Akzent4 2 2 3 3" xfId="866" xr:uid="{BDD2E434-4CBB-4207-8D63-EBA36604DCBE}"/>
    <cellStyle name="40 % - Akzent4 2 2 3 3 2" xfId="2210" xr:uid="{B65D4271-C2C7-4700-9D54-F34BC240751D}"/>
    <cellStyle name="40 % - Akzent4 2 2 3 3 3" xfId="3554" xr:uid="{B27D710E-B4EF-46CB-A416-FCA4866CF7EE}"/>
    <cellStyle name="40 % - Akzent4 2 2 3 4" xfId="1538" xr:uid="{6F6980B6-6B00-4562-849C-564FA13BE68D}"/>
    <cellStyle name="40 % - Akzent4 2 2 3 5" xfId="2882" xr:uid="{745AA1A6-8863-41F8-BBF2-4F2C73F88BC7}"/>
    <cellStyle name="40 % - Akzent4 2 2 4" xfId="306" xr:uid="{743C4213-86CF-4278-BAE1-DE27BEB952CB}"/>
    <cellStyle name="40 % - Akzent4 2 2 4 2" xfId="642" xr:uid="{015A0EFF-A7B4-4250-9A37-D952FCCCC1D6}"/>
    <cellStyle name="40 % - Akzent4 2 2 4 2 2" xfId="1314" xr:uid="{5D6958DB-CACA-40DD-9E0D-34029E83A1F2}"/>
    <cellStyle name="40 % - Akzent4 2 2 4 2 2 2" xfId="2658" xr:uid="{CDA327B4-FFFC-4CC3-9701-7199FEA8571B}"/>
    <cellStyle name="40 % - Akzent4 2 2 4 2 2 3" xfId="4002" xr:uid="{B9722DFA-E6D3-4E7D-963D-5A4F8B072B53}"/>
    <cellStyle name="40 % - Akzent4 2 2 4 2 3" xfId="1986" xr:uid="{6B7AAF39-C275-441A-801F-6CB761366804}"/>
    <cellStyle name="40 % - Akzent4 2 2 4 2 4" xfId="3330" xr:uid="{0E54A1CB-BEBD-45C7-A665-3B010658EE43}"/>
    <cellStyle name="40 % - Akzent4 2 2 4 3" xfId="978" xr:uid="{CE7DFD39-D8E7-4A40-B927-FA6DAC7F4CC6}"/>
    <cellStyle name="40 % - Akzent4 2 2 4 3 2" xfId="2322" xr:uid="{119C291D-6B30-4E15-94F8-54179C13075E}"/>
    <cellStyle name="40 % - Akzent4 2 2 4 3 3" xfId="3666" xr:uid="{AC0AD51B-06E1-40CE-8863-0D1388E3AED8}"/>
    <cellStyle name="40 % - Akzent4 2 2 4 4" xfId="1650" xr:uid="{8D883078-62C1-4156-A14C-CB074DF01709}"/>
    <cellStyle name="40 % - Akzent4 2 2 4 5" xfId="2994" xr:uid="{D1AB3A8B-3223-49F4-8F9B-97B300E26427}"/>
    <cellStyle name="40 % - Akzent4 2 2 5" xfId="418" xr:uid="{99A25AAE-4DB4-4AF9-B707-81CA42EE93DE}"/>
    <cellStyle name="40 % - Akzent4 2 2 5 2" xfId="1090" xr:uid="{AF37F295-8971-4F8B-8678-A007D8545A4D}"/>
    <cellStyle name="40 % - Akzent4 2 2 5 2 2" xfId="2434" xr:uid="{584F4BFC-1103-4E99-BBF6-3C635484224F}"/>
    <cellStyle name="40 % - Akzent4 2 2 5 2 3" xfId="3778" xr:uid="{687B399F-2A0D-4603-97F2-E112814FB553}"/>
    <cellStyle name="40 % - Akzent4 2 2 5 3" xfId="1762" xr:uid="{F193B396-3B37-46FE-9DDC-D0DE15F30CC4}"/>
    <cellStyle name="40 % - Akzent4 2 2 5 4" xfId="3106" xr:uid="{A766D22F-C7B0-481B-8CD5-981E1CAFF459}"/>
    <cellStyle name="40 % - Akzent4 2 2 6" xfId="754" xr:uid="{612214EB-DA32-48FD-B716-8AED2D8E9186}"/>
    <cellStyle name="40 % - Akzent4 2 2 6 2" xfId="2098" xr:uid="{B6495408-F575-4654-BCCF-679B8B0E2FFF}"/>
    <cellStyle name="40 % - Akzent4 2 2 6 3" xfId="3442" xr:uid="{13A58C01-31A6-4F4F-A638-98AE11286BB1}"/>
    <cellStyle name="40 % - Akzent4 2 2 7" xfId="1426" xr:uid="{67072B8C-13D6-4489-939C-8CB8653DF96A}"/>
    <cellStyle name="40 % - Akzent4 2 2 8" xfId="2770" xr:uid="{96980705-83F4-4A1E-85D1-174E54C9589B}"/>
    <cellStyle name="40 % - Akzent4 2 3" xfId="110" xr:uid="{29C9A65D-FEE7-4B6C-A84F-DAF79AACA811}"/>
    <cellStyle name="40 % - Akzent4 2 3 2" xfId="222" xr:uid="{8872CA55-C0CE-4393-84FC-5712ADF767E4}"/>
    <cellStyle name="40 % - Akzent4 2 3 2 2" xfId="558" xr:uid="{693E4A54-E21C-411D-8180-B0153DE45607}"/>
    <cellStyle name="40 % - Akzent4 2 3 2 2 2" xfId="1230" xr:uid="{9A3713DC-9F40-4C66-9C73-857488977630}"/>
    <cellStyle name="40 % - Akzent4 2 3 2 2 2 2" xfId="2574" xr:uid="{9B42DE81-268A-4640-A6CA-D56D3102C257}"/>
    <cellStyle name="40 % - Akzent4 2 3 2 2 2 3" xfId="3918" xr:uid="{4CF2B9D3-6D14-4B6B-AAF8-ACFA74673E2B}"/>
    <cellStyle name="40 % - Akzent4 2 3 2 2 3" xfId="1902" xr:uid="{4486B793-9AC1-42EC-AC72-7ED29D146709}"/>
    <cellStyle name="40 % - Akzent4 2 3 2 2 4" xfId="3246" xr:uid="{E8AA676B-E900-42FF-871B-587B67CE6445}"/>
    <cellStyle name="40 % - Akzent4 2 3 2 3" xfId="894" xr:uid="{CA604D66-EFD9-4736-BD5E-53177E5C7C74}"/>
    <cellStyle name="40 % - Akzent4 2 3 2 3 2" xfId="2238" xr:uid="{2E97A9EA-68D2-43E9-AECC-53AAC92EC800}"/>
    <cellStyle name="40 % - Akzent4 2 3 2 3 3" xfId="3582" xr:uid="{8E9EA40A-E2D9-415F-82FF-37B0CFF0877F}"/>
    <cellStyle name="40 % - Akzent4 2 3 2 4" xfId="1566" xr:uid="{30D62BE5-4586-4C24-BDC3-8810F7911A6F}"/>
    <cellStyle name="40 % - Akzent4 2 3 2 5" xfId="2910" xr:uid="{F297478A-5F09-48C1-9EEB-08BD5255A884}"/>
    <cellStyle name="40 % - Akzent4 2 3 3" xfId="334" xr:uid="{0A5B3C68-E8ED-481E-B01F-76C40C5FEB6D}"/>
    <cellStyle name="40 % - Akzent4 2 3 3 2" xfId="670" xr:uid="{762B5964-970B-48E2-BCCE-303D6F3D81FF}"/>
    <cellStyle name="40 % - Akzent4 2 3 3 2 2" xfId="1342" xr:uid="{8A8F14ED-3410-42A1-A09A-B02EF2076079}"/>
    <cellStyle name="40 % - Akzent4 2 3 3 2 2 2" xfId="2686" xr:uid="{FADA6F2C-464B-4F24-A74D-784A83695AE8}"/>
    <cellStyle name="40 % - Akzent4 2 3 3 2 2 3" xfId="4030" xr:uid="{BEF42663-112F-45AD-B4AC-34F22666024B}"/>
    <cellStyle name="40 % - Akzent4 2 3 3 2 3" xfId="2014" xr:uid="{0A4C09FB-4232-4F3B-8702-728B369C7C50}"/>
    <cellStyle name="40 % - Akzent4 2 3 3 2 4" xfId="3358" xr:uid="{FDA5A2B3-488A-4C74-9734-EAFFEEAA6978}"/>
    <cellStyle name="40 % - Akzent4 2 3 3 3" xfId="1006" xr:uid="{43EAC973-CDFE-442C-8034-77F4DF0C22E3}"/>
    <cellStyle name="40 % - Akzent4 2 3 3 3 2" xfId="2350" xr:uid="{8EE9B74C-6441-4AA1-9CEC-2C0537A33A0B}"/>
    <cellStyle name="40 % - Akzent4 2 3 3 3 3" xfId="3694" xr:uid="{0CCBAE84-FDAB-4902-8504-D05F6EBD71BA}"/>
    <cellStyle name="40 % - Akzent4 2 3 3 4" xfId="1678" xr:uid="{E84A9CA4-15CE-45BE-A7B5-ABC4314E3FDD}"/>
    <cellStyle name="40 % - Akzent4 2 3 3 5" xfId="3022" xr:uid="{9E0B44F1-F5A2-4916-AFD2-B7FC5E0F7402}"/>
    <cellStyle name="40 % - Akzent4 2 3 4" xfId="446" xr:uid="{015BF873-2B56-468D-88DF-5D57BDA21FC0}"/>
    <cellStyle name="40 % - Akzent4 2 3 4 2" xfId="1118" xr:uid="{57494864-F026-460A-844F-F6E18B67D78A}"/>
    <cellStyle name="40 % - Akzent4 2 3 4 2 2" xfId="2462" xr:uid="{69E8DA10-BED4-48D5-8BA0-B21556A3FE96}"/>
    <cellStyle name="40 % - Akzent4 2 3 4 2 3" xfId="3806" xr:uid="{2D093837-A127-4DAD-9C8C-3FB299950322}"/>
    <cellStyle name="40 % - Akzent4 2 3 4 3" xfId="1790" xr:uid="{30A38216-7B0C-4EBF-9446-F5F724935742}"/>
    <cellStyle name="40 % - Akzent4 2 3 4 4" xfId="3134" xr:uid="{FCDD9EE6-868D-4D08-A4E5-23034C99AA88}"/>
    <cellStyle name="40 % - Akzent4 2 3 5" xfId="782" xr:uid="{71ED09C6-1F95-47F1-8A6A-E5B584ECA4B1}"/>
    <cellStyle name="40 % - Akzent4 2 3 5 2" xfId="2126" xr:uid="{6A86F6E6-CDFC-452F-8B7C-E7613D4DE454}"/>
    <cellStyle name="40 % - Akzent4 2 3 5 3" xfId="3470" xr:uid="{AF566604-B105-40E3-B74B-FF5654544471}"/>
    <cellStyle name="40 % - Akzent4 2 3 6" xfId="1454" xr:uid="{7555B8AD-F991-4C5C-B1BE-6553AE14C466}"/>
    <cellStyle name="40 % - Akzent4 2 3 7" xfId="2798" xr:uid="{5D22135F-5E47-4184-892A-AF94E35F125D}"/>
    <cellStyle name="40 % - Akzent4 2 4" xfId="166" xr:uid="{496EC453-AFA8-4461-9075-85816E714063}"/>
    <cellStyle name="40 % - Akzent4 2 4 2" xfId="502" xr:uid="{2A358A08-3B01-4F13-86C2-7CEB849197A7}"/>
    <cellStyle name="40 % - Akzent4 2 4 2 2" xfId="1174" xr:uid="{955F2771-A451-4A5C-B81C-F998FD641D06}"/>
    <cellStyle name="40 % - Akzent4 2 4 2 2 2" xfId="2518" xr:uid="{82110C9D-4A43-4C49-BE03-36D33BB6E0F2}"/>
    <cellStyle name="40 % - Akzent4 2 4 2 2 3" xfId="3862" xr:uid="{96F64BAA-CBCE-4512-9C97-7EEB650A1311}"/>
    <cellStyle name="40 % - Akzent4 2 4 2 3" xfId="1846" xr:uid="{C7168651-A0D0-47C8-AE9A-EC01B5646D97}"/>
    <cellStyle name="40 % - Akzent4 2 4 2 4" xfId="3190" xr:uid="{6F291583-57AE-4DCA-810E-7A5BA14513B9}"/>
    <cellStyle name="40 % - Akzent4 2 4 3" xfId="838" xr:uid="{A42D600C-DE52-4945-9245-24A2BA62DC7A}"/>
    <cellStyle name="40 % - Akzent4 2 4 3 2" xfId="2182" xr:uid="{6F409DBA-7B26-456E-B75A-AFEB226FF27A}"/>
    <cellStyle name="40 % - Akzent4 2 4 3 3" xfId="3526" xr:uid="{00A7BD42-4283-479A-98E7-0D5500C432CE}"/>
    <cellStyle name="40 % - Akzent4 2 4 4" xfId="1510" xr:uid="{6C832BB7-73CC-471A-8FF1-554C837695A0}"/>
    <cellStyle name="40 % - Akzent4 2 4 5" xfId="2854" xr:uid="{3AE9AD34-CCCA-4452-9258-9D7366DAC141}"/>
    <cellStyle name="40 % - Akzent4 2 5" xfId="278" xr:uid="{B24B539C-2DF9-4D00-A9C3-DE3A1D6AB713}"/>
    <cellStyle name="40 % - Akzent4 2 5 2" xfId="614" xr:uid="{8575A6E7-946A-47B5-9A34-F26CDCB64AB8}"/>
    <cellStyle name="40 % - Akzent4 2 5 2 2" xfId="1286" xr:uid="{7C736C05-C01F-46DE-839B-50C303E8A740}"/>
    <cellStyle name="40 % - Akzent4 2 5 2 2 2" xfId="2630" xr:uid="{6E7E9D06-3EC9-4139-84D9-53C91CE5E931}"/>
    <cellStyle name="40 % - Akzent4 2 5 2 2 3" xfId="3974" xr:uid="{61D0A774-0373-49D5-9E4D-62D2133D8EC8}"/>
    <cellStyle name="40 % - Akzent4 2 5 2 3" xfId="1958" xr:uid="{14EE855F-EFEB-48D2-B6B7-1CCA61251F57}"/>
    <cellStyle name="40 % - Akzent4 2 5 2 4" xfId="3302" xr:uid="{7704965B-A971-4E0B-B159-B908CCF47E3F}"/>
    <cellStyle name="40 % - Akzent4 2 5 3" xfId="950" xr:uid="{FBD72E3C-4850-43F3-8C7C-6266F31AA533}"/>
    <cellStyle name="40 % - Akzent4 2 5 3 2" xfId="2294" xr:uid="{1AD81323-AD6D-48B2-8E39-2C7D66D2F216}"/>
    <cellStyle name="40 % - Akzent4 2 5 3 3" xfId="3638" xr:uid="{1956E033-159B-435E-A9B4-9982159CEFE7}"/>
    <cellStyle name="40 % - Akzent4 2 5 4" xfId="1622" xr:uid="{F552CE2F-4519-4BCC-AF79-3D1956A26934}"/>
    <cellStyle name="40 % - Akzent4 2 5 5" xfId="2966" xr:uid="{BC12A60B-9B0F-4985-AE74-FEA0FB203F01}"/>
    <cellStyle name="40 % - Akzent4 2 6" xfId="390" xr:uid="{0816441B-0CFC-421A-B79D-102C437F8F9D}"/>
    <cellStyle name="40 % - Akzent4 2 6 2" xfId="1062" xr:uid="{18B4EB03-490D-4A78-A154-64B29C391A43}"/>
    <cellStyle name="40 % - Akzent4 2 6 2 2" xfId="2406" xr:uid="{54FC90C3-0E03-492D-B9B2-AA1A5121C44B}"/>
    <cellStyle name="40 % - Akzent4 2 6 2 3" xfId="3750" xr:uid="{9361BCBB-61B8-42DD-926F-31EB7E83813F}"/>
    <cellStyle name="40 % - Akzent4 2 6 3" xfId="1734" xr:uid="{19307DC4-FDC7-4743-A961-326868399BBB}"/>
    <cellStyle name="40 % - Akzent4 2 6 4" xfId="3078" xr:uid="{C0291669-DAA4-4C27-B13F-B4E1EDE09D1A}"/>
    <cellStyle name="40 % - Akzent4 2 7" xfId="726" xr:uid="{FDF83C63-6D0C-4BC9-A953-140CF9A31119}"/>
    <cellStyle name="40 % - Akzent4 2 7 2" xfId="2070" xr:uid="{3A4DBDF1-14CD-41F2-8784-0AB06199B150}"/>
    <cellStyle name="40 % - Akzent4 2 7 3" xfId="3414" xr:uid="{527EBAD6-7DF2-4F4D-9398-DE9FF2B30F1E}"/>
    <cellStyle name="40 % - Akzent4 2 8" xfId="1398" xr:uid="{AB603CB6-7779-4A62-B1F6-29B89BA2BC5E}"/>
    <cellStyle name="40 % - Akzent4 2 9" xfId="2742" xr:uid="{0A218884-4813-4F42-B7FB-52102354CF45}"/>
    <cellStyle name="40 % - Akzent4 3" xfId="68" xr:uid="{7B81CAC0-7DAB-48E3-95DF-7E472AB7C106}"/>
    <cellStyle name="40 % - Akzent4 3 2" xfId="124" xr:uid="{647B5B2C-1012-4EB0-8F27-CDF9FCA78168}"/>
    <cellStyle name="40 % - Akzent4 3 2 2" xfId="236" xr:uid="{9C45662E-BBD4-4697-B417-C2EA0DCB7A42}"/>
    <cellStyle name="40 % - Akzent4 3 2 2 2" xfId="572" xr:uid="{13FFAA06-BB1C-4F93-AD40-7FD8F549B39B}"/>
    <cellStyle name="40 % - Akzent4 3 2 2 2 2" xfId="1244" xr:uid="{72318A6C-3824-4420-ABF9-A6EB5B3EC1E0}"/>
    <cellStyle name="40 % - Akzent4 3 2 2 2 2 2" xfId="2588" xr:uid="{D6A8D69C-3069-4A5E-95CF-12F38BAF8959}"/>
    <cellStyle name="40 % - Akzent4 3 2 2 2 2 3" xfId="3932" xr:uid="{F38D6057-0F76-4C3F-ABBE-2F83CEB72C5D}"/>
    <cellStyle name="40 % - Akzent4 3 2 2 2 3" xfId="1916" xr:uid="{B7BE8AEA-9784-4CC1-9E14-55CFAD3AF412}"/>
    <cellStyle name="40 % - Akzent4 3 2 2 2 4" xfId="3260" xr:uid="{C366B12F-7E99-48A2-8D56-E5A823D954A3}"/>
    <cellStyle name="40 % - Akzent4 3 2 2 3" xfId="908" xr:uid="{19566A72-9E32-4E5C-AD22-9D617DA3A7DE}"/>
    <cellStyle name="40 % - Akzent4 3 2 2 3 2" xfId="2252" xr:uid="{9C1AE8BF-A960-4851-BD13-F9095B0F6FFD}"/>
    <cellStyle name="40 % - Akzent4 3 2 2 3 3" xfId="3596" xr:uid="{FE013B18-0498-4E5B-B0FC-46BF97D311B8}"/>
    <cellStyle name="40 % - Akzent4 3 2 2 4" xfId="1580" xr:uid="{D44BC902-5168-4287-8B77-5A070CF09265}"/>
    <cellStyle name="40 % - Akzent4 3 2 2 5" xfId="2924" xr:uid="{8DAC5872-16A9-4D72-A8E0-B55E31E7EA33}"/>
    <cellStyle name="40 % - Akzent4 3 2 3" xfId="348" xr:uid="{A26E2380-4A57-4096-912E-407BC4077917}"/>
    <cellStyle name="40 % - Akzent4 3 2 3 2" xfId="684" xr:uid="{DEB47662-5522-4C1F-931D-4ABA4264AB67}"/>
    <cellStyle name="40 % - Akzent4 3 2 3 2 2" xfId="1356" xr:uid="{798A1E87-A5EF-4E51-8EE7-AB178356EE63}"/>
    <cellStyle name="40 % - Akzent4 3 2 3 2 2 2" xfId="2700" xr:uid="{25FF7D3F-5D7F-4895-80AF-B9AC54D203D5}"/>
    <cellStyle name="40 % - Akzent4 3 2 3 2 2 3" xfId="4044" xr:uid="{D8402FD8-2647-4346-9020-B4B2C6BBFEC9}"/>
    <cellStyle name="40 % - Akzent4 3 2 3 2 3" xfId="2028" xr:uid="{EE84500E-06A1-46FA-8AA5-21E2B718C8F0}"/>
    <cellStyle name="40 % - Akzent4 3 2 3 2 4" xfId="3372" xr:uid="{005EF45B-380B-4066-B24A-73551ADF7527}"/>
    <cellStyle name="40 % - Akzent4 3 2 3 3" xfId="1020" xr:uid="{0A68CC14-ACEE-488B-A290-568E43D41097}"/>
    <cellStyle name="40 % - Akzent4 3 2 3 3 2" xfId="2364" xr:uid="{035CBB73-590E-4030-A3E7-510AA0149F13}"/>
    <cellStyle name="40 % - Akzent4 3 2 3 3 3" xfId="3708" xr:uid="{97721623-9768-454D-A39F-315D64BC7AEE}"/>
    <cellStyle name="40 % - Akzent4 3 2 3 4" xfId="1692" xr:uid="{90E30ED6-0CA3-49ED-A311-D33F9AE94298}"/>
    <cellStyle name="40 % - Akzent4 3 2 3 5" xfId="3036" xr:uid="{80B1121C-46B5-4F2B-B53E-D488F6E90C22}"/>
    <cellStyle name="40 % - Akzent4 3 2 4" xfId="460" xr:uid="{852478E3-746C-498D-B900-E85C1073EAA3}"/>
    <cellStyle name="40 % - Akzent4 3 2 4 2" xfId="1132" xr:uid="{E9B19888-B8D8-4AFB-A769-68A627A4784B}"/>
    <cellStyle name="40 % - Akzent4 3 2 4 2 2" xfId="2476" xr:uid="{225E3364-D4FD-47EA-B56C-21D6A9D48608}"/>
    <cellStyle name="40 % - Akzent4 3 2 4 2 3" xfId="3820" xr:uid="{C41719D6-6DE0-4037-B757-E3300BE200F4}"/>
    <cellStyle name="40 % - Akzent4 3 2 4 3" xfId="1804" xr:uid="{38A7045B-21BD-43DE-BC19-DD7F9CF9D05C}"/>
    <cellStyle name="40 % - Akzent4 3 2 4 4" xfId="3148" xr:uid="{055D6933-0E22-4406-8001-D60037DE99CD}"/>
    <cellStyle name="40 % - Akzent4 3 2 5" xfId="796" xr:uid="{C6ED80CE-AE11-4808-AECD-53D5634F7F41}"/>
    <cellStyle name="40 % - Akzent4 3 2 5 2" xfId="2140" xr:uid="{69C40D2A-3AB0-4086-A34A-8327D0B5D8B4}"/>
    <cellStyle name="40 % - Akzent4 3 2 5 3" xfId="3484" xr:uid="{74374EE9-DC86-477C-AE05-DD706FAF72D1}"/>
    <cellStyle name="40 % - Akzent4 3 2 6" xfId="1468" xr:uid="{43D12418-EEDD-4BC0-837C-467BA9B2F187}"/>
    <cellStyle name="40 % - Akzent4 3 2 7" xfId="2812" xr:uid="{FFA1D1D8-D3E2-421C-8C2A-5DB2FA9254FB}"/>
    <cellStyle name="40 % - Akzent4 3 3" xfId="180" xr:uid="{83107754-FB74-471F-AC06-E5C9C869AD8E}"/>
    <cellStyle name="40 % - Akzent4 3 3 2" xfId="516" xr:uid="{2DD78F47-FD65-4ED6-9279-17BD4C9192DB}"/>
    <cellStyle name="40 % - Akzent4 3 3 2 2" xfId="1188" xr:uid="{8377B45C-0E12-4B46-9FDF-9B0AA72F95D8}"/>
    <cellStyle name="40 % - Akzent4 3 3 2 2 2" xfId="2532" xr:uid="{7AFCB817-B6F0-4D2C-8862-A761862A08C5}"/>
    <cellStyle name="40 % - Akzent4 3 3 2 2 3" xfId="3876" xr:uid="{175CC526-E243-4381-AAA7-844AAF3E2041}"/>
    <cellStyle name="40 % - Akzent4 3 3 2 3" xfId="1860" xr:uid="{8E5D99CC-957A-4410-8F9A-7FA7B3EB0730}"/>
    <cellStyle name="40 % - Akzent4 3 3 2 4" xfId="3204" xr:uid="{C25AC84B-EDF0-4097-9977-FAF56AE4070C}"/>
    <cellStyle name="40 % - Akzent4 3 3 3" xfId="852" xr:uid="{32300914-9F84-429E-8D67-DB1A94A865F9}"/>
    <cellStyle name="40 % - Akzent4 3 3 3 2" xfId="2196" xr:uid="{66F8EFE0-567F-4002-9BD8-AEAC123D4B81}"/>
    <cellStyle name="40 % - Akzent4 3 3 3 3" xfId="3540" xr:uid="{0705D5DB-35FC-4C3E-A007-85559176D4EA}"/>
    <cellStyle name="40 % - Akzent4 3 3 4" xfId="1524" xr:uid="{65A49C2F-5B2D-4F64-AAB7-F7C710AE98B1}"/>
    <cellStyle name="40 % - Akzent4 3 3 5" xfId="2868" xr:uid="{96D14969-A4D6-4D53-86CE-B19ED51629AD}"/>
    <cellStyle name="40 % - Akzent4 3 4" xfId="292" xr:uid="{E2B85949-A7FE-4BCB-A5C6-AD9A14873993}"/>
    <cellStyle name="40 % - Akzent4 3 4 2" xfId="628" xr:uid="{A8FC457A-11EB-40F6-A725-F4EF48BCA42E}"/>
    <cellStyle name="40 % - Akzent4 3 4 2 2" xfId="1300" xr:uid="{DB0648F1-679E-403D-AED1-3BA8757FCE8E}"/>
    <cellStyle name="40 % - Akzent4 3 4 2 2 2" xfId="2644" xr:uid="{72E968A4-AAC5-4DD1-8D22-E41BB63B4846}"/>
    <cellStyle name="40 % - Akzent4 3 4 2 2 3" xfId="3988" xr:uid="{D98E1C96-D6A9-44ED-9B48-E06E5CFF1AF6}"/>
    <cellStyle name="40 % - Akzent4 3 4 2 3" xfId="1972" xr:uid="{37663F0E-22FF-4FEE-9215-4620AF44D2A9}"/>
    <cellStyle name="40 % - Akzent4 3 4 2 4" xfId="3316" xr:uid="{22D71F9F-65D9-436C-9D06-C24CBF3BCB04}"/>
    <cellStyle name="40 % - Akzent4 3 4 3" xfId="964" xr:uid="{48CC4AA6-128E-4616-8917-2ADC4A133EB5}"/>
    <cellStyle name="40 % - Akzent4 3 4 3 2" xfId="2308" xr:uid="{D5A517A8-7B10-4C8D-9DC9-93744881EA48}"/>
    <cellStyle name="40 % - Akzent4 3 4 3 3" xfId="3652" xr:uid="{1BB70E21-4380-40E7-9E97-447A162E0914}"/>
    <cellStyle name="40 % - Akzent4 3 4 4" xfId="1636" xr:uid="{6DE04FDB-57BF-4F8C-A974-958A0D9C0D62}"/>
    <cellStyle name="40 % - Akzent4 3 4 5" xfId="2980" xr:uid="{E5ACFD02-AA27-42E7-BEF0-3D9780C4851F}"/>
    <cellStyle name="40 % - Akzent4 3 5" xfId="404" xr:uid="{31F230F6-EB7B-45F4-9EF8-5CD5A52F8C63}"/>
    <cellStyle name="40 % - Akzent4 3 5 2" xfId="1076" xr:uid="{8BE2E9D5-BE41-4B25-AADA-D6240439C360}"/>
    <cellStyle name="40 % - Akzent4 3 5 2 2" xfId="2420" xr:uid="{D243FA7C-CE4A-443B-A7C1-4182B94952E4}"/>
    <cellStyle name="40 % - Akzent4 3 5 2 3" xfId="3764" xr:uid="{5C8A9253-FCC8-4F92-A071-020B4BA20A7D}"/>
    <cellStyle name="40 % - Akzent4 3 5 3" xfId="1748" xr:uid="{5944F675-D477-4857-A701-B677FFBF964E}"/>
    <cellStyle name="40 % - Akzent4 3 5 4" xfId="3092" xr:uid="{A7D67873-6A51-4FFA-A109-BCA723276CE7}"/>
    <cellStyle name="40 % - Akzent4 3 6" xfId="740" xr:uid="{9A8E26BA-8F63-4F38-8878-80CC1904D6A7}"/>
    <cellStyle name="40 % - Akzent4 3 6 2" xfId="2084" xr:uid="{C305BBCA-7A90-41FD-AA0E-8F69D292600E}"/>
    <cellStyle name="40 % - Akzent4 3 6 3" xfId="3428" xr:uid="{39194FFF-5AB9-4C39-9CE7-54A3E5D109AE}"/>
    <cellStyle name="40 % - Akzent4 3 7" xfId="1412" xr:uid="{1775E732-A601-494D-AB7E-82CF622E7D07}"/>
    <cellStyle name="40 % - Akzent4 3 8" xfId="2756" xr:uid="{9239F260-9F65-4CAB-8AB6-40625B64185D}"/>
    <cellStyle name="40 % - Akzent4 4" xfId="96" xr:uid="{2F359694-39CB-48E9-9B74-A359CDC809B5}"/>
    <cellStyle name="40 % - Akzent4 4 2" xfId="208" xr:uid="{6BBA2B6C-1E99-4FD0-9982-6FE49B970D74}"/>
    <cellStyle name="40 % - Akzent4 4 2 2" xfId="544" xr:uid="{97C913D8-1C84-47BA-AA4D-FAEA50AE8186}"/>
    <cellStyle name="40 % - Akzent4 4 2 2 2" xfId="1216" xr:uid="{60A78B58-7A27-4992-97F9-FE8616053DD2}"/>
    <cellStyle name="40 % - Akzent4 4 2 2 2 2" xfId="2560" xr:uid="{1D8E211B-2BEA-4134-80F8-5A9D3FC9FC6F}"/>
    <cellStyle name="40 % - Akzent4 4 2 2 2 3" xfId="3904" xr:uid="{C920C569-FCAE-46C6-BB87-DA4C9A921E28}"/>
    <cellStyle name="40 % - Akzent4 4 2 2 3" xfId="1888" xr:uid="{BE0ED5E2-8651-4257-96AB-DE8A3DA60411}"/>
    <cellStyle name="40 % - Akzent4 4 2 2 4" xfId="3232" xr:uid="{5D7316F7-A370-4602-A6ED-02F8E5AE4606}"/>
    <cellStyle name="40 % - Akzent4 4 2 3" xfId="880" xr:uid="{4C99CE5D-EB98-4451-98D9-916DBC82E41E}"/>
    <cellStyle name="40 % - Akzent4 4 2 3 2" xfId="2224" xr:uid="{EB1F7ECF-6C8A-4D53-9E5C-6ABBE4F114C1}"/>
    <cellStyle name="40 % - Akzent4 4 2 3 3" xfId="3568" xr:uid="{B8AAEEDE-6ACF-4DC2-9E7C-F499918F566C}"/>
    <cellStyle name="40 % - Akzent4 4 2 4" xfId="1552" xr:uid="{B7365A8E-B784-4182-B309-B28A6863931D}"/>
    <cellStyle name="40 % - Akzent4 4 2 5" xfId="2896" xr:uid="{947867F8-1E91-4188-876D-9BAF4174C1FA}"/>
    <cellStyle name="40 % - Akzent4 4 3" xfId="320" xr:uid="{EC4B8F9B-7EC9-4AC0-B1A0-0F34E3A50B7C}"/>
    <cellStyle name="40 % - Akzent4 4 3 2" xfId="656" xr:uid="{2827E4E4-C729-46AD-912C-E31818353EE4}"/>
    <cellStyle name="40 % - Akzent4 4 3 2 2" xfId="1328" xr:uid="{6C54E97E-8542-4E0A-B77D-C143D05D6E25}"/>
    <cellStyle name="40 % - Akzent4 4 3 2 2 2" xfId="2672" xr:uid="{682A7E19-CDF9-42CA-8634-94E2F2430948}"/>
    <cellStyle name="40 % - Akzent4 4 3 2 2 3" xfId="4016" xr:uid="{2F7623E1-32A6-4475-AC13-5B529814E73A}"/>
    <cellStyle name="40 % - Akzent4 4 3 2 3" xfId="2000" xr:uid="{DB52E1C3-A759-4184-8E91-2E5B463ACC5F}"/>
    <cellStyle name="40 % - Akzent4 4 3 2 4" xfId="3344" xr:uid="{ED555E81-41A5-4DF5-9621-F3634FB5EF40}"/>
    <cellStyle name="40 % - Akzent4 4 3 3" xfId="992" xr:uid="{6F4B10AE-7E32-4B4B-B0D1-CA0531F31B0C}"/>
    <cellStyle name="40 % - Akzent4 4 3 3 2" xfId="2336" xr:uid="{7D7DE91E-841C-48E6-B7BF-7A6031C9EE72}"/>
    <cellStyle name="40 % - Akzent4 4 3 3 3" xfId="3680" xr:uid="{A7001D8B-B61A-4E55-95C2-CA6038316535}"/>
    <cellStyle name="40 % - Akzent4 4 3 4" xfId="1664" xr:uid="{9931F31B-A877-47C0-BB98-023E5EDD1C1F}"/>
    <cellStyle name="40 % - Akzent4 4 3 5" xfId="3008" xr:uid="{58E0FC9A-ACC3-4A41-BD36-5EECBDC25966}"/>
    <cellStyle name="40 % - Akzent4 4 4" xfId="432" xr:uid="{69334AB6-7389-44B9-9E7D-781652D2E01F}"/>
    <cellStyle name="40 % - Akzent4 4 4 2" xfId="1104" xr:uid="{02DAA0DF-83CF-45D1-8BE1-CB8A9B8B3650}"/>
    <cellStyle name="40 % - Akzent4 4 4 2 2" xfId="2448" xr:uid="{8FCDD4FD-E126-4B32-8DB2-FB161D32FECB}"/>
    <cellStyle name="40 % - Akzent4 4 4 2 3" xfId="3792" xr:uid="{BD23CEC5-2846-46E8-B1B1-EF1CCA80F6F5}"/>
    <cellStyle name="40 % - Akzent4 4 4 3" xfId="1776" xr:uid="{89C88215-E348-4A7C-9CD8-A686FC75A64A}"/>
    <cellStyle name="40 % - Akzent4 4 4 4" xfId="3120" xr:uid="{505FF142-5642-4637-A3A8-E82BB768579B}"/>
    <cellStyle name="40 % - Akzent4 4 5" xfId="768" xr:uid="{769F3527-864B-4C46-8E79-8D2F9E9DB2B5}"/>
    <cellStyle name="40 % - Akzent4 4 5 2" xfId="2112" xr:uid="{4FA7AA83-681D-4823-B436-2B45679655AF}"/>
    <cellStyle name="40 % - Akzent4 4 5 3" xfId="3456" xr:uid="{A13ECD66-6CC9-4B8F-A3F2-48889E445A00}"/>
    <cellStyle name="40 % - Akzent4 4 6" xfId="1440" xr:uid="{EC750659-5C4E-4C75-8101-C0DD4A66CB78}"/>
    <cellStyle name="40 % - Akzent4 4 7" xfId="2784" xr:uid="{2CBB13CF-E695-410E-99D3-63FD4B4BDFE2}"/>
    <cellStyle name="40 % - Akzent4 5" xfId="152" xr:uid="{6DFC1D30-8870-4CBD-8DC4-1AC35AEC6927}"/>
    <cellStyle name="40 % - Akzent4 5 2" xfId="488" xr:uid="{BEDA2083-4AB1-4295-AC14-F7ED21479837}"/>
    <cellStyle name="40 % - Akzent4 5 2 2" xfId="1160" xr:uid="{2F32C6BC-ED81-41FC-90FF-F28BA1BB75A4}"/>
    <cellStyle name="40 % - Akzent4 5 2 2 2" xfId="2504" xr:uid="{6791FC56-CB51-447A-B3B9-24A8E6ACDED3}"/>
    <cellStyle name="40 % - Akzent4 5 2 2 3" xfId="3848" xr:uid="{9E480CA6-C48A-41C3-8263-2B70A7BE1C0F}"/>
    <cellStyle name="40 % - Akzent4 5 2 3" xfId="1832" xr:uid="{FB9277CF-0E88-459F-9588-78800F575DAF}"/>
    <cellStyle name="40 % - Akzent4 5 2 4" xfId="3176" xr:uid="{A5A7511D-4EAB-446D-950A-FDAA30A589EB}"/>
    <cellStyle name="40 % - Akzent4 5 3" xfId="824" xr:uid="{AE80BD71-64CE-4042-AD9B-9F91A8BB67CF}"/>
    <cellStyle name="40 % - Akzent4 5 3 2" xfId="2168" xr:uid="{124C0F8F-30FC-4C1D-81E8-9176221BEDFA}"/>
    <cellStyle name="40 % - Akzent4 5 3 3" xfId="3512" xr:uid="{87727DC3-D1BB-4244-8EBE-477A111CB3C1}"/>
    <cellStyle name="40 % - Akzent4 5 4" xfId="1496" xr:uid="{AD3B95C6-D45F-4C34-8480-B2EC73A510A7}"/>
    <cellStyle name="40 % - Akzent4 5 5" xfId="2840" xr:uid="{DE9331E7-4DFA-44CB-B30B-347BECA566F7}"/>
    <cellStyle name="40 % - Akzent4 6" xfId="264" xr:uid="{2D6FFE3C-CC38-48C9-8BE6-3A9E5D81372A}"/>
    <cellStyle name="40 % - Akzent4 6 2" xfId="600" xr:uid="{0C3D339B-FB4B-4AD0-AE23-B04D33F9461F}"/>
    <cellStyle name="40 % - Akzent4 6 2 2" xfId="1272" xr:uid="{DED633F9-BFDC-4A25-8C41-FEA4DA4809E3}"/>
    <cellStyle name="40 % - Akzent4 6 2 2 2" xfId="2616" xr:uid="{E531EE54-2EFF-45E0-A345-6E31DBBB860D}"/>
    <cellStyle name="40 % - Akzent4 6 2 2 3" xfId="3960" xr:uid="{683B25E2-C7D8-42B9-9306-546A3E6DA923}"/>
    <cellStyle name="40 % - Akzent4 6 2 3" xfId="1944" xr:uid="{7B390BEF-B334-4EEA-84B3-EC4B6C4CAE30}"/>
    <cellStyle name="40 % - Akzent4 6 2 4" xfId="3288" xr:uid="{36F99E3D-D5E5-4272-AE5C-1A6C730CB54E}"/>
    <cellStyle name="40 % - Akzent4 6 3" xfId="936" xr:uid="{127CCCCD-AF03-4AF8-BC81-DCFF45E9F200}"/>
    <cellStyle name="40 % - Akzent4 6 3 2" xfId="2280" xr:uid="{5D643485-C2F4-4C73-B64F-EA833594E478}"/>
    <cellStyle name="40 % - Akzent4 6 3 3" xfId="3624" xr:uid="{11F17C8C-0FCC-4ADE-A694-D7FD749CA8C8}"/>
    <cellStyle name="40 % - Akzent4 6 4" xfId="1608" xr:uid="{A561414A-460B-4E00-86BD-689E5EC8DFD7}"/>
    <cellStyle name="40 % - Akzent4 6 5" xfId="2952" xr:uid="{ED29BF84-CFFD-46AC-89BD-EE6D1C2C5849}"/>
    <cellStyle name="40 % - Akzent4 7" xfId="376" xr:uid="{28ABFE69-5800-4E5A-81E8-55FEB4E2993E}"/>
    <cellStyle name="40 % - Akzent4 7 2" xfId="1048" xr:uid="{E9136F65-BD27-42D9-B6B0-F4789CE13A19}"/>
    <cellStyle name="40 % - Akzent4 7 2 2" xfId="2392" xr:uid="{59DC655F-5360-405B-B448-DFFEECEC5695}"/>
    <cellStyle name="40 % - Akzent4 7 2 3" xfId="3736" xr:uid="{58F0E34A-3FED-4430-884C-86ED81D453DC}"/>
    <cellStyle name="40 % - Akzent4 7 3" xfId="1720" xr:uid="{4677AA84-605D-4866-869E-F0AAD2BF59D7}"/>
    <cellStyle name="40 % - Akzent4 7 4" xfId="3064" xr:uid="{20994154-42F7-4C14-8349-3EC4C1486135}"/>
    <cellStyle name="40 % - Akzent4 8" xfId="712" xr:uid="{8683A6AC-D566-4722-9AAC-E74763FD8FF6}"/>
    <cellStyle name="40 % - Akzent4 8 2" xfId="2056" xr:uid="{CE1F2449-753D-40E5-9329-57A136083A7D}"/>
    <cellStyle name="40 % - Akzent4 8 3" xfId="3400" xr:uid="{398331F6-45BB-47E1-8560-872AF07823BC}"/>
    <cellStyle name="40 % - Akzent4 9" xfId="1384" xr:uid="{D4A5267E-6D72-4B69-A850-3189BAC29119}"/>
    <cellStyle name="40 % - Akzent5 10" xfId="2730" xr:uid="{BE54325B-752C-471C-91C0-F3AC8C275D1C}"/>
    <cellStyle name="40 % - Akzent5 11" xfId="38" xr:uid="{3D957817-3C8F-4DCC-A601-A6D19CE50B4A}"/>
    <cellStyle name="40 % - Akzent5 2" xfId="56" xr:uid="{26D17DE7-73AA-4484-BE87-C05C23DB7FA7}"/>
    <cellStyle name="40 % - Akzent5 2 2" xfId="84" xr:uid="{5579A43D-608A-40B8-9230-D2C3F93A3615}"/>
    <cellStyle name="40 % - Akzent5 2 2 2" xfId="140" xr:uid="{7E06E3B0-F0A3-4946-BEF5-43A279DD631E}"/>
    <cellStyle name="40 % - Akzent5 2 2 2 2" xfId="252" xr:uid="{E54F5164-01E9-40AF-B26C-38E7C2038871}"/>
    <cellStyle name="40 % - Akzent5 2 2 2 2 2" xfId="588" xr:uid="{36125FCF-32D6-4C32-8063-8539B7998024}"/>
    <cellStyle name="40 % - Akzent5 2 2 2 2 2 2" xfId="1260" xr:uid="{7B60D4D9-2D17-4DFB-A7C2-5888A09F8595}"/>
    <cellStyle name="40 % - Akzent5 2 2 2 2 2 2 2" xfId="2604" xr:uid="{58CE3C67-D110-4ABA-AE49-A2D0AE63B05C}"/>
    <cellStyle name="40 % - Akzent5 2 2 2 2 2 2 3" xfId="3948" xr:uid="{87EB45E8-460C-4598-B534-908A92580614}"/>
    <cellStyle name="40 % - Akzent5 2 2 2 2 2 3" xfId="1932" xr:uid="{7A9CBE28-B04E-47DF-B91F-EC528224C3B9}"/>
    <cellStyle name="40 % - Akzent5 2 2 2 2 2 4" xfId="3276" xr:uid="{C6679186-7CF9-41E7-BA1A-CF4653B22508}"/>
    <cellStyle name="40 % - Akzent5 2 2 2 2 3" xfId="924" xr:uid="{D1324043-6909-4E6E-AD5C-78DA0C60E193}"/>
    <cellStyle name="40 % - Akzent5 2 2 2 2 3 2" xfId="2268" xr:uid="{24533035-8BB7-4654-A3FA-7C4528B741D5}"/>
    <cellStyle name="40 % - Akzent5 2 2 2 2 3 3" xfId="3612" xr:uid="{4CF17AB8-FE47-4C10-83FA-9B6008F3BD2B}"/>
    <cellStyle name="40 % - Akzent5 2 2 2 2 4" xfId="1596" xr:uid="{6F72450C-E07D-44A4-80DC-852F417643B7}"/>
    <cellStyle name="40 % - Akzent5 2 2 2 2 5" xfId="2940" xr:uid="{6180C17C-7B8C-4E36-B553-316E351FD515}"/>
    <cellStyle name="40 % - Akzent5 2 2 2 3" xfId="364" xr:uid="{BBE74199-B7D3-4491-AC06-5E2A844CF7B3}"/>
    <cellStyle name="40 % - Akzent5 2 2 2 3 2" xfId="700" xr:uid="{2BD839DB-7DD0-4DBA-BFE7-222B348C8BEB}"/>
    <cellStyle name="40 % - Akzent5 2 2 2 3 2 2" xfId="1372" xr:uid="{D17C98E8-4C02-47B0-85EE-ECDF016E14FD}"/>
    <cellStyle name="40 % - Akzent5 2 2 2 3 2 2 2" xfId="2716" xr:uid="{83068C89-C495-4094-A949-299D4093E5E0}"/>
    <cellStyle name="40 % - Akzent5 2 2 2 3 2 2 3" xfId="4060" xr:uid="{627021C7-DEB9-4F4F-80F7-5A58B48B20AD}"/>
    <cellStyle name="40 % - Akzent5 2 2 2 3 2 3" xfId="2044" xr:uid="{086C6629-0958-49F3-8385-E2240A74D287}"/>
    <cellStyle name="40 % - Akzent5 2 2 2 3 2 4" xfId="3388" xr:uid="{06552B61-5ECD-4B25-B018-63EB586BB174}"/>
    <cellStyle name="40 % - Akzent5 2 2 2 3 3" xfId="1036" xr:uid="{C9532C2A-3A4F-4D6B-9E68-482E6A5D47AE}"/>
    <cellStyle name="40 % - Akzent5 2 2 2 3 3 2" xfId="2380" xr:uid="{53ECB431-F0E8-4A52-86A1-0A7B1524E833}"/>
    <cellStyle name="40 % - Akzent5 2 2 2 3 3 3" xfId="3724" xr:uid="{49EF80F4-0B06-4719-8C4B-7275EAF3C417}"/>
    <cellStyle name="40 % - Akzent5 2 2 2 3 4" xfId="1708" xr:uid="{22B27AE1-6AC3-4611-9611-DD28529F4105}"/>
    <cellStyle name="40 % - Akzent5 2 2 2 3 5" xfId="3052" xr:uid="{159D8013-2338-4797-B25D-D0608B5E4DD7}"/>
    <cellStyle name="40 % - Akzent5 2 2 2 4" xfId="476" xr:uid="{E3597022-637C-44CB-92F0-E5F5FD319A45}"/>
    <cellStyle name="40 % - Akzent5 2 2 2 4 2" xfId="1148" xr:uid="{3F156050-010B-4C73-BAD2-F2C5E2909CBA}"/>
    <cellStyle name="40 % - Akzent5 2 2 2 4 2 2" xfId="2492" xr:uid="{BEF1579B-1CA5-408A-9678-6FC15451316C}"/>
    <cellStyle name="40 % - Akzent5 2 2 2 4 2 3" xfId="3836" xr:uid="{12E9FDD6-A975-4D4E-837C-10A3314436AF}"/>
    <cellStyle name="40 % - Akzent5 2 2 2 4 3" xfId="1820" xr:uid="{E4A4A3B4-7E98-45DA-8E1C-47EE7A36E3E9}"/>
    <cellStyle name="40 % - Akzent5 2 2 2 4 4" xfId="3164" xr:uid="{BBABD3C0-14FB-44EA-A66A-24097F481A5C}"/>
    <cellStyle name="40 % - Akzent5 2 2 2 5" xfId="812" xr:uid="{4E2F79C4-349D-4D1F-9DEA-FF15FD01AC8B}"/>
    <cellStyle name="40 % - Akzent5 2 2 2 5 2" xfId="2156" xr:uid="{01317FA4-24D5-4479-B763-C4E218E859F9}"/>
    <cellStyle name="40 % - Akzent5 2 2 2 5 3" xfId="3500" xr:uid="{8F578F6B-329C-4C0E-83C8-68FC127E8632}"/>
    <cellStyle name="40 % - Akzent5 2 2 2 6" xfId="1484" xr:uid="{128A3C22-D2AE-4001-BDC2-9A9D65511028}"/>
    <cellStyle name="40 % - Akzent5 2 2 2 7" xfId="2828" xr:uid="{7B6F8960-E712-4DBC-A23C-17B8F92BC1BC}"/>
    <cellStyle name="40 % - Akzent5 2 2 3" xfId="196" xr:uid="{F4897CB1-F072-43C0-B7ED-9F65AF61DBBA}"/>
    <cellStyle name="40 % - Akzent5 2 2 3 2" xfId="532" xr:uid="{9F975BD2-9434-4B99-9186-031F340D89DE}"/>
    <cellStyle name="40 % - Akzent5 2 2 3 2 2" xfId="1204" xr:uid="{3D85A103-ADEF-4E5B-A14D-6195C919C202}"/>
    <cellStyle name="40 % - Akzent5 2 2 3 2 2 2" xfId="2548" xr:uid="{AD739033-C702-4D8C-ADCC-B690D63FB905}"/>
    <cellStyle name="40 % - Akzent5 2 2 3 2 2 3" xfId="3892" xr:uid="{9FB17F66-8087-4E65-90E5-DD0CBB5F1C98}"/>
    <cellStyle name="40 % - Akzent5 2 2 3 2 3" xfId="1876" xr:uid="{9D7DE55D-8E32-4EA3-82ED-4613AEC63397}"/>
    <cellStyle name="40 % - Akzent5 2 2 3 2 4" xfId="3220" xr:uid="{91DD54C5-B7DF-4A7E-87C9-461BE3963766}"/>
    <cellStyle name="40 % - Akzent5 2 2 3 3" xfId="868" xr:uid="{DBB43461-BB55-4864-9F81-E25AF3AEC51C}"/>
    <cellStyle name="40 % - Akzent5 2 2 3 3 2" xfId="2212" xr:uid="{9C55218F-1F3E-4C62-B590-D36768722CD0}"/>
    <cellStyle name="40 % - Akzent5 2 2 3 3 3" xfId="3556" xr:uid="{0C363794-3BF0-4148-BC95-8CB1E9835558}"/>
    <cellStyle name="40 % - Akzent5 2 2 3 4" xfId="1540" xr:uid="{D987008C-C8B3-482C-AB98-9621155C2154}"/>
    <cellStyle name="40 % - Akzent5 2 2 3 5" xfId="2884" xr:uid="{A9A28E13-3614-4E64-8885-3EFF6D427B51}"/>
    <cellStyle name="40 % - Akzent5 2 2 4" xfId="308" xr:uid="{04FD8666-DBED-438F-BCBC-772AD7FB78BE}"/>
    <cellStyle name="40 % - Akzent5 2 2 4 2" xfId="644" xr:uid="{3A260493-BF4C-4761-A54B-968D81977312}"/>
    <cellStyle name="40 % - Akzent5 2 2 4 2 2" xfId="1316" xr:uid="{9F6962EA-A2DD-4A68-9EB0-3D38FBFAEEEB}"/>
    <cellStyle name="40 % - Akzent5 2 2 4 2 2 2" xfId="2660" xr:uid="{F990F0F8-A2F4-4AE2-BF46-0726C1CF0C0B}"/>
    <cellStyle name="40 % - Akzent5 2 2 4 2 2 3" xfId="4004" xr:uid="{493155F9-A70B-4B50-8ABA-30BF040C54A0}"/>
    <cellStyle name="40 % - Akzent5 2 2 4 2 3" xfId="1988" xr:uid="{373E161D-6591-4BEB-8D56-726EB4509C3D}"/>
    <cellStyle name="40 % - Akzent5 2 2 4 2 4" xfId="3332" xr:uid="{F6D0B168-173A-41BB-B2BA-1DABDC940AEE}"/>
    <cellStyle name="40 % - Akzent5 2 2 4 3" xfId="980" xr:uid="{F4921A93-C63D-49EF-8277-2D8474FD8A98}"/>
    <cellStyle name="40 % - Akzent5 2 2 4 3 2" xfId="2324" xr:uid="{CA257F47-9079-4005-835C-351E777491EB}"/>
    <cellStyle name="40 % - Akzent5 2 2 4 3 3" xfId="3668" xr:uid="{DBB35711-D8AA-4772-9959-038ED8EE2D04}"/>
    <cellStyle name="40 % - Akzent5 2 2 4 4" xfId="1652" xr:uid="{8D0C7953-EDD0-4838-B2D3-98178C0FA53F}"/>
    <cellStyle name="40 % - Akzent5 2 2 4 5" xfId="2996" xr:uid="{882A0B38-5110-4B18-88F5-034679F01F9E}"/>
    <cellStyle name="40 % - Akzent5 2 2 5" xfId="420" xr:uid="{498871D8-1122-4CA9-8174-33B17E7B1FB9}"/>
    <cellStyle name="40 % - Akzent5 2 2 5 2" xfId="1092" xr:uid="{2D1A5D9D-C308-4CD0-B199-A0865A8667DF}"/>
    <cellStyle name="40 % - Akzent5 2 2 5 2 2" xfId="2436" xr:uid="{2E9C5680-C19D-4F00-830E-4C8D5068C311}"/>
    <cellStyle name="40 % - Akzent5 2 2 5 2 3" xfId="3780" xr:uid="{E18CA471-BF2C-4884-8829-D162D2D70357}"/>
    <cellStyle name="40 % - Akzent5 2 2 5 3" xfId="1764" xr:uid="{08A0DDF9-D08F-490C-A30D-8D2DAEF6AB67}"/>
    <cellStyle name="40 % - Akzent5 2 2 5 4" xfId="3108" xr:uid="{D8121586-7701-41CB-BBAC-2640B0AE68BD}"/>
    <cellStyle name="40 % - Akzent5 2 2 6" xfId="756" xr:uid="{11A57FC7-F4E4-4315-A971-D8C69716DACF}"/>
    <cellStyle name="40 % - Akzent5 2 2 6 2" xfId="2100" xr:uid="{0156A618-4AA3-4F2E-AF55-9B4753C451A1}"/>
    <cellStyle name="40 % - Akzent5 2 2 6 3" xfId="3444" xr:uid="{FD832ECE-EAE8-4BC4-9897-31EF44CBD598}"/>
    <cellStyle name="40 % - Akzent5 2 2 7" xfId="1428" xr:uid="{0B5AC0C3-3409-4E86-AA57-78DA4B71C5F6}"/>
    <cellStyle name="40 % - Akzent5 2 2 8" xfId="2772" xr:uid="{E37A7775-8341-49C1-AE79-80A18C766AFA}"/>
    <cellStyle name="40 % - Akzent5 2 3" xfId="112" xr:uid="{60257B38-113A-402C-B5B8-F20E4D97BD36}"/>
    <cellStyle name="40 % - Akzent5 2 3 2" xfId="224" xr:uid="{C56D0DC7-36A5-4D7B-8D91-79B511AF2E41}"/>
    <cellStyle name="40 % - Akzent5 2 3 2 2" xfId="560" xr:uid="{03466C2D-5F7D-4829-B69C-0A91C7253212}"/>
    <cellStyle name="40 % - Akzent5 2 3 2 2 2" xfId="1232" xr:uid="{40AE1E0F-1EA7-43D9-9A84-EB51AADF35C7}"/>
    <cellStyle name="40 % - Akzent5 2 3 2 2 2 2" xfId="2576" xr:uid="{02B92BDB-9996-4F03-9C2D-5A6BE092B851}"/>
    <cellStyle name="40 % - Akzent5 2 3 2 2 2 3" xfId="3920" xr:uid="{6E413ACD-B9A5-423A-973E-40BCD98907E0}"/>
    <cellStyle name="40 % - Akzent5 2 3 2 2 3" xfId="1904" xr:uid="{DF2E1BAC-18B6-4749-B8E6-BE5F87EBC13E}"/>
    <cellStyle name="40 % - Akzent5 2 3 2 2 4" xfId="3248" xr:uid="{6ABD7B74-2428-453F-8569-CE110C43DD08}"/>
    <cellStyle name="40 % - Akzent5 2 3 2 3" xfId="896" xr:uid="{30B8D75C-1835-4E68-9DCF-1EE1278C6495}"/>
    <cellStyle name="40 % - Akzent5 2 3 2 3 2" xfId="2240" xr:uid="{BFDE1309-3A14-4C5D-B6D3-A4AEB9FC0F76}"/>
    <cellStyle name="40 % - Akzent5 2 3 2 3 3" xfId="3584" xr:uid="{36C0F6D8-7781-467F-A71B-64065876C5DD}"/>
    <cellStyle name="40 % - Akzent5 2 3 2 4" xfId="1568" xr:uid="{8CF3CC1A-AE67-46A9-931C-2AF6E9EED509}"/>
    <cellStyle name="40 % - Akzent5 2 3 2 5" xfId="2912" xr:uid="{636919B6-EEE9-44F1-BB3D-F2E8DE9902DA}"/>
    <cellStyle name="40 % - Akzent5 2 3 3" xfId="336" xr:uid="{22A68683-09A4-45CF-8E26-2763F4F5201C}"/>
    <cellStyle name="40 % - Akzent5 2 3 3 2" xfId="672" xr:uid="{08E04565-8BFE-4F2B-8FD1-B34D86A72A22}"/>
    <cellStyle name="40 % - Akzent5 2 3 3 2 2" xfId="1344" xr:uid="{A8482AB9-651B-4C68-8497-AC8B3AB3B568}"/>
    <cellStyle name="40 % - Akzent5 2 3 3 2 2 2" xfId="2688" xr:uid="{7E667113-91CF-4629-8301-70667D21E763}"/>
    <cellStyle name="40 % - Akzent5 2 3 3 2 2 3" xfId="4032" xr:uid="{2E651B2B-A276-479A-86C0-48E4006E6131}"/>
    <cellStyle name="40 % - Akzent5 2 3 3 2 3" xfId="2016" xr:uid="{1D75ECDA-591F-4100-B5CE-9129C33EF535}"/>
    <cellStyle name="40 % - Akzent5 2 3 3 2 4" xfId="3360" xr:uid="{543DEC09-02AD-4443-93F0-E7D4D9458C21}"/>
    <cellStyle name="40 % - Akzent5 2 3 3 3" xfId="1008" xr:uid="{7DF0214D-F893-4709-8207-264F1B8E2145}"/>
    <cellStyle name="40 % - Akzent5 2 3 3 3 2" xfId="2352" xr:uid="{07DE8256-A1BF-450A-BD00-95E29A898525}"/>
    <cellStyle name="40 % - Akzent5 2 3 3 3 3" xfId="3696" xr:uid="{1167938D-59F4-45C0-BC16-D5F928210230}"/>
    <cellStyle name="40 % - Akzent5 2 3 3 4" xfId="1680" xr:uid="{6C51F352-D371-4650-9385-E83C7EEBBA78}"/>
    <cellStyle name="40 % - Akzent5 2 3 3 5" xfId="3024" xr:uid="{632E6B55-1BDC-459F-9BFA-F4AD4D083FBA}"/>
    <cellStyle name="40 % - Akzent5 2 3 4" xfId="448" xr:uid="{3D8E3FEE-51D5-4743-95A5-A7C4CE4E4655}"/>
    <cellStyle name="40 % - Akzent5 2 3 4 2" xfId="1120" xr:uid="{A024A244-3B2D-4F98-BE4B-159C6E2922CD}"/>
    <cellStyle name="40 % - Akzent5 2 3 4 2 2" xfId="2464" xr:uid="{A0133505-41B3-433A-B0A6-3E4A2C1E92CC}"/>
    <cellStyle name="40 % - Akzent5 2 3 4 2 3" xfId="3808" xr:uid="{040ADE33-4762-4E27-872C-AD636A60CD3B}"/>
    <cellStyle name="40 % - Akzent5 2 3 4 3" xfId="1792" xr:uid="{B6B0666F-2DBB-4305-B53F-4A5952782047}"/>
    <cellStyle name="40 % - Akzent5 2 3 4 4" xfId="3136" xr:uid="{5C08EFE2-FACE-4136-A66C-56EB85FD62DB}"/>
    <cellStyle name="40 % - Akzent5 2 3 5" xfId="784" xr:uid="{42E47A0A-C791-428D-9FB5-FE5952BA6443}"/>
    <cellStyle name="40 % - Akzent5 2 3 5 2" xfId="2128" xr:uid="{3A862D6E-62D9-45C5-96D9-8A4F36AE460B}"/>
    <cellStyle name="40 % - Akzent5 2 3 5 3" xfId="3472" xr:uid="{B4A443A3-4247-40EF-91D9-AF6CBE13BA6A}"/>
    <cellStyle name="40 % - Akzent5 2 3 6" xfId="1456" xr:uid="{DD82C8D2-4F6F-43A0-BD37-97F053DA0FD9}"/>
    <cellStyle name="40 % - Akzent5 2 3 7" xfId="2800" xr:uid="{39D1DD3F-BD56-4AAA-8801-26294E2E2278}"/>
    <cellStyle name="40 % - Akzent5 2 4" xfId="168" xr:uid="{9B2A01B9-FEE5-49B2-AAAE-860FE2569814}"/>
    <cellStyle name="40 % - Akzent5 2 4 2" xfId="504" xr:uid="{BF4BB8F3-3004-43CF-A48A-EF4B9C498F43}"/>
    <cellStyle name="40 % - Akzent5 2 4 2 2" xfId="1176" xr:uid="{A6B6EF8E-215E-46FF-8AC3-06C6130FCC65}"/>
    <cellStyle name="40 % - Akzent5 2 4 2 2 2" xfId="2520" xr:uid="{985E63D4-3C31-4C8B-8EB7-19F6D76E0A9C}"/>
    <cellStyle name="40 % - Akzent5 2 4 2 2 3" xfId="3864" xr:uid="{1A43B3F5-A21A-4CAE-A4A6-42996A469245}"/>
    <cellStyle name="40 % - Akzent5 2 4 2 3" xfId="1848" xr:uid="{3BD4B8FE-A225-4F79-A3D0-41A66D63820C}"/>
    <cellStyle name="40 % - Akzent5 2 4 2 4" xfId="3192" xr:uid="{762110E8-74E5-4EF7-B7AD-AF958A2E3180}"/>
    <cellStyle name="40 % - Akzent5 2 4 3" xfId="840" xr:uid="{1A778F3A-F555-4F12-B957-D3C1D19F3E0D}"/>
    <cellStyle name="40 % - Akzent5 2 4 3 2" xfId="2184" xr:uid="{825B25FD-5199-445A-B4DA-05305C80078D}"/>
    <cellStyle name="40 % - Akzent5 2 4 3 3" xfId="3528" xr:uid="{5E8B1AC7-A712-4DF2-ACD0-449B93672036}"/>
    <cellStyle name="40 % - Akzent5 2 4 4" xfId="1512" xr:uid="{E0527B1E-367B-40C8-9F83-4B4289537281}"/>
    <cellStyle name="40 % - Akzent5 2 4 5" xfId="2856" xr:uid="{9A63F84F-1538-48EF-86F8-79A3A5E9B75A}"/>
    <cellStyle name="40 % - Akzent5 2 5" xfId="280" xr:uid="{FC09B0D4-E59D-4ED6-B5E8-E46F115CB9F1}"/>
    <cellStyle name="40 % - Akzent5 2 5 2" xfId="616" xr:uid="{037657BF-1DD8-4DD1-851C-4371B4FA91B7}"/>
    <cellStyle name="40 % - Akzent5 2 5 2 2" xfId="1288" xr:uid="{2F896D01-59A0-4E2B-815F-D0777F1ADC09}"/>
    <cellStyle name="40 % - Akzent5 2 5 2 2 2" xfId="2632" xr:uid="{DCED0914-46C7-45AC-A25A-4D34C95FDEF5}"/>
    <cellStyle name="40 % - Akzent5 2 5 2 2 3" xfId="3976" xr:uid="{D7D8FF45-6295-4141-B0A2-0F2A7D316EF0}"/>
    <cellStyle name="40 % - Akzent5 2 5 2 3" xfId="1960" xr:uid="{3B02D5BF-0600-4C71-BFF2-837DA25F8E83}"/>
    <cellStyle name="40 % - Akzent5 2 5 2 4" xfId="3304" xr:uid="{52766BD8-5392-48C9-9C71-DFE16E98BCA7}"/>
    <cellStyle name="40 % - Akzent5 2 5 3" xfId="952" xr:uid="{D73F43C1-DE0D-4870-9B14-AB80F5910BC6}"/>
    <cellStyle name="40 % - Akzent5 2 5 3 2" xfId="2296" xr:uid="{443CA7AF-128A-4624-A19A-50B426741B22}"/>
    <cellStyle name="40 % - Akzent5 2 5 3 3" xfId="3640" xr:uid="{BABE9304-B5BE-422B-8748-F24543EFB1E1}"/>
    <cellStyle name="40 % - Akzent5 2 5 4" xfId="1624" xr:uid="{EA748141-E6FF-4C41-BDB5-FF822EC5A95D}"/>
    <cellStyle name="40 % - Akzent5 2 5 5" xfId="2968" xr:uid="{1894D01B-0163-4122-91D9-A014EA20F35E}"/>
    <cellStyle name="40 % - Akzent5 2 6" xfId="392" xr:uid="{60FAAF74-830E-43A2-9F5F-C708620893C0}"/>
    <cellStyle name="40 % - Akzent5 2 6 2" xfId="1064" xr:uid="{E929F370-A21B-4E0C-9527-1553FE0A8D90}"/>
    <cellStyle name="40 % - Akzent5 2 6 2 2" xfId="2408" xr:uid="{B31AF39D-0194-49CF-9A1D-3B633EAE4A88}"/>
    <cellStyle name="40 % - Akzent5 2 6 2 3" xfId="3752" xr:uid="{0AE7143A-48A1-46FE-98E4-622195488523}"/>
    <cellStyle name="40 % - Akzent5 2 6 3" xfId="1736" xr:uid="{2C712D38-3C58-4B5E-8411-D24BEA4535F6}"/>
    <cellStyle name="40 % - Akzent5 2 6 4" xfId="3080" xr:uid="{14FDE448-A487-4EF2-9873-29C7905B2100}"/>
    <cellStyle name="40 % - Akzent5 2 7" xfId="728" xr:uid="{2CCE550D-04C7-4526-9639-EF6C4F69E1BA}"/>
    <cellStyle name="40 % - Akzent5 2 7 2" xfId="2072" xr:uid="{57475ED2-A906-4796-805D-D29BAF4FF400}"/>
    <cellStyle name="40 % - Akzent5 2 7 3" xfId="3416" xr:uid="{D52CF234-F54C-4ECD-8B5E-65D0D190001A}"/>
    <cellStyle name="40 % - Akzent5 2 8" xfId="1400" xr:uid="{E889CC85-57B4-418D-997C-73B9EEE2E372}"/>
    <cellStyle name="40 % - Akzent5 2 9" xfId="2744" xr:uid="{527DD916-0E79-4854-8452-975B9DE4B51F}"/>
    <cellStyle name="40 % - Akzent5 3" xfId="70" xr:uid="{6DDB3452-6EC0-43CB-BD4C-527C7B1D4255}"/>
    <cellStyle name="40 % - Akzent5 3 2" xfId="126" xr:uid="{BA38E67E-8251-4347-A0A5-99B731396FF0}"/>
    <cellStyle name="40 % - Akzent5 3 2 2" xfId="238" xr:uid="{92FD6E51-47F4-4374-AF61-051B75380A88}"/>
    <cellStyle name="40 % - Akzent5 3 2 2 2" xfId="574" xr:uid="{68330AF0-E6F9-45C9-B221-DCAC2417D91F}"/>
    <cellStyle name="40 % - Akzent5 3 2 2 2 2" xfId="1246" xr:uid="{1C5B0339-D1A6-4CAF-AE03-9E80DCF017BE}"/>
    <cellStyle name="40 % - Akzent5 3 2 2 2 2 2" xfId="2590" xr:uid="{2AB3D8DA-D714-46A5-90D1-71C75A41889A}"/>
    <cellStyle name="40 % - Akzent5 3 2 2 2 2 3" xfId="3934" xr:uid="{540CCEF8-29ED-4085-8126-CBCCAF1C7FC1}"/>
    <cellStyle name="40 % - Akzent5 3 2 2 2 3" xfId="1918" xr:uid="{0C70F9CC-8C56-4422-BE05-C9AC67FD7710}"/>
    <cellStyle name="40 % - Akzent5 3 2 2 2 4" xfId="3262" xr:uid="{B2592CC7-49CD-469F-8660-D1F973903A65}"/>
    <cellStyle name="40 % - Akzent5 3 2 2 3" xfId="910" xr:uid="{E0BBB307-33A0-4315-B013-6D4206C5E44E}"/>
    <cellStyle name="40 % - Akzent5 3 2 2 3 2" xfId="2254" xr:uid="{DD78E93D-25E9-4DDB-BB39-511509F65F56}"/>
    <cellStyle name="40 % - Akzent5 3 2 2 3 3" xfId="3598" xr:uid="{62F7FC3F-8203-418B-9FDB-18C04F4BA9D5}"/>
    <cellStyle name="40 % - Akzent5 3 2 2 4" xfId="1582" xr:uid="{875A72A0-2654-4858-9127-4528F9562DA4}"/>
    <cellStyle name="40 % - Akzent5 3 2 2 5" xfId="2926" xr:uid="{57A817CF-D966-46BA-966D-164675DA30D6}"/>
    <cellStyle name="40 % - Akzent5 3 2 3" xfId="350" xr:uid="{BDF31913-A3C2-44E9-A5ED-3AFB6C5E5F3E}"/>
    <cellStyle name="40 % - Akzent5 3 2 3 2" xfId="686" xr:uid="{90684C8E-7C1C-4B38-915D-88097EAD7256}"/>
    <cellStyle name="40 % - Akzent5 3 2 3 2 2" xfId="1358" xr:uid="{867ED6FD-33CD-4B87-BF1B-DE8C838D050C}"/>
    <cellStyle name="40 % - Akzent5 3 2 3 2 2 2" xfId="2702" xr:uid="{BE8C88D7-3ECF-4C7C-B8C5-868F62A235FE}"/>
    <cellStyle name="40 % - Akzent5 3 2 3 2 2 3" xfId="4046" xr:uid="{AE90F261-5DA2-4534-BC55-839B4761194C}"/>
    <cellStyle name="40 % - Akzent5 3 2 3 2 3" xfId="2030" xr:uid="{CD74BEF4-4C9F-4FDC-9E17-4337881699E1}"/>
    <cellStyle name="40 % - Akzent5 3 2 3 2 4" xfId="3374" xr:uid="{0F24D83C-8666-4DB8-A041-C15E91AA6E00}"/>
    <cellStyle name="40 % - Akzent5 3 2 3 3" xfId="1022" xr:uid="{70CEA3C5-44A0-45E9-81A5-1D96F61E0323}"/>
    <cellStyle name="40 % - Akzent5 3 2 3 3 2" xfId="2366" xr:uid="{27B23A51-183B-4F02-8E48-207AA39AB872}"/>
    <cellStyle name="40 % - Akzent5 3 2 3 3 3" xfId="3710" xr:uid="{284AAD52-0DFB-4A1A-B12D-040AF631D82B}"/>
    <cellStyle name="40 % - Akzent5 3 2 3 4" xfId="1694" xr:uid="{33EBC552-20AC-419F-BD4F-CBBB2E54F766}"/>
    <cellStyle name="40 % - Akzent5 3 2 3 5" xfId="3038" xr:uid="{5006AFB6-48C0-4825-976D-DAD470E80BFE}"/>
    <cellStyle name="40 % - Akzent5 3 2 4" xfId="462" xr:uid="{2D83BD9D-D02A-49CD-B069-377E74F8F01F}"/>
    <cellStyle name="40 % - Akzent5 3 2 4 2" xfId="1134" xr:uid="{810BECB1-F992-4ADC-8279-A2D8F939B3FC}"/>
    <cellStyle name="40 % - Akzent5 3 2 4 2 2" xfId="2478" xr:uid="{FBBC4497-BEA0-4222-8D59-E454270233F4}"/>
    <cellStyle name="40 % - Akzent5 3 2 4 2 3" xfId="3822" xr:uid="{865A9933-496E-49B6-AF0C-F5D24BAC8F11}"/>
    <cellStyle name="40 % - Akzent5 3 2 4 3" xfId="1806" xr:uid="{12ACCF71-EF80-4937-8F14-BA3473CE5FF1}"/>
    <cellStyle name="40 % - Akzent5 3 2 4 4" xfId="3150" xr:uid="{FD3DB9E7-0AF2-499D-8615-18C506FCDADB}"/>
    <cellStyle name="40 % - Akzent5 3 2 5" xfId="798" xr:uid="{1BAE4045-25DC-4897-8C82-EC868E86C6C2}"/>
    <cellStyle name="40 % - Akzent5 3 2 5 2" xfId="2142" xr:uid="{4457D586-69FD-4AE3-8A16-99D911244FBF}"/>
    <cellStyle name="40 % - Akzent5 3 2 5 3" xfId="3486" xr:uid="{69C4803C-721F-43B9-93F9-93388C1D8E63}"/>
    <cellStyle name="40 % - Akzent5 3 2 6" xfId="1470" xr:uid="{C08B685C-CFA7-413F-94E4-558FDA101104}"/>
    <cellStyle name="40 % - Akzent5 3 2 7" xfId="2814" xr:uid="{5963547D-4EB8-4FB4-8518-A9DBE93CA1D6}"/>
    <cellStyle name="40 % - Akzent5 3 3" xfId="182" xr:uid="{6F6F10B1-2577-4B08-8022-FC7196212223}"/>
    <cellStyle name="40 % - Akzent5 3 3 2" xfId="518" xr:uid="{4ED822F2-B234-436F-927B-E1B97235785A}"/>
    <cellStyle name="40 % - Akzent5 3 3 2 2" xfId="1190" xr:uid="{8ABE6F64-6286-4C2A-9182-3294B1E6349E}"/>
    <cellStyle name="40 % - Akzent5 3 3 2 2 2" xfId="2534" xr:uid="{35B2883D-DB61-4F07-985C-38EAEB9171A7}"/>
    <cellStyle name="40 % - Akzent5 3 3 2 2 3" xfId="3878" xr:uid="{0A43BB47-74D2-4F50-9D8A-9C75C6D35B7F}"/>
    <cellStyle name="40 % - Akzent5 3 3 2 3" xfId="1862" xr:uid="{13CCF302-6085-4F86-BE01-5577115F0D4A}"/>
    <cellStyle name="40 % - Akzent5 3 3 2 4" xfId="3206" xr:uid="{A41F2692-2E65-4E1E-BC5A-B440DF9950C7}"/>
    <cellStyle name="40 % - Akzent5 3 3 3" xfId="854" xr:uid="{7EE2C15B-1D7D-44AF-BBF4-59224DD2C696}"/>
    <cellStyle name="40 % - Akzent5 3 3 3 2" xfId="2198" xr:uid="{F2539FB2-D7E4-4FB9-B2D4-F74D047A36A8}"/>
    <cellStyle name="40 % - Akzent5 3 3 3 3" xfId="3542" xr:uid="{A93B1F67-013A-4320-8789-24C502397846}"/>
    <cellStyle name="40 % - Akzent5 3 3 4" xfId="1526" xr:uid="{81F9500C-14FB-42B2-90B2-34E45E39776B}"/>
    <cellStyle name="40 % - Akzent5 3 3 5" xfId="2870" xr:uid="{B28FBFEB-09A2-4903-8ADF-6FEAF92D187E}"/>
    <cellStyle name="40 % - Akzent5 3 4" xfId="294" xr:uid="{80148DE2-CAF0-4051-883B-E133089CAEAA}"/>
    <cellStyle name="40 % - Akzent5 3 4 2" xfId="630" xr:uid="{EC958FCA-756B-4FF2-AB5B-D84F1729C241}"/>
    <cellStyle name="40 % - Akzent5 3 4 2 2" xfId="1302" xr:uid="{5438C1C5-305A-4F1E-B497-1F3E78203AF2}"/>
    <cellStyle name="40 % - Akzent5 3 4 2 2 2" xfId="2646" xr:uid="{3B75D3EE-B35C-43FB-8657-E91675119827}"/>
    <cellStyle name="40 % - Akzent5 3 4 2 2 3" xfId="3990" xr:uid="{4655ED4A-43C5-4CC9-A002-993DAFB57478}"/>
    <cellStyle name="40 % - Akzent5 3 4 2 3" xfId="1974" xr:uid="{5747E6D3-C291-4E3B-B195-6E80FE50CB01}"/>
    <cellStyle name="40 % - Akzent5 3 4 2 4" xfId="3318" xr:uid="{2585697E-CC63-46BD-96F0-2C7197957DA6}"/>
    <cellStyle name="40 % - Akzent5 3 4 3" xfId="966" xr:uid="{6B23929C-1C33-4078-B6BE-B1C75D274019}"/>
    <cellStyle name="40 % - Akzent5 3 4 3 2" xfId="2310" xr:uid="{5079D4D8-3E7A-4B15-ACE2-15DC631BB2DB}"/>
    <cellStyle name="40 % - Akzent5 3 4 3 3" xfId="3654" xr:uid="{3444F093-93D9-4859-8F45-16D3B493B41F}"/>
    <cellStyle name="40 % - Akzent5 3 4 4" xfId="1638" xr:uid="{CA5261AB-172B-4FBF-97E8-A098C6610051}"/>
    <cellStyle name="40 % - Akzent5 3 4 5" xfId="2982" xr:uid="{0549E891-3218-46C7-AACE-2DAC8B6271B3}"/>
    <cellStyle name="40 % - Akzent5 3 5" xfId="406" xr:uid="{9CE5D6FD-C648-4093-8CEF-DACE02153684}"/>
    <cellStyle name="40 % - Akzent5 3 5 2" xfId="1078" xr:uid="{7639A56A-3BA3-4B46-94AC-97DC61DC6D48}"/>
    <cellStyle name="40 % - Akzent5 3 5 2 2" xfId="2422" xr:uid="{CE82A480-5657-4F5B-9989-99FD55FDF6EB}"/>
    <cellStyle name="40 % - Akzent5 3 5 2 3" xfId="3766" xr:uid="{FD52975B-7E5E-47DE-A733-AF291557AE3E}"/>
    <cellStyle name="40 % - Akzent5 3 5 3" xfId="1750" xr:uid="{A7945528-DD1C-47AC-9C1A-703CE073AC26}"/>
    <cellStyle name="40 % - Akzent5 3 5 4" xfId="3094" xr:uid="{4C811BFE-2BC9-4721-BC02-B4046CE6BAAB}"/>
    <cellStyle name="40 % - Akzent5 3 6" xfId="742" xr:uid="{CC85BA7F-3C0E-47EA-9D5E-B9A7F3DB5CB0}"/>
    <cellStyle name="40 % - Akzent5 3 6 2" xfId="2086" xr:uid="{E514C75D-AD50-40BA-A230-31A78E0F90F1}"/>
    <cellStyle name="40 % - Akzent5 3 6 3" xfId="3430" xr:uid="{8921863C-AE76-4D75-862B-F4182A9358C2}"/>
    <cellStyle name="40 % - Akzent5 3 7" xfId="1414" xr:uid="{E6281DE0-FA24-4DBB-9FDD-697A193CFEAB}"/>
    <cellStyle name="40 % - Akzent5 3 8" xfId="2758" xr:uid="{FEBC46BF-8741-4B7E-83BB-9EC6A6449918}"/>
    <cellStyle name="40 % - Akzent5 4" xfId="98" xr:uid="{8E1D596A-FD86-4E8B-9B2F-FCAD8A900BCE}"/>
    <cellStyle name="40 % - Akzent5 4 2" xfId="210" xr:uid="{3F1F50D9-9CAA-42D6-B9F1-807A7F88F366}"/>
    <cellStyle name="40 % - Akzent5 4 2 2" xfId="546" xr:uid="{BE8A4323-2DB7-4F84-B197-B8763C1246C3}"/>
    <cellStyle name="40 % - Akzent5 4 2 2 2" xfId="1218" xr:uid="{3829B080-BA42-4370-929D-6F8EFEA889DC}"/>
    <cellStyle name="40 % - Akzent5 4 2 2 2 2" xfId="2562" xr:uid="{B009E7D4-8292-4A81-86AE-6B7FA18B5781}"/>
    <cellStyle name="40 % - Akzent5 4 2 2 2 3" xfId="3906" xr:uid="{B0EC144C-F996-4257-9DAB-CA729A1D65BA}"/>
    <cellStyle name="40 % - Akzent5 4 2 2 3" xfId="1890" xr:uid="{925CE113-EA21-4270-8656-C380AD30A204}"/>
    <cellStyle name="40 % - Akzent5 4 2 2 4" xfId="3234" xr:uid="{6203C67D-6AC9-4948-A8AB-5855B8BCCA43}"/>
    <cellStyle name="40 % - Akzent5 4 2 3" xfId="882" xr:uid="{A1CF5A23-C5AE-4A83-94CE-521AEF89C51A}"/>
    <cellStyle name="40 % - Akzent5 4 2 3 2" xfId="2226" xr:uid="{3949F21B-DCA8-4656-BC6B-B1E3590825AF}"/>
    <cellStyle name="40 % - Akzent5 4 2 3 3" xfId="3570" xr:uid="{9E10734C-B72B-48AB-B217-9B9D99AA2DC5}"/>
    <cellStyle name="40 % - Akzent5 4 2 4" xfId="1554" xr:uid="{90D8CD0F-AC46-4229-A32F-48A04289EA26}"/>
    <cellStyle name="40 % - Akzent5 4 2 5" xfId="2898" xr:uid="{2EBC5787-794C-4556-A3AA-899FB76B7806}"/>
    <cellStyle name="40 % - Akzent5 4 3" xfId="322" xr:uid="{2D0E0DE2-23A9-42D3-BD4C-69E01E5DF948}"/>
    <cellStyle name="40 % - Akzent5 4 3 2" xfId="658" xr:uid="{B5B0A332-5BFB-461B-A8E1-7F5D208A5813}"/>
    <cellStyle name="40 % - Akzent5 4 3 2 2" xfId="1330" xr:uid="{BE6B574C-7CC9-4431-8B9A-6277DCEA8AE0}"/>
    <cellStyle name="40 % - Akzent5 4 3 2 2 2" xfId="2674" xr:uid="{754463EB-D2A5-4B31-AE79-1BF12D5F0E0B}"/>
    <cellStyle name="40 % - Akzent5 4 3 2 2 3" xfId="4018" xr:uid="{61A46FDA-C24F-4861-B26A-AC75F87580A1}"/>
    <cellStyle name="40 % - Akzent5 4 3 2 3" xfId="2002" xr:uid="{1E1B12F8-4AC7-414C-8631-60CD63A00F04}"/>
    <cellStyle name="40 % - Akzent5 4 3 2 4" xfId="3346" xr:uid="{5FFC2720-BF76-425B-88AD-952BE0F028FB}"/>
    <cellStyle name="40 % - Akzent5 4 3 3" xfId="994" xr:uid="{2D9F042B-7222-4C4A-9C00-97935A2763FA}"/>
    <cellStyle name="40 % - Akzent5 4 3 3 2" xfId="2338" xr:uid="{40F34772-9044-492C-8729-B9F83B48D07E}"/>
    <cellStyle name="40 % - Akzent5 4 3 3 3" xfId="3682" xr:uid="{FD175B04-4FAE-433A-B7F5-04FC8B8CF6E1}"/>
    <cellStyle name="40 % - Akzent5 4 3 4" xfId="1666" xr:uid="{A1E45A47-6D52-4C0F-9D05-20A76BD4DDA9}"/>
    <cellStyle name="40 % - Akzent5 4 3 5" xfId="3010" xr:uid="{7A343E2C-D5B6-4595-A609-0DCBE18D97A0}"/>
    <cellStyle name="40 % - Akzent5 4 4" xfId="434" xr:uid="{88A51CC0-4ED4-43C5-8168-264C7F89ED8D}"/>
    <cellStyle name="40 % - Akzent5 4 4 2" xfId="1106" xr:uid="{FFCEEE3E-9FF9-4FCB-B87E-634B6C641A6D}"/>
    <cellStyle name="40 % - Akzent5 4 4 2 2" xfId="2450" xr:uid="{0D4C471F-E36A-40C2-84A0-53FAD7280FFC}"/>
    <cellStyle name="40 % - Akzent5 4 4 2 3" xfId="3794" xr:uid="{E511342F-59BF-40AC-8C6B-4CF2CEA455D0}"/>
    <cellStyle name="40 % - Akzent5 4 4 3" xfId="1778" xr:uid="{EA96634D-A13D-4014-89E5-C033E36250A7}"/>
    <cellStyle name="40 % - Akzent5 4 4 4" xfId="3122" xr:uid="{93D5DD3C-AA12-462A-A4D9-71783D901178}"/>
    <cellStyle name="40 % - Akzent5 4 5" xfId="770" xr:uid="{9553779A-D8FD-4757-8D7D-27AB0DF5337F}"/>
    <cellStyle name="40 % - Akzent5 4 5 2" xfId="2114" xr:uid="{A4444252-C28C-481F-B818-632363F80C74}"/>
    <cellStyle name="40 % - Akzent5 4 5 3" xfId="3458" xr:uid="{192DEB90-26EF-4B43-B876-D0394E20DEA5}"/>
    <cellStyle name="40 % - Akzent5 4 6" xfId="1442" xr:uid="{E235FF43-A19C-4680-8236-9516E9766CBE}"/>
    <cellStyle name="40 % - Akzent5 4 7" xfId="2786" xr:uid="{0D8C5608-9A05-4F04-AC4C-FFE70735A66A}"/>
    <cellStyle name="40 % - Akzent5 5" xfId="154" xr:uid="{20F558F8-9F75-46D0-92B3-33A3584818DF}"/>
    <cellStyle name="40 % - Akzent5 5 2" xfId="490" xr:uid="{D5ED3B92-DE7A-4155-ABC8-34AB619E365A}"/>
    <cellStyle name="40 % - Akzent5 5 2 2" xfId="1162" xr:uid="{6F128B94-BE91-4467-A0FD-B2DDBC87AF46}"/>
    <cellStyle name="40 % - Akzent5 5 2 2 2" xfId="2506" xr:uid="{B93E0C57-6BA3-4852-B089-B157D2C933CA}"/>
    <cellStyle name="40 % - Akzent5 5 2 2 3" xfId="3850" xr:uid="{31411F85-1B79-4F6C-A07E-3AD01613A359}"/>
    <cellStyle name="40 % - Akzent5 5 2 3" xfId="1834" xr:uid="{4536DB4A-0070-43B2-8EA1-AB683D2B5CCC}"/>
    <cellStyle name="40 % - Akzent5 5 2 4" xfId="3178" xr:uid="{84FE1F70-5829-4D68-9D65-3BD83CBD0DA6}"/>
    <cellStyle name="40 % - Akzent5 5 3" xfId="826" xr:uid="{0E461D49-4049-4ABC-8A9A-858C4D6E5480}"/>
    <cellStyle name="40 % - Akzent5 5 3 2" xfId="2170" xr:uid="{F2E52E21-DFE7-4585-9725-CBE214F36605}"/>
    <cellStyle name="40 % - Akzent5 5 3 3" xfId="3514" xr:uid="{0657CD62-F16C-4F94-906C-380879A24BAA}"/>
    <cellStyle name="40 % - Akzent5 5 4" xfId="1498" xr:uid="{3FD0676F-BD07-49E6-9A1F-8967C41488D5}"/>
    <cellStyle name="40 % - Akzent5 5 5" xfId="2842" xr:uid="{3D25F47D-975E-41EB-967B-B683AEB78C1D}"/>
    <cellStyle name="40 % - Akzent5 6" xfId="266" xr:uid="{E856E235-1365-4EA8-9EAB-78639BBE6A32}"/>
    <cellStyle name="40 % - Akzent5 6 2" xfId="602" xr:uid="{323ACF20-44B0-4B07-B10D-DDB1AFAFB8A6}"/>
    <cellStyle name="40 % - Akzent5 6 2 2" xfId="1274" xr:uid="{860E6477-8D70-4EDF-BD96-506791DCB770}"/>
    <cellStyle name="40 % - Akzent5 6 2 2 2" xfId="2618" xr:uid="{35A15D8D-A5BF-413D-A77A-719D7CADB6CB}"/>
    <cellStyle name="40 % - Akzent5 6 2 2 3" xfId="3962" xr:uid="{4FA5B937-8C42-4DA9-B0B5-A5906F4F253A}"/>
    <cellStyle name="40 % - Akzent5 6 2 3" xfId="1946" xr:uid="{1E56E667-7A22-4220-ABF1-07F8952F2C62}"/>
    <cellStyle name="40 % - Akzent5 6 2 4" xfId="3290" xr:uid="{33F7F902-4F5A-498E-9E5F-39E234BC8462}"/>
    <cellStyle name="40 % - Akzent5 6 3" xfId="938" xr:uid="{69148C5F-011D-4CF1-8762-502D5C0EF49D}"/>
    <cellStyle name="40 % - Akzent5 6 3 2" xfId="2282" xr:uid="{8265228E-8E1D-42DD-AB3B-042835D065C0}"/>
    <cellStyle name="40 % - Akzent5 6 3 3" xfId="3626" xr:uid="{ECA802CA-F610-4B62-8830-3BCFD45A4C0C}"/>
    <cellStyle name="40 % - Akzent5 6 4" xfId="1610" xr:uid="{AF25085C-2CD6-4CA1-9A7D-1DA4DAA51B68}"/>
    <cellStyle name="40 % - Akzent5 6 5" xfId="2954" xr:uid="{2442E772-AED6-496D-9C1B-C5B98E8BAD2E}"/>
    <cellStyle name="40 % - Akzent5 7" xfId="378" xr:uid="{95779D54-0B94-417B-893C-FC24B889DAB7}"/>
    <cellStyle name="40 % - Akzent5 7 2" xfId="1050" xr:uid="{BFC611EC-DE82-4D3E-9873-2AC2572C944A}"/>
    <cellStyle name="40 % - Akzent5 7 2 2" xfId="2394" xr:uid="{CB1D2017-C3B5-43B9-BAD1-A4FB68D41B86}"/>
    <cellStyle name="40 % - Akzent5 7 2 3" xfId="3738" xr:uid="{073BB606-5260-4560-ACD6-A4A6063CB80B}"/>
    <cellStyle name="40 % - Akzent5 7 3" xfId="1722" xr:uid="{179801A1-7FBE-447C-9973-241E50848DF3}"/>
    <cellStyle name="40 % - Akzent5 7 4" xfId="3066" xr:uid="{8C951ED1-4359-446B-8E95-A452B47EB3D7}"/>
    <cellStyle name="40 % - Akzent5 8" xfId="714" xr:uid="{E12DCC0D-BE75-499D-857C-854D2B5BC4C7}"/>
    <cellStyle name="40 % - Akzent5 8 2" xfId="2058" xr:uid="{CAEA2827-0978-41E5-A593-E6EECD0BEB9D}"/>
    <cellStyle name="40 % - Akzent5 8 3" xfId="3402" xr:uid="{187E8CC7-DFE2-4360-AC40-F93C40C25A22}"/>
    <cellStyle name="40 % - Akzent5 9" xfId="1386" xr:uid="{6C1F726C-30F2-47BB-BE45-ADC307E0CCFD}"/>
    <cellStyle name="40 % - Akzent6 10" xfId="2732" xr:uid="{7BFF2941-727F-4FED-B727-FF2E685F4538}"/>
    <cellStyle name="40 % - Akzent6 11" xfId="42" xr:uid="{03FB05C3-4A91-4C5E-A947-0D00569C5098}"/>
    <cellStyle name="40 % - Akzent6 2" xfId="58" xr:uid="{D8E29B3C-0A70-4773-9AC7-4B4425F20BC9}"/>
    <cellStyle name="40 % - Akzent6 2 2" xfId="86" xr:uid="{7F2FB950-B167-4811-9961-8AB4D37A3345}"/>
    <cellStyle name="40 % - Akzent6 2 2 2" xfId="142" xr:uid="{4499C8B8-FCF7-492B-921A-660EA988AFC1}"/>
    <cellStyle name="40 % - Akzent6 2 2 2 2" xfId="254" xr:uid="{013D91E7-2B32-4AFE-9841-596D92BDEC56}"/>
    <cellStyle name="40 % - Akzent6 2 2 2 2 2" xfId="590" xr:uid="{3B8AA97A-F04E-4D41-AF82-A6FBA22C869D}"/>
    <cellStyle name="40 % - Akzent6 2 2 2 2 2 2" xfId="1262" xr:uid="{DA56C893-998B-4D4D-8378-F9EB27F8A1B2}"/>
    <cellStyle name="40 % - Akzent6 2 2 2 2 2 2 2" xfId="2606" xr:uid="{0628419E-249E-4306-BB59-D0A2B35C5C9F}"/>
    <cellStyle name="40 % - Akzent6 2 2 2 2 2 2 3" xfId="3950" xr:uid="{9EEB3352-390E-4353-A66D-1DAC567880AC}"/>
    <cellStyle name="40 % - Akzent6 2 2 2 2 2 3" xfId="1934" xr:uid="{983BA04A-0062-463F-B3B7-7377E0DF6F35}"/>
    <cellStyle name="40 % - Akzent6 2 2 2 2 2 4" xfId="3278" xr:uid="{C4F77915-373F-4467-89EB-4581E2DD86FB}"/>
    <cellStyle name="40 % - Akzent6 2 2 2 2 3" xfId="926" xr:uid="{905874DE-0C25-41C2-9C1D-DE23D4DE98E6}"/>
    <cellStyle name="40 % - Akzent6 2 2 2 2 3 2" xfId="2270" xr:uid="{ABD599C3-28AB-4FDC-ACD4-8A73D730EF4B}"/>
    <cellStyle name="40 % - Akzent6 2 2 2 2 3 3" xfId="3614" xr:uid="{33443AAC-CAE2-47CD-AAE7-D6ECB9BA4F00}"/>
    <cellStyle name="40 % - Akzent6 2 2 2 2 4" xfId="1598" xr:uid="{A054EBA0-E18F-4B92-BDC0-95EE23E4AC6C}"/>
    <cellStyle name="40 % - Akzent6 2 2 2 2 5" xfId="2942" xr:uid="{9AA9934E-09B9-4F7F-A50E-E3EC2C486912}"/>
    <cellStyle name="40 % - Akzent6 2 2 2 3" xfId="366" xr:uid="{02A3CC92-8608-41AF-AEBB-6875F9973F3F}"/>
    <cellStyle name="40 % - Akzent6 2 2 2 3 2" xfId="702" xr:uid="{03141F51-A5B5-4586-BA79-AE56A9CB6377}"/>
    <cellStyle name="40 % - Akzent6 2 2 2 3 2 2" xfId="1374" xr:uid="{B16A6A5D-40F3-4B38-A28E-479B5C15D080}"/>
    <cellStyle name="40 % - Akzent6 2 2 2 3 2 2 2" xfId="2718" xr:uid="{DCAB043D-88F3-47A1-9FA7-0365136D1712}"/>
    <cellStyle name="40 % - Akzent6 2 2 2 3 2 2 3" xfId="4062" xr:uid="{BCBF3D4A-876B-4C45-B581-29ADD223A6DA}"/>
    <cellStyle name="40 % - Akzent6 2 2 2 3 2 3" xfId="2046" xr:uid="{7B66A5DF-4D99-44F1-9868-275298CE9DA3}"/>
    <cellStyle name="40 % - Akzent6 2 2 2 3 2 4" xfId="3390" xr:uid="{E43BC118-A855-4712-829B-6E0E3FC8B59B}"/>
    <cellStyle name="40 % - Akzent6 2 2 2 3 3" xfId="1038" xr:uid="{F69416D0-19F8-42FC-BBEC-8BC36A539398}"/>
    <cellStyle name="40 % - Akzent6 2 2 2 3 3 2" xfId="2382" xr:uid="{C161ED0A-2EBA-485C-ACA0-A7A3555B2294}"/>
    <cellStyle name="40 % - Akzent6 2 2 2 3 3 3" xfId="3726" xr:uid="{6297E554-267C-4BE6-9B31-6FAD73145659}"/>
    <cellStyle name="40 % - Akzent6 2 2 2 3 4" xfId="1710" xr:uid="{29BF3732-2FB2-424D-8979-D9BCE560B088}"/>
    <cellStyle name="40 % - Akzent6 2 2 2 3 5" xfId="3054" xr:uid="{8BC3B1A5-2636-4EA5-AD06-60C4AED0740C}"/>
    <cellStyle name="40 % - Akzent6 2 2 2 4" xfId="478" xr:uid="{67A21706-199B-479C-8EC0-90DBBAF82EF1}"/>
    <cellStyle name="40 % - Akzent6 2 2 2 4 2" xfId="1150" xr:uid="{7915614C-88C3-467B-8067-F4A67A25CB86}"/>
    <cellStyle name="40 % - Akzent6 2 2 2 4 2 2" xfId="2494" xr:uid="{22A9519E-2906-43CA-9D1D-D3CEF600EE24}"/>
    <cellStyle name="40 % - Akzent6 2 2 2 4 2 3" xfId="3838" xr:uid="{90C1A610-1A76-412C-B693-67207C9E2BF5}"/>
    <cellStyle name="40 % - Akzent6 2 2 2 4 3" xfId="1822" xr:uid="{563A1B1C-C1D0-4F82-99F6-C7528E15C63D}"/>
    <cellStyle name="40 % - Akzent6 2 2 2 4 4" xfId="3166" xr:uid="{8EDC42AE-EEF1-4F92-A2B5-BB0B17987EA1}"/>
    <cellStyle name="40 % - Akzent6 2 2 2 5" xfId="814" xr:uid="{0AB610A8-CC9A-485D-ADF2-62FC1FEA8FA3}"/>
    <cellStyle name="40 % - Akzent6 2 2 2 5 2" xfId="2158" xr:uid="{FE3BCE03-ADE3-487A-9925-5968C7786CAF}"/>
    <cellStyle name="40 % - Akzent6 2 2 2 5 3" xfId="3502" xr:uid="{CCEC373A-21C4-422D-AEDD-D215C6FA1972}"/>
    <cellStyle name="40 % - Akzent6 2 2 2 6" xfId="1486" xr:uid="{5D5EC1BD-1623-4E64-8D61-47BD3548C5B1}"/>
    <cellStyle name="40 % - Akzent6 2 2 2 7" xfId="2830" xr:uid="{2632A952-E710-489A-99C2-D080A431D283}"/>
    <cellStyle name="40 % - Akzent6 2 2 3" xfId="198" xr:uid="{D6A0D9D1-0077-4DE0-A4EF-6F9B227D621C}"/>
    <cellStyle name="40 % - Akzent6 2 2 3 2" xfId="534" xr:uid="{1BCC9577-A7B5-456A-B68B-CA8837DC11FA}"/>
    <cellStyle name="40 % - Akzent6 2 2 3 2 2" xfId="1206" xr:uid="{1FDB6442-2262-4F07-9346-0E385D47C356}"/>
    <cellStyle name="40 % - Akzent6 2 2 3 2 2 2" xfId="2550" xr:uid="{58D9E3FF-F060-4227-86F1-1C3F77267932}"/>
    <cellStyle name="40 % - Akzent6 2 2 3 2 2 3" xfId="3894" xr:uid="{843868DF-FAF1-4594-AD50-5BF2D641A715}"/>
    <cellStyle name="40 % - Akzent6 2 2 3 2 3" xfId="1878" xr:uid="{510C4A14-D6B9-4A2A-B7B7-510B8FBBEFF6}"/>
    <cellStyle name="40 % - Akzent6 2 2 3 2 4" xfId="3222" xr:uid="{A48BA701-EDF2-4449-9E36-41380A575947}"/>
    <cellStyle name="40 % - Akzent6 2 2 3 3" xfId="870" xr:uid="{F68B8DB0-44C5-4F5C-A6EB-C642782EA8D7}"/>
    <cellStyle name="40 % - Akzent6 2 2 3 3 2" xfId="2214" xr:uid="{DBF4A33F-8BFA-4169-B084-31292CDD7016}"/>
    <cellStyle name="40 % - Akzent6 2 2 3 3 3" xfId="3558" xr:uid="{F26AB475-3C02-479C-9AC5-92E209E735D3}"/>
    <cellStyle name="40 % - Akzent6 2 2 3 4" xfId="1542" xr:uid="{A5F2B693-E8C3-409D-B54D-4CFF8771CED8}"/>
    <cellStyle name="40 % - Akzent6 2 2 3 5" xfId="2886" xr:uid="{8A63830D-FA06-424C-A234-0415996070CA}"/>
    <cellStyle name="40 % - Akzent6 2 2 4" xfId="310" xr:uid="{F54319CE-A0F9-4252-A1E7-22672F1D0277}"/>
    <cellStyle name="40 % - Akzent6 2 2 4 2" xfId="646" xr:uid="{ED40D729-A585-4472-B1A9-6DE90A441FC5}"/>
    <cellStyle name="40 % - Akzent6 2 2 4 2 2" xfId="1318" xr:uid="{545E5ED2-DF49-44F9-990C-A67748A6C920}"/>
    <cellStyle name="40 % - Akzent6 2 2 4 2 2 2" xfId="2662" xr:uid="{E6292F74-00A6-45AE-8415-27CCC81F7F18}"/>
    <cellStyle name="40 % - Akzent6 2 2 4 2 2 3" xfId="4006" xr:uid="{2A063371-E523-45BF-AA51-40856B1C88A7}"/>
    <cellStyle name="40 % - Akzent6 2 2 4 2 3" xfId="1990" xr:uid="{6088977F-7A5D-463C-B2A5-8C5D8DED8B25}"/>
    <cellStyle name="40 % - Akzent6 2 2 4 2 4" xfId="3334" xr:uid="{A7F62BB4-DFC4-486F-88CD-663B793292D0}"/>
    <cellStyle name="40 % - Akzent6 2 2 4 3" xfId="982" xr:uid="{AF30E0E5-F883-44E6-90C1-4EE968D50CEA}"/>
    <cellStyle name="40 % - Akzent6 2 2 4 3 2" xfId="2326" xr:uid="{77A465B5-B9FD-4499-B03B-EF5D7A90A1E3}"/>
    <cellStyle name="40 % - Akzent6 2 2 4 3 3" xfId="3670" xr:uid="{C660F56A-85F5-433E-8226-8C5DCFB6543F}"/>
    <cellStyle name="40 % - Akzent6 2 2 4 4" xfId="1654" xr:uid="{F27B1F50-36F8-41BB-B32B-FB5D3CFD356F}"/>
    <cellStyle name="40 % - Akzent6 2 2 4 5" xfId="2998" xr:uid="{F6FA55BB-CF99-4176-987E-18B3F10202F9}"/>
    <cellStyle name="40 % - Akzent6 2 2 5" xfId="422" xr:uid="{C211304F-6450-471C-8E60-5B84C2D6F322}"/>
    <cellStyle name="40 % - Akzent6 2 2 5 2" xfId="1094" xr:uid="{EE988ECC-C19C-43CF-A62A-2E7AA2962E29}"/>
    <cellStyle name="40 % - Akzent6 2 2 5 2 2" xfId="2438" xr:uid="{16280529-711A-46ED-A477-9683DB9E332A}"/>
    <cellStyle name="40 % - Akzent6 2 2 5 2 3" xfId="3782" xr:uid="{336CB65B-F890-48EE-AA7E-26473ADD49F7}"/>
    <cellStyle name="40 % - Akzent6 2 2 5 3" xfId="1766" xr:uid="{754109FA-ADB1-41D7-A3B4-6E5BBC232056}"/>
    <cellStyle name="40 % - Akzent6 2 2 5 4" xfId="3110" xr:uid="{0EF59C6B-E955-4EEF-B8C1-30E122608827}"/>
    <cellStyle name="40 % - Akzent6 2 2 6" xfId="758" xr:uid="{F3EC9A7A-3302-4E1C-B751-FE0C66827093}"/>
    <cellStyle name="40 % - Akzent6 2 2 6 2" xfId="2102" xr:uid="{90E684A2-F0A3-42F1-BF94-F194A351ABB1}"/>
    <cellStyle name="40 % - Akzent6 2 2 6 3" xfId="3446" xr:uid="{1407D824-AC08-441C-B4FD-297953D970D0}"/>
    <cellStyle name="40 % - Akzent6 2 2 7" xfId="1430" xr:uid="{2C0B51DF-7A48-4309-84C8-DFED3ED730BE}"/>
    <cellStyle name="40 % - Akzent6 2 2 8" xfId="2774" xr:uid="{EC2D0A6D-5A8D-4EDA-92E3-4A906EA3EB57}"/>
    <cellStyle name="40 % - Akzent6 2 3" xfId="114" xr:uid="{043BDF45-84C4-4A26-9A26-39337B8F88F1}"/>
    <cellStyle name="40 % - Akzent6 2 3 2" xfId="226" xr:uid="{E5F06809-9B8F-43DA-9376-B4B3DCF2DCEA}"/>
    <cellStyle name="40 % - Akzent6 2 3 2 2" xfId="562" xr:uid="{5D2E3A35-74BF-4FB8-8BFB-7258BD9F5BA6}"/>
    <cellStyle name="40 % - Akzent6 2 3 2 2 2" xfId="1234" xr:uid="{DE56ECB0-1114-4727-9E01-DDA8C3FE2858}"/>
    <cellStyle name="40 % - Akzent6 2 3 2 2 2 2" xfId="2578" xr:uid="{68709AFC-CAF6-4867-AA9E-A7603BB0DD2E}"/>
    <cellStyle name="40 % - Akzent6 2 3 2 2 2 3" xfId="3922" xr:uid="{883C36B7-4532-43B3-BED5-B13F8C37D769}"/>
    <cellStyle name="40 % - Akzent6 2 3 2 2 3" xfId="1906" xr:uid="{8A0FB447-6D62-4568-8601-7A7F99CD070C}"/>
    <cellStyle name="40 % - Akzent6 2 3 2 2 4" xfId="3250" xr:uid="{B2E711E0-A740-4645-A7AE-2CE29C50705D}"/>
    <cellStyle name="40 % - Akzent6 2 3 2 3" xfId="898" xr:uid="{D66DE72D-9029-444A-BDCE-BD17F42CF7A0}"/>
    <cellStyle name="40 % - Akzent6 2 3 2 3 2" xfId="2242" xr:uid="{C67B9F70-5C3A-455F-8BB7-E2C8511D1F1F}"/>
    <cellStyle name="40 % - Akzent6 2 3 2 3 3" xfId="3586" xr:uid="{A842F0F7-38CC-4B2D-84A0-D8F391067774}"/>
    <cellStyle name="40 % - Akzent6 2 3 2 4" xfId="1570" xr:uid="{4B6FDF63-7877-4DB8-891C-12B6BCD1884C}"/>
    <cellStyle name="40 % - Akzent6 2 3 2 5" xfId="2914" xr:uid="{19131503-5E29-4785-8CB3-D5A72B8A33EA}"/>
    <cellStyle name="40 % - Akzent6 2 3 3" xfId="338" xr:uid="{EC9B5521-4CE0-4704-982D-62C734E72AFB}"/>
    <cellStyle name="40 % - Akzent6 2 3 3 2" xfId="674" xr:uid="{3E79D0B7-9DEA-4912-BF15-6FDA6A64772D}"/>
    <cellStyle name="40 % - Akzent6 2 3 3 2 2" xfId="1346" xr:uid="{739F09E2-8F35-43FA-9E46-1E536241B7C7}"/>
    <cellStyle name="40 % - Akzent6 2 3 3 2 2 2" xfId="2690" xr:uid="{F1A05E18-ADC8-4227-B455-54BD41594BBB}"/>
    <cellStyle name="40 % - Akzent6 2 3 3 2 2 3" xfId="4034" xr:uid="{FD7F44A5-AC7A-41BC-9DFD-482C441A15D0}"/>
    <cellStyle name="40 % - Akzent6 2 3 3 2 3" xfId="2018" xr:uid="{94830C1B-6498-4B66-B740-437C8C9D214C}"/>
    <cellStyle name="40 % - Akzent6 2 3 3 2 4" xfId="3362" xr:uid="{331CA9D7-42E4-4430-A2BE-8D2DA1FA1890}"/>
    <cellStyle name="40 % - Akzent6 2 3 3 3" xfId="1010" xr:uid="{B9FD6EA6-1B11-4522-8CDC-91FB796961B5}"/>
    <cellStyle name="40 % - Akzent6 2 3 3 3 2" xfId="2354" xr:uid="{BA49E468-D560-40E5-948E-93A695216583}"/>
    <cellStyle name="40 % - Akzent6 2 3 3 3 3" xfId="3698" xr:uid="{B7503047-040E-403B-A669-5A5B2BD18219}"/>
    <cellStyle name="40 % - Akzent6 2 3 3 4" xfId="1682" xr:uid="{C2296427-B95C-4A5E-8B51-69A358CEE08F}"/>
    <cellStyle name="40 % - Akzent6 2 3 3 5" xfId="3026" xr:uid="{4673B7BA-0A3C-4C4E-9A40-46259F20B5B3}"/>
    <cellStyle name="40 % - Akzent6 2 3 4" xfId="450" xr:uid="{927D8232-2D3F-40B0-B60F-CBBDAF1BE5AF}"/>
    <cellStyle name="40 % - Akzent6 2 3 4 2" xfId="1122" xr:uid="{B297C3B0-0DFA-4918-9A8A-BE68C345AB5F}"/>
    <cellStyle name="40 % - Akzent6 2 3 4 2 2" xfId="2466" xr:uid="{A67F8439-4747-411A-84D7-B1FCD05DD330}"/>
    <cellStyle name="40 % - Akzent6 2 3 4 2 3" xfId="3810" xr:uid="{D90D2939-BFA2-41DC-91BD-F89D0A3709F6}"/>
    <cellStyle name="40 % - Akzent6 2 3 4 3" xfId="1794" xr:uid="{0E1070B1-2E5F-4C31-83BD-F044D6973E62}"/>
    <cellStyle name="40 % - Akzent6 2 3 4 4" xfId="3138" xr:uid="{574DBEC5-EC7E-4BEB-B310-587D88DF8E23}"/>
    <cellStyle name="40 % - Akzent6 2 3 5" xfId="786" xr:uid="{E78E545B-9034-4509-9BA2-EAB24250129C}"/>
    <cellStyle name="40 % - Akzent6 2 3 5 2" xfId="2130" xr:uid="{06C57E1A-4A09-4B30-9CFF-718C42DE1BD5}"/>
    <cellStyle name="40 % - Akzent6 2 3 5 3" xfId="3474" xr:uid="{443EBAF9-A673-492E-BAD0-0DD414620CE0}"/>
    <cellStyle name="40 % - Akzent6 2 3 6" xfId="1458" xr:uid="{78A7BAF0-912A-4F65-B182-F37A512B45AB}"/>
    <cellStyle name="40 % - Akzent6 2 3 7" xfId="2802" xr:uid="{03CC4E25-6056-48C8-98F6-CFCA4E6B8285}"/>
    <cellStyle name="40 % - Akzent6 2 4" xfId="170" xr:uid="{54F04504-6B95-4672-8D25-DD0147A381E3}"/>
    <cellStyle name="40 % - Akzent6 2 4 2" xfId="506" xr:uid="{4F8680B6-CB47-4C9E-A26B-2263FC9C3DD0}"/>
    <cellStyle name="40 % - Akzent6 2 4 2 2" xfId="1178" xr:uid="{63AAF186-9E2F-45C4-B6F6-647CC911BB02}"/>
    <cellStyle name="40 % - Akzent6 2 4 2 2 2" xfId="2522" xr:uid="{ECA62427-265C-47BB-BF2C-681DB9A17241}"/>
    <cellStyle name="40 % - Akzent6 2 4 2 2 3" xfId="3866" xr:uid="{493F5C88-D641-4B1A-8418-9FACF016D685}"/>
    <cellStyle name="40 % - Akzent6 2 4 2 3" xfId="1850" xr:uid="{73E7B0FD-D2B8-4225-96FC-FE519134A364}"/>
    <cellStyle name="40 % - Akzent6 2 4 2 4" xfId="3194" xr:uid="{D58E615F-80D8-4E23-ADBB-0435A7F0EE0A}"/>
    <cellStyle name="40 % - Akzent6 2 4 3" xfId="842" xr:uid="{9D6A2498-BD16-43CF-A4CF-0094B0E66EF8}"/>
    <cellStyle name="40 % - Akzent6 2 4 3 2" xfId="2186" xr:uid="{CD70F914-664A-4B27-AB5D-3E5FEB2BFDB9}"/>
    <cellStyle name="40 % - Akzent6 2 4 3 3" xfId="3530" xr:uid="{9D8756DB-BDC5-4886-8180-8601A21823A0}"/>
    <cellStyle name="40 % - Akzent6 2 4 4" xfId="1514" xr:uid="{7FF4FBDA-3972-4F88-BD21-932C1F165199}"/>
    <cellStyle name="40 % - Akzent6 2 4 5" xfId="2858" xr:uid="{F7462326-FBBF-467F-9D6B-79E4666E5696}"/>
    <cellStyle name="40 % - Akzent6 2 5" xfId="282" xr:uid="{CF44A419-8343-4676-A7DE-289BCC77C4EA}"/>
    <cellStyle name="40 % - Akzent6 2 5 2" xfId="618" xr:uid="{9535748F-ED8F-4426-AB0C-DACBDD181452}"/>
    <cellStyle name="40 % - Akzent6 2 5 2 2" xfId="1290" xr:uid="{335F0D4D-3C51-4123-A803-3C68A43211CE}"/>
    <cellStyle name="40 % - Akzent6 2 5 2 2 2" xfId="2634" xr:uid="{8A77D3C7-96B9-47A8-BF4B-36A59CB821A4}"/>
    <cellStyle name="40 % - Akzent6 2 5 2 2 3" xfId="3978" xr:uid="{F9E233DA-BE8A-48F9-806F-5FA475530CC0}"/>
    <cellStyle name="40 % - Akzent6 2 5 2 3" xfId="1962" xr:uid="{2C2E07FE-3B1A-4F04-88CA-8651E3910CE2}"/>
    <cellStyle name="40 % - Akzent6 2 5 2 4" xfId="3306" xr:uid="{279B54C2-9A75-4401-9FF2-B83D79714D4C}"/>
    <cellStyle name="40 % - Akzent6 2 5 3" xfId="954" xr:uid="{6854C899-13E9-483C-A95A-2BAB15CF57F3}"/>
    <cellStyle name="40 % - Akzent6 2 5 3 2" xfId="2298" xr:uid="{FFE9E5A5-31FB-4414-907C-2794C7C32162}"/>
    <cellStyle name="40 % - Akzent6 2 5 3 3" xfId="3642" xr:uid="{99C34233-5DD8-4BBE-9806-79A62AD03592}"/>
    <cellStyle name="40 % - Akzent6 2 5 4" xfId="1626" xr:uid="{23EA07F3-85B7-45B9-8EF4-7FA2C3770778}"/>
    <cellStyle name="40 % - Akzent6 2 5 5" xfId="2970" xr:uid="{1F94B358-0EE8-4B7E-9942-502D10E3156A}"/>
    <cellStyle name="40 % - Akzent6 2 6" xfId="394" xr:uid="{96C444B5-8380-42FB-9145-42B846C08706}"/>
    <cellStyle name="40 % - Akzent6 2 6 2" xfId="1066" xr:uid="{1A382635-7DB4-4DC9-9B44-12A71873FCC7}"/>
    <cellStyle name="40 % - Akzent6 2 6 2 2" xfId="2410" xr:uid="{63F88448-706E-4548-BFF7-99562AE903E9}"/>
    <cellStyle name="40 % - Akzent6 2 6 2 3" xfId="3754" xr:uid="{C0605D37-DFD0-4998-AB5E-F1692AD1D537}"/>
    <cellStyle name="40 % - Akzent6 2 6 3" xfId="1738" xr:uid="{5643E881-796B-477C-B40B-7B55103FDE8B}"/>
    <cellStyle name="40 % - Akzent6 2 6 4" xfId="3082" xr:uid="{88EAEB28-3AC1-42D4-B537-F9CD795AC8B7}"/>
    <cellStyle name="40 % - Akzent6 2 7" xfId="730" xr:uid="{7A23065F-ABBF-467E-B91D-73B1F59087C7}"/>
    <cellStyle name="40 % - Akzent6 2 7 2" xfId="2074" xr:uid="{366E2BF8-CE80-4EC4-9B74-AF6A4DB929BB}"/>
    <cellStyle name="40 % - Akzent6 2 7 3" xfId="3418" xr:uid="{273090E2-AB32-46CA-8ACA-2332AE841B1A}"/>
    <cellStyle name="40 % - Akzent6 2 8" xfId="1402" xr:uid="{F97E0A43-1BFA-4FAD-9628-697101C70766}"/>
    <cellStyle name="40 % - Akzent6 2 9" xfId="2746" xr:uid="{B7B51198-3474-4ED2-9697-BCCFCF1A798B}"/>
    <cellStyle name="40 % - Akzent6 3" xfId="72" xr:uid="{0E057D3B-08A3-4245-9FA8-7119C7A16000}"/>
    <cellStyle name="40 % - Akzent6 3 2" xfId="128" xr:uid="{EF94D84F-8881-408D-9353-0D46CAB905D1}"/>
    <cellStyle name="40 % - Akzent6 3 2 2" xfId="240" xr:uid="{8DA1CE34-8375-4E97-B9CA-C8A6FD3FE5C4}"/>
    <cellStyle name="40 % - Akzent6 3 2 2 2" xfId="576" xr:uid="{DEF2094B-8060-4EAA-A256-649588B6493F}"/>
    <cellStyle name="40 % - Akzent6 3 2 2 2 2" xfId="1248" xr:uid="{E0DD0305-A0AD-4355-941B-4466EB7D05F8}"/>
    <cellStyle name="40 % - Akzent6 3 2 2 2 2 2" xfId="2592" xr:uid="{8008C1F7-F0DD-46C9-8E47-D5C3384027EC}"/>
    <cellStyle name="40 % - Akzent6 3 2 2 2 2 3" xfId="3936" xr:uid="{3E64E327-545B-46AE-BBB4-B262D35FBC2E}"/>
    <cellStyle name="40 % - Akzent6 3 2 2 2 3" xfId="1920" xr:uid="{B742F609-92FB-49FA-8364-2B11FB99B09E}"/>
    <cellStyle name="40 % - Akzent6 3 2 2 2 4" xfId="3264" xr:uid="{85039303-008B-44CA-B145-92E0B6367521}"/>
    <cellStyle name="40 % - Akzent6 3 2 2 3" xfId="912" xr:uid="{3AF511A6-F01E-44E4-849E-7822069470E1}"/>
    <cellStyle name="40 % - Akzent6 3 2 2 3 2" xfId="2256" xr:uid="{91A9688F-0A86-424D-8D5E-C239679FEDC6}"/>
    <cellStyle name="40 % - Akzent6 3 2 2 3 3" xfId="3600" xr:uid="{EBDD2A08-89AB-440B-9303-BA7A24EE31D1}"/>
    <cellStyle name="40 % - Akzent6 3 2 2 4" xfId="1584" xr:uid="{E36A54B7-861E-4424-AB04-C570CB317A12}"/>
    <cellStyle name="40 % - Akzent6 3 2 2 5" xfId="2928" xr:uid="{4D59094E-1517-4725-9D95-5159362E1EB1}"/>
    <cellStyle name="40 % - Akzent6 3 2 3" xfId="352" xr:uid="{1572E610-7A21-47EC-A1AA-A07D80DF35C1}"/>
    <cellStyle name="40 % - Akzent6 3 2 3 2" xfId="688" xr:uid="{80542DD0-3710-441B-A696-300A08E19861}"/>
    <cellStyle name="40 % - Akzent6 3 2 3 2 2" xfId="1360" xr:uid="{4FECC87D-827E-494C-9BC0-E05844F4A738}"/>
    <cellStyle name="40 % - Akzent6 3 2 3 2 2 2" xfId="2704" xr:uid="{96E7420A-8046-4CCB-B687-E1C4DA01A1D3}"/>
    <cellStyle name="40 % - Akzent6 3 2 3 2 2 3" xfId="4048" xr:uid="{4BA7B55D-DC1F-47F6-803D-262B05088E23}"/>
    <cellStyle name="40 % - Akzent6 3 2 3 2 3" xfId="2032" xr:uid="{6E3544B9-2503-4086-B528-6D454991ABC7}"/>
    <cellStyle name="40 % - Akzent6 3 2 3 2 4" xfId="3376" xr:uid="{169FEC6E-B8B0-486D-940C-5661AB0D58FC}"/>
    <cellStyle name="40 % - Akzent6 3 2 3 3" xfId="1024" xr:uid="{9B680BE4-BA65-4CC0-B5BA-C44DEAFBDB80}"/>
    <cellStyle name="40 % - Akzent6 3 2 3 3 2" xfId="2368" xr:uid="{176010C5-4F6C-49C4-AD97-A7154A2D7F35}"/>
    <cellStyle name="40 % - Akzent6 3 2 3 3 3" xfId="3712" xr:uid="{A24B133E-1113-4B0F-8EB0-F4BCD4579057}"/>
    <cellStyle name="40 % - Akzent6 3 2 3 4" xfId="1696" xr:uid="{6BDE39BA-8658-44D2-AC69-8766296CC869}"/>
    <cellStyle name="40 % - Akzent6 3 2 3 5" xfId="3040" xr:uid="{A8C3F49C-44B4-4680-8BFF-465FE4D74715}"/>
    <cellStyle name="40 % - Akzent6 3 2 4" xfId="464" xr:uid="{5C6F774C-583B-4CC3-A095-DBBE8BE30B68}"/>
    <cellStyle name="40 % - Akzent6 3 2 4 2" xfId="1136" xr:uid="{07B14491-8A7B-44B5-8168-915E4F7C5C56}"/>
    <cellStyle name="40 % - Akzent6 3 2 4 2 2" xfId="2480" xr:uid="{C0EA5316-F6AC-4A23-A42E-F5614191A59C}"/>
    <cellStyle name="40 % - Akzent6 3 2 4 2 3" xfId="3824" xr:uid="{FC7EA501-7B38-4176-8686-4BE171D2B303}"/>
    <cellStyle name="40 % - Akzent6 3 2 4 3" xfId="1808" xr:uid="{1E0B60A2-9265-4935-9F14-B33E2C96C7A0}"/>
    <cellStyle name="40 % - Akzent6 3 2 4 4" xfId="3152" xr:uid="{4F92605F-E56F-46D4-863E-25C0484B16FE}"/>
    <cellStyle name="40 % - Akzent6 3 2 5" xfId="800" xr:uid="{4808FE1F-C206-477D-8001-0FCAC1D0E34D}"/>
    <cellStyle name="40 % - Akzent6 3 2 5 2" xfId="2144" xr:uid="{FBA01755-D1FC-48D9-9846-30A6FB39C824}"/>
    <cellStyle name="40 % - Akzent6 3 2 5 3" xfId="3488" xr:uid="{B2143F52-E217-42B4-B796-CDBF745C0F70}"/>
    <cellStyle name="40 % - Akzent6 3 2 6" xfId="1472" xr:uid="{2B11962D-DA39-4FF2-9311-2824461D9A11}"/>
    <cellStyle name="40 % - Akzent6 3 2 7" xfId="2816" xr:uid="{FA1A13C4-D391-406B-BAE4-3A0A2F8BC7CE}"/>
    <cellStyle name="40 % - Akzent6 3 3" xfId="184" xr:uid="{E90C8FD7-D7FE-4D2B-AE10-C49A4DFFC260}"/>
    <cellStyle name="40 % - Akzent6 3 3 2" xfId="520" xr:uid="{6486D15B-D2C3-4CE0-BD6F-E45350616815}"/>
    <cellStyle name="40 % - Akzent6 3 3 2 2" xfId="1192" xr:uid="{E0E41A5A-4EB6-4947-9103-ECA0D4C85F19}"/>
    <cellStyle name="40 % - Akzent6 3 3 2 2 2" xfId="2536" xr:uid="{798DAA0B-AC1B-4D27-90D5-0A8B57F11BB2}"/>
    <cellStyle name="40 % - Akzent6 3 3 2 2 3" xfId="3880" xr:uid="{EA9D4474-0984-4A72-BF67-257D53D5CA1A}"/>
    <cellStyle name="40 % - Akzent6 3 3 2 3" xfId="1864" xr:uid="{A38C9519-EBBC-4EFB-ADD3-4C1D6B77353C}"/>
    <cellStyle name="40 % - Akzent6 3 3 2 4" xfId="3208" xr:uid="{84280C2A-4F03-402C-9CB5-BE18870D3F6C}"/>
    <cellStyle name="40 % - Akzent6 3 3 3" xfId="856" xr:uid="{49605EE3-BCB9-4EA9-9CD2-0D5A0AB0B1D6}"/>
    <cellStyle name="40 % - Akzent6 3 3 3 2" xfId="2200" xr:uid="{F7D7E2FC-78D4-4CC0-AC72-905D741CA9C1}"/>
    <cellStyle name="40 % - Akzent6 3 3 3 3" xfId="3544" xr:uid="{4BA2EBC7-AA4B-4279-8C33-5A322A09E837}"/>
    <cellStyle name="40 % - Akzent6 3 3 4" xfId="1528" xr:uid="{CFB79756-F2B6-4971-8B6B-3E42545DEE35}"/>
    <cellStyle name="40 % - Akzent6 3 3 5" xfId="2872" xr:uid="{7CC07B91-7871-499C-B074-DCA02BE44E4B}"/>
    <cellStyle name="40 % - Akzent6 3 4" xfId="296" xr:uid="{5D9D78ED-B7FA-4E33-8A68-6B8903FF86AD}"/>
    <cellStyle name="40 % - Akzent6 3 4 2" xfId="632" xr:uid="{5428801E-8450-44EB-A485-4DDCA413FB47}"/>
    <cellStyle name="40 % - Akzent6 3 4 2 2" xfId="1304" xr:uid="{4DDDA04E-416B-49FD-9DC2-31B6E046127B}"/>
    <cellStyle name="40 % - Akzent6 3 4 2 2 2" xfId="2648" xr:uid="{C71A94B0-79CA-47AE-BE6A-7171B0BB305B}"/>
    <cellStyle name="40 % - Akzent6 3 4 2 2 3" xfId="3992" xr:uid="{D30D3939-4293-420E-8EA3-037B6FB60DA1}"/>
    <cellStyle name="40 % - Akzent6 3 4 2 3" xfId="1976" xr:uid="{D7E6FE3F-8C35-442B-9E92-6C64FCEAD72A}"/>
    <cellStyle name="40 % - Akzent6 3 4 2 4" xfId="3320" xr:uid="{AB7DEA9C-F7D6-43BD-87B6-6509102078C2}"/>
    <cellStyle name="40 % - Akzent6 3 4 3" xfId="968" xr:uid="{C653EDE3-6B5A-41F0-AB06-AD9E19027BB7}"/>
    <cellStyle name="40 % - Akzent6 3 4 3 2" xfId="2312" xr:uid="{A1F53326-E44A-4147-AD75-1D941015A7F6}"/>
    <cellStyle name="40 % - Akzent6 3 4 3 3" xfId="3656" xr:uid="{B25360AD-FE19-4913-AEDD-5F88DEC30EAB}"/>
    <cellStyle name="40 % - Akzent6 3 4 4" xfId="1640" xr:uid="{92E85580-756B-4CAE-840B-9D784578B18D}"/>
    <cellStyle name="40 % - Akzent6 3 4 5" xfId="2984" xr:uid="{37347A32-7685-43EC-AC05-255113819996}"/>
    <cellStyle name="40 % - Akzent6 3 5" xfId="408" xr:uid="{4A927904-BC05-46C0-9E98-3D5584096B4E}"/>
    <cellStyle name="40 % - Akzent6 3 5 2" xfId="1080" xr:uid="{7B364A77-0A22-46AF-924D-C8C74EFCF7E8}"/>
    <cellStyle name="40 % - Akzent6 3 5 2 2" xfId="2424" xr:uid="{8A2A058D-D066-40FC-8BCA-47E8B742638A}"/>
    <cellStyle name="40 % - Akzent6 3 5 2 3" xfId="3768" xr:uid="{8E27EDBA-3F7F-41CF-8E71-165EBC36F4FF}"/>
    <cellStyle name="40 % - Akzent6 3 5 3" xfId="1752" xr:uid="{1D662EE7-AA58-4027-A8E1-367C3A8991A3}"/>
    <cellStyle name="40 % - Akzent6 3 5 4" xfId="3096" xr:uid="{643456CC-D985-48B3-AADB-A7BE85EE3B0D}"/>
    <cellStyle name="40 % - Akzent6 3 6" xfId="744" xr:uid="{41650231-7858-4831-961E-3EA7A05DDB1E}"/>
    <cellStyle name="40 % - Akzent6 3 6 2" xfId="2088" xr:uid="{ACBB35FB-AA7A-4EFB-9617-C537B038FD94}"/>
    <cellStyle name="40 % - Akzent6 3 6 3" xfId="3432" xr:uid="{079AB6F3-03DB-446C-B552-0E6CDC3E5F2A}"/>
    <cellStyle name="40 % - Akzent6 3 7" xfId="1416" xr:uid="{30DC2A65-F7BA-4CC8-96FC-F6736A5F31BE}"/>
    <cellStyle name="40 % - Akzent6 3 8" xfId="2760" xr:uid="{76A9100B-CCB0-4362-96A5-72867C4E4453}"/>
    <cellStyle name="40 % - Akzent6 4" xfId="100" xr:uid="{EA9CAB84-CBFF-4671-98A7-3FC627A7E3DB}"/>
    <cellStyle name="40 % - Akzent6 4 2" xfId="212" xr:uid="{D706B33B-25B2-41FD-A96D-4B8632238AAA}"/>
    <cellStyle name="40 % - Akzent6 4 2 2" xfId="548" xr:uid="{22B8F59C-6153-488E-BC59-2155FB3E5BB8}"/>
    <cellStyle name="40 % - Akzent6 4 2 2 2" xfId="1220" xr:uid="{3E645210-09CE-4439-9076-87537E9540BF}"/>
    <cellStyle name="40 % - Akzent6 4 2 2 2 2" xfId="2564" xr:uid="{0F3BAAF0-12DF-4D8A-A880-82C1459B6D8E}"/>
    <cellStyle name="40 % - Akzent6 4 2 2 2 3" xfId="3908" xr:uid="{B6C63821-5ABB-4057-B2CB-04EE64774898}"/>
    <cellStyle name="40 % - Akzent6 4 2 2 3" xfId="1892" xr:uid="{1D47C6AA-9290-4BDE-A482-85F2B42B9C57}"/>
    <cellStyle name="40 % - Akzent6 4 2 2 4" xfId="3236" xr:uid="{409C188A-BC9B-439A-A075-EF4E4ACF22DB}"/>
    <cellStyle name="40 % - Akzent6 4 2 3" xfId="884" xr:uid="{6E7F54FE-E1E8-4E90-8E8D-D625E00E93C2}"/>
    <cellStyle name="40 % - Akzent6 4 2 3 2" xfId="2228" xr:uid="{172CABE1-9729-446D-A5DC-8F287F6AF002}"/>
    <cellStyle name="40 % - Akzent6 4 2 3 3" xfId="3572" xr:uid="{8DE2AA5C-D524-4BF4-B287-F06E47155B57}"/>
    <cellStyle name="40 % - Akzent6 4 2 4" xfId="1556" xr:uid="{83DD9529-F3F8-48D2-989C-9EB435ECDCBD}"/>
    <cellStyle name="40 % - Akzent6 4 2 5" xfId="2900" xr:uid="{585929BC-CA64-492A-B74C-C1E0E8951366}"/>
    <cellStyle name="40 % - Akzent6 4 3" xfId="324" xr:uid="{0828BE3D-360F-4A72-BC86-A879D99D57FE}"/>
    <cellStyle name="40 % - Akzent6 4 3 2" xfId="660" xr:uid="{AE44FE60-A00D-42AE-8E4F-9B0992EA5C51}"/>
    <cellStyle name="40 % - Akzent6 4 3 2 2" xfId="1332" xr:uid="{D2A7F05A-AEBB-4DDA-81B7-934014F328A8}"/>
    <cellStyle name="40 % - Akzent6 4 3 2 2 2" xfId="2676" xr:uid="{C82484F7-A083-44C2-AFD0-88BC21811699}"/>
    <cellStyle name="40 % - Akzent6 4 3 2 2 3" xfId="4020" xr:uid="{52B7A389-913C-4C1B-8AA0-C39CAF45C73A}"/>
    <cellStyle name="40 % - Akzent6 4 3 2 3" xfId="2004" xr:uid="{C11E0DF3-A5EF-490E-A790-D733A00D173F}"/>
    <cellStyle name="40 % - Akzent6 4 3 2 4" xfId="3348" xr:uid="{DE587A67-56AE-400D-9CBB-E0896BD97E25}"/>
    <cellStyle name="40 % - Akzent6 4 3 3" xfId="996" xr:uid="{92EE79B9-F699-47B8-8C24-99EED7BAFF89}"/>
    <cellStyle name="40 % - Akzent6 4 3 3 2" xfId="2340" xr:uid="{C2F6BB6F-AAF8-4EDB-B68B-957F3D673B1B}"/>
    <cellStyle name="40 % - Akzent6 4 3 3 3" xfId="3684" xr:uid="{313DEC6D-94DC-41CB-81A9-9608243966D6}"/>
    <cellStyle name="40 % - Akzent6 4 3 4" xfId="1668" xr:uid="{D93CCA58-AAD7-4557-A256-2AB326A144D5}"/>
    <cellStyle name="40 % - Akzent6 4 3 5" xfId="3012" xr:uid="{426EE6FB-0846-4CB2-9529-72A1E443996F}"/>
    <cellStyle name="40 % - Akzent6 4 4" xfId="436" xr:uid="{33D20C9C-6B12-4725-96C3-86F2A30CD915}"/>
    <cellStyle name="40 % - Akzent6 4 4 2" xfId="1108" xr:uid="{A7E464EE-6A53-4662-848A-545EE6A98655}"/>
    <cellStyle name="40 % - Akzent6 4 4 2 2" xfId="2452" xr:uid="{F0E02159-C2CC-4748-91C8-B5D754B964AA}"/>
    <cellStyle name="40 % - Akzent6 4 4 2 3" xfId="3796" xr:uid="{E7214FC1-8815-44EF-BDDE-D5B7CA8D32CA}"/>
    <cellStyle name="40 % - Akzent6 4 4 3" xfId="1780" xr:uid="{568BB9ED-10C0-438B-9C3B-9014C2A7C6C3}"/>
    <cellStyle name="40 % - Akzent6 4 4 4" xfId="3124" xr:uid="{01EADD00-C044-4D26-8EFB-D31C11EB0CDA}"/>
    <cellStyle name="40 % - Akzent6 4 5" xfId="772" xr:uid="{A8106A17-CC68-4AF0-A260-3F727826C366}"/>
    <cellStyle name="40 % - Akzent6 4 5 2" xfId="2116" xr:uid="{354E79AA-204B-4167-953F-AB7D4DDD9B71}"/>
    <cellStyle name="40 % - Akzent6 4 5 3" xfId="3460" xr:uid="{6C5D381E-A2A7-4C3F-AD1A-FD3A5387A7A5}"/>
    <cellStyle name="40 % - Akzent6 4 6" xfId="1444" xr:uid="{3F178977-D02F-4AFF-8226-9C7652C375EE}"/>
    <cellStyle name="40 % - Akzent6 4 7" xfId="2788" xr:uid="{54EBA82F-2192-4D18-858D-0B1F5402B3AE}"/>
    <cellStyle name="40 % - Akzent6 5" xfId="156" xr:uid="{A3F8F443-7294-4486-B218-76491A25557E}"/>
    <cellStyle name="40 % - Akzent6 5 2" xfId="492" xr:uid="{5D2BF6C8-305F-443A-A254-BAE506FAA921}"/>
    <cellStyle name="40 % - Akzent6 5 2 2" xfId="1164" xr:uid="{5CCA1856-AE6C-4023-BF2E-6999F0845D68}"/>
    <cellStyle name="40 % - Akzent6 5 2 2 2" xfId="2508" xr:uid="{E0A73603-1781-4FF7-93C9-AB6C13A81823}"/>
    <cellStyle name="40 % - Akzent6 5 2 2 3" xfId="3852" xr:uid="{1C66D6FC-24DD-4C06-9847-83E4F56BC0F4}"/>
    <cellStyle name="40 % - Akzent6 5 2 3" xfId="1836" xr:uid="{2A7DDE09-0D96-4EC7-B612-C927D717B4C3}"/>
    <cellStyle name="40 % - Akzent6 5 2 4" xfId="3180" xr:uid="{E82EE847-6F87-4EDD-A469-766009A6E768}"/>
    <cellStyle name="40 % - Akzent6 5 3" xfId="828" xr:uid="{3C279BF4-F438-4970-A09B-49A4AE5CB1A2}"/>
    <cellStyle name="40 % - Akzent6 5 3 2" xfId="2172" xr:uid="{762F7360-9F35-4610-9918-F4E7C650C391}"/>
    <cellStyle name="40 % - Akzent6 5 3 3" xfId="3516" xr:uid="{8E4CA033-70CF-4863-876D-AF634CD77A1A}"/>
    <cellStyle name="40 % - Akzent6 5 4" xfId="1500" xr:uid="{F6B91F78-4F6B-47B0-A6C6-A5718FCE9285}"/>
    <cellStyle name="40 % - Akzent6 5 5" xfId="2844" xr:uid="{17BB2B27-E5F5-4EEA-9E6E-0C6EBD045EA4}"/>
    <cellStyle name="40 % - Akzent6 6" xfId="268" xr:uid="{4A3E4464-0E59-4B08-9250-2A0C0A200893}"/>
    <cellStyle name="40 % - Akzent6 6 2" xfId="604" xr:uid="{2F00A0A9-5350-48A2-BF1C-D322339BD469}"/>
    <cellStyle name="40 % - Akzent6 6 2 2" xfId="1276" xr:uid="{2D0A41FF-5672-4F64-84FB-9558DCF3D200}"/>
    <cellStyle name="40 % - Akzent6 6 2 2 2" xfId="2620" xr:uid="{F4D08754-091D-490E-8034-9285842884E0}"/>
    <cellStyle name="40 % - Akzent6 6 2 2 3" xfId="3964" xr:uid="{4DA1D5E1-36C8-4AAF-BF8F-06D979932F8B}"/>
    <cellStyle name="40 % - Akzent6 6 2 3" xfId="1948" xr:uid="{471AB5C8-0E7D-4D7A-AF91-3650CA04E3F5}"/>
    <cellStyle name="40 % - Akzent6 6 2 4" xfId="3292" xr:uid="{B408431C-2E59-4394-B7C7-6820660EABAB}"/>
    <cellStyle name="40 % - Akzent6 6 3" xfId="940" xr:uid="{66F14C37-D85B-4E26-B28C-A611A602AA13}"/>
    <cellStyle name="40 % - Akzent6 6 3 2" xfId="2284" xr:uid="{94278330-F133-4CCE-B95E-2B88BE230AC2}"/>
    <cellStyle name="40 % - Akzent6 6 3 3" xfId="3628" xr:uid="{214ACEE1-387C-498A-91E5-4D7B614397E2}"/>
    <cellStyle name="40 % - Akzent6 6 4" xfId="1612" xr:uid="{C74FC5AA-DE1F-4CE9-B12A-6DD46A669292}"/>
    <cellStyle name="40 % - Akzent6 6 5" xfId="2956" xr:uid="{C14B826B-1269-4F79-AB86-148524E1857D}"/>
    <cellStyle name="40 % - Akzent6 7" xfId="380" xr:uid="{65B87E68-B8EA-4AA2-AE78-055B0E9AA1F6}"/>
    <cellStyle name="40 % - Akzent6 7 2" xfId="1052" xr:uid="{747CB575-6159-4293-9EC7-C61E9E7ECF9B}"/>
    <cellStyle name="40 % - Akzent6 7 2 2" xfId="2396" xr:uid="{195E9F48-F6C2-42EE-A587-D1365DF00922}"/>
    <cellStyle name="40 % - Akzent6 7 2 3" xfId="3740" xr:uid="{2C48F426-69AC-4556-B8F3-CB72CE148F70}"/>
    <cellStyle name="40 % - Akzent6 7 3" xfId="1724" xr:uid="{0D294947-9165-4546-A368-2E8FC3496C63}"/>
    <cellStyle name="40 % - Akzent6 7 4" xfId="3068" xr:uid="{0C326C65-1BAD-48E6-BAB7-D46A523D48FE}"/>
    <cellStyle name="40 % - Akzent6 8" xfId="716" xr:uid="{7FB14118-C6D0-494E-8366-B6DFF05E8D2D}"/>
    <cellStyle name="40 % - Akzent6 8 2" xfId="2060" xr:uid="{C9291782-F0FD-44A5-9D5F-754A22CCCD11}"/>
    <cellStyle name="40 % - Akzent6 8 3" xfId="3404" xr:uid="{5951E50D-C54C-4EB8-932A-2EE89E437B4B}"/>
    <cellStyle name="40 % - Akzent6 9" xfId="1388" xr:uid="{3872FE97-3C15-43A6-98AF-351AA126CDFD}"/>
    <cellStyle name="60 % - Akzent1 2" xfId="23" xr:uid="{1D6D342C-FDA4-4386-BCFE-5A1466EF7943}"/>
    <cellStyle name="60 % - Akzent2 2" xfId="27" xr:uid="{5F40135A-0EEF-496F-8208-20A2471808A8}"/>
    <cellStyle name="60 % - Akzent3 2" xfId="31" xr:uid="{FE7B982F-A8DA-499F-9BEF-C28DE9F78C9C}"/>
    <cellStyle name="60 % - Akzent4 2" xfId="35" xr:uid="{18D4F27B-CC0F-4E6F-AC52-9ADBED968C8F}"/>
    <cellStyle name="60 % - Akzent5 2" xfId="39" xr:uid="{D808CDCC-7BC5-4415-AB20-202FF9EF3344}"/>
    <cellStyle name="60 % - Akzent6 2" xfId="43" xr:uid="{298AD793-DEB0-4C40-BBFD-B113D594616B}"/>
    <cellStyle name="Akzent1 2" xfId="20" xr:uid="{582CB98F-7A68-4BBD-9E49-53744B10498A}"/>
    <cellStyle name="Akzent2 2" xfId="24" xr:uid="{8C8B5DDD-8E26-484A-852C-950BFDFA1046}"/>
    <cellStyle name="Akzent3 2" xfId="28" xr:uid="{CF2D45D7-B5A3-43E8-9658-26986B610583}"/>
    <cellStyle name="Akzent4 2" xfId="32" xr:uid="{1CDC1CB5-D345-4A24-9F0E-2A97691FFC3B}"/>
    <cellStyle name="Akzent5 2" xfId="36" xr:uid="{7CC8A61D-7FD7-4AE0-8AE9-298480F4256B}"/>
    <cellStyle name="Akzent6 2" xfId="40" xr:uid="{ED943824-E601-40BB-9D71-7A3D85E10726}"/>
    <cellStyle name="Ausgabe 2" xfId="13" xr:uid="{F7124E8B-B607-4F22-8EAC-9346F0453AB5}"/>
    <cellStyle name="Berechnung 2" xfId="14" xr:uid="{19A1A631-FB6C-4655-B389-CD825061CCAD}"/>
    <cellStyle name="Eingabe 2" xfId="12" xr:uid="{08354C19-9C01-4DD6-B116-BC360C79AA38}"/>
    <cellStyle name="Ergebnis 2" xfId="19" xr:uid="{98FFEA2E-BDC5-4928-8829-DB504403345B}"/>
    <cellStyle name="Erklärender Text 2" xfId="18" xr:uid="{054F606C-7A0C-4AD4-B49E-DE0D3733C3CF}"/>
    <cellStyle name="Gut 2" xfId="9" xr:uid="{995D03A9-1E0E-4621-AA7A-5951BC72A807}"/>
    <cellStyle name="Hyperlink 3" xfId="4067" xr:uid="{1DC43127-F05C-43AE-83E9-04752691F405}"/>
    <cellStyle name="Hyperlink 4" xfId="4066" xr:uid="{21091291-7960-404E-BE81-BCF2734AFBDB}"/>
    <cellStyle name="Neutral 2" xfId="11" xr:uid="{4F0FB5F3-1A3F-43F2-AC84-03EAD6A328C7}"/>
    <cellStyle name="Notiz 2" xfId="45" xr:uid="{D1D04684-8426-461A-9953-B4D482EEFE66}"/>
    <cellStyle name="Notiz 2 10" xfId="2734" xr:uid="{A38148B0-0519-4341-974A-8D61C104E813}"/>
    <cellStyle name="Notiz 2 2" xfId="60" xr:uid="{33E12C23-53C3-4257-BB18-E1C2D23D1D11}"/>
    <cellStyle name="Notiz 2 2 2" xfId="88" xr:uid="{A2C4EE33-0A2D-4D29-953C-53126300A0B1}"/>
    <cellStyle name="Notiz 2 2 2 2" xfId="144" xr:uid="{47A34815-CF24-4DB7-8FB5-F63439925F1F}"/>
    <cellStyle name="Notiz 2 2 2 2 2" xfId="256" xr:uid="{FE2C89F7-E3D4-4E3D-9316-0E89B323F5BC}"/>
    <cellStyle name="Notiz 2 2 2 2 2 2" xfId="592" xr:uid="{CEDFF2DA-D36E-4BF6-B023-6EDD1CED7D0D}"/>
    <cellStyle name="Notiz 2 2 2 2 2 2 2" xfId="1264" xr:uid="{66ED2407-66FF-486E-A4BB-DA401D55F08C}"/>
    <cellStyle name="Notiz 2 2 2 2 2 2 2 2" xfId="2608" xr:uid="{30DE5396-7024-4B50-AC97-43F5989272DD}"/>
    <cellStyle name="Notiz 2 2 2 2 2 2 2 3" xfId="3952" xr:uid="{65C3BE7D-D078-44FF-9797-5B9836C38380}"/>
    <cellStyle name="Notiz 2 2 2 2 2 2 3" xfId="1936" xr:uid="{78DD2DDB-E30E-47C6-88D4-DB783CB4319B}"/>
    <cellStyle name="Notiz 2 2 2 2 2 2 4" xfId="3280" xr:uid="{8FDA2831-8D05-4837-BF7F-C53E67428C7E}"/>
    <cellStyle name="Notiz 2 2 2 2 2 3" xfId="928" xr:uid="{069454DB-7153-4864-9625-DE463039D036}"/>
    <cellStyle name="Notiz 2 2 2 2 2 3 2" xfId="2272" xr:uid="{406910D6-4C07-42AF-9919-7082ADBB8D86}"/>
    <cellStyle name="Notiz 2 2 2 2 2 3 3" xfId="3616" xr:uid="{D4DE07DA-CF08-4EF1-899D-920D36649F2E}"/>
    <cellStyle name="Notiz 2 2 2 2 2 4" xfId="1600" xr:uid="{7389963C-71DF-4FE4-99AA-AB9E4C79B1E9}"/>
    <cellStyle name="Notiz 2 2 2 2 2 5" xfId="2944" xr:uid="{1642503A-0E5C-41C8-9F17-0DD3E603EC22}"/>
    <cellStyle name="Notiz 2 2 2 2 3" xfId="368" xr:uid="{EEAC7D50-46E6-428E-B972-648BF6CF67C7}"/>
    <cellStyle name="Notiz 2 2 2 2 3 2" xfId="704" xr:uid="{C9372644-8EED-4179-8445-91553388AC46}"/>
    <cellStyle name="Notiz 2 2 2 2 3 2 2" xfId="1376" xr:uid="{759E3363-263B-4472-997D-42476B1F4D5C}"/>
    <cellStyle name="Notiz 2 2 2 2 3 2 2 2" xfId="2720" xr:uid="{6308619E-956F-4FBA-8DA1-C2C0A16C829F}"/>
    <cellStyle name="Notiz 2 2 2 2 3 2 2 3" xfId="4064" xr:uid="{FBB2C8DE-D148-4AEF-80EC-25124437F826}"/>
    <cellStyle name="Notiz 2 2 2 2 3 2 3" xfId="2048" xr:uid="{A921D970-167D-4FA3-B0AF-1D9187D6FB0D}"/>
    <cellStyle name="Notiz 2 2 2 2 3 2 4" xfId="3392" xr:uid="{9E93E617-17A2-4BA9-BE24-AB8ADDB51E9C}"/>
    <cellStyle name="Notiz 2 2 2 2 3 3" xfId="1040" xr:uid="{CAFEA2D9-D7DA-467C-80AD-B7B296FED687}"/>
    <cellStyle name="Notiz 2 2 2 2 3 3 2" xfId="2384" xr:uid="{32D9C80B-F6F1-40D2-A8FA-016BBC1A9CD0}"/>
    <cellStyle name="Notiz 2 2 2 2 3 3 3" xfId="3728" xr:uid="{055AE108-E110-4D81-9CE7-6AE795C50F8C}"/>
    <cellStyle name="Notiz 2 2 2 2 3 4" xfId="1712" xr:uid="{1D4BF7AB-D2B4-4A79-9146-9D3313176DED}"/>
    <cellStyle name="Notiz 2 2 2 2 3 5" xfId="3056" xr:uid="{DCB6ABDA-EC44-430F-97AF-7F9AE3C222F1}"/>
    <cellStyle name="Notiz 2 2 2 2 4" xfId="480" xr:uid="{B3BA7E84-2833-4DD5-B449-5185ABD7CF77}"/>
    <cellStyle name="Notiz 2 2 2 2 4 2" xfId="1152" xr:uid="{66828268-B916-4DAA-A235-D3E11AB46661}"/>
    <cellStyle name="Notiz 2 2 2 2 4 2 2" xfId="2496" xr:uid="{658E9AE3-E939-4B65-BDEC-508B33FD9776}"/>
    <cellStyle name="Notiz 2 2 2 2 4 2 3" xfId="3840" xr:uid="{F0AC6077-B8C1-4277-8F19-15B66F25D5D8}"/>
    <cellStyle name="Notiz 2 2 2 2 4 3" xfId="1824" xr:uid="{79303712-B445-4606-BFD3-DA0BAE209600}"/>
    <cellStyle name="Notiz 2 2 2 2 4 4" xfId="3168" xr:uid="{1D84D47D-3FE6-4445-92E0-2D2A8D6EF265}"/>
    <cellStyle name="Notiz 2 2 2 2 5" xfId="816" xr:uid="{CB4E7D0E-AF50-4312-A342-9EA02766A859}"/>
    <cellStyle name="Notiz 2 2 2 2 5 2" xfId="2160" xr:uid="{12DAA2C0-C3C3-4C29-B1E1-870CC535D4B1}"/>
    <cellStyle name="Notiz 2 2 2 2 5 3" xfId="3504" xr:uid="{FF7F912A-3E3F-4CD0-B504-5101CC81CEA6}"/>
    <cellStyle name="Notiz 2 2 2 2 6" xfId="1488" xr:uid="{17F295D3-2DA3-4305-828B-40D60298634F}"/>
    <cellStyle name="Notiz 2 2 2 2 7" xfId="2832" xr:uid="{C4502851-87B3-4420-92F4-38B33701B693}"/>
    <cellStyle name="Notiz 2 2 2 3" xfId="200" xr:uid="{8F4DDE54-4BDE-4F51-B1B4-1D5DC3AEF3CB}"/>
    <cellStyle name="Notiz 2 2 2 3 2" xfId="536" xr:uid="{20FE2248-FED0-48C4-A744-200C0CB50227}"/>
    <cellStyle name="Notiz 2 2 2 3 2 2" xfId="1208" xr:uid="{2CEDA632-FD6B-4676-A7EC-D68082F23474}"/>
    <cellStyle name="Notiz 2 2 2 3 2 2 2" xfId="2552" xr:uid="{F2690A98-2B0D-40FC-B4B5-C929EACBCA2F}"/>
    <cellStyle name="Notiz 2 2 2 3 2 2 3" xfId="3896" xr:uid="{8AFDCD39-3B6E-4C8A-8D21-9DD0EF216766}"/>
    <cellStyle name="Notiz 2 2 2 3 2 3" xfId="1880" xr:uid="{AF09CD5A-ED8E-43A4-A602-75BC816D9E24}"/>
    <cellStyle name="Notiz 2 2 2 3 2 4" xfId="3224" xr:uid="{178E1448-E60C-4DD4-8BC9-7CF083B3D3E8}"/>
    <cellStyle name="Notiz 2 2 2 3 3" xfId="872" xr:uid="{6BC532CF-20B9-43BB-8B28-DC57B3F185F2}"/>
    <cellStyle name="Notiz 2 2 2 3 3 2" xfId="2216" xr:uid="{366AB6CD-26C4-4D98-91D8-9EE3E85C9940}"/>
    <cellStyle name="Notiz 2 2 2 3 3 3" xfId="3560" xr:uid="{43ED5425-CF64-4E12-ABA1-C00F6443F124}"/>
    <cellStyle name="Notiz 2 2 2 3 4" xfId="1544" xr:uid="{D6E3D4FB-996E-4FD7-8C89-7EC4BAB39B95}"/>
    <cellStyle name="Notiz 2 2 2 3 5" xfId="2888" xr:uid="{B4B48900-961D-4E14-B139-7C14EB37EC9E}"/>
    <cellStyle name="Notiz 2 2 2 4" xfId="312" xr:uid="{CFFDB5FE-8A44-41A8-AA6D-6C9A65F72DF0}"/>
    <cellStyle name="Notiz 2 2 2 4 2" xfId="648" xr:uid="{480171F4-8842-47CD-8D1B-4E5095118FEB}"/>
    <cellStyle name="Notiz 2 2 2 4 2 2" xfId="1320" xr:uid="{D5E4EBA3-426A-4929-BB89-885D6D016E82}"/>
    <cellStyle name="Notiz 2 2 2 4 2 2 2" xfId="2664" xr:uid="{D62E98A1-9B04-40C4-B8AD-13E270420A38}"/>
    <cellStyle name="Notiz 2 2 2 4 2 2 3" xfId="4008" xr:uid="{9F0D135D-8688-43BD-9EFD-9B37F0FA12D2}"/>
    <cellStyle name="Notiz 2 2 2 4 2 3" xfId="1992" xr:uid="{9344877D-6661-4F52-9CBA-0334B2C4C4B2}"/>
    <cellStyle name="Notiz 2 2 2 4 2 4" xfId="3336" xr:uid="{32DABB09-122F-49C5-9912-ED2D9544A7BC}"/>
    <cellStyle name="Notiz 2 2 2 4 3" xfId="984" xr:uid="{FBE1E759-5960-42A8-980E-8E623C6B848F}"/>
    <cellStyle name="Notiz 2 2 2 4 3 2" xfId="2328" xr:uid="{48A2EA01-2D3B-4E2F-8F02-A163F4E5FFED}"/>
    <cellStyle name="Notiz 2 2 2 4 3 3" xfId="3672" xr:uid="{70620CA6-CF6E-4BCD-8E08-8A065F7DC107}"/>
    <cellStyle name="Notiz 2 2 2 4 4" xfId="1656" xr:uid="{4F8F0CA7-422A-49C8-9745-CD6E71136ED6}"/>
    <cellStyle name="Notiz 2 2 2 4 5" xfId="3000" xr:uid="{26BE098F-6991-4940-AC1F-A480BD6119AF}"/>
    <cellStyle name="Notiz 2 2 2 5" xfId="424" xr:uid="{B382172F-26BE-4A13-9AF4-F90EBC4DFC30}"/>
    <cellStyle name="Notiz 2 2 2 5 2" xfId="1096" xr:uid="{489E98E9-3947-4BF2-AB97-E97A72FF43B7}"/>
    <cellStyle name="Notiz 2 2 2 5 2 2" xfId="2440" xr:uid="{0E190610-8870-4510-86B1-E009F93FF446}"/>
    <cellStyle name="Notiz 2 2 2 5 2 3" xfId="3784" xr:uid="{58265697-C37C-4A73-B2BC-A9FCEB5E64E7}"/>
    <cellStyle name="Notiz 2 2 2 5 3" xfId="1768" xr:uid="{C8579DB4-CAD3-4C7D-B5FD-DE10060AEC87}"/>
    <cellStyle name="Notiz 2 2 2 5 4" xfId="3112" xr:uid="{C982639E-C5B5-4DD2-86B9-AF27694AAEF3}"/>
    <cellStyle name="Notiz 2 2 2 6" xfId="760" xr:uid="{678B8424-8F90-4B94-826E-B59590F329BA}"/>
    <cellStyle name="Notiz 2 2 2 6 2" xfId="2104" xr:uid="{F2344FF0-E59B-433F-A109-60C236DAFB2E}"/>
    <cellStyle name="Notiz 2 2 2 6 3" xfId="3448" xr:uid="{E0BC6C9D-6E30-4438-8389-22119A1EF4C8}"/>
    <cellStyle name="Notiz 2 2 2 7" xfId="1432" xr:uid="{0006A9A0-EB40-40BE-BAC9-EC7B8CD9E71B}"/>
    <cellStyle name="Notiz 2 2 2 8" xfId="2776" xr:uid="{F0AAF0C3-770F-4521-82BB-5BADF6C25C6B}"/>
    <cellStyle name="Notiz 2 2 3" xfId="116" xr:uid="{AFA815BC-1D51-41E9-B616-63282E5F4ACE}"/>
    <cellStyle name="Notiz 2 2 3 2" xfId="228" xr:uid="{821C3B36-2A17-4242-881D-0583F4D2C848}"/>
    <cellStyle name="Notiz 2 2 3 2 2" xfId="564" xr:uid="{05E3B226-3997-418A-B309-BE20878075B3}"/>
    <cellStyle name="Notiz 2 2 3 2 2 2" xfId="1236" xr:uid="{6DEAB26E-9646-4073-8C67-D5C48B971783}"/>
    <cellStyle name="Notiz 2 2 3 2 2 2 2" xfId="2580" xr:uid="{2B54E5FC-230B-4F64-AEEE-CC05CFFE6DC4}"/>
    <cellStyle name="Notiz 2 2 3 2 2 2 3" xfId="3924" xr:uid="{2D174629-F644-4462-A484-4ECD1C8E840D}"/>
    <cellStyle name="Notiz 2 2 3 2 2 3" xfId="1908" xr:uid="{59E3BF55-A52E-4FE1-952D-56D18E900EB2}"/>
    <cellStyle name="Notiz 2 2 3 2 2 4" xfId="3252" xr:uid="{4ECA6D20-F144-4A0A-A9E4-16BAB922D527}"/>
    <cellStyle name="Notiz 2 2 3 2 3" xfId="900" xr:uid="{B77600FF-4A6F-4A7D-A9C8-A258E64EA0E4}"/>
    <cellStyle name="Notiz 2 2 3 2 3 2" xfId="2244" xr:uid="{775C2D4D-37B3-4FC7-BB7D-7E98758F11DF}"/>
    <cellStyle name="Notiz 2 2 3 2 3 3" xfId="3588" xr:uid="{125B3E90-F9B8-4B18-A45F-C8F9D11E9C4B}"/>
    <cellStyle name="Notiz 2 2 3 2 4" xfId="1572" xr:uid="{F3D2B487-2DF3-4C8F-B14A-DE8A099B557B}"/>
    <cellStyle name="Notiz 2 2 3 2 5" xfId="2916" xr:uid="{6471DFB2-A0D1-4F52-BB59-C74E3BC20FEA}"/>
    <cellStyle name="Notiz 2 2 3 3" xfId="340" xr:uid="{25E2AE1A-11B0-440A-BC75-E9353EAF747D}"/>
    <cellStyle name="Notiz 2 2 3 3 2" xfId="676" xr:uid="{E8FA66B0-F196-48FB-B231-FA755BF36B3D}"/>
    <cellStyle name="Notiz 2 2 3 3 2 2" xfId="1348" xr:uid="{C0719EAC-0D01-4F63-B8A9-FF384D1EDB21}"/>
    <cellStyle name="Notiz 2 2 3 3 2 2 2" xfId="2692" xr:uid="{E931B74A-9CF7-4119-92FD-29F52EAFDBBE}"/>
    <cellStyle name="Notiz 2 2 3 3 2 2 3" xfId="4036" xr:uid="{97499D1C-B738-4083-995D-4F0CBB278427}"/>
    <cellStyle name="Notiz 2 2 3 3 2 3" xfId="2020" xr:uid="{6AC543C6-644E-4692-B6AD-A81BC31D6BA8}"/>
    <cellStyle name="Notiz 2 2 3 3 2 4" xfId="3364" xr:uid="{8CC431E9-43B3-4691-8ECC-51947CD5468C}"/>
    <cellStyle name="Notiz 2 2 3 3 3" xfId="1012" xr:uid="{405494B8-A367-4F75-82BA-D96C3686E00B}"/>
    <cellStyle name="Notiz 2 2 3 3 3 2" xfId="2356" xr:uid="{4B713339-8100-4200-A4ED-619B49E2B08B}"/>
    <cellStyle name="Notiz 2 2 3 3 3 3" xfId="3700" xr:uid="{22DA1667-02F3-4B27-B40C-021FE350E0B5}"/>
    <cellStyle name="Notiz 2 2 3 3 4" xfId="1684" xr:uid="{139B534A-4C52-4821-9DAB-8A6652293293}"/>
    <cellStyle name="Notiz 2 2 3 3 5" xfId="3028" xr:uid="{78E6E872-8E66-4CB3-B985-E795216F93DD}"/>
    <cellStyle name="Notiz 2 2 3 4" xfId="452" xr:uid="{54D32FAF-1E28-4370-B322-50CCD57D4FAB}"/>
    <cellStyle name="Notiz 2 2 3 4 2" xfId="1124" xr:uid="{A5ABC225-052E-4C02-B92B-A19857F2B438}"/>
    <cellStyle name="Notiz 2 2 3 4 2 2" xfId="2468" xr:uid="{29458735-D6CD-45AC-B4BC-26E7638E420E}"/>
    <cellStyle name="Notiz 2 2 3 4 2 3" xfId="3812" xr:uid="{92D82F05-9C07-4BDE-BBAB-E3E8CE4299F1}"/>
    <cellStyle name="Notiz 2 2 3 4 3" xfId="1796" xr:uid="{18AB13D8-C7E2-4F5F-8A26-D04DFF7987D7}"/>
    <cellStyle name="Notiz 2 2 3 4 4" xfId="3140" xr:uid="{2302DE32-48F3-4704-BC3F-AF49C73D4162}"/>
    <cellStyle name="Notiz 2 2 3 5" xfId="788" xr:uid="{0EAB3DB5-31C5-45A5-8733-508FF25067F1}"/>
    <cellStyle name="Notiz 2 2 3 5 2" xfId="2132" xr:uid="{914AF5FA-11DB-4EE9-B3DE-1894B011D0C1}"/>
    <cellStyle name="Notiz 2 2 3 5 3" xfId="3476" xr:uid="{BD5A4246-5638-4BB8-87ED-275D0A4FD9CE}"/>
    <cellStyle name="Notiz 2 2 3 6" xfId="1460" xr:uid="{0F1F8A8E-F77A-48F1-A66C-6551C7BD30E8}"/>
    <cellStyle name="Notiz 2 2 3 7" xfId="2804" xr:uid="{8F12ADB0-DD5B-4447-B6AC-4C621001D48D}"/>
    <cellStyle name="Notiz 2 2 4" xfId="172" xr:uid="{948BEC31-C65A-4038-947B-225F31A58765}"/>
    <cellStyle name="Notiz 2 2 4 2" xfId="508" xr:uid="{A5D0F37E-BB2B-45AB-8D75-B490786BAF00}"/>
    <cellStyle name="Notiz 2 2 4 2 2" xfId="1180" xr:uid="{DA0645FD-CDAD-4692-BC31-08315F1DBD50}"/>
    <cellStyle name="Notiz 2 2 4 2 2 2" xfId="2524" xr:uid="{A87BD3ED-3D92-488B-A48E-E062B109E2B7}"/>
    <cellStyle name="Notiz 2 2 4 2 2 3" xfId="3868" xr:uid="{B0FF9906-ABDE-4E0D-9957-C268A0D9ADED}"/>
    <cellStyle name="Notiz 2 2 4 2 3" xfId="1852" xr:uid="{6A2EC9FE-59C5-4461-B3FD-C44568738387}"/>
    <cellStyle name="Notiz 2 2 4 2 4" xfId="3196" xr:uid="{3F9C7A73-EDDF-4A4E-91DF-29F828C7F7A8}"/>
    <cellStyle name="Notiz 2 2 4 3" xfId="844" xr:uid="{DB0C83D7-66A1-4C65-811B-27D2AC9A2513}"/>
    <cellStyle name="Notiz 2 2 4 3 2" xfId="2188" xr:uid="{5AA15451-5FBE-4E93-9940-67864E2B4853}"/>
    <cellStyle name="Notiz 2 2 4 3 3" xfId="3532" xr:uid="{0EB0CDA2-49AB-4AEE-9271-EE6D1F2B65B1}"/>
    <cellStyle name="Notiz 2 2 4 4" xfId="1516" xr:uid="{DF125A5B-6177-4456-AFA8-EC0E00EB0F78}"/>
    <cellStyle name="Notiz 2 2 4 5" xfId="2860" xr:uid="{15B07FAA-43D9-4404-8794-935AAA779ED7}"/>
    <cellStyle name="Notiz 2 2 5" xfId="284" xr:uid="{67808AC8-9CDD-481B-9387-576048C3885B}"/>
    <cellStyle name="Notiz 2 2 5 2" xfId="620" xr:uid="{8CA796D3-599A-48F1-9D65-A8F6BFB06482}"/>
    <cellStyle name="Notiz 2 2 5 2 2" xfId="1292" xr:uid="{6756445F-2593-4BA7-9059-320C4C1F0E20}"/>
    <cellStyle name="Notiz 2 2 5 2 2 2" xfId="2636" xr:uid="{5F0BF2F8-07F4-4543-A4D7-518C6CD47E1B}"/>
    <cellStyle name="Notiz 2 2 5 2 2 3" xfId="3980" xr:uid="{7D9511B7-A9C0-4C95-8A50-84CEC110704A}"/>
    <cellStyle name="Notiz 2 2 5 2 3" xfId="1964" xr:uid="{13E36A11-053C-467A-A092-77A9721DCC4C}"/>
    <cellStyle name="Notiz 2 2 5 2 4" xfId="3308" xr:uid="{A736263B-DC36-4634-A6A0-A9E4F79EC1C6}"/>
    <cellStyle name="Notiz 2 2 5 3" xfId="956" xr:uid="{7ED16D75-0241-4D61-B94F-420532E6FF13}"/>
    <cellStyle name="Notiz 2 2 5 3 2" xfId="2300" xr:uid="{5EED3D71-3CA1-482B-B4A9-35B76D3EE6FB}"/>
    <cellStyle name="Notiz 2 2 5 3 3" xfId="3644" xr:uid="{BCB1A8FA-7640-4554-B83F-E74EF8D4AD3D}"/>
    <cellStyle name="Notiz 2 2 5 4" xfId="1628" xr:uid="{07834E3A-3A99-4F77-BFF6-E4007186A8B6}"/>
    <cellStyle name="Notiz 2 2 5 5" xfId="2972" xr:uid="{7547AAAB-B77D-4D93-B5E3-D9EC4537D4C1}"/>
    <cellStyle name="Notiz 2 2 6" xfId="396" xr:uid="{320DB043-A14E-4EDC-8C0E-7A70BB101874}"/>
    <cellStyle name="Notiz 2 2 6 2" xfId="1068" xr:uid="{D37C1697-C8A3-480D-B18B-687A12826C06}"/>
    <cellStyle name="Notiz 2 2 6 2 2" xfId="2412" xr:uid="{F7C7AC78-01AA-4E6B-ACD9-E29BBFD7551F}"/>
    <cellStyle name="Notiz 2 2 6 2 3" xfId="3756" xr:uid="{E86C286C-6870-46E1-9A8C-E0823AD68BB0}"/>
    <cellStyle name="Notiz 2 2 6 3" xfId="1740" xr:uid="{63D8FF7E-D746-4124-9373-1776EEA7BF9A}"/>
    <cellStyle name="Notiz 2 2 6 4" xfId="3084" xr:uid="{28F87043-9CC8-4B96-90DE-2B1E747DF4B1}"/>
    <cellStyle name="Notiz 2 2 7" xfId="732" xr:uid="{48722405-9D93-44DD-8FDD-F41A02B71BE0}"/>
    <cellStyle name="Notiz 2 2 7 2" xfId="2076" xr:uid="{F726F927-A494-43DE-9281-8DC5FB9F9453}"/>
    <cellStyle name="Notiz 2 2 7 3" xfId="3420" xr:uid="{C8660FE2-C277-4C83-860B-51C4644CF3B6}"/>
    <cellStyle name="Notiz 2 2 8" xfId="1404" xr:uid="{E5F7B527-3F85-41B6-9F53-C4D12E730103}"/>
    <cellStyle name="Notiz 2 2 9" xfId="2748" xr:uid="{594E60A6-9C89-4F0A-914D-ADFFB1583DFC}"/>
    <cellStyle name="Notiz 2 3" xfId="74" xr:uid="{ECA391F7-3AA5-4507-A157-3A932C8C32DA}"/>
    <cellStyle name="Notiz 2 3 2" xfId="130" xr:uid="{7C0033A5-CA7B-46A3-8078-FE99387BE485}"/>
    <cellStyle name="Notiz 2 3 2 2" xfId="242" xr:uid="{5A5473FF-1DF0-4026-8D05-DB220F56969A}"/>
    <cellStyle name="Notiz 2 3 2 2 2" xfId="578" xr:uid="{FEA0C831-587F-49F3-A46B-87B5C1AE4002}"/>
    <cellStyle name="Notiz 2 3 2 2 2 2" xfId="1250" xr:uid="{1C3983E4-6199-4B8B-A180-E1D19631988C}"/>
    <cellStyle name="Notiz 2 3 2 2 2 2 2" xfId="2594" xr:uid="{5B203E15-E577-4D83-8E66-D78AF9434B4C}"/>
    <cellStyle name="Notiz 2 3 2 2 2 2 3" xfId="3938" xr:uid="{B1A25802-2831-4DB9-B885-1DE6EF3564AB}"/>
    <cellStyle name="Notiz 2 3 2 2 2 3" xfId="1922" xr:uid="{22289B97-4BBD-4A89-97DE-0164F3DAD80A}"/>
    <cellStyle name="Notiz 2 3 2 2 2 4" xfId="3266" xr:uid="{EFB2E4AE-2F2D-4FA7-A53D-1E8A74606978}"/>
    <cellStyle name="Notiz 2 3 2 2 3" xfId="914" xr:uid="{D14CD00F-0537-4F52-A419-017E6188C1E3}"/>
    <cellStyle name="Notiz 2 3 2 2 3 2" xfId="2258" xr:uid="{16C41EBB-CE14-45F5-807B-C1847FCBB4A8}"/>
    <cellStyle name="Notiz 2 3 2 2 3 3" xfId="3602" xr:uid="{17B7F0C7-F35D-41BA-8B15-76147E8701E2}"/>
    <cellStyle name="Notiz 2 3 2 2 4" xfId="1586" xr:uid="{CD336738-7EA2-41DF-8164-AA1D674BD926}"/>
    <cellStyle name="Notiz 2 3 2 2 5" xfId="2930" xr:uid="{F2F30C4A-768B-4794-BCFE-DE35D7A07E1A}"/>
    <cellStyle name="Notiz 2 3 2 3" xfId="354" xr:uid="{DB72D497-8445-4A8D-926D-626C0C1FA8A5}"/>
    <cellStyle name="Notiz 2 3 2 3 2" xfId="690" xr:uid="{49EA1D9A-1F5A-4925-AE3A-4B1C76C0F2F2}"/>
    <cellStyle name="Notiz 2 3 2 3 2 2" xfId="1362" xr:uid="{E7A52826-C224-474A-B64A-3B2DD44DED3B}"/>
    <cellStyle name="Notiz 2 3 2 3 2 2 2" xfId="2706" xr:uid="{5B93BCB9-1E9C-424E-A56D-C285B02BBAEB}"/>
    <cellStyle name="Notiz 2 3 2 3 2 2 3" xfId="4050" xr:uid="{E657781D-557D-4734-910A-D15A261CE2A3}"/>
    <cellStyle name="Notiz 2 3 2 3 2 3" xfId="2034" xr:uid="{947C744C-A7DA-451B-88BE-622C8B75C10D}"/>
    <cellStyle name="Notiz 2 3 2 3 2 4" xfId="3378" xr:uid="{81AD1D82-A150-4BFB-9746-96BB4DABCC3F}"/>
    <cellStyle name="Notiz 2 3 2 3 3" xfId="1026" xr:uid="{EDEBB4E8-36B6-4AC8-A2C9-42D7900901D2}"/>
    <cellStyle name="Notiz 2 3 2 3 3 2" xfId="2370" xr:uid="{DD8263EA-9542-4898-AE67-F50E366D16E1}"/>
    <cellStyle name="Notiz 2 3 2 3 3 3" xfId="3714" xr:uid="{4A35A3A9-AC7E-4263-885B-A0A9B640922B}"/>
    <cellStyle name="Notiz 2 3 2 3 4" xfId="1698" xr:uid="{671B0B8E-481B-4BD3-9B12-AA3DBA21EE0B}"/>
    <cellStyle name="Notiz 2 3 2 3 5" xfId="3042" xr:uid="{98072CEE-33A7-4E37-BB0B-19915BE80200}"/>
    <cellStyle name="Notiz 2 3 2 4" xfId="466" xr:uid="{28F08C9E-8BA3-421D-ABEF-1A32DD7D312B}"/>
    <cellStyle name="Notiz 2 3 2 4 2" xfId="1138" xr:uid="{A1D95556-27F5-45A3-ABA8-00CA2F181C7F}"/>
    <cellStyle name="Notiz 2 3 2 4 2 2" xfId="2482" xr:uid="{8E320E44-A760-46D9-91B7-62FEE9785658}"/>
    <cellStyle name="Notiz 2 3 2 4 2 3" xfId="3826" xr:uid="{C7CB31F1-918C-41BF-B7C8-6D8873A4B3E3}"/>
    <cellStyle name="Notiz 2 3 2 4 3" xfId="1810" xr:uid="{46FA69E2-AADC-4518-8774-884C851C8442}"/>
    <cellStyle name="Notiz 2 3 2 4 4" xfId="3154" xr:uid="{CBF7C2B1-9871-4BCA-B628-A044A5B226FF}"/>
    <cellStyle name="Notiz 2 3 2 5" xfId="802" xr:uid="{82CB3421-20F5-4610-8369-11DF1A2881E7}"/>
    <cellStyle name="Notiz 2 3 2 5 2" xfId="2146" xr:uid="{9B6C85E1-85B8-4269-A412-4BA7A727F701}"/>
    <cellStyle name="Notiz 2 3 2 5 3" xfId="3490" xr:uid="{889E3521-34BA-4A40-9A66-D28410DAD57C}"/>
    <cellStyle name="Notiz 2 3 2 6" xfId="1474" xr:uid="{062E5C13-F98D-4D88-B94F-3F99AB759C8C}"/>
    <cellStyle name="Notiz 2 3 2 7" xfId="2818" xr:uid="{CAEB6436-0C59-4F89-9A6B-3B1913D7DD87}"/>
    <cellStyle name="Notiz 2 3 3" xfId="186" xr:uid="{B43E56B2-C17F-4EFB-9A53-B49850ADE3A6}"/>
    <cellStyle name="Notiz 2 3 3 2" xfId="522" xr:uid="{E245BAFD-89DC-42C1-8DFB-6CB3FEA79F55}"/>
    <cellStyle name="Notiz 2 3 3 2 2" xfId="1194" xr:uid="{9488CD26-B54C-4153-A4AB-C486BBE3D030}"/>
    <cellStyle name="Notiz 2 3 3 2 2 2" xfId="2538" xr:uid="{9AA0D4DE-2960-40D5-B41D-68095B294FE4}"/>
    <cellStyle name="Notiz 2 3 3 2 2 3" xfId="3882" xr:uid="{101F56BC-BD49-4A58-938E-F3651FFDF872}"/>
    <cellStyle name="Notiz 2 3 3 2 3" xfId="1866" xr:uid="{B40C9B91-1651-447F-ADB5-428236F53EF3}"/>
    <cellStyle name="Notiz 2 3 3 2 4" xfId="3210" xr:uid="{CAE84985-00B2-4F8D-80B6-2705DE3C2DE5}"/>
    <cellStyle name="Notiz 2 3 3 3" xfId="858" xr:uid="{6FEF4E3C-DC8C-456F-9FF4-334EF1B34C0E}"/>
    <cellStyle name="Notiz 2 3 3 3 2" xfId="2202" xr:uid="{A9532BC5-9069-4910-AA9C-E2FC2139D2A1}"/>
    <cellStyle name="Notiz 2 3 3 3 3" xfId="3546" xr:uid="{EDBE0A5F-9F70-4084-9A72-0D7917FDD453}"/>
    <cellStyle name="Notiz 2 3 3 4" xfId="1530" xr:uid="{80FE515D-35E3-410D-B38C-380EAF595A3F}"/>
    <cellStyle name="Notiz 2 3 3 5" xfId="2874" xr:uid="{924DC450-ED04-4F63-AC5C-BED43F55B565}"/>
    <cellStyle name="Notiz 2 3 4" xfId="298" xr:uid="{CC9E2C9E-6AFC-4FF0-B054-E42D55023339}"/>
    <cellStyle name="Notiz 2 3 4 2" xfId="634" xr:uid="{DB4F7DA1-79CA-42F7-965B-7886D6802C33}"/>
    <cellStyle name="Notiz 2 3 4 2 2" xfId="1306" xr:uid="{471C3356-2534-4ECA-B18B-3924476FE894}"/>
    <cellStyle name="Notiz 2 3 4 2 2 2" xfId="2650" xr:uid="{73B389ED-BA5A-41CF-B828-DDA9E1F41769}"/>
    <cellStyle name="Notiz 2 3 4 2 2 3" xfId="3994" xr:uid="{1F9A1322-7D5B-4EA0-A3D2-B5139594604E}"/>
    <cellStyle name="Notiz 2 3 4 2 3" xfId="1978" xr:uid="{53842D2B-CD13-4937-A6E9-E8C62CA7232E}"/>
    <cellStyle name="Notiz 2 3 4 2 4" xfId="3322" xr:uid="{95099679-FE47-4F7F-AAA9-2871BAC53B7C}"/>
    <cellStyle name="Notiz 2 3 4 3" xfId="970" xr:uid="{864D6789-CA2D-49A1-8041-2D4960C3A627}"/>
    <cellStyle name="Notiz 2 3 4 3 2" xfId="2314" xr:uid="{8440C998-7EDC-4262-B91C-843A1D13D5B2}"/>
    <cellStyle name="Notiz 2 3 4 3 3" xfId="3658" xr:uid="{FC728920-E800-4E6F-9A65-479B803AA643}"/>
    <cellStyle name="Notiz 2 3 4 4" xfId="1642" xr:uid="{7480EEC9-F3B3-4E44-8EE5-C23A616A394C}"/>
    <cellStyle name="Notiz 2 3 4 5" xfId="2986" xr:uid="{58E88379-2C5A-43A7-82CC-9EA928D982B0}"/>
    <cellStyle name="Notiz 2 3 5" xfId="410" xr:uid="{C9BF4C42-6F8F-4176-89B8-695816F7874E}"/>
    <cellStyle name="Notiz 2 3 5 2" xfId="1082" xr:uid="{3F79260E-CD90-46EA-9FE6-91D19DED1E0C}"/>
    <cellStyle name="Notiz 2 3 5 2 2" xfId="2426" xr:uid="{B9077501-164C-4338-8776-BB9E0A9EDDAE}"/>
    <cellStyle name="Notiz 2 3 5 2 3" xfId="3770" xr:uid="{0E6E666E-7931-4A09-873B-42FE475556F7}"/>
    <cellStyle name="Notiz 2 3 5 3" xfId="1754" xr:uid="{C636EBA7-FAD3-43FD-AC38-0DF1BDDFAFE2}"/>
    <cellStyle name="Notiz 2 3 5 4" xfId="3098" xr:uid="{F8A5C12D-544C-410C-A7A2-86C5355C12F4}"/>
    <cellStyle name="Notiz 2 3 6" xfId="746" xr:uid="{9A30550C-7543-4C24-A9DE-C3FE3A50D3BB}"/>
    <cellStyle name="Notiz 2 3 6 2" xfId="2090" xr:uid="{DCD6B89A-24D0-4992-9052-8B09E8633A3C}"/>
    <cellStyle name="Notiz 2 3 6 3" xfId="3434" xr:uid="{2133B189-CFE6-4748-B6E2-EF5E7DD088B7}"/>
    <cellStyle name="Notiz 2 3 7" xfId="1418" xr:uid="{960D5851-3020-4CC1-899C-720700048FC8}"/>
    <cellStyle name="Notiz 2 3 8" xfId="2762" xr:uid="{DB121964-C13D-437C-B0A9-958B161A5CBA}"/>
    <cellStyle name="Notiz 2 4" xfId="102" xr:uid="{7A1F58A7-AEAF-4F03-88A1-482C8953DA18}"/>
    <cellStyle name="Notiz 2 4 2" xfId="214" xr:uid="{899119A3-20EB-46A9-BBC7-95A8C4F4FFFD}"/>
    <cellStyle name="Notiz 2 4 2 2" xfId="550" xr:uid="{997C909C-4D9C-455A-8DE2-989D3DA348FC}"/>
    <cellStyle name="Notiz 2 4 2 2 2" xfId="1222" xr:uid="{4CA92C22-B384-4D13-880E-B9CE57D01FA7}"/>
    <cellStyle name="Notiz 2 4 2 2 2 2" xfId="2566" xr:uid="{0B571E19-77D7-46F9-ADF2-89D47C3343C8}"/>
    <cellStyle name="Notiz 2 4 2 2 2 3" xfId="3910" xr:uid="{3C17FF6F-21B3-471B-A6B3-89EAD0857945}"/>
    <cellStyle name="Notiz 2 4 2 2 3" xfId="1894" xr:uid="{07337626-20CB-49AD-95FD-3CF182B5998F}"/>
    <cellStyle name="Notiz 2 4 2 2 4" xfId="3238" xr:uid="{03BA3522-5E5F-4B58-92F3-C315F463104C}"/>
    <cellStyle name="Notiz 2 4 2 3" xfId="886" xr:uid="{561DF6E5-E0D0-45D2-AC3E-A075C53909DD}"/>
    <cellStyle name="Notiz 2 4 2 3 2" xfId="2230" xr:uid="{8CA4AA41-75E8-4E5B-A972-221FA484350C}"/>
    <cellStyle name="Notiz 2 4 2 3 3" xfId="3574" xr:uid="{28274FC7-2D32-4AD8-A529-A6BF6B770055}"/>
    <cellStyle name="Notiz 2 4 2 4" xfId="1558" xr:uid="{D890EE42-8B3F-41ED-9EC5-4D876A64CBC5}"/>
    <cellStyle name="Notiz 2 4 2 5" xfId="2902" xr:uid="{2EE3E851-1C36-4B3D-9A49-FAD00F81E285}"/>
    <cellStyle name="Notiz 2 4 3" xfId="326" xr:uid="{288C7566-2EB5-42CE-A743-E6A8C0E1385D}"/>
    <cellStyle name="Notiz 2 4 3 2" xfId="662" xr:uid="{55CBCFFD-BBC7-4CBD-AF29-22FE122808D3}"/>
    <cellStyle name="Notiz 2 4 3 2 2" xfId="1334" xr:uid="{EA1775D9-5CCF-4E02-9C23-99801FDD1519}"/>
    <cellStyle name="Notiz 2 4 3 2 2 2" xfId="2678" xr:uid="{A0D15FDA-15AE-4837-8BC6-B6513715D891}"/>
    <cellStyle name="Notiz 2 4 3 2 2 3" xfId="4022" xr:uid="{9ACE795B-632C-4FF1-AE4F-47B18A42A8A7}"/>
    <cellStyle name="Notiz 2 4 3 2 3" xfId="2006" xr:uid="{237F95B6-5209-431D-9A21-A0FE12A242A4}"/>
    <cellStyle name="Notiz 2 4 3 2 4" xfId="3350" xr:uid="{50AF3628-1A29-4284-BE4D-5B83D03C5E29}"/>
    <cellStyle name="Notiz 2 4 3 3" xfId="998" xr:uid="{9C82AD4A-6DD8-4B0C-8E37-4DDABF78B609}"/>
    <cellStyle name="Notiz 2 4 3 3 2" xfId="2342" xr:uid="{25F71B56-8510-455B-BB2A-E82950A055F6}"/>
    <cellStyle name="Notiz 2 4 3 3 3" xfId="3686" xr:uid="{5FA936FC-C874-4B87-A43D-BB8CD4D23848}"/>
    <cellStyle name="Notiz 2 4 3 4" xfId="1670" xr:uid="{1998766C-99C7-4D10-A689-2FDEF7980B58}"/>
    <cellStyle name="Notiz 2 4 3 5" xfId="3014" xr:uid="{C4F406EE-68B7-4F91-9D77-D896871390B4}"/>
    <cellStyle name="Notiz 2 4 4" xfId="438" xr:uid="{90A26B44-6055-415D-BF7A-B8431D77ADD8}"/>
    <cellStyle name="Notiz 2 4 4 2" xfId="1110" xr:uid="{B9E082E0-38A5-4AEF-9D6F-DD19BA1A0A44}"/>
    <cellStyle name="Notiz 2 4 4 2 2" xfId="2454" xr:uid="{B13E3D35-AAA0-46B3-8DF8-D47287567420}"/>
    <cellStyle name="Notiz 2 4 4 2 3" xfId="3798" xr:uid="{C85D6277-2DD9-4251-BE33-1B089C6E356C}"/>
    <cellStyle name="Notiz 2 4 4 3" xfId="1782" xr:uid="{9436A158-495A-4AB7-950A-FB8B3094F6B6}"/>
    <cellStyle name="Notiz 2 4 4 4" xfId="3126" xr:uid="{BFCE6872-EBFC-40FD-B1C2-A5031BCD6D95}"/>
    <cellStyle name="Notiz 2 4 5" xfId="774" xr:uid="{CB6B07E3-7595-4BC2-88EE-26502ADF8762}"/>
    <cellStyle name="Notiz 2 4 5 2" xfId="2118" xr:uid="{7CEA28BC-DFD2-4436-A7BE-4079874A1132}"/>
    <cellStyle name="Notiz 2 4 5 3" xfId="3462" xr:uid="{4BC8DF78-4857-490B-9FB1-6862FCC65C10}"/>
    <cellStyle name="Notiz 2 4 6" xfId="1446" xr:uid="{F0077781-5FB0-48C3-9348-BB3D28D6C9BA}"/>
    <cellStyle name="Notiz 2 4 7" xfId="2790" xr:uid="{3F9BAD4D-6306-44DC-A03F-E9B640DDFA31}"/>
    <cellStyle name="Notiz 2 5" xfId="158" xr:uid="{F7146E30-5403-4AE1-89DA-578B07238053}"/>
    <cellStyle name="Notiz 2 5 2" xfId="494" xr:uid="{09E6CEC8-71A1-42FA-8501-0B717A22E779}"/>
    <cellStyle name="Notiz 2 5 2 2" xfId="1166" xr:uid="{6EF857FE-707C-4AD8-884A-E169796D4D72}"/>
    <cellStyle name="Notiz 2 5 2 2 2" xfId="2510" xr:uid="{0DB56FED-62ED-4A2E-83E0-B89D5FE1DCA8}"/>
    <cellStyle name="Notiz 2 5 2 2 3" xfId="3854" xr:uid="{E2FE8F4A-234D-4860-AAD7-7690D0ABCB01}"/>
    <cellStyle name="Notiz 2 5 2 3" xfId="1838" xr:uid="{0669F0FC-DF34-4CCD-A533-5615D5A39A43}"/>
    <cellStyle name="Notiz 2 5 2 4" xfId="3182" xr:uid="{554D321C-9C0F-4179-ADFB-DEB895E2AC94}"/>
    <cellStyle name="Notiz 2 5 3" xfId="830" xr:uid="{E9EE91F5-FEA4-44A1-9835-6DA023E64597}"/>
    <cellStyle name="Notiz 2 5 3 2" xfId="2174" xr:uid="{1AB2B938-C9A6-46BB-B3C1-CFB330ABD942}"/>
    <cellStyle name="Notiz 2 5 3 3" xfId="3518" xr:uid="{675A03B7-346B-4E10-9C54-B6575AFAA5D1}"/>
    <cellStyle name="Notiz 2 5 4" xfId="1502" xr:uid="{1563052E-4934-4609-8B4E-0A272BED6C5D}"/>
    <cellStyle name="Notiz 2 5 5" xfId="2846" xr:uid="{66DA76C3-7931-4EF1-933B-ADDC938AB2D9}"/>
    <cellStyle name="Notiz 2 6" xfId="270" xr:uid="{0171CED3-6C1A-4705-818E-0624D1A413C9}"/>
    <cellStyle name="Notiz 2 6 2" xfId="606" xr:uid="{0DE33ECE-DA2E-4489-BD78-22F9210CBE7A}"/>
    <cellStyle name="Notiz 2 6 2 2" xfId="1278" xr:uid="{CA807EEA-994E-49B1-981F-474E1D1B76F5}"/>
    <cellStyle name="Notiz 2 6 2 2 2" xfId="2622" xr:uid="{9F327BEA-7E40-4C52-9A09-67278AB61E73}"/>
    <cellStyle name="Notiz 2 6 2 2 3" xfId="3966" xr:uid="{83483A1C-DAAA-4869-BA68-B8D7F00E3997}"/>
    <cellStyle name="Notiz 2 6 2 3" xfId="1950" xr:uid="{E69982C3-5C29-4BD0-B1F2-5731934569C4}"/>
    <cellStyle name="Notiz 2 6 2 4" xfId="3294" xr:uid="{1E82ACDA-5321-4B03-A4D3-7D9232DA78D2}"/>
    <cellStyle name="Notiz 2 6 3" xfId="942" xr:uid="{F08E94B1-891C-4B07-9189-0903606BD576}"/>
    <cellStyle name="Notiz 2 6 3 2" xfId="2286" xr:uid="{98A9F4BE-DFD5-4824-B2EA-C1507F2E56DD}"/>
    <cellStyle name="Notiz 2 6 3 3" xfId="3630" xr:uid="{F4DAE190-7817-44F4-ADB9-B720CFE10794}"/>
    <cellStyle name="Notiz 2 6 4" xfId="1614" xr:uid="{8AD9712E-666C-498C-A14A-6CB6C4434AE7}"/>
    <cellStyle name="Notiz 2 6 5" xfId="2958" xr:uid="{A01065A9-CE06-44BF-ACA3-841C0DC682B4}"/>
    <cellStyle name="Notiz 2 7" xfId="382" xr:uid="{59FFF398-2E36-4972-B62B-3472E44936A0}"/>
    <cellStyle name="Notiz 2 7 2" xfId="1054" xr:uid="{467629A6-F33C-4DF7-A19A-D9A42E4431DF}"/>
    <cellStyle name="Notiz 2 7 2 2" xfId="2398" xr:uid="{B303486C-45EF-41C9-8DA4-307619844C2C}"/>
    <cellStyle name="Notiz 2 7 2 3" xfId="3742" xr:uid="{28882027-9BEF-4EE9-84B2-AA806E4251F3}"/>
    <cellStyle name="Notiz 2 7 3" xfId="1726" xr:uid="{C26695B3-C679-441E-8562-8A2D72E6190C}"/>
    <cellStyle name="Notiz 2 7 4" xfId="3070" xr:uid="{6D007D22-C4AC-4E0E-93A7-51D45853D262}"/>
    <cellStyle name="Notiz 2 8" xfId="718" xr:uid="{F0E29A26-6CB8-47C4-9A32-ABFC9768BCC3}"/>
    <cellStyle name="Notiz 2 8 2" xfId="2062" xr:uid="{E80CF8CB-998C-4925-A35F-4A93D4E29734}"/>
    <cellStyle name="Notiz 2 8 3" xfId="3406" xr:uid="{CA1543A7-8109-41FB-8778-489259DAED1B}"/>
    <cellStyle name="Notiz 2 9" xfId="1390" xr:uid="{C15FC5D4-443E-4F02-84C1-8661FADD75A2}"/>
    <cellStyle name="Prozent 2" xfId="2" xr:uid="{774B76AF-40EA-47F0-B0E2-BA031F448052}"/>
    <cellStyle name="Schlecht 2" xfId="10" xr:uid="{628FE251-5C84-49DB-B972-6F8B84397D0C}"/>
    <cellStyle name="Standard" xfId="0" builtinId="0"/>
    <cellStyle name="Standard 2" xfId="1" xr:uid="{832D3332-ED67-4E8C-9800-42A815D1A75B}"/>
    <cellStyle name="Standard 2 10" xfId="2733" xr:uid="{7BE2FADF-30B0-4B32-8BFE-1F94C7BB6D35}"/>
    <cellStyle name="Standard 2 11" xfId="44" xr:uid="{6B8B194B-8CA3-40C2-A502-EFD7137EF5D1}"/>
    <cellStyle name="Standard 2 2" xfId="59" xr:uid="{F8EF0E0C-3FAE-4608-83B5-BDEF0501BAAC}"/>
    <cellStyle name="Standard 2 2 2" xfId="87" xr:uid="{A9AAEFDA-4B01-435F-B424-1029810351A3}"/>
    <cellStyle name="Standard 2 2 2 2" xfId="143" xr:uid="{04AE0167-59DE-4C64-8B1A-F1BCF3CC0379}"/>
    <cellStyle name="Standard 2 2 2 2 2" xfId="255" xr:uid="{E47795F0-8D42-4B33-8BB2-6A0C54F28E50}"/>
    <cellStyle name="Standard 2 2 2 2 2 2" xfId="591" xr:uid="{51EEC58C-E001-4B2E-99AD-EE19D3E1EEE2}"/>
    <cellStyle name="Standard 2 2 2 2 2 2 2" xfId="1263" xr:uid="{EF7AEB43-5924-4FED-9B66-102813F1A20A}"/>
    <cellStyle name="Standard 2 2 2 2 2 2 2 2" xfId="2607" xr:uid="{714FDE0E-B9A6-4AE9-8C00-2BA0510595E0}"/>
    <cellStyle name="Standard 2 2 2 2 2 2 2 3" xfId="3951" xr:uid="{93087C65-8E09-453A-89E7-AFFC06D2B36B}"/>
    <cellStyle name="Standard 2 2 2 2 2 2 3" xfId="1935" xr:uid="{96286897-3D62-48D8-9089-ACB681504802}"/>
    <cellStyle name="Standard 2 2 2 2 2 2 4" xfId="3279" xr:uid="{1A922759-FA6C-4229-B414-472DFFF11648}"/>
    <cellStyle name="Standard 2 2 2 2 2 3" xfId="927" xr:uid="{8259EB9F-7428-406A-A2CA-4D8291CDB271}"/>
    <cellStyle name="Standard 2 2 2 2 2 3 2" xfId="2271" xr:uid="{90CE4B54-CC40-4603-AB76-6CF5134C9D65}"/>
    <cellStyle name="Standard 2 2 2 2 2 3 3" xfId="3615" xr:uid="{BB892CC9-9F9D-40B8-A38F-83594AAB3FF4}"/>
    <cellStyle name="Standard 2 2 2 2 2 4" xfId="1599" xr:uid="{7058693C-B9D0-447A-99A2-EA447D7E2154}"/>
    <cellStyle name="Standard 2 2 2 2 2 5" xfId="2943" xr:uid="{19EF18FD-7B4A-4D5A-A975-29D8AD7BCE0E}"/>
    <cellStyle name="Standard 2 2 2 2 3" xfId="367" xr:uid="{D3DA971D-D8A0-4163-9D71-26DECE08A8A5}"/>
    <cellStyle name="Standard 2 2 2 2 3 2" xfId="703" xr:uid="{39A5BC7A-3514-4016-A885-0CC339669739}"/>
    <cellStyle name="Standard 2 2 2 2 3 2 2" xfId="1375" xr:uid="{7675AFB8-3E73-417B-B77E-E0223C289A7B}"/>
    <cellStyle name="Standard 2 2 2 2 3 2 2 2" xfId="2719" xr:uid="{47BA858F-8363-4E67-A490-6C7A38389832}"/>
    <cellStyle name="Standard 2 2 2 2 3 2 2 3" xfId="4063" xr:uid="{2CD5AD24-5E0E-4D45-8C47-CA2D6D02FE47}"/>
    <cellStyle name="Standard 2 2 2 2 3 2 3" xfId="2047" xr:uid="{637B9A59-920D-4B2B-8FE8-8FD247AD56DC}"/>
    <cellStyle name="Standard 2 2 2 2 3 2 4" xfId="3391" xr:uid="{70E0F702-15F0-4D05-9838-ACAB390CA6A2}"/>
    <cellStyle name="Standard 2 2 2 2 3 3" xfId="1039" xr:uid="{315553D6-7856-4F6B-B2AE-18AFE43F6D8C}"/>
    <cellStyle name="Standard 2 2 2 2 3 3 2" xfId="2383" xr:uid="{C178E12B-502C-4803-B796-99FA6FE44E1B}"/>
    <cellStyle name="Standard 2 2 2 2 3 3 3" xfId="3727" xr:uid="{700159D0-6B17-46ED-BC86-D0B3231486A5}"/>
    <cellStyle name="Standard 2 2 2 2 3 4" xfId="1711" xr:uid="{C02E2B2D-9EA5-4ACE-A1AB-FBAA3BD61F15}"/>
    <cellStyle name="Standard 2 2 2 2 3 5" xfId="3055" xr:uid="{11BF60B9-CF30-4BE6-B763-F59511C38033}"/>
    <cellStyle name="Standard 2 2 2 2 4" xfId="479" xr:uid="{323E3C8A-4625-4885-9903-FEF001C3A292}"/>
    <cellStyle name="Standard 2 2 2 2 4 2" xfId="1151" xr:uid="{B804AF72-36FC-4BD6-80F1-D5CAD6705DE7}"/>
    <cellStyle name="Standard 2 2 2 2 4 2 2" xfId="2495" xr:uid="{BD824563-B11A-40DC-A2D9-839DAF45C67A}"/>
    <cellStyle name="Standard 2 2 2 2 4 2 3" xfId="3839" xr:uid="{7ED4DE14-F9D7-4ED2-AB0A-8F29D783C6F5}"/>
    <cellStyle name="Standard 2 2 2 2 4 3" xfId="1823" xr:uid="{15918B0E-370F-431A-B860-2952D9358DD0}"/>
    <cellStyle name="Standard 2 2 2 2 4 4" xfId="3167" xr:uid="{F0F8F3E5-818F-41B9-9C0B-2720520E08A7}"/>
    <cellStyle name="Standard 2 2 2 2 5" xfId="815" xr:uid="{9448E28E-FFF2-4BA3-A8F3-D1727168135E}"/>
    <cellStyle name="Standard 2 2 2 2 5 2" xfId="2159" xr:uid="{3C70DA57-9298-4284-A6DD-A6410A0D032D}"/>
    <cellStyle name="Standard 2 2 2 2 5 3" xfId="3503" xr:uid="{9F9792AC-42F5-4ABA-A46C-EE4A188C0726}"/>
    <cellStyle name="Standard 2 2 2 2 6" xfId="1487" xr:uid="{BC6FB25C-5FD2-40E5-8717-6D27F2FBC22D}"/>
    <cellStyle name="Standard 2 2 2 2 7" xfId="2831" xr:uid="{60C3124B-FF7B-4EE2-AFDE-511A9C0EE5FE}"/>
    <cellStyle name="Standard 2 2 2 3" xfId="199" xr:uid="{D7D1C325-D726-4073-AE04-DCA49289A5D6}"/>
    <cellStyle name="Standard 2 2 2 3 2" xfId="535" xr:uid="{25B80EE0-1FF7-4BBF-95B9-702845A29CE8}"/>
    <cellStyle name="Standard 2 2 2 3 2 2" xfId="1207" xr:uid="{4492651E-8376-4833-938B-6CC6977D1157}"/>
    <cellStyle name="Standard 2 2 2 3 2 2 2" xfId="2551" xr:uid="{9C315FB7-B8F0-47BB-9F3E-4B488C4C86BB}"/>
    <cellStyle name="Standard 2 2 2 3 2 2 3" xfId="3895" xr:uid="{C71CA600-99E0-4CF6-A495-FFFA19233583}"/>
    <cellStyle name="Standard 2 2 2 3 2 3" xfId="1879" xr:uid="{9C822B34-F658-4956-A8F6-8702BAD038F8}"/>
    <cellStyle name="Standard 2 2 2 3 2 4" xfId="3223" xr:uid="{B068571F-B72F-4D4C-B58A-D3B72F95373B}"/>
    <cellStyle name="Standard 2 2 2 3 3" xfId="871" xr:uid="{CF14096A-DBCE-490F-9CAF-82F11AD33F6A}"/>
    <cellStyle name="Standard 2 2 2 3 3 2" xfId="2215" xr:uid="{3C2D6DF7-F802-452D-9711-06EB45516BBF}"/>
    <cellStyle name="Standard 2 2 2 3 3 3" xfId="3559" xr:uid="{1FDCF049-1253-43B0-97FF-BABD9F15511C}"/>
    <cellStyle name="Standard 2 2 2 3 4" xfId="1543" xr:uid="{2BFF30D0-E066-4668-88E7-EEA46E45C56C}"/>
    <cellStyle name="Standard 2 2 2 3 5" xfId="2887" xr:uid="{618F60A1-60A2-4312-91BB-CBB1DF010479}"/>
    <cellStyle name="Standard 2 2 2 4" xfId="311" xr:uid="{9743DBD7-8491-4070-8FD6-317D14EADD64}"/>
    <cellStyle name="Standard 2 2 2 4 2" xfId="647" xr:uid="{33021F59-7634-4E35-A6AA-1C298B14FB82}"/>
    <cellStyle name="Standard 2 2 2 4 2 2" xfId="1319" xr:uid="{C5DE585B-4E1A-4E3E-8F7E-0ACD093952A9}"/>
    <cellStyle name="Standard 2 2 2 4 2 2 2" xfId="2663" xr:uid="{F6F914A3-AEFE-44D8-B661-2FFF851964FA}"/>
    <cellStyle name="Standard 2 2 2 4 2 2 3" xfId="4007" xr:uid="{CFEF25AC-F72C-4544-A18E-82FC55EF2A64}"/>
    <cellStyle name="Standard 2 2 2 4 2 3" xfId="1991" xr:uid="{A384D18A-5EC3-4E9F-B850-A4327D9FDB74}"/>
    <cellStyle name="Standard 2 2 2 4 2 4" xfId="3335" xr:uid="{D7F3FC22-6D2C-4018-B5F5-12D90289B923}"/>
    <cellStyle name="Standard 2 2 2 4 3" xfId="983" xr:uid="{D4B12D20-713E-450D-831E-92EC69D8469D}"/>
    <cellStyle name="Standard 2 2 2 4 3 2" xfId="2327" xr:uid="{FD6D78A8-861D-4F3F-9DF2-5CA350F2A65E}"/>
    <cellStyle name="Standard 2 2 2 4 3 3" xfId="3671" xr:uid="{BF0CD9A8-E19C-4DFE-9437-97D237E23DEF}"/>
    <cellStyle name="Standard 2 2 2 4 4" xfId="1655" xr:uid="{9AE4E601-101A-4E82-8561-3C9D8035924B}"/>
    <cellStyle name="Standard 2 2 2 4 5" xfId="2999" xr:uid="{E6719F35-637D-419A-A1D2-8842317FBAEB}"/>
    <cellStyle name="Standard 2 2 2 5" xfId="423" xr:uid="{DEFFE6C4-E110-412D-9FB7-D3B10E81A8C5}"/>
    <cellStyle name="Standard 2 2 2 5 2" xfId="1095" xr:uid="{C45978CE-2BEE-464B-9014-E036E2A7F68D}"/>
    <cellStyle name="Standard 2 2 2 5 2 2" xfId="2439" xr:uid="{71587931-F181-4C5A-AC20-29D8B9046311}"/>
    <cellStyle name="Standard 2 2 2 5 2 3" xfId="3783" xr:uid="{EC993F90-B66A-4E30-88E7-9F5ECF2498D7}"/>
    <cellStyle name="Standard 2 2 2 5 3" xfId="1767" xr:uid="{E20A36BA-CC97-48E7-973E-32461A5C4263}"/>
    <cellStyle name="Standard 2 2 2 5 4" xfId="3111" xr:uid="{45080A4D-8F00-42E7-AA3E-07BB5D443E16}"/>
    <cellStyle name="Standard 2 2 2 6" xfId="759" xr:uid="{6F5674CC-56DF-4DAD-9B19-1E2997E97493}"/>
    <cellStyle name="Standard 2 2 2 6 2" xfId="2103" xr:uid="{E8EF0ECB-40E6-47C8-8D6A-595802ACE42E}"/>
    <cellStyle name="Standard 2 2 2 6 3" xfId="3447" xr:uid="{A193E31C-A32C-4324-8ABD-60DEB3DA6F0F}"/>
    <cellStyle name="Standard 2 2 2 7" xfId="1431" xr:uid="{58BE966D-464C-4516-A19E-5146E33C2FDD}"/>
    <cellStyle name="Standard 2 2 2 8" xfId="2775" xr:uid="{0A37869B-0479-4C25-A4EA-5D8D77E3D6C0}"/>
    <cellStyle name="Standard 2 2 3" xfId="115" xr:uid="{6029B71B-7FC2-4660-9E0E-9171A8518321}"/>
    <cellStyle name="Standard 2 2 3 2" xfId="227" xr:uid="{7D776480-6EEF-4A87-8DA3-4809ADC97DEC}"/>
    <cellStyle name="Standard 2 2 3 2 2" xfId="563" xr:uid="{42A277B7-35E5-4AA4-99DE-6B82A337E9E0}"/>
    <cellStyle name="Standard 2 2 3 2 2 2" xfId="1235" xr:uid="{71953FB0-AA96-45B1-BEC3-46CC5441C18D}"/>
    <cellStyle name="Standard 2 2 3 2 2 2 2" xfId="2579" xr:uid="{01D75DE4-D453-4851-B453-D7B636E03B72}"/>
    <cellStyle name="Standard 2 2 3 2 2 2 3" xfId="3923" xr:uid="{FA178CD6-E0F6-4B13-8958-954F414DAA60}"/>
    <cellStyle name="Standard 2 2 3 2 2 3" xfId="1907" xr:uid="{E4A3D5E3-E385-4F8B-8F56-9276A2669A10}"/>
    <cellStyle name="Standard 2 2 3 2 2 4" xfId="3251" xr:uid="{2B0E6DBA-2640-4423-A353-00FC620C1F99}"/>
    <cellStyle name="Standard 2 2 3 2 3" xfId="899" xr:uid="{C3C12D6A-66FE-4AD8-851F-81124BB939BB}"/>
    <cellStyle name="Standard 2 2 3 2 3 2" xfId="2243" xr:uid="{6361C061-81E3-40AB-90B1-34D77D23CB58}"/>
    <cellStyle name="Standard 2 2 3 2 3 3" xfId="3587" xr:uid="{4098883F-EB7D-4CE5-8C72-4450DAEF42B6}"/>
    <cellStyle name="Standard 2 2 3 2 4" xfId="1571" xr:uid="{E036E986-2691-47C1-A52F-82FBE146E967}"/>
    <cellStyle name="Standard 2 2 3 2 5" xfId="2915" xr:uid="{1B9DF1F2-CF9C-41B1-985D-3E1A530A2646}"/>
    <cellStyle name="Standard 2 2 3 3" xfId="339" xr:uid="{037E3661-D226-4E2C-9DC7-C2EAC86F1DAE}"/>
    <cellStyle name="Standard 2 2 3 3 2" xfId="675" xr:uid="{A78EB735-989C-487F-8759-87E60AA5B752}"/>
    <cellStyle name="Standard 2 2 3 3 2 2" xfId="1347" xr:uid="{2A25254F-C21C-411B-8B6D-AD609C8B87BB}"/>
    <cellStyle name="Standard 2 2 3 3 2 2 2" xfId="2691" xr:uid="{AAACAF98-3902-476C-98E2-AE7AF7A57957}"/>
    <cellStyle name="Standard 2 2 3 3 2 2 3" xfId="4035" xr:uid="{7D54C58F-5B9A-4AB0-979C-69FC389DE38F}"/>
    <cellStyle name="Standard 2 2 3 3 2 3" xfId="2019" xr:uid="{05591DD5-C49C-4B2A-802E-F30D914FD32B}"/>
    <cellStyle name="Standard 2 2 3 3 2 4" xfId="3363" xr:uid="{94B2D420-143D-465B-9A19-A7243CB9D1BD}"/>
    <cellStyle name="Standard 2 2 3 3 3" xfId="1011" xr:uid="{F29CDEBC-6CAD-4B21-86B5-B21034EC32DC}"/>
    <cellStyle name="Standard 2 2 3 3 3 2" xfId="2355" xr:uid="{151F542A-067E-4752-813C-92E8DE17451D}"/>
    <cellStyle name="Standard 2 2 3 3 3 3" xfId="3699" xr:uid="{14DF3EFC-FE61-4681-B2F8-73BFE495D1A8}"/>
    <cellStyle name="Standard 2 2 3 3 4" xfId="1683" xr:uid="{3E567B53-097C-42C9-8B51-822D6721A782}"/>
    <cellStyle name="Standard 2 2 3 3 5" xfId="3027" xr:uid="{A3591053-0203-4754-9869-7D99FC09A6EE}"/>
    <cellStyle name="Standard 2 2 3 4" xfId="451" xr:uid="{CF748209-6E16-478A-9ED5-4B5A4B7E87D1}"/>
    <cellStyle name="Standard 2 2 3 4 2" xfId="1123" xr:uid="{04C4E4E1-6780-4048-A50C-2C8E916FB750}"/>
    <cellStyle name="Standard 2 2 3 4 2 2" xfId="2467" xr:uid="{1D7A5D64-0FCD-4475-9BE3-2731E5898CC9}"/>
    <cellStyle name="Standard 2 2 3 4 2 3" xfId="3811" xr:uid="{315671D1-F81B-4BBE-903E-A5267E9AEF8B}"/>
    <cellStyle name="Standard 2 2 3 4 3" xfId="1795" xr:uid="{08A9EDB1-9DBB-4962-B450-09F82CF2F4E3}"/>
    <cellStyle name="Standard 2 2 3 4 4" xfId="3139" xr:uid="{96EE8100-6784-4C3F-B955-6EA5CDF40B2B}"/>
    <cellStyle name="Standard 2 2 3 5" xfId="787" xr:uid="{C24BE5FA-FB1E-4F62-ACEA-5AD5BD68CDE7}"/>
    <cellStyle name="Standard 2 2 3 5 2" xfId="2131" xr:uid="{78A06F8F-2C44-4013-A97D-50659FFE6ED8}"/>
    <cellStyle name="Standard 2 2 3 5 3" xfId="3475" xr:uid="{6601AB56-6B24-4383-BFD0-A3A998928EFF}"/>
    <cellStyle name="Standard 2 2 3 6" xfId="1459" xr:uid="{F7BA44CE-4D15-47A1-AD4A-B6968A6EDBF8}"/>
    <cellStyle name="Standard 2 2 3 7" xfId="2803" xr:uid="{C2C92C44-A487-463A-BB6C-2A133931A498}"/>
    <cellStyle name="Standard 2 2 4" xfId="171" xr:uid="{82DBB1C3-880B-4752-90AB-775F9E21212A}"/>
    <cellStyle name="Standard 2 2 4 2" xfId="507" xr:uid="{94F24CEA-98AE-41E1-A1EF-FB3923F86ABE}"/>
    <cellStyle name="Standard 2 2 4 2 2" xfId="1179" xr:uid="{6ED3E802-8175-4BC5-A431-3E8E1309D629}"/>
    <cellStyle name="Standard 2 2 4 2 2 2" xfId="2523" xr:uid="{D7F562AC-8156-4AD8-8D04-A74420A98370}"/>
    <cellStyle name="Standard 2 2 4 2 2 3" xfId="3867" xr:uid="{D0B47DDE-3C13-4FD9-9A52-32A04C7C351F}"/>
    <cellStyle name="Standard 2 2 4 2 3" xfId="1851" xr:uid="{D81B46E7-6E87-4532-B787-3482621C4EC1}"/>
    <cellStyle name="Standard 2 2 4 2 4" xfId="3195" xr:uid="{658DD890-615D-4794-A8FF-627ED0715F73}"/>
    <cellStyle name="Standard 2 2 4 3" xfId="843" xr:uid="{D63FCCF7-BC2D-4439-AF45-9CDCF3E066F6}"/>
    <cellStyle name="Standard 2 2 4 3 2" xfId="2187" xr:uid="{0F8805A3-9B9B-4252-8DA1-6AFD114AA6A3}"/>
    <cellStyle name="Standard 2 2 4 3 3" xfId="3531" xr:uid="{0BF5926A-B177-47A2-84F8-29107EC6A08F}"/>
    <cellStyle name="Standard 2 2 4 4" xfId="1515" xr:uid="{7AEFE62B-C362-496A-8424-AD14EBDD2825}"/>
    <cellStyle name="Standard 2 2 4 5" xfId="2859" xr:uid="{E782D749-9FB5-4C44-A012-F23DAE780652}"/>
    <cellStyle name="Standard 2 2 5" xfId="283" xr:uid="{54B699A5-B9EA-4A8A-864D-11CF6412810C}"/>
    <cellStyle name="Standard 2 2 5 2" xfId="619" xr:uid="{AF03B2D0-62F7-4F63-B8F7-7B4C8AF2496B}"/>
    <cellStyle name="Standard 2 2 5 2 2" xfId="1291" xr:uid="{1959D24F-260F-466B-8CFF-09ED355FF3CD}"/>
    <cellStyle name="Standard 2 2 5 2 2 2" xfId="2635" xr:uid="{2FD5A858-C3D0-4342-92BE-78D77F7E5078}"/>
    <cellStyle name="Standard 2 2 5 2 2 3" xfId="3979" xr:uid="{03FBE837-2C28-4554-A48A-B147DDCFA4F3}"/>
    <cellStyle name="Standard 2 2 5 2 3" xfId="1963" xr:uid="{6CC24775-650B-4D10-99DD-D41E89410FB8}"/>
    <cellStyle name="Standard 2 2 5 2 4" xfId="3307" xr:uid="{78427C4C-0A31-456E-AA73-F1A0DED13DDD}"/>
    <cellStyle name="Standard 2 2 5 3" xfId="955" xr:uid="{184E5CF7-F5D0-44DE-8E80-657E688FCE8B}"/>
    <cellStyle name="Standard 2 2 5 3 2" xfId="2299" xr:uid="{D1B45D67-1E33-4B7B-A717-A5961202DB29}"/>
    <cellStyle name="Standard 2 2 5 3 3" xfId="3643" xr:uid="{3F441736-AFF7-4083-BB8E-415C2FEF7CD8}"/>
    <cellStyle name="Standard 2 2 5 4" xfId="1627" xr:uid="{E3978D96-77B9-44FD-893A-D6A926AB74E7}"/>
    <cellStyle name="Standard 2 2 5 5" xfId="2971" xr:uid="{2D4D600A-7F1F-4B35-AC23-84543A5F5C94}"/>
    <cellStyle name="Standard 2 2 6" xfId="395" xr:uid="{EED295D1-C477-4A02-AC19-B372F111309D}"/>
    <cellStyle name="Standard 2 2 6 2" xfId="1067" xr:uid="{918E818A-4ABD-43E8-9B50-F27C29D012F7}"/>
    <cellStyle name="Standard 2 2 6 2 2" xfId="2411" xr:uid="{B9CED07D-A1E0-4CD5-B501-D561797CA740}"/>
    <cellStyle name="Standard 2 2 6 2 3" xfId="3755" xr:uid="{110F3B33-DDDB-48DC-AC01-0381F9D9056A}"/>
    <cellStyle name="Standard 2 2 6 3" xfId="1739" xr:uid="{C032E3DE-2F68-4E93-8EC7-C6C5E6896127}"/>
    <cellStyle name="Standard 2 2 6 4" xfId="3083" xr:uid="{86EEA446-91A7-43AC-BA1A-8ACBFBD5334C}"/>
    <cellStyle name="Standard 2 2 7" xfId="731" xr:uid="{14B1B298-BE4B-410F-8130-41C6708DB33E}"/>
    <cellStyle name="Standard 2 2 7 2" xfId="2075" xr:uid="{862D03BD-BA1A-4BA8-BF2A-7BBAB8B6425D}"/>
    <cellStyle name="Standard 2 2 7 3" xfId="3419" xr:uid="{45FBDB47-E50B-4FBB-9E92-ECA9ED5DE440}"/>
    <cellStyle name="Standard 2 2 8" xfId="1403" xr:uid="{C6B8B39B-B8E0-44A6-BC92-08E2B9DEA289}"/>
    <cellStyle name="Standard 2 2 9" xfId="2747" xr:uid="{E11D57E8-F916-4A5C-9127-5C672466B180}"/>
    <cellStyle name="Standard 2 3" xfId="73" xr:uid="{521BC15F-24D6-4AA7-ADC1-608DB78853DB}"/>
    <cellStyle name="Standard 2 3 2" xfId="129" xr:uid="{1077D389-0693-4DEB-9D34-E6B030D41096}"/>
    <cellStyle name="Standard 2 3 2 2" xfId="241" xr:uid="{216AB27B-8251-4854-B849-5B10DCF67F06}"/>
    <cellStyle name="Standard 2 3 2 2 2" xfId="577" xr:uid="{34A264B4-B075-4C62-A457-B30379BB7EFC}"/>
    <cellStyle name="Standard 2 3 2 2 2 2" xfId="1249" xr:uid="{21F267AE-0E95-4447-A8CA-7B029F5B46F1}"/>
    <cellStyle name="Standard 2 3 2 2 2 2 2" xfId="2593" xr:uid="{B042B235-D9FB-4DA6-92AF-00EEFD246639}"/>
    <cellStyle name="Standard 2 3 2 2 2 2 3" xfId="3937" xr:uid="{95C80E1B-3E31-4746-8547-04B2ECF4285D}"/>
    <cellStyle name="Standard 2 3 2 2 2 3" xfId="1921" xr:uid="{435D323A-FB69-4A7C-9368-5F4C4E1DF069}"/>
    <cellStyle name="Standard 2 3 2 2 2 4" xfId="3265" xr:uid="{64B36E64-4567-4FBE-8252-0BFAEE3350A6}"/>
    <cellStyle name="Standard 2 3 2 2 3" xfId="913" xr:uid="{238CCE07-837E-4F4E-AF35-8204E6706203}"/>
    <cellStyle name="Standard 2 3 2 2 3 2" xfId="2257" xr:uid="{CE21E09D-E10E-496B-B7EF-AE48D1210A6F}"/>
    <cellStyle name="Standard 2 3 2 2 3 3" xfId="3601" xr:uid="{56DA1F3E-9506-4616-930C-FD6744687C2E}"/>
    <cellStyle name="Standard 2 3 2 2 4" xfId="1585" xr:uid="{A36A385B-78A3-4F87-87AC-428EC23E4996}"/>
    <cellStyle name="Standard 2 3 2 2 5" xfId="2929" xr:uid="{A0973D79-330F-4B20-9F16-D0E4167B5464}"/>
    <cellStyle name="Standard 2 3 2 3" xfId="353" xr:uid="{277307EA-81CF-412F-B57D-7A244AA05987}"/>
    <cellStyle name="Standard 2 3 2 3 2" xfId="689" xr:uid="{52089F04-7EEE-4EF6-A874-858C1046B22B}"/>
    <cellStyle name="Standard 2 3 2 3 2 2" xfId="1361" xr:uid="{F0D852E2-BA96-46D9-9501-0CFA6207A638}"/>
    <cellStyle name="Standard 2 3 2 3 2 2 2" xfId="2705" xr:uid="{9EAC85CC-858D-452D-B5BF-5C366F226C34}"/>
    <cellStyle name="Standard 2 3 2 3 2 2 3" xfId="4049" xr:uid="{59FCAE05-0C21-45BC-A582-1DE207B3C68D}"/>
    <cellStyle name="Standard 2 3 2 3 2 3" xfId="2033" xr:uid="{A1168C32-7FCC-42AF-B218-5D802C1142E6}"/>
    <cellStyle name="Standard 2 3 2 3 2 4" xfId="3377" xr:uid="{E3C17CF3-07CC-4645-ADA3-3F9DDED4988A}"/>
    <cellStyle name="Standard 2 3 2 3 3" xfId="1025" xr:uid="{373A4A28-5909-499C-9AA1-1D9D51AD1336}"/>
    <cellStyle name="Standard 2 3 2 3 3 2" xfId="2369" xr:uid="{86927F09-6826-4E78-9ABC-94AB9E74321C}"/>
    <cellStyle name="Standard 2 3 2 3 3 3" xfId="3713" xr:uid="{CFB14F86-57FB-411F-9605-B36544FDC6B0}"/>
    <cellStyle name="Standard 2 3 2 3 4" xfId="1697" xr:uid="{17CC0B27-49B2-46C8-9CA4-F0F02ADDF679}"/>
    <cellStyle name="Standard 2 3 2 3 5" xfId="3041" xr:uid="{7957E191-CADD-41D2-A4F4-09F540718652}"/>
    <cellStyle name="Standard 2 3 2 4" xfId="465" xr:uid="{0040E8D2-72A6-40E1-B68F-15028D02FA8F}"/>
    <cellStyle name="Standard 2 3 2 4 2" xfId="1137" xr:uid="{E4F6D1DD-3D5D-4141-93F8-5A49B6A48BD0}"/>
    <cellStyle name="Standard 2 3 2 4 2 2" xfId="2481" xr:uid="{977341F4-A624-49EC-BCC1-158DF2135212}"/>
    <cellStyle name="Standard 2 3 2 4 2 3" xfId="3825" xr:uid="{D3AAFFB9-C924-40E1-A3BC-E0C5B5B9EA87}"/>
    <cellStyle name="Standard 2 3 2 4 3" xfId="1809" xr:uid="{0D1FA1B4-9D5F-46FA-BEFD-AD0622B95B83}"/>
    <cellStyle name="Standard 2 3 2 4 4" xfId="3153" xr:uid="{B8972D1D-8345-49B6-BFB1-CF2F7620CEA1}"/>
    <cellStyle name="Standard 2 3 2 5" xfId="801" xr:uid="{B36E1683-B26C-43E5-A236-8CC06ABEBA0E}"/>
    <cellStyle name="Standard 2 3 2 5 2" xfId="2145" xr:uid="{C1B3ACC8-21E8-43A3-80AC-AB0990D1DC68}"/>
    <cellStyle name="Standard 2 3 2 5 3" xfId="3489" xr:uid="{787A4107-41DC-4C59-84A4-AB6B3EA486CF}"/>
    <cellStyle name="Standard 2 3 2 6" xfId="1473" xr:uid="{6DFE1AB8-B40B-4075-8EAA-801B4A2D91B6}"/>
    <cellStyle name="Standard 2 3 2 7" xfId="2817" xr:uid="{80B9D142-ECD5-483A-9C6B-CA862AFFD9B0}"/>
    <cellStyle name="Standard 2 3 3" xfId="185" xr:uid="{C3CC87C3-3C32-42A5-9728-915D2339C65E}"/>
    <cellStyle name="Standard 2 3 3 2" xfId="521" xr:uid="{333DA520-C861-4287-A81B-EC3963705D4D}"/>
    <cellStyle name="Standard 2 3 3 2 2" xfId="1193" xr:uid="{780B0CEB-752B-49D7-B1AD-1845758728CB}"/>
    <cellStyle name="Standard 2 3 3 2 2 2" xfId="2537" xr:uid="{3B8C2AC8-5EDF-4F49-ABD9-46D95E91FD9F}"/>
    <cellStyle name="Standard 2 3 3 2 2 3" xfId="3881" xr:uid="{284263B8-A1A6-422D-BDC8-EC18B6876152}"/>
    <cellStyle name="Standard 2 3 3 2 3" xfId="1865" xr:uid="{0C9D921C-8F50-44EC-BA36-FFFF513D2CB0}"/>
    <cellStyle name="Standard 2 3 3 2 4" xfId="3209" xr:uid="{32802C52-290B-4DD9-840F-D1C68138107E}"/>
    <cellStyle name="Standard 2 3 3 3" xfId="857" xr:uid="{400093A0-C49E-4AB6-889C-27824CCF55EB}"/>
    <cellStyle name="Standard 2 3 3 3 2" xfId="2201" xr:uid="{A53A850F-BEB6-4F33-BC0F-DCD69085E725}"/>
    <cellStyle name="Standard 2 3 3 3 3" xfId="3545" xr:uid="{BFD4A3D8-B2A7-4FB1-9404-A7629C8EFD51}"/>
    <cellStyle name="Standard 2 3 3 4" xfId="1529" xr:uid="{F0CFC7E6-8F08-4BE3-812B-D7625BB5313A}"/>
    <cellStyle name="Standard 2 3 3 5" xfId="2873" xr:uid="{3C2B6104-D371-48B0-9592-CF7C97C5837E}"/>
    <cellStyle name="Standard 2 3 4" xfId="297" xr:uid="{75213536-1408-41BD-9344-BCACA8C971A1}"/>
    <cellStyle name="Standard 2 3 4 2" xfId="633" xr:uid="{B63DB5FD-00B8-49F0-8235-EB21FCFB6D24}"/>
    <cellStyle name="Standard 2 3 4 2 2" xfId="1305" xr:uid="{BC89D6D5-DDCF-499B-8205-28F328A4E45B}"/>
    <cellStyle name="Standard 2 3 4 2 2 2" xfId="2649" xr:uid="{09B74768-0703-4BC1-870E-90A4FF6E4856}"/>
    <cellStyle name="Standard 2 3 4 2 2 3" xfId="3993" xr:uid="{BD4D9ADE-4A45-4C0E-8281-9984B15A1E78}"/>
    <cellStyle name="Standard 2 3 4 2 3" xfId="1977" xr:uid="{741E6BA0-6241-45F0-9F95-24DEC3DF0115}"/>
    <cellStyle name="Standard 2 3 4 2 4" xfId="3321" xr:uid="{C0B888C4-904C-45F6-90D3-695F8A9B22DA}"/>
    <cellStyle name="Standard 2 3 4 3" xfId="969" xr:uid="{258510E0-0793-4678-9C1E-E7DFC7FA94A7}"/>
    <cellStyle name="Standard 2 3 4 3 2" xfId="2313" xr:uid="{17871534-4581-4516-B999-4B692646AA3F}"/>
    <cellStyle name="Standard 2 3 4 3 3" xfId="3657" xr:uid="{E836149F-D49C-4A5D-A1CA-1B8B45691913}"/>
    <cellStyle name="Standard 2 3 4 4" xfId="1641" xr:uid="{9F745E4F-402D-4293-8217-3F55D5D1EEED}"/>
    <cellStyle name="Standard 2 3 4 5" xfId="2985" xr:uid="{2807F473-1850-46B0-91FC-7C6E85BD1744}"/>
    <cellStyle name="Standard 2 3 5" xfId="409" xr:uid="{191CDA0B-7C9B-4394-A25F-2F54AAD82B4E}"/>
    <cellStyle name="Standard 2 3 5 2" xfId="1081" xr:uid="{4499034B-E6F2-4EB6-8652-7A8646AE6566}"/>
    <cellStyle name="Standard 2 3 5 2 2" xfId="2425" xr:uid="{88909C10-2422-4014-AA4D-6BD0101F81EF}"/>
    <cellStyle name="Standard 2 3 5 2 3" xfId="3769" xr:uid="{226BD347-9FEE-4517-99C6-948E3C23DCFB}"/>
    <cellStyle name="Standard 2 3 5 3" xfId="1753" xr:uid="{A82C0B6E-B80C-4FA3-B204-CB92F4731FD1}"/>
    <cellStyle name="Standard 2 3 5 4" xfId="3097" xr:uid="{D5AC26DC-D499-4AF5-81F6-05FD7A2902BB}"/>
    <cellStyle name="Standard 2 3 6" xfId="745" xr:uid="{4D13BCAF-A2B5-4FE2-8453-D7AAEE9CC5D6}"/>
    <cellStyle name="Standard 2 3 6 2" xfId="2089" xr:uid="{FA8E2712-4DE5-4EE3-A4CC-02381261C270}"/>
    <cellStyle name="Standard 2 3 6 3" xfId="3433" xr:uid="{43685625-C9CC-452A-B523-E11C34B80AFC}"/>
    <cellStyle name="Standard 2 3 7" xfId="1417" xr:uid="{C2D86631-ED26-4F16-9472-F8E4172D41B3}"/>
    <cellStyle name="Standard 2 3 8" xfId="2761" xr:uid="{40537230-62E4-4B56-B935-2B0BA21DEE38}"/>
    <cellStyle name="Standard 2 4" xfId="101" xr:uid="{5F8A673D-B660-4B9B-A2D2-A6DA45DB90BF}"/>
    <cellStyle name="Standard 2 4 2" xfId="213" xr:uid="{FB6CD1FF-7185-4F88-BAC0-C0CD1A1F3DFE}"/>
    <cellStyle name="Standard 2 4 2 2" xfId="549" xr:uid="{91CB51CA-B2D0-4BD5-A9FE-C8258CB8F29D}"/>
    <cellStyle name="Standard 2 4 2 2 2" xfId="1221" xr:uid="{405BADB8-55E9-46BC-B60F-3CABBBBA924A}"/>
    <cellStyle name="Standard 2 4 2 2 2 2" xfId="2565" xr:uid="{CEBF7C40-7DF1-4A58-A09C-BE4604E96519}"/>
    <cellStyle name="Standard 2 4 2 2 2 3" xfId="3909" xr:uid="{04606119-B124-4A46-8384-79B5E7BADDAA}"/>
    <cellStyle name="Standard 2 4 2 2 3" xfId="1893" xr:uid="{4809023F-4357-4154-9FBB-700DA1E79A2E}"/>
    <cellStyle name="Standard 2 4 2 2 4" xfId="3237" xr:uid="{BE754AFD-D009-4A2A-87E7-7F4A04C9B9A1}"/>
    <cellStyle name="Standard 2 4 2 3" xfId="885" xr:uid="{360EBD37-A483-4F51-AED7-27A6AA7EE46D}"/>
    <cellStyle name="Standard 2 4 2 3 2" xfId="2229" xr:uid="{4B9AB74F-289E-4BD0-B25B-F33CBCB43C45}"/>
    <cellStyle name="Standard 2 4 2 3 3" xfId="3573" xr:uid="{3295AAE2-E171-40CA-8E1E-C2F98AD1AA31}"/>
    <cellStyle name="Standard 2 4 2 4" xfId="1557" xr:uid="{686AF1B6-F5FD-4769-8AA6-B3C73C959F7B}"/>
    <cellStyle name="Standard 2 4 2 5" xfId="2901" xr:uid="{AE5EDFEB-9360-48A5-9F77-570BB6F7A812}"/>
    <cellStyle name="Standard 2 4 3" xfId="325" xr:uid="{10D59D48-1CD6-4EDA-AEAB-F6E44F6B9532}"/>
    <cellStyle name="Standard 2 4 3 2" xfId="661" xr:uid="{121401AB-9836-4E96-A505-9BDD48885CA5}"/>
    <cellStyle name="Standard 2 4 3 2 2" xfId="1333" xr:uid="{710938A7-D913-409B-8FD1-D24F3664EFEB}"/>
    <cellStyle name="Standard 2 4 3 2 2 2" xfId="2677" xr:uid="{2C566DD3-9C8E-4902-B112-AC368D5CC0AE}"/>
    <cellStyle name="Standard 2 4 3 2 2 3" xfId="4021" xr:uid="{5BE9BC15-D42A-4816-B606-4AAE5323B558}"/>
    <cellStyle name="Standard 2 4 3 2 3" xfId="2005" xr:uid="{7B6E2ECF-24CC-48EB-889D-84A1EA102E73}"/>
    <cellStyle name="Standard 2 4 3 2 4" xfId="3349" xr:uid="{3D36E159-DFA2-4D93-9E38-2D7805B1488F}"/>
    <cellStyle name="Standard 2 4 3 3" xfId="997" xr:uid="{CEF822EE-0E0D-4A8D-96C4-618A36D6F435}"/>
    <cellStyle name="Standard 2 4 3 3 2" xfId="2341" xr:uid="{AFB82ED3-F041-4700-947C-79EDEE9B7921}"/>
    <cellStyle name="Standard 2 4 3 3 3" xfId="3685" xr:uid="{9D18C185-6D5C-4915-9CA5-BD5D4E11D059}"/>
    <cellStyle name="Standard 2 4 3 4" xfId="1669" xr:uid="{80B211D2-CDFB-4937-A1C1-F694E8DE9608}"/>
    <cellStyle name="Standard 2 4 3 5" xfId="3013" xr:uid="{35DFD095-A2BF-405D-AE92-288D674C0A51}"/>
    <cellStyle name="Standard 2 4 4" xfId="437" xr:uid="{879530AA-749F-4F49-AD61-CA42A779F25D}"/>
    <cellStyle name="Standard 2 4 4 2" xfId="1109" xr:uid="{7748815C-B317-4E3F-B401-84BB5739A41C}"/>
    <cellStyle name="Standard 2 4 4 2 2" xfId="2453" xr:uid="{55C689F4-02ED-4164-BBF2-1B09DCBB7D4E}"/>
    <cellStyle name="Standard 2 4 4 2 3" xfId="3797" xr:uid="{9F8C82F6-5E28-43A1-AD24-949433EF4A78}"/>
    <cellStyle name="Standard 2 4 4 3" xfId="1781" xr:uid="{B3FCAAED-18C1-4B5A-BE6B-4F9D96CA05FE}"/>
    <cellStyle name="Standard 2 4 4 4" xfId="3125" xr:uid="{45384BFC-7BDE-4DC1-B81D-5874DCF8A398}"/>
    <cellStyle name="Standard 2 4 5" xfId="773" xr:uid="{FA72EF79-4C6D-4FD3-A32E-A3AA8AE8C6C7}"/>
    <cellStyle name="Standard 2 4 5 2" xfId="2117" xr:uid="{98F6B184-B081-4B39-8F8D-D9059BF600A6}"/>
    <cellStyle name="Standard 2 4 5 3" xfId="3461" xr:uid="{11DAC322-BB05-4393-86F5-D6E336AFA857}"/>
    <cellStyle name="Standard 2 4 6" xfId="1445" xr:uid="{905E29CA-5FD1-4B5E-8472-C212BED0DB05}"/>
    <cellStyle name="Standard 2 4 7" xfId="2789" xr:uid="{841BEF1A-F38B-4D9F-AC1A-F0910BF9154A}"/>
    <cellStyle name="Standard 2 5" xfId="157" xr:uid="{2A8DF25F-EED0-4F48-AFDB-80B41C43119C}"/>
    <cellStyle name="Standard 2 5 2" xfId="493" xr:uid="{D0862B70-0AB9-49B5-B994-5C6CEEA58309}"/>
    <cellStyle name="Standard 2 5 2 2" xfId="1165" xr:uid="{504BF37A-644C-4B3B-9239-FBFF6615713C}"/>
    <cellStyle name="Standard 2 5 2 2 2" xfId="2509" xr:uid="{46C8E168-B67F-4AE2-B580-F829BF784601}"/>
    <cellStyle name="Standard 2 5 2 2 3" xfId="3853" xr:uid="{78407AE6-D619-43F4-8092-731C1A9CB3B8}"/>
    <cellStyle name="Standard 2 5 2 3" xfId="1837" xr:uid="{F65E43F3-A419-4DC8-A3C4-317D5B101B65}"/>
    <cellStyle name="Standard 2 5 2 4" xfId="3181" xr:uid="{96D9034D-5E2E-4B28-8749-68A372C05103}"/>
    <cellStyle name="Standard 2 5 3" xfId="829" xr:uid="{57E14959-916C-47BC-8459-5053D51A9F0D}"/>
    <cellStyle name="Standard 2 5 3 2" xfId="2173" xr:uid="{2A7EFF35-3495-47B3-BD9C-6B942FE65AE7}"/>
    <cellStyle name="Standard 2 5 3 3" xfId="3517" xr:uid="{80CC76E2-85F7-4064-ABE1-62A79026C68A}"/>
    <cellStyle name="Standard 2 5 4" xfId="1501" xr:uid="{21205280-F03F-44E9-BEB2-4CA8F74A98A6}"/>
    <cellStyle name="Standard 2 5 5" xfId="2845" xr:uid="{858DDCB2-711C-4D2E-B90F-FFC05707D3E1}"/>
    <cellStyle name="Standard 2 6" xfId="269" xr:uid="{ED668CA4-3E90-4679-8DFB-94EB10859D71}"/>
    <cellStyle name="Standard 2 6 2" xfId="605" xr:uid="{A2E5F3DF-D63A-4AFE-AD84-19CEEEFFCC08}"/>
    <cellStyle name="Standard 2 6 2 2" xfId="1277" xr:uid="{A1B97323-EAD0-4F52-8671-386E06C65019}"/>
    <cellStyle name="Standard 2 6 2 2 2" xfId="2621" xr:uid="{0F23B0D0-E3F2-4D61-8052-E006BF9A7ED3}"/>
    <cellStyle name="Standard 2 6 2 2 3" xfId="3965" xr:uid="{56544C85-E1D1-48AD-BE39-EF41E499EB31}"/>
    <cellStyle name="Standard 2 6 2 3" xfId="1949" xr:uid="{82325DC3-1689-4C5A-8AD9-0504AD2BDA37}"/>
    <cellStyle name="Standard 2 6 2 4" xfId="3293" xr:uid="{369F6CE0-4076-4A9F-AAC0-C8548B222897}"/>
    <cellStyle name="Standard 2 6 3" xfId="941" xr:uid="{1A518E98-6A38-41B2-8D85-3885D01E829A}"/>
    <cellStyle name="Standard 2 6 3 2" xfId="2285" xr:uid="{52E76D1D-23BA-4F98-8D43-240378F2B869}"/>
    <cellStyle name="Standard 2 6 3 3" xfId="3629" xr:uid="{8B6C3C72-4D5F-4D50-8CDD-678ABFCF84C6}"/>
    <cellStyle name="Standard 2 6 4" xfId="1613" xr:uid="{858A6B4F-7D98-4C49-9C9D-965D74549EF0}"/>
    <cellStyle name="Standard 2 6 5" xfId="2957" xr:uid="{1836986F-A88A-4CF5-9173-91C50317D3C0}"/>
    <cellStyle name="Standard 2 7" xfId="381" xr:uid="{2F8B9D80-4DBD-42E0-A5B3-251233310398}"/>
    <cellStyle name="Standard 2 7 2" xfId="1053" xr:uid="{DB6F508C-6AA8-40C9-908D-3E8E0951C21C}"/>
    <cellStyle name="Standard 2 7 2 2" xfId="2397" xr:uid="{84D67873-F576-4AE1-85E9-6A8495023D9E}"/>
    <cellStyle name="Standard 2 7 2 3" xfId="3741" xr:uid="{F8B53AA2-2E37-49BF-B9A0-070829037CCE}"/>
    <cellStyle name="Standard 2 7 3" xfId="1725" xr:uid="{8E13E1E8-FEA6-4AC5-BCDB-4B2151FA79F9}"/>
    <cellStyle name="Standard 2 7 4" xfId="3069" xr:uid="{6D778622-7BEE-4B37-896D-0F6C53883991}"/>
    <cellStyle name="Standard 2 8" xfId="717" xr:uid="{E6931410-ED80-4197-9F5D-316593D56B67}"/>
    <cellStyle name="Standard 2 8 2" xfId="2061" xr:uid="{1B1163DB-DC7F-4F9C-A543-6BBDE5C93710}"/>
    <cellStyle name="Standard 2 8 3" xfId="3405" xr:uid="{3BA309FA-AE42-44F3-AFAD-463933C2123B}"/>
    <cellStyle name="Standard 2 9" xfId="1389" xr:uid="{BA9C97BB-A0FC-4F2F-AD38-406616F91D1A}"/>
    <cellStyle name="Standard 3" xfId="46" xr:uid="{CC3C84F8-01F8-4189-B37C-B0AFC2BF4183}"/>
    <cellStyle name="Standard 4" xfId="4065" xr:uid="{0DEB33F2-5643-4BA6-B1FB-5FA55FDC9E16}"/>
    <cellStyle name="Standard 5" xfId="3" xr:uid="{F745F03B-0EBD-48A8-ADD1-CD508D12EA21}"/>
    <cellStyle name="Überschrift 1 2" xfId="5" xr:uid="{32D53FDF-4F15-4B48-BCFF-77F38CB78E6A}"/>
    <cellStyle name="Überschrift 2 2" xfId="6" xr:uid="{EDB0E77F-6DCA-4BAD-B6D6-9B087D6FEA30}"/>
    <cellStyle name="Überschrift 3 2" xfId="7" xr:uid="{070060CD-0657-4F54-8B7B-8F079A85C391}"/>
    <cellStyle name="Überschrift 4 2" xfId="8" xr:uid="{8BF7F785-C5C3-47F7-AB31-B7E811244B7F}"/>
    <cellStyle name="Überschrift 5" xfId="4" xr:uid="{DAD032B6-E885-42AA-A4EE-9DB613933DEC}"/>
    <cellStyle name="Verknüpfte Zelle 2" xfId="15" xr:uid="{D6411594-F867-4DE7-ABEC-EB8853AC4F40}"/>
    <cellStyle name="Warnender Text 2" xfId="17" xr:uid="{DDCE3D01-7759-471C-857F-351ECC617F1C}"/>
    <cellStyle name="Zelle überprüfen 2" xfId="16" xr:uid="{DA195A9F-66C1-497D-B07F-E7CFC7115F14}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Japan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Population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Flottenentwicklung!$A$2:$A$61</c:f>
              <c:numCache>
                <c:formatCode>General</c:formatCode>
                <c:ptCount val="6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</c:numCache>
            </c:numRef>
          </c:xVal>
          <c:yVal>
            <c:numRef>
              <c:f>Flottenentwicklung!$E$2:$E$61</c:f>
              <c:numCache>
                <c:formatCode>General</c:formatCode>
                <c:ptCount val="60"/>
                <c:pt idx="0">
                  <c:v>124612530</c:v>
                </c:pt>
                <c:pt idx="1">
                  <c:v>123951692</c:v>
                </c:pt>
                <c:pt idx="2">
                  <c:v>123294513</c:v>
                </c:pt>
                <c:pt idx="3">
                  <c:v>122631432</c:v>
                </c:pt>
                <c:pt idx="4">
                  <c:v>121960408</c:v>
                </c:pt>
                <c:pt idx="5">
                  <c:v>121282488</c:v>
                </c:pt>
                <c:pt idx="6">
                  <c:v>120600599</c:v>
                </c:pt>
                <c:pt idx="7">
                  <c:v>119912238</c:v>
                </c:pt>
                <c:pt idx="8">
                  <c:v>119217097</c:v>
                </c:pt>
                <c:pt idx="9">
                  <c:v>118514802</c:v>
                </c:pt>
                <c:pt idx="10">
                  <c:v>117805680</c:v>
                </c:pt>
                <c:pt idx="11">
                  <c:v>117090083</c:v>
                </c:pt>
                <c:pt idx="12">
                  <c:v>116368193</c:v>
                </c:pt>
                <c:pt idx="13">
                  <c:v>115641077</c:v>
                </c:pt>
                <c:pt idx="14">
                  <c:v>114907058</c:v>
                </c:pt>
                <c:pt idx="15">
                  <c:v>114164955</c:v>
                </c:pt>
                <c:pt idx="16">
                  <c:v>113416742</c:v>
                </c:pt>
                <c:pt idx="17">
                  <c:v>112664566</c:v>
                </c:pt>
                <c:pt idx="18">
                  <c:v>111910716</c:v>
                </c:pt>
                <c:pt idx="19">
                  <c:v>111157201</c:v>
                </c:pt>
                <c:pt idx="20">
                  <c:v>110405207</c:v>
                </c:pt>
                <c:pt idx="21">
                  <c:v>109654640</c:v>
                </c:pt>
                <c:pt idx="22">
                  <c:v>108903960</c:v>
                </c:pt>
                <c:pt idx="23">
                  <c:v>108155545</c:v>
                </c:pt>
                <c:pt idx="24">
                  <c:v>107412293</c:v>
                </c:pt>
                <c:pt idx="25">
                  <c:v>106674353</c:v>
                </c:pt>
                <c:pt idx="26">
                  <c:v>105942538</c:v>
                </c:pt>
                <c:pt idx="27">
                  <c:v>105216618</c:v>
                </c:pt>
                <c:pt idx="28">
                  <c:v>104497283</c:v>
                </c:pt>
                <c:pt idx="29">
                  <c:v>103784357</c:v>
                </c:pt>
                <c:pt idx="30">
                  <c:v>103076686</c:v>
                </c:pt>
                <c:pt idx="31">
                  <c:v>102373741</c:v>
                </c:pt>
                <c:pt idx="32">
                  <c:v>101672959</c:v>
                </c:pt>
                <c:pt idx="33">
                  <c:v>100969712</c:v>
                </c:pt>
                <c:pt idx="34">
                  <c:v>100261155</c:v>
                </c:pt>
                <c:pt idx="35">
                  <c:v>99547977</c:v>
                </c:pt>
                <c:pt idx="36">
                  <c:v>98829212</c:v>
                </c:pt>
                <c:pt idx="37">
                  <c:v>98103898</c:v>
                </c:pt>
                <c:pt idx="38">
                  <c:v>97371456</c:v>
                </c:pt>
                <c:pt idx="39">
                  <c:v>96631457</c:v>
                </c:pt>
                <c:pt idx="40">
                  <c:v>95885918</c:v>
                </c:pt>
                <c:pt idx="41">
                  <c:v>95135942</c:v>
                </c:pt>
                <c:pt idx="42">
                  <c:v>94381509</c:v>
                </c:pt>
                <c:pt idx="43">
                  <c:v>93622768</c:v>
                </c:pt>
                <c:pt idx="44">
                  <c:v>92862515</c:v>
                </c:pt>
                <c:pt idx="45">
                  <c:v>92104053</c:v>
                </c:pt>
                <c:pt idx="46">
                  <c:v>91348808</c:v>
                </c:pt>
                <c:pt idx="47">
                  <c:v>90601494</c:v>
                </c:pt>
                <c:pt idx="48">
                  <c:v>89863719</c:v>
                </c:pt>
                <c:pt idx="49">
                  <c:v>89136819</c:v>
                </c:pt>
                <c:pt idx="50">
                  <c:v>88424325</c:v>
                </c:pt>
                <c:pt idx="51">
                  <c:v>87727655</c:v>
                </c:pt>
                <c:pt idx="52">
                  <c:v>87048361</c:v>
                </c:pt>
                <c:pt idx="53">
                  <c:v>86388769</c:v>
                </c:pt>
                <c:pt idx="54">
                  <c:v>85749785</c:v>
                </c:pt>
                <c:pt idx="55">
                  <c:v>85129656</c:v>
                </c:pt>
                <c:pt idx="56">
                  <c:v>84529212</c:v>
                </c:pt>
                <c:pt idx="57">
                  <c:v>83948386</c:v>
                </c:pt>
                <c:pt idx="58">
                  <c:v>83384467</c:v>
                </c:pt>
                <c:pt idx="59">
                  <c:v>82836599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BA-42FC-8962-340579511EA1}"/>
            </c:ext>
          </c:extLst>
        </c:ser>
        <c:ser>
          <c:idx val="1"/>
          <c:order val="1"/>
          <c:tx>
            <c:v>Fleet 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Flottenentwicklung!$A$2:$A$61</c:f>
              <c:numCache>
                <c:formatCode>General</c:formatCode>
                <c:ptCount val="6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</c:numCache>
            </c:numRef>
          </c:xVal>
          <c:yVal>
            <c:numRef>
              <c:f>Flottenentwicklung!$D$2:$D$61</c:f>
              <c:numCache>
                <c:formatCode>General</c:formatCode>
                <c:ptCount val="60"/>
                <c:pt idx="0">
                  <c:v>62140475</c:v>
                </c:pt>
                <c:pt idx="1">
                  <c:v>62296931.817346029</c:v>
                </c:pt>
                <c:pt idx="2">
                  <c:v>62450059.859482154</c:v>
                </c:pt>
                <c:pt idx="3">
                  <c:v>62595021.924125671</c:v>
                </c:pt>
                <c:pt idx="4">
                  <c:v>62730698.79419446</c:v>
                </c:pt>
                <c:pt idx="5">
                  <c:v>62857539.672336034</c:v>
                </c:pt>
                <c:pt idx="6">
                  <c:v>62976991.907747932</c:v>
                </c:pt>
                <c:pt idx="7">
                  <c:v>63087691.947611175</c:v>
                </c:pt>
                <c:pt idx="8">
                  <c:v>63189400.413395494</c:v>
                </c:pt>
                <c:pt idx="9">
                  <c:v>63281837.854898691</c:v>
                </c:pt>
                <c:pt idx="10">
                  <c:v>63365096.008871697</c:v>
                </c:pt>
                <c:pt idx="11">
                  <c:v>63439285.285517797</c:v>
                </c:pt>
                <c:pt idx="12">
                  <c:v>63504428.843235359</c:v>
                </c:pt>
                <c:pt idx="13">
                  <c:v>63561039.126798831</c:v>
                </c:pt>
                <c:pt idx="14">
                  <c:v>63608126.342365153</c:v>
                </c:pt>
                <c:pt idx="15">
                  <c:v>63644950.906256817</c:v>
                </c:pt>
                <c:pt idx="16">
                  <c:v>63672525.939886026</c:v>
                </c:pt>
                <c:pt idx="17">
                  <c:v>63691993.324803606</c:v>
                </c:pt>
                <c:pt idx="18">
                  <c:v>63704609.44764521</c:v>
                </c:pt>
                <c:pt idx="19">
                  <c:v>63711506.107970625</c:v>
                </c:pt>
                <c:pt idx="20">
                  <c:v>63713371.671012685</c:v>
                </c:pt>
                <c:pt idx="21">
                  <c:v>63710169.412926659</c:v>
                </c:pt>
                <c:pt idx="22">
                  <c:v>63701015.329209745</c:v>
                </c:pt>
                <c:pt idx="23">
                  <c:v>63687308.374138623</c:v>
                </c:pt>
                <c:pt idx="24">
                  <c:v>63670793.037601881</c:v>
                </c:pt>
                <c:pt idx="25">
                  <c:v>63651618.956671007</c:v>
                </c:pt>
                <c:pt idx="26">
                  <c:v>63630336.911472678</c:v>
                </c:pt>
                <c:pt idx="27">
                  <c:v>63606879.905209899</c:v>
                </c:pt>
                <c:pt idx="28">
                  <c:v>63581737.111114949</c:v>
                </c:pt>
                <c:pt idx="29">
                  <c:v>63554878.207792379</c:v>
                </c:pt>
                <c:pt idx="30">
                  <c:v>63525667.376853816</c:v>
                </c:pt>
                <c:pt idx="31">
                  <c:v>63493838.336282142</c:v>
                </c:pt>
                <c:pt idx="32">
                  <c:v>63457847.013045073</c:v>
                </c:pt>
                <c:pt idx="33">
                  <c:v>63414812.198209085</c:v>
                </c:pt>
                <c:pt idx="34">
                  <c:v>63362906.917862333</c:v>
                </c:pt>
                <c:pt idx="35">
                  <c:v>63302506.847526915</c:v>
                </c:pt>
                <c:pt idx="36">
                  <c:v>63232939.565946199</c:v>
                </c:pt>
                <c:pt idx="37">
                  <c:v>63153520.076644696</c:v>
                </c:pt>
                <c:pt idx="38">
                  <c:v>63063796.350260288</c:v>
                </c:pt>
                <c:pt idx="39">
                  <c:v>62963405.014165729</c:v>
                </c:pt>
                <c:pt idx="40">
                  <c:v>62853579.329732172</c:v>
                </c:pt>
                <c:pt idx="41">
                  <c:v>62734981.477694884</c:v>
                </c:pt>
                <c:pt idx="42">
                  <c:v>62607546.000643894</c:v>
                </c:pt>
                <c:pt idx="43">
                  <c:v>62471319.895508923</c:v>
                </c:pt>
                <c:pt idx="44">
                  <c:v>62328129.128502123</c:v>
                </c:pt>
                <c:pt idx="45">
                  <c:v>62180185.796449117</c:v>
                </c:pt>
                <c:pt idx="46">
                  <c:v>62028479.261294045</c:v>
                </c:pt>
                <c:pt idx="47">
                  <c:v>61876266.788283631</c:v>
                </c:pt>
                <c:pt idx="48">
                  <c:v>61724746.154237524</c:v>
                </c:pt>
                <c:pt idx="49">
                  <c:v>61574952.459640235</c:v>
                </c:pt>
                <c:pt idx="50">
                  <c:v>61429466.651535086</c:v>
                </c:pt>
                <c:pt idx="51">
                  <c:v>61289448.843253821</c:v>
                </c:pt>
                <c:pt idx="52">
                  <c:v>61156175.529455714</c:v>
                </c:pt>
                <c:pt idx="53">
                  <c:v>61031494.357017189</c:v>
                </c:pt>
                <c:pt idx="54">
                  <c:v>60916280.690519884</c:v>
                </c:pt>
                <c:pt idx="55">
                  <c:v>60809524.735937446</c:v>
                </c:pt>
                <c:pt idx="56">
                  <c:v>60712044.413503163</c:v>
                </c:pt>
                <c:pt idx="57">
                  <c:v>60624022.884702668</c:v>
                </c:pt>
                <c:pt idx="58">
                  <c:v>60543722.506973065</c:v>
                </c:pt>
                <c:pt idx="59">
                  <c:v>60470717.270000003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BA-42FC-8962-340579511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275584"/>
        <c:axId val="1507272672"/>
      </c:scatterChart>
      <c:valAx>
        <c:axId val="150727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272672"/>
        <c:crosses val="autoZero"/>
        <c:crossBetween val="midCat"/>
      </c:valAx>
      <c:valAx>
        <c:axId val="15072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27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640080</xdr:colOff>
      <xdr:row>18</xdr:row>
      <xdr:rowOff>26670</xdr:rowOff>
    </xdr:from>
    <xdr:ext cx="7660559" cy="1642373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A70E0424-286D-463A-BA2D-647102C21083}"/>
            </a:ext>
          </a:extLst>
        </xdr:cNvPr>
        <xdr:cNvSpPr txBox="1"/>
      </xdr:nvSpPr>
      <xdr:spPr>
        <a:xfrm>
          <a:off x="11746230" y="3455670"/>
          <a:ext cx="7660559" cy="16423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/>
            <a:t>IDEAS: </a:t>
          </a:r>
        </a:p>
        <a:p>
          <a:r>
            <a:rPr lang="de-DE" sz="1100"/>
            <a:t>- Take</a:t>
          </a:r>
          <a:r>
            <a:rPr lang="de-DE" sz="1100" baseline="0"/>
            <a:t> these values, although they might be to low and calibrate ASC constants, based on these values. --&gt; Important: Consistency!</a:t>
          </a:r>
        </a:p>
        <a:p>
          <a:r>
            <a:rPr lang="de-DE" sz="1100" baseline="0"/>
            <a:t>- Kei = car_s*0.7, Gross Profit: 10%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/>
            <a:t>- Small = car_s</a:t>
          </a:r>
          <a:r>
            <a:rPr lang="de-DE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Gross Profit: 10%</a:t>
          </a:r>
          <a:endParaRPr lang="de-D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/>
            <a:t>- Sedan = car_m</a:t>
          </a:r>
          <a:r>
            <a:rPr lang="de-DE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Gross Profit: 15%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Mini-Van = car_m, Gross Profit: 15%</a:t>
          </a:r>
          <a:endParaRPr lang="de-D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/>
            <a:t>- Full-size van = car_l</a:t>
          </a:r>
          <a:r>
            <a:rPr lang="de-DE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Gross Profit: 20%</a:t>
          </a:r>
          <a:endParaRPr lang="de-DE" sz="1100" baseline="0"/>
        </a:p>
        <a:p>
          <a:endParaRPr lang="de-DE" sz="1100" baseline="0"/>
        </a:p>
        <a:p>
          <a:r>
            <a:rPr lang="de-DE" sz="1100" baseline="0"/>
            <a:t>- Kaufpreis: Take manufacturing costs + Gewinn-Unternehmen (15-30%) + Steuern (19% Mehrwertsteuer)</a:t>
          </a:r>
          <a:endParaRPr lang="de-DE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10</xdr:row>
      <xdr:rowOff>47625</xdr:rowOff>
    </xdr:from>
    <xdr:to>
      <xdr:col>13</xdr:col>
      <xdr:colOff>79375</xdr:colOff>
      <xdr:row>25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3E5EE37-28D4-DD29-30F1-764658479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C21D-190B-4475-A6DF-CD3655326C39}">
  <dimension ref="A1:R75"/>
  <sheetViews>
    <sheetView workbookViewId="0">
      <selection activeCell="C1" sqref="C1"/>
    </sheetView>
  </sheetViews>
  <sheetFormatPr baseColWidth="10" defaultRowHeight="14.5" x14ac:dyDescent="0.35"/>
  <cols>
    <col min="2" max="2" width="26.1796875" style="9" bestFit="1" customWidth="1"/>
    <col min="4" max="4" width="13.453125" bestFit="1" customWidth="1"/>
    <col min="7" max="7" width="12.7265625" bestFit="1" customWidth="1"/>
  </cols>
  <sheetData>
    <row r="1" spans="1:18" x14ac:dyDescent="0.35">
      <c r="A1" t="s">
        <v>1</v>
      </c>
      <c r="B1" s="9" t="s">
        <v>2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I1" t="s">
        <v>28</v>
      </c>
      <c r="J1" t="s">
        <v>29</v>
      </c>
      <c r="K1" t="s">
        <v>30</v>
      </c>
      <c r="L1" t="s">
        <v>53</v>
      </c>
      <c r="M1" t="s">
        <v>31</v>
      </c>
      <c r="N1" t="s">
        <v>32</v>
      </c>
      <c r="O1" t="s">
        <v>33</v>
      </c>
      <c r="P1" t="s">
        <v>34</v>
      </c>
      <c r="Q1" t="s">
        <v>54</v>
      </c>
      <c r="R1" t="s">
        <v>55</v>
      </c>
    </row>
    <row r="2" spans="1:18" x14ac:dyDescent="0.35">
      <c r="A2" t="s">
        <v>3</v>
      </c>
      <c r="B2" s="9" t="s">
        <v>56</v>
      </c>
      <c r="C2" s="9">
        <f>$L$2*0.7/1000</f>
        <v>1.0268999999999999</v>
      </c>
      <c r="D2" s="9">
        <f>$L$2/1000</f>
        <v>1.4670000000000001</v>
      </c>
      <c r="E2" s="9">
        <f>$L$3/1000</f>
        <v>1.6245000000000001</v>
      </c>
      <c r="F2" s="9">
        <f>$L$3/1000</f>
        <v>1.6245000000000001</v>
      </c>
      <c r="G2" s="9">
        <f>$L$4/1000</f>
        <v>1.9650000000000001</v>
      </c>
      <c r="I2" t="s">
        <v>25</v>
      </c>
      <c r="J2">
        <v>7113.8809275022068</v>
      </c>
      <c r="K2">
        <v>9.7799999999999994</v>
      </c>
      <c r="L2">
        <f>K2*$R$2</f>
        <v>1467</v>
      </c>
      <c r="M2" t="s">
        <v>3</v>
      </c>
      <c r="N2">
        <v>1.1000000000000001</v>
      </c>
      <c r="O2">
        <v>1.19</v>
      </c>
      <c r="P2">
        <f>J2*N2*O2</f>
        <v>9312.0701341003896</v>
      </c>
      <c r="Q2">
        <f>P2*$R$2</f>
        <v>1396810.5201150584</v>
      </c>
      <c r="R2">
        <v>150</v>
      </c>
    </row>
    <row r="3" spans="1:18" x14ac:dyDescent="0.35">
      <c r="A3" t="s">
        <v>3</v>
      </c>
      <c r="B3" s="9" t="s">
        <v>57</v>
      </c>
      <c r="C3" s="9">
        <v>6</v>
      </c>
      <c r="D3" s="9">
        <v>7</v>
      </c>
      <c r="E3" s="9">
        <v>8</v>
      </c>
      <c r="F3" s="9">
        <v>8</v>
      </c>
      <c r="G3" s="9">
        <v>8</v>
      </c>
      <c r="I3" t="s">
        <v>26</v>
      </c>
      <c r="J3">
        <v>13030.25742637751</v>
      </c>
      <c r="K3">
        <v>10.83</v>
      </c>
      <c r="L3">
        <f t="shared" ref="L3:L17" si="0">K3*$R$2</f>
        <v>1624.5</v>
      </c>
      <c r="M3" t="s">
        <v>3</v>
      </c>
      <c r="N3">
        <v>1.1499999999999999</v>
      </c>
      <c r="O3">
        <v>1.19</v>
      </c>
      <c r="P3">
        <f t="shared" ref="P3:P17" si="1">J3*N3*O3</f>
        <v>17831.907287997619</v>
      </c>
      <c r="Q3">
        <f t="shared" ref="Q3:Q17" si="2">P3*$R$2</f>
        <v>2674786.0931996428</v>
      </c>
    </row>
    <row r="4" spans="1:18" x14ac:dyDescent="0.35">
      <c r="A4" t="s">
        <v>3</v>
      </c>
      <c r="B4" s="9" t="s">
        <v>58</v>
      </c>
      <c r="C4" s="9">
        <v>5</v>
      </c>
      <c r="D4" s="9">
        <v>5</v>
      </c>
      <c r="E4" s="9">
        <v>5</v>
      </c>
      <c r="F4" s="9">
        <v>5</v>
      </c>
      <c r="G4" s="9">
        <v>5</v>
      </c>
      <c r="I4" t="s">
        <v>27</v>
      </c>
      <c r="J4">
        <v>24145.696812222752</v>
      </c>
      <c r="K4">
        <v>13.1</v>
      </c>
      <c r="L4">
        <f t="shared" si="0"/>
        <v>1965</v>
      </c>
      <c r="M4" t="s">
        <v>3</v>
      </c>
      <c r="N4">
        <v>1.2</v>
      </c>
      <c r="O4">
        <v>1.19</v>
      </c>
      <c r="P4">
        <f t="shared" si="1"/>
        <v>34480.055047854083</v>
      </c>
      <c r="Q4">
        <f t="shared" si="2"/>
        <v>5172008.2571781129</v>
      </c>
    </row>
    <row r="5" spans="1:18" x14ac:dyDescent="0.35">
      <c r="A5" t="s">
        <v>3</v>
      </c>
      <c r="B5" s="9" t="s">
        <v>59</v>
      </c>
      <c r="C5" s="9">
        <v>2</v>
      </c>
      <c r="D5" s="9">
        <v>2</v>
      </c>
      <c r="E5" s="9">
        <v>2</v>
      </c>
      <c r="F5" s="9">
        <v>2</v>
      </c>
      <c r="G5" s="9">
        <v>2</v>
      </c>
      <c r="I5" t="s">
        <v>0</v>
      </c>
      <c r="J5">
        <v>15103.916388263709</v>
      </c>
      <c r="K5">
        <v>13.59</v>
      </c>
      <c r="L5">
        <f t="shared" si="0"/>
        <v>2038.5</v>
      </c>
      <c r="M5" t="s">
        <v>3</v>
      </c>
      <c r="N5">
        <v>1.2</v>
      </c>
      <c r="O5">
        <v>1.19</v>
      </c>
      <c r="P5">
        <f t="shared" si="1"/>
        <v>21568.392602440574</v>
      </c>
      <c r="Q5">
        <f t="shared" si="2"/>
        <v>3235258.8903660863</v>
      </c>
    </row>
    <row r="6" spans="1:18" x14ac:dyDescent="0.35">
      <c r="A6" t="s">
        <v>3</v>
      </c>
      <c r="B6" s="9" t="s">
        <v>60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I6" t="s">
        <v>25</v>
      </c>
      <c r="J6">
        <v>11437.89995295432</v>
      </c>
      <c r="K6">
        <v>11.57</v>
      </c>
      <c r="L6">
        <f t="shared" si="0"/>
        <v>1735.5</v>
      </c>
      <c r="M6" t="s">
        <v>14</v>
      </c>
      <c r="N6">
        <v>1.1000000000000001</v>
      </c>
      <c r="O6">
        <v>1.19</v>
      </c>
      <c r="P6">
        <f t="shared" si="1"/>
        <v>14972.211038417205</v>
      </c>
      <c r="Q6">
        <f t="shared" si="2"/>
        <v>2245831.6557625807</v>
      </c>
    </row>
    <row r="7" spans="1:18" x14ac:dyDescent="0.35">
      <c r="A7" t="s">
        <v>3</v>
      </c>
      <c r="B7" s="9" t="s">
        <v>4</v>
      </c>
      <c r="C7" s="9">
        <v>45.6</v>
      </c>
      <c r="D7" s="9">
        <v>45.6</v>
      </c>
      <c r="E7" s="9">
        <v>45.6</v>
      </c>
      <c r="F7" s="9">
        <v>45.6</v>
      </c>
      <c r="G7" s="9">
        <v>45.6</v>
      </c>
      <c r="I7" t="s">
        <v>26</v>
      </c>
      <c r="J7">
        <v>18066.458093353791</v>
      </c>
      <c r="K7">
        <v>12.38</v>
      </c>
      <c r="L7">
        <f t="shared" si="0"/>
        <v>1857.0000000000002</v>
      </c>
      <c r="M7" t="s">
        <v>14</v>
      </c>
      <c r="N7">
        <v>1.1499999999999999</v>
      </c>
      <c r="O7">
        <v>1.19</v>
      </c>
      <c r="P7">
        <f t="shared" si="1"/>
        <v>24723.947900754658</v>
      </c>
      <c r="Q7">
        <f t="shared" si="2"/>
        <v>3708592.1851131986</v>
      </c>
    </row>
    <row r="8" spans="1:18" x14ac:dyDescent="0.35">
      <c r="A8" t="s">
        <v>3</v>
      </c>
      <c r="B8" s="9" t="s">
        <v>5</v>
      </c>
      <c r="C8" s="3">
        <v>2.93</v>
      </c>
      <c r="D8" s="3">
        <v>2.93</v>
      </c>
      <c r="E8" s="3">
        <v>2.93</v>
      </c>
      <c r="F8" s="3">
        <v>2.93</v>
      </c>
      <c r="G8" s="3">
        <v>2.93</v>
      </c>
      <c r="I8" t="s">
        <v>27</v>
      </c>
      <c r="J8">
        <v>31085.76717497077</v>
      </c>
      <c r="K8">
        <v>14.24</v>
      </c>
      <c r="L8">
        <f t="shared" si="0"/>
        <v>2136</v>
      </c>
      <c r="M8" t="s">
        <v>14</v>
      </c>
      <c r="N8">
        <v>1.2</v>
      </c>
      <c r="O8">
        <v>1.19</v>
      </c>
      <c r="P8">
        <f t="shared" si="1"/>
        <v>44390.475525858259</v>
      </c>
      <c r="Q8">
        <f t="shared" si="2"/>
        <v>6658571.3288787389</v>
      </c>
    </row>
    <row r="9" spans="1:18" x14ac:dyDescent="0.35">
      <c r="A9" t="s">
        <v>3</v>
      </c>
      <c r="B9" s="9" t="s">
        <v>6</v>
      </c>
      <c r="C9" s="3"/>
      <c r="D9" s="3"/>
      <c r="E9" s="3"/>
      <c r="F9" s="3"/>
      <c r="G9" s="3"/>
      <c r="I9" t="s">
        <v>0</v>
      </c>
      <c r="J9">
        <v>21949.523027098821</v>
      </c>
      <c r="K9">
        <v>15.32</v>
      </c>
      <c r="L9">
        <f t="shared" si="0"/>
        <v>2298</v>
      </c>
      <c r="M9" t="s">
        <v>14</v>
      </c>
      <c r="N9">
        <v>1.2</v>
      </c>
      <c r="O9">
        <v>1.19</v>
      </c>
      <c r="P9">
        <f t="shared" si="1"/>
        <v>31343.918882697115</v>
      </c>
      <c r="Q9">
        <f t="shared" si="2"/>
        <v>4701587.8324045669</v>
      </c>
    </row>
    <row r="10" spans="1:18" x14ac:dyDescent="0.35">
      <c r="A10" t="s">
        <v>3</v>
      </c>
      <c r="B10" s="9" t="s">
        <v>7</v>
      </c>
      <c r="C10" s="3">
        <v>0.34</v>
      </c>
      <c r="D10" s="3">
        <v>0.34</v>
      </c>
      <c r="E10" s="3">
        <v>0.34</v>
      </c>
      <c r="F10" s="3">
        <v>0.34</v>
      </c>
      <c r="G10" s="3">
        <v>0.34</v>
      </c>
      <c r="I10" t="s">
        <v>25</v>
      </c>
      <c r="J10">
        <v>12770.1803607532</v>
      </c>
      <c r="K10">
        <v>11.28</v>
      </c>
      <c r="L10">
        <f t="shared" si="0"/>
        <v>1692</v>
      </c>
      <c r="M10" t="s">
        <v>15</v>
      </c>
      <c r="N10">
        <v>1.1000000000000001</v>
      </c>
      <c r="O10">
        <v>1.19</v>
      </c>
      <c r="P10">
        <f t="shared" si="1"/>
        <v>16716.16609222594</v>
      </c>
      <c r="Q10">
        <f t="shared" si="2"/>
        <v>2507424.913833891</v>
      </c>
    </row>
    <row r="11" spans="1:18" x14ac:dyDescent="0.35">
      <c r="A11" t="s">
        <v>3</v>
      </c>
      <c r="B11" s="9" t="s">
        <v>8</v>
      </c>
      <c r="C11" s="3">
        <v>0.44</v>
      </c>
      <c r="D11" s="3">
        <v>0.44</v>
      </c>
      <c r="E11" s="3">
        <v>0.44</v>
      </c>
      <c r="F11" s="3">
        <v>0.44</v>
      </c>
      <c r="G11" s="3">
        <v>0.44</v>
      </c>
      <c r="I11" t="s">
        <v>26</v>
      </c>
      <c r="J11">
        <v>21664.872358319779</v>
      </c>
      <c r="K11">
        <v>12.95</v>
      </c>
      <c r="L11">
        <f t="shared" si="0"/>
        <v>1942.5</v>
      </c>
      <c r="M11" t="s">
        <v>15</v>
      </c>
      <c r="N11">
        <v>1.1499999999999999</v>
      </c>
      <c r="O11">
        <v>1.19</v>
      </c>
      <c r="P11">
        <f t="shared" si="1"/>
        <v>29648.377822360613</v>
      </c>
      <c r="Q11">
        <f t="shared" si="2"/>
        <v>4447256.6733540921</v>
      </c>
    </row>
    <row r="12" spans="1:18" x14ac:dyDescent="0.35">
      <c r="A12" t="s">
        <v>3</v>
      </c>
      <c r="B12" s="9" t="s">
        <v>9</v>
      </c>
      <c r="C12" s="3">
        <v>0.96</v>
      </c>
      <c r="D12" s="3">
        <v>0.96</v>
      </c>
      <c r="E12" s="3">
        <v>0.96</v>
      </c>
      <c r="F12" s="3">
        <v>0.96</v>
      </c>
      <c r="G12" s="3">
        <v>0.96</v>
      </c>
      <c r="I12" t="s">
        <v>27</v>
      </c>
      <c r="J12">
        <v>41161.46557503075</v>
      </c>
      <c r="K12">
        <v>17.62</v>
      </c>
      <c r="L12">
        <f t="shared" si="0"/>
        <v>2643</v>
      </c>
      <c r="M12" t="s">
        <v>15</v>
      </c>
      <c r="N12">
        <v>1.2</v>
      </c>
      <c r="O12">
        <v>1.19</v>
      </c>
      <c r="P12">
        <f t="shared" si="1"/>
        <v>58778.572841143905</v>
      </c>
      <c r="Q12">
        <f t="shared" si="2"/>
        <v>8816785.9261715859</v>
      </c>
    </row>
    <row r="13" spans="1:18" x14ac:dyDescent="0.35">
      <c r="A13" t="s">
        <v>3</v>
      </c>
      <c r="B13" s="9" t="s">
        <v>10</v>
      </c>
      <c r="C13" s="3">
        <v>8.2000000000000003E-2</v>
      </c>
      <c r="D13" s="3">
        <v>8.2000000000000003E-2</v>
      </c>
      <c r="E13" s="3">
        <v>8.2000000000000003E-2</v>
      </c>
      <c r="F13" s="3">
        <v>8.2000000000000003E-2</v>
      </c>
      <c r="G13" s="3">
        <v>8.2000000000000003E-2</v>
      </c>
      <c r="I13" t="s">
        <v>0</v>
      </c>
      <c r="J13">
        <v>26422.922299081521</v>
      </c>
      <c r="K13">
        <v>16.84</v>
      </c>
      <c r="L13">
        <f t="shared" si="0"/>
        <v>2526</v>
      </c>
      <c r="M13" t="s">
        <v>15</v>
      </c>
      <c r="N13">
        <v>1.2</v>
      </c>
      <c r="O13">
        <v>1.19</v>
      </c>
      <c r="P13">
        <f t="shared" si="1"/>
        <v>37731.933043088407</v>
      </c>
      <c r="Q13">
        <f t="shared" si="2"/>
        <v>5659789.9564632615</v>
      </c>
    </row>
    <row r="14" spans="1:18" x14ac:dyDescent="0.35">
      <c r="A14" t="s">
        <v>3</v>
      </c>
      <c r="B14" s="9" t="s">
        <v>11</v>
      </c>
      <c r="C14" s="3">
        <v>0.28399999999999997</v>
      </c>
      <c r="D14" s="3">
        <v>0.28399999999999997</v>
      </c>
      <c r="E14" s="3">
        <v>0.28399999999999997</v>
      </c>
      <c r="F14" s="3">
        <v>0.28399999999999997</v>
      </c>
      <c r="G14" s="3">
        <v>0.28399999999999997</v>
      </c>
      <c r="I14" t="s">
        <v>25</v>
      </c>
      <c r="J14">
        <v>15954.830236038541</v>
      </c>
      <c r="K14">
        <v>17.510000000000002</v>
      </c>
      <c r="L14">
        <f t="shared" si="0"/>
        <v>2626.5000000000005</v>
      </c>
      <c r="M14" t="s">
        <v>16</v>
      </c>
      <c r="N14">
        <v>1.1000000000000001</v>
      </c>
      <c r="O14">
        <v>1.19</v>
      </c>
      <c r="P14">
        <f t="shared" si="1"/>
        <v>20884.872778974452</v>
      </c>
      <c r="Q14">
        <f t="shared" si="2"/>
        <v>3132730.9168461678</v>
      </c>
    </row>
    <row r="15" spans="1:18" x14ac:dyDescent="0.35">
      <c r="A15" t="s">
        <v>3</v>
      </c>
      <c r="B15" s="9" t="s">
        <v>12</v>
      </c>
      <c r="C15" s="3"/>
      <c r="D15" s="3"/>
      <c r="E15" s="3"/>
      <c r="F15" s="3"/>
      <c r="G15" s="3"/>
      <c r="I15" t="s">
        <v>26</v>
      </c>
      <c r="J15">
        <v>26868.670553878121</v>
      </c>
      <c r="K15">
        <v>19.89</v>
      </c>
      <c r="L15">
        <f t="shared" si="0"/>
        <v>2983.5</v>
      </c>
      <c r="M15" t="s">
        <v>16</v>
      </c>
      <c r="N15">
        <v>1.1499999999999999</v>
      </c>
      <c r="O15">
        <v>1.19</v>
      </c>
      <c r="P15">
        <f t="shared" si="1"/>
        <v>36769.775652982207</v>
      </c>
      <c r="Q15">
        <f t="shared" si="2"/>
        <v>5515466.3479473311</v>
      </c>
    </row>
    <row r="16" spans="1:18" x14ac:dyDescent="0.35">
      <c r="A16" t="s">
        <v>3</v>
      </c>
      <c r="B16" s="9" t="s">
        <v>13</v>
      </c>
      <c r="C16" s="3">
        <v>2.04</v>
      </c>
      <c r="D16" s="3">
        <v>2.04</v>
      </c>
      <c r="E16" s="3">
        <v>2.04</v>
      </c>
      <c r="F16" s="3">
        <v>2.04</v>
      </c>
      <c r="G16" s="3">
        <v>2.04</v>
      </c>
      <c r="I16" t="s">
        <v>27</v>
      </c>
      <c r="J16">
        <v>48908.847388062837</v>
      </c>
      <c r="K16">
        <v>25.71</v>
      </c>
      <c r="L16">
        <f t="shared" si="0"/>
        <v>3856.5</v>
      </c>
      <c r="M16" t="s">
        <v>16</v>
      </c>
      <c r="N16">
        <v>1.2</v>
      </c>
      <c r="O16">
        <v>1.19</v>
      </c>
      <c r="P16">
        <f t="shared" si="1"/>
        <v>69841.834070153724</v>
      </c>
      <c r="Q16">
        <f t="shared" si="2"/>
        <v>10476275.110523058</v>
      </c>
    </row>
    <row r="17" spans="1:17" x14ac:dyDescent="0.35">
      <c r="A17" t="s">
        <v>3</v>
      </c>
      <c r="B17" s="9" t="s">
        <v>18</v>
      </c>
      <c r="C17" s="9">
        <f>$Q$2*0.7</f>
        <v>977767.36408054084</v>
      </c>
      <c r="D17" s="9">
        <f>$Q$2</f>
        <v>1396810.5201150584</v>
      </c>
      <c r="E17" s="9">
        <f>$Q$3</f>
        <v>2674786.0931996428</v>
      </c>
      <c r="F17" s="9">
        <f>$Q$3</f>
        <v>2674786.0931996428</v>
      </c>
      <c r="G17" s="9">
        <f>$Q$4</f>
        <v>5172008.2571781129</v>
      </c>
      <c r="I17" t="s">
        <v>0</v>
      </c>
      <c r="J17">
        <v>33363.826902056782</v>
      </c>
      <c r="K17">
        <v>25.71</v>
      </c>
      <c r="L17">
        <f t="shared" si="0"/>
        <v>3856.5</v>
      </c>
      <c r="M17" t="s">
        <v>16</v>
      </c>
      <c r="N17">
        <v>1.2</v>
      </c>
      <c r="O17">
        <v>1.19</v>
      </c>
      <c r="P17">
        <f t="shared" si="1"/>
        <v>47643.544816137088</v>
      </c>
      <c r="Q17">
        <f t="shared" si="2"/>
        <v>7146531.722420563</v>
      </c>
    </row>
    <row r="18" spans="1:17" x14ac:dyDescent="0.35">
      <c r="A18" t="s">
        <v>3</v>
      </c>
      <c r="B18" s="9" t="s">
        <v>61</v>
      </c>
      <c r="C18" s="3">
        <f>C17/C19</f>
        <v>0.11703044474017378</v>
      </c>
      <c r="D18" s="3">
        <f t="shared" ref="D18:G18" si="3">D17/D19</f>
        <v>0.1671863496288197</v>
      </c>
      <c r="E18" s="3">
        <f t="shared" si="3"/>
        <v>0.32014916591775411</v>
      </c>
      <c r="F18" s="3">
        <f t="shared" si="3"/>
        <v>0.32014916591775411</v>
      </c>
      <c r="G18" s="3">
        <f t="shared" si="3"/>
        <v>0.61904543838665826</v>
      </c>
    </row>
    <row r="19" spans="1:17" x14ac:dyDescent="0.35">
      <c r="A19" t="s">
        <v>3</v>
      </c>
      <c r="B19" s="9" t="s">
        <v>17</v>
      </c>
      <c r="C19" s="9">
        <v>8354812</v>
      </c>
      <c r="D19" s="9">
        <v>8354812</v>
      </c>
      <c r="E19" s="9">
        <v>8354812</v>
      </c>
      <c r="F19" s="9">
        <v>8354812</v>
      </c>
      <c r="G19" s="9">
        <v>8354812</v>
      </c>
    </row>
    <row r="20" spans="1:17" x14ac:dyDescent="0.35">
      <c r="A20" t="s">
        <v>14</v>
      </c>
      <c r="B20" s="9" t="s">
        <v>56</v>
      </c>
      <c r="C20" s="9">
        <f>$L$6*0.7/1000</f>
        <v>1.21485</v>
      </c>
      <c r="D20" s="9">
        <f>$L$6/1000</f>
        <v>1.7355</v>
      </c>
      <c r="E20" s="9">
        <f>$L$7/1000</f>
        <v>1.8570000000000002</v>
      </c>
      <c r="F20" s="9">
        <f>$L$7/1000</f>
        <v>1.8570000000000002</v>
      </c>
      <c r="G20" s="9">
        <f>$L$8/1000</f>
        <v>2.1360000000000001</v>
      </c>
    </row>
    <row r="21" spans="1:17" x14ac:dyDescent="0.35">
      <c r="A21" t="s">
        <v>14</v>
      </c>
      <c r="B21" s="9" t="s">
        <v>57</v>
      </c>
      <c r="C21" s="9">
        <v>6</v>
      </c>
      <c r="D21" s="9">
        <v>7</v>
      </c>
      <c r="E21" s="9">
        <v>8</v>
      </c>
      <c r="F21" s="9">
        <v>8</v>
      </c>
      <c r="G21" s="9">
        <v>8</v>
      </c>
    </row>
    <row r="22" spans="1:17" x14ac:dyDescent="0.35">
      <c r="A22" t="s">
        <v>14</v>
      </c>
      <c r="B22" s="9" t="s">
        <v>58</v>
      </c>
      <c r="C22" s="9">
        <v>5</v>
      </c>
      <c r="D22" s="9">
        <v>5</v>
      </c>
      <c r="E22" s="9">
        <v>5</v>
      </c>
      <c r="F22" s="9">
        <v>5</v>
      </c>
      <c r="G22" s="9">
        <v>5</v>
      </c>
    </row>
    <row r="23" spans="1:17" x14ac:dyDescent="0.35">
      <c r="A23" t="s">
        <v>14</v>
      </c>
      <c r="B23" s="9" t="s">
        <v>59</v>
      </c>
      <c r="C23" s="9">
        <v>2</v>
      </c>
      <c r="D23" s="9">
        <v>2</v>
      </c>
      <c r="E23" s="9">
        <v>2</v>
      </c>
      <c r="F23" s="9">
        <v>2</v>
      </c>
      <c r="G23" s="9">
        <v>2</v>
      </c>
    </row>
    <row r="24" spans="1:17" x14ac:dyDescent="0.35">
      <c r="A24" t="s">
        <v>14</v>
      </c>
      <c r="B24" s="9" t="s">
        <v>60</v>
      </c>
      <c r="C24" s="9">
        <v>0.2</v>
      </c>
      <c r="D24" s="9">
        <v>0.2</v>
      </c>
      <c r="E24" s="9">
        <v>0.2</v>
      </c>
      <c r="F24" s="9">
        <v>0.2</v>
      </c>
      <c r="G24" s="9">
        <v>0.2</v>
      </c>
      <c r="I24" s="9"/>
      <c r="J24" s="3"/>
      <c r="M24" s="9"/>
    </row>
    <row r="25" spans="1:17" x14ac:dyDescent="0.35">
      <c r="A25" t="s">
        <v>14</v>
      </c>
      <c r="B25" s="9" t="s">
        <v>4</v>
      </c>
      <c r="C25" s="9">
        <v>45.6</v>
      </c>
      <c r="D25" s="9">
        <v>45.6</v>
      </c>
      <c r="E25" s="9">
        <v>45.6</v>
      </c>
      <c r="F25" s="9">
        <v>45.6</v>
      </c>
      <c r="G25" s="9">
        <v>45.6</v>
      </c>
      <c r="I25" s="9"/>
      <c r="J25" s="3"/>
      <c r="M25" s="3"/>
    </row>
    <row r="26" spans="1:17" x14ac:dyDescent="0.35">
      <c r="A26" t="s">
        <v>14</v>
      </c>
      <c r="B26" s="9" t="s">
        <v>5</v>
      </c>
      <c r="C26" s="3">
        <v>2.93</v>
      </c>
      <c r="D26" s="3">
        <v>2.93</v>
      </c>
      <c r="E26" s="3">
        <v>2.93</v>
      </c>
      <c r="F26" s="3">
        <v>2.93</v>
      </c>
      <c r="G26" s="3">
        <v>2.93</v>
      </c>
      <c r="I26" s="9"/>
      <c r="J26" s="3"/>
      <c r="M26" s="9"/>
    </row>
    <row r="27" spans="1:17" x14ac:dyDescent="0.35">
      <c r="A27" t="s">
        <v>14</v>
      </c>
      <c r="B27" s="9" t="s">
        <v>6</v>
      </c>
      <c r="C27" s="3"/>
      <c r="D27" s="3"/>
      <c r="E27" s="3"/>
      <c r="F27" s="3"/>
      <c r="G27" s="3"/>
      <c r="I27" s="9"/>
      <c r="J27" s="3"/>
      <c r="K27" s="9"/>
      <c r="L27" s="9"/>
      <c r="M27" s="9"/>
    </row>
    <row r="28" spans="1:17" x14ac:dyDescent="0.35">
      <c r="A28" t="s">
        <v>14</v>
      </c>
      <c r="B28" s="9" t="s">
        <v>7</v>
      </c>
      <c r="C28" s="3">
        <v>0.34</v>
      </c>
      <c r="D28" s="3">
        <v>0.34</v>
      </c>
      <c r="E28" s="3">
        <v>0.34</v>
      </c>
      <c r="F28" s="3">
        <v>0.34</v>
      </c>
      <c r="G28" s="3">
        <v>0.34</v>
      </c>
      <c r="I28" s="9"/>
      <c r="J28" s="3"/>
      <c r="K28" s="9"/>
      <c r="L28" s="9"/>
      <c r="M28" s="3"/>
    </row>
    <row r="29" spans="1:17" x14ac:dyDescent="0.35">
      <c r="A29" t="s">
        <v>14</v>
      </c>
      <c r="B29" s="9" t="s">
        <v>8</v>
      </c>
      <c r="C29" s="3">
        <v>0.16900000000000001</v>
      </c>
      <c r="D29" s="3">
        <v>0.16900000000000001</v>
      </c>
      <c r="E29" s="3">
        <v>0.16900000000000001</v>
      </c>
      <c r="F29" s="3">
        <v>0.16900000000000001</v>
      </c>
      <c r="G29" s="3">
        <v>0.16900000000000001</v>
      </c>
      <c r="I29" s="9"/>
      <c r="J29" s="3"/>
      <c r="K29" s="9"/>
      <c r="L29" s="9"/>
      <c r="M29" s="9"/>
    </row>
    <row r="30" spans="1:17" x14ac:dyDescent="0.35">
      <c r="A30" t="s">
        <v>14</v>
      </c>
      <c r="B30" s="9" t="s">
        <v>9</v>
      </c>
      <c r="C30" s="3">
        <v>0.27900000000000003</v>
      </c>
      <c r="D30" s="3">
        <v>0.27900000000000003</v>
      </c>
      <c r="E30" s="3">
        <v>0.27900000000000003</v>
      </c>
      <c r="F30" s="3">
        <v>0.27900000000000003</v>
      </c>
      <c r="G30" s="3">
        <v>0.27900000000000003</v>
      </c>
      <c r="I30" s="9"/>
      <c r="J30" s="3"/>
      <c r="K30" s="9"/>
      <c r="L30" s="9"/>
      <c r="M30" s="3"/>
    </row>
    <row r="31" spans="1:17" x14ac:dyDescent="0.35">
      <c r="A31" t="s">
        <v>14</v>
      </c>
      <c r="B31" s="9" t="s">
        <v>10</v>
      </c>
      <c r="C31" s="3">
        <v>4.2000000000000003E-2</v>
      </c>
      <c r="D31" s="3">
        <v>4.2000000000000003E-2</v>
      </c>
      <c r="E31" s="3">
        <v>4.2000000000000003E-2</v>
      </c>
      <c r="F31" s="3">
        <v>4.2000000000000003E-2</v>
      </c>
      <c r="G31" s="3">
        <v>4.2000000000000003E-2</v>
      </c>
      <c r="I31" s="9"/>
      <c r="J31" s="9"/>
      <c r="K31" s="9"/>
      <c r="L31" s="9"/>
      <c r="M31" s="3"/>
    </row>
    <row r="32" spans="1:17" x14ac:dyDescent="0.35">
      <c r="A32" t="s">
        <v>14</v>
      </c>
      <c r="B32" s="9" t="s">
        <v>11</v>
      </c>
      <c r="C32" s="3">
        <v>0.14399999999999999</v>
      </c>
      <c r="D32" s="3">
        <v>0.14399999999999999</v>
      </c>
      <c r="E32" s="3">
        <v>0.14399999999999999</v>
      </c>
      <c r="F32" s="3">
        <v>0.14399999999999999</v>
      </c>
      <c r="G32" s="3">
        <v>0.14399999999999999</v>
      </c>
      <c r="I32" s="9"/>
      <c r="J32" s="9"/>
      <c r="K32" s="9"/>
      <c r="L32" s="9"/>
      <c r="M32" s="3"/>
    </row>
    <row r="33" spans="1:13" x14ac:dyDescent="0.35">
      <c r="A33" t="s">
        <v>14</v>
      </c>
      <c r="B33" s="9" t="s">
        <v>12</v>
      </c>
      <c r="C33" s="3">
        <v>1.579</v>
      </c>
      <c r="D33" s="3">
        <v>1.579</v>
      </c>
      <c r="E33" s="3">
        <v>1.579</v>
      </c>
      <c r="F33" s="3">
        <v>1.579</v>
      </c>
      <c r="G33" s="3">
        <v>1.579</v>
      </c>
      <c r="I33" s="9"/>
      <c r="J33" s="9"/>
      <c r="K33" s="9"/>
      <c r="L33" s="9"/>
      <c r="M33" s="3"/>
    </row>
    <row r="34" spans="1:13" x14ac:dyDescent="0.35">
      <c r="A34" t="s">
        <v>14</v>
      </c>
      <c r="B34" s="9" t="s">
        <v>13</v>
      </c>
      <c r="C34" s="3">
        <v>1.619</v>
      </c>
      <c r="D34" s="3">
        <v>1.619</v>
      </c>
      <c r="E34" s="3">
        <v>1.619</v>
      </c>
      <c r="F34" s="3">
        <v>1.619</v>
      </c>
      <c r="G34" s="3">
        <v>1.619</v>
      </c>
      <c r="K34" s="9"/>
      <c r="L34" s="9"/>
      <c r="M34" s="9"/>
    </row>
    <row r="35" spans="1:13" x14ac:dyDescent="0.35">
      <c r="A35" t="s">
        <v>14</v>
      </c>
      <c r="B35" s="9" t="s">
        <v>18</v>
      </c>
      <c r="C35" s="9">
        <f>$Q$6*0.7</f>
        <v>1572082.1590338063</v>
      </c>
      <c r="D35" s="9">
        <f>$Q$6</f>
        <v>2245831.6557625807</v>
      </c>
      <c r="E35" s="9">
        <f>$Q$6</f>
        <v>2245831.6557625807</v>
      </c>
      <c r="F35" s="9">
        <f>$Q$6</f>
        <v>2245831.6557625807</v>
      </c>
      <c r="G35" s="9">
        <f>$Q$6</f>
        <v>2245831.6557625807</v>
      </c>
      <c r="K35" s="9"/>
      <c r="L35" s="9"/>
      <c r="M35" s="9"/>
    </row>
    <row r="36" spans="1:13" x14ac:dyDescent="0.35">
      <c r="A36" t="s">
        <v>14</v>
      </c>
      <c r="B36" s="9" t="s">
        <v>61</v>
      </c>
      <c r="C36" s="3">
        <f>C35/C37</f>
        <v>0.18816487540758622</v>
      </c>
      <c r="D36" s="3">
        <f t="shared" ref="D36:G36" si="4">D35/D37</f>
        <v>0.26880696486798034</v>
      </c>
      <c r="E36" s="3">
        <f t="shared" si="4"/>
        <v>0.26880696486798034</v>
      </c>
      <c r="F36" s="3">
        <f t="shared" si="4"/>
        <v>0.26880696486798034</v>
      </c>
      <c r="G36" s="3">
        <f t="shared" si="4"/>
        <v>0.26880696486798034</v>
      </c>
      <c r="K36" s="9"/>
      <c r="L36" s="9"/>
      <c r="M36" s="9"/>
    </row>
    <row r="37" spans="1:13" x14ac:dyDescent="0.35">
      <c r="A37" t="s">
        <v>14</v>
      </c>
      <c r="B37" s="9" t="s">
        <v>17</v>
      </c>
      <c r="C37" s="9">
        <v>8354812</v>
      </c>
      <c r="D37" s="9">
        <v>8354812</v>
      </c>
      <c r="E37" s="9">
        <v>8354812</v>
      </c>
      <c r="F37" s="9">
        <v>8354812</v>
      </c>
      <c r="G37" s="9">
        <v>8354812</v>
      </c>
    </row>
    <row r="38" spans="1:13" x14ac:dyDescent="0.35">
      <c r="A38" t="s">
        <v>15</v>
      </c>
      <c r="B38" s="9" t="s">
        <v>56</v>
      </c>
      <c r="C38" s="9">
        <f>$L$10*0.7/1000</f>
        <v>1.1843999999999999</v>
      </c>
      <c r="D38" s="9">
        <f>$L$10/1000</f>
        <v>1.6919999999999999</v>
      </c>
      <c r="E38" s="9">
        <f>$L$11/1000</f>
        <v>1.9424999999999999</v>
      </c>
      <c r="F38" s="9">
        <f>$L$11/1000</f>
        <v>1.9424999999999999</v>
      </c>
      <c r="G38" s="9">
        <f>$L$12/1000</f>
        <v>2.6429999999999998</v>
      </c>
    </row>
    <row r="39" spans="1:13" x14ac:dyDescent="0.35">
      <c r="A39" t="s">
        <v>15</v>
      </c>
      <c r="B39" s="9" t="s">
        <v>57</v>
      </c>
      <c r="C39" s="9">
        <v>3</v>
      </c>
      <c r="D39" s="9">
        <v>3</v>
      </c>
      <c r="E39" s="9">
        <v>4</v>
      </c>
      <c r="F39" s="9">
        <v>6</v>
      </c>
      <c r="G39" s="9">
        <v>4</v>
      </c>
    </row>
    <row r="40" spans="1:13" x14ac:dyDescent="0.35">
      <c r="A40" t="s">
        <v>15</v>
      </c>
      <c r="B40" s="9" t="s">
        <v>58</v>
      </c>
      <c r="C40" s="9">
        <v>20</v>
      </c>
      <c r="D40" s="9">
        <v>20</v>
      </c>
      <c r="E40" s="9">
        <v>10</v>
      </c>
      <c r="F40" s="9">
        <v>5</v>
      </c>
      <c r="G40" s="9">
        <v>10</v>
      </c>
    </row>
    <row r="41" spans="1:13" x14ac:dyDescent="0.35">
      <c r="A41" t="s">
        <v>15</v>
      </c>
      <c r="B41" s="9" t="s">
        <v>59</v>
      </c>
      <c r="C41" s="9">
        <v>5</v>
      </c>
      <c r="D41" s="9">
        <v>5</v>
      </c>
      <c r="E41" s="9">
        <v>5</v>
      </c>
      <c r="F41" s="9">
        <v>5</v>
      </c>
      <c r="G41" s="9">
        <v>5</v>
      </c>
    </row>
    <row r="42" spans="1:13" x14ac:dyDescent="0.35">
      <c r="A42" t="s">
        <v>15</v>
      </c>
      <c r="B42" s="9" t="s">
        <v>60</v>
      </c>
      <c r="C42" s="9">
        <v>0.7</v>
      </c>
      <c r="D42" s="9">
        <v>0.7</v>
      </c>
      <c r="E42" s="9">
        <v>0.6</v>
      </c>
      <c r="F42" s="9">
        <v>0.5</v>
      </c>
      <c r="G42" s="9">
        <v>0.4</v>
      </c>
    </row>
    <row r="43" spans="1:13" x14ac:dyDescent="0.35">
      <c r="A43" t="s">
        <v>15</v>
      </c>
      <c r="B43" s="9" t="s">
        <v>4</v>
      </c>
      <c r="C43" s="9">
        <v>45.6</v>
      </c>
      <c r="D43" s="9">
        <v>45.6</v>
      </c>
      <c r="E43" s="9">
        <v>45.6</v>
      </c>
      <c r="F43" s="9">
        <v>45.6</v>
      </c>
      <c r="G43" s="9">
        <v>45.6</v>
      </c>
    </row>
    <row r="44" spans="1:13" x14ac:dyDescent="0.35">
      <c r="A44" t="s">
        <v>15</v>
      </c>
      <c r="B44" s="9" t="s">
        <v>5</v>
      </c>
      <c r="C44" s="3">
        <v>2.93</v>
      </c>
      <c r="D44" s="3">
        <v>2.93</v>
      </c>
      <c r="E44" s="3">
        <v>2.93</v>
      </c>
      <c r="F44" s="3">
        <v>2.93</v>
      </c>
      <c r="G44" s="3">
        <v>2.93</v>
      </c>
    </row>
    <row r="45" spans="1:13" x14ac:dyDescent="0.35">
      <c r="A45" t="s">
        <v>15</v>
      </c>
      <c r="B45" s="9" t="s">
        <v>6</v>
      </c>
      <c r="C45" s="3"/>
      <c r="D45" s="3"/>
      <c r="E45" s="3"/>
      <c r="F45" s="3"/>
      <c r="G45" s="3"/>
    </row>
    <row r="46" spans="1:13" x14ac:dyDescent="0.35">
      <c r="A46" t="s">
        <v>15</v>
      </c>
      <c r="B46" s="9" t="s">
        <v>7</v>
      </c>
      <c r="C46" s="3">
        <v>0.34</v>
      </c>
      <c r="D46" s="3">
        <v>0.34</v>
      </c>
      <c r="E46" s="3">
        <v>0.34</v>
      </c>
      <c r="F46" s="3">
        <v>0.34</v>
      </c>
      <c r="G46" s="3">
        <v>0.34</v>
      </c>
    </row>
    <row r="47" spans="1:13" x14ac:dyDescent="0.35">
      <c r="A47" t="s">
        <v>15</v>
      </c>
      <c r="B47" s="9" t="s">
        <v>8</v>
      </c>
      <c r="C47" s="3">
        <v>0.16900000000000001</v>
      </c>
      <c r="D47" s="3">
        <v>0.16900000000000001</v>
      </c>
      <c r="E47" s="3">
        <v>0.16900000000000001</v>
      </c>
      <c r="F47" s="3">
        <v>0.16900000000000001</v>
      </c>
      <c r="G47" s="3">
        <v>0.16900000000000001</v>
      </c>
    </row>
    <row r="48" spans="1:13" x14ac:dyDescent="0.35">
      <c r="A48" t="s">
        <v>15</v>
      </c>
      <c r="B48" s="9" t="s">
        <v>9</v>
      </c>
      <c r="C48" s="3">
        <v>0.27900000000000003</v>
      </c>
      <c r="D48" s="3">
        <v>0.27900000000000003</v>
      </c>
      <c r="E48" s="3">
        <v>0.27900000000000003</v>
      </c>
      <c r="F48" s="3">
        <v>0.27900000000000003</v>
      </c>
      <c r="G48" s="3">
        <v>0.27900000000000003</v>
      </c>
    </row>
    <row r="49" spans="1:7" x14ac:dyDescent="0.35">
      <c r="A49" t="s">
        <v>15</v>
      </c>
      <c r="B49" s="9" t="s">
        <v>10</v>
      </c>
      <c r="C49" s="3">
        <v>4.2000000000000003E-2</v>
      </c>
      <c r="D49" s="3">
        <v>4.2000000000000003E-2</v>
      </c>
      <c r="E49" s="3">
        <v>4.2000000000000003E-2</v>
      </c>
      <c r="F49" s="3">
        <v>4.2000000000000003E-2</v>
      </c>
      <c r="G49" s="3">
        <v>4.2000000000000003E-2</v>
      </c>
    </row>
    <row r="50" spans="1:7" x14ac:dyDescent="0.35">
      <c r="A50" t="s">
        <v>15</v>
      </c>
      <c r="B50" s="9" t="s">
        <v>11</v>
      </c>
      <c r="C50" s="3">
        <v>0.14399999999999999</v>
      </c>
      <c r="D50" s="3">
        <v>0.14399999999999999</v>
      </c>
      <c r="E50" s="3">
        <v>0.14399999999999999</v>
      </c>
      <c r="F50" s="3">
        <v>0.14399999999999999</v>
      </c>
      <c r="G50" s="3">
        <v>0.14399999999999999</v>
      </c>
    </row>
    <row r="51" spans="1:7" x14ac:dyDescent="0.35">
      <c r="A51" t="s">
        <v>15</v>
      </c>
      <c r="B51" s="9" t="s">
        <v>12</v>
      </c>
      <c r="C51" s="3">
        <v>1.579</v>
      </c>
      <c r="D51" s="3">
        <v>1.579</v>
      </c>
      <c r="E51" s="3">
        <v>1.579</v>
      </c>
      <c r="F51" s="3">
        <v>1.579</v>
      </c>
      <c r="G51" s="3">
        <v>1.579</v>
      </c>
    </row>
    <row r="52" spans="1:7" x14ac:dyDescent="0.35">
      <c r="A52" t="s">
        <v>15</v>
      </c>
      <c r="B52" s="9" t="s">
        <v>13</v>
      </c>
      <c r="C52" s="3">
        <v>1.619</v>
      </c>
      <c r="D52" s="3">
        <v>1.619</v>
      </c>
      <c r="E52" s="3">
        <v>1.619</v>
      </c>
      <c r="F52" s="3">
        <v>1.619</v>
      </c>
      <c r="G52" s="3">
        <v>1.619</v>
      </c>
    </row>
    <row r="53" spans="1:7" x14ac:dyDescent="0.35">
      <c r="A53" t="s">
        <v>15</v>
      </c>
      <c r="B53" s="9" t="s">
        <v>18</v>
      </c>
      <c r="C53" s="9">
        <f>$Q$10*0.7</f>
        <v>1755197.4396837237</v>
      </c>
      <c r="D53" s="9">
        <f>$Q$10</f>
        <v>2507424.913833891</v>
      </c>
      <c r="E53" s="9">
        <f>$Q$10</f>
        <v>2507424.913833891</v>
      </c>
      <c r="F53" s="9">
        <f>$Q$10</f>
        <v>2507424.913833891</v>
      </c>
      <c r="G53" s="9">
        <f>$Q$10</f>
        <v>2507424.913833891</v>
      </c>
    </row>
    <row r="54" spans="1:7" x14ac:dyDescent="0.35">
      <c r="A54" t="s">
        <v>15</v>
      </c>
      <c r="B54" s="9" t="s">
        <v>61</v>
      </c>
      <c r="C54" s="3">
        <f>C53/C55</f>
        <v>0.21008221844892785</v>
      </c>
      <c r="D54" s="3">
        <f t="shared" ref="D54:G54" si="5">D53/D55</f>
        <v>0.30011745492703978</v>
      </c>
      <c r="E54" s="3">
        <f t="shared" si="5"/>
        <v>0.30011745492703978</v>
      </c>
      <c r="F54" s="3">
        <f t="shared" si="5"/>
        <v>0.30011745492703978</v>
      </c>
      <c r="G54" s="3">
        <f t="shared" si="5"/>
        <v>0.30011745492703978</v>
      </c>
    </row>
    <row r="55" spans="1:7" x14ac:dyDescent="0.35">
      <c r="A55" t="s">
        <v>15</v>
      </c>
      <c r="B55" s="9" t="s">
        <v>17</v>
      </c>
      <c r="C55" s="9">
        <v>8354812</v>
      </c>
      <c r="D55" s="9">
        <v>8354812</v>
      </c>
      <c r="E55" s="9">
        <v>8354812</v>
      </c>
      <c r="F55" s="9">
        <v>8354812</v>
      </c>
      <c r="G55" s="9">
        <v>8354812</v>
      </c>
    </row>
    <row r="56" spans="1:7" x14ac:dyDescent="0.35">
      <c r="A56" t="s">
        <v>16</v>
      </c>
      <c r="B56" s="9" t="s">
        <v>56</v>
      </c>
      <c r="C56" s="9">
        <f>$L$14*0.7/1000</f>
        <v>1.8385500000000001</v>
      </c>
      <c r="D56" s="9">
        <f>$L$14/1000</f>
        <v>2.6265000000000005</v>
      </c>
      <c r="E56" s="9">
        <f>$L$15/1000</f>
        <v>2.9834999999999998</v>
      </c>
      <c r="F56" s="9">
        <f>$L$15/1000</f>
        <v>2.9834999999999998</v>
      </c>
      <c r="G56" s="9">
        <f>$L$16/1000</f>
        <v>3.8565</v>
      </c>
    </row>
    <row r="57" spans="1:7" x14ac:dyDescent="0.35">
      <c r="A57" t="s">
        <v>16</v>
      </c>
      <c r="B57" s="9" t="s">
        <v>57</v>
      </c>
      <c r="C57" s="9">
        <v>6</v>
      </c>
      <c r="D57" s="9">
        <v>6</v>
      </c>
      <c r="E57" s="9">
        <v>6</v>
      </c>
      <c r="F57" s="9">
        <v>6</v>
      </c>
      <c r="G57" s="9">
        <v>6</v>
      </c>
    </row>
    <row r="58" spans="1:7" x14ac:dyDescent="0.35">
      <c r="A58" t="s">
        <v>16</v>
      </c>
      <c r="B58" s="9" t="s">
        <v>58</v>
      </c>
      <c r="C58" s="9">
        <v>5</v>
      </c>
      <c r="D58" s="9">
        <v>5</v>
      </c>
      <c r="E58" s="9">
        <v>5</v>
      </c>
      <c r="F58" s="9">
        <v>5</v>
      </c>
      <c r="G58" s="9">
        <v>5</v>
      </c>
    </row>
    <row r="59" spans="1:7" x14ac:dyDescent="0.35">
      <c r="A59" t="s">
        <v>16</v>
      </c>
      <c r="B59" s="9" t="s">
        <v>59</v>
      </c>
      <c r="C59" s="9">
        <v>10</v>
      </c>
      <c r="D59" s="9">
        <v>10</v>
      </c>
      <c r="E59" s="9">
        <v>10</v>
      </c>
      <c r="F59" s="9">
        <v>10</v>
      </c>
      <c r="G59" s="9">
        <v>10</v>
      </c>
    </row>
    <row r="60" spans="1:7" x14ac:dyDescent="0.35">
      <c r="A60" t="s">
        <v>16</v>
      </c>
      <c r="B60" s="9" t="s">
        <v>60</v>
      </c>
      <c r="C60" s="9">
        <v>0.5</v>
      </c>
      <c r="D60" s="9">
        <v>0.5</v>
      </c>
      <c r="E60" s="9">
        <v>0.5</v>
      </c>
      <c r="F60" s="9">
        <v>0.5</v>
      </c>
      <c r="G60" s="9">
        <v>0.5</v>
      </c>
    </row>
    <row r="61" spans="1:7" x14ac:dyDescent="0.35">
      <c r="A61" t="s">
        <v>16</v>
      </c>
      <c r="B61" s="9" t="s">
        <v>4</v>
      </c>
      <c r="C61" s="9">
        <v>45.6</v>
      </c>
      <c r="D61" s="9">
        <v>45.6</v>
      </c>
      <c r="E61" s="9">
        <v>45.6</v>
      </c>
      <c r="F61" s="9">
        <v>45.6</v>
      </c>
      <c r="G61" s="9">
        <v>45.6</v>
      </c>
    </row>
    <row r="62" spans="1:7" x14ac:dyDescent="0.35">
      <c r="A62" t="s">
        <v>16</v>
      </c>
      <c r="B62" s="9" t="s">
        <v>5</v>
      </c>
      <c r="C62" s="3">
        <v>2.93</v>
      </c>
      <c r="D62" s="3">
        <v>2.93</v>
      </c>
      <c r="E62" s="3">
        <v>2.93</v>
      </c>
      <c r="F62" s="3">
        <v>2.93</v>
      </c>
      <c r="G62" s="3">
        <v>2.93</v>
      </c>
    </row>
    <row r="63" spans="1:7" x14ac:dyDescent="0.35">
      <c r="A63" t="s">
        <v>16</v>
      </c>
      <c r="B63" s="9" t="s">
        <v>6</v>
      </c>
      <c r="C63" s="3"/>
      <c r="D63" s="3"/>
      <c r="E63" s="3"/>
      <c r="F63" s="3"/>
      <c r="G63" s="3"/>
    </row>
    <row r="64" spans="1:7" x14ac:dyDescent="0.35">
      <c r="A64" t="s">
        <v>16</v>
      </c>
      <c r="B64" s="9" t="s">
        <v>7</v>
      </c>
      <c r="C64" s="3">
        <v>0.34</v>
      </c>
      <c r="D64" s="3">
        <v>0.34</v>
      </c>
      <c r="E64" s="3">
        <v>0.34</v>
      </c>
      <c r="F64" s="3">
        <v>0.34</v>
      </c>
      <c r="G64" s="3">
        <v>0.34</v>
      </c>
    </row>
    <row r="65" spans="1:7" x14ac:dyDescent="0.35">
      <c r="A65" t="s">
        <v>16</v>
      </c>
      <c r="B65" s="9" t="s">
        <v>8</v>
      </c>
      <c r="C65" s="3">
        <v>0.16900000000000001</v>
      </c>
      <c r="D65" s="3">
        <v>0.16900000000000001</v>
      </c>
      <c r="E65" s="3">
        <v>0.16900000000000001</v>
      </c>
      <c r="F65" s="3">
        <v>0.16900000000000001</v>
      </c>
      <c r="G65" s="3">
        <v>0.16900000000000001</v>
      </c>
    </row>
    <row r="66" spans="1:7" x14ac:dyDescent="0.35">
      <c r="A66" t="s">
        <v>16</v>
      </c>
      <c r="B66" s="9" t="s">
        <v>9</v>
      </c>
      <c r="C66" s="3">
        <v>0.27900000000000003</v>
      </c>
      <c r="D66" s="3">
        <v>0.27900000000000003</v>
      </c>
      <c r="E66" s="3">
        <v>0.27900000000000003</v>
      </c>
      <c r="F66" s="3">
        <v>0.27900000000000003</v>
      </c>
      <c r="G66" s="3">
        <v>0.27900000000000003</v>
      </c>
    </row>
    <row r="67" spans="1:7" x14ac:dyDescent="0.35">
      <c r="A67" t="s">
        <v>16</v>
      </c>
      <c r="B67" s="9" t="s">
        <v>10</v>
      </c>
      <c r="C67" s="3">
        <v>4.2000000000000003E-2</v>
      </c>
      <c r="D67" s="3">
        <v>4.2000000000000003E-2</v>
      </c>
      <c r="E67" s="3">
        <v>4.2000000000000003E-2</v>
      </c>
      <c r="F67" s="3">
        <v>4.2000000000000003E-2</v>
      </c>
      <c r="G67" s="3">
        <v>4.2000000000000003E-2</v>
      </c>
    </row>
    <row r="68" spans="1:7" x14ac:dyDescent="0.35">
      <c r="A68" t="s">
        <v>16</v>
      </c>
      <c r="B68" s="9" t="s">
        <v>11</v>
      </c>
      <c r="C68" s="3">
        <v>0.14399999999999999</v>
      </c>
      <c r="D68" s="3">
        <v>0.14399999999999999</v>
      </c>
      <c r="E68" s="3">
        <v>0.14399999999999999</v>
      </c>
      <c r="F68" s="3">
        <v>0.14399999999999999</v>
      </c>
      <c r="G68" s="3">
        <v>0.14399999999999999</v>
      </c>
    </row>
    <row r="69" spans="1:7" x14ac:dyDescent="0.35">
      <c r="A69" t="s">
        <v>16</v>
      </c>
      <c r="B69" s="9" t="s">
        <v>12</v>
      </c>
      <c r="C69" s="3">
        <v>1.579</v>
      </c>
      <c r="D69" s="3">
        <v>1.579</v>
      </c>
      <c r="E69" s="3">
        <v>1.579</v>
      </c>
      <c r="F69" s="3">
        <v>1.579</v>
      </c>
      <c r="G69" s="3">
        <v>1.579</v>
      </c>
    </row>
    <row r="70" spans="1:7" x14ac:dyDescent="0.35">
      <c r="A70" t="s">
        <v>16</v>
      </c>
      <c r="B70" s="9" t="s">
        <v>13</v>
      </c>
      <c r="C70" s="3">
        <v>1.619</v>
      </c>
      <c r="D70" s="3">
        <v>1.619</v>
      </c>
      <c r="E70" s="3">
        <v>1.619</v>
      </c>
      <c r="F70" s="3">
        <v>1.619</v>
      </c>
      <c r="G70" s="3">
        <v>1.619</v>
      </c>
    </row>
    <row r="71" spans="1:7" x14ac:dyDescent="0.35">
      <c r="A71" t="s">
        <v>16</v>
      </c>
      <c r="B71" s="9" t="s">
        <v>18</v>
      </c>
      <c r="C71" s="9">
        <f>$Q$14*0.7</f>
        <v>2192911.6417923174</v>
      </c>
      <c r="D71" s="9">
        <f>$Q$14</f>
        <v>3132730.9168461678</v>
      </c>
      <c r="E71" s="9">
        <f>$Q$14</f>
        <v>3132730.9168461678</v>
      </c>
      <c r="F71" s="9">
        <f>$Q$14</f>
        <v>3132730.9168461678</v>
      </c>
      <c r="G71" s="9">
        <f>$Q$14</f>
        <v>3132730.9168461678</v>
      </c>
    </row>
    <row r="72" spans="1:7" x14ac:dyDescent="0.35">
      <c r="A72" t="s">
        <v>16</v>
      </c>
      <c r="B72" s="9" t="s">
        <v>61</v>
      </c>
      <c r="C72" s="3">
        <f>C71/C73</f>
        <v>0.26247288889233145</v>
      </c>
      <c r="D72" s="3">
        <f t="shared" ref="D72:G72" si="6">D71/D73</f>
        <v>0.37496126984618777</v>
      </c>
      <c r="E72" s="3">
        <f t="shared" si="6"/>
        <v>0.37496126984618777</v>
      </c>
      <c r="F72" s="3">
        <f t="shared" si="6"/>
        <v>0.37496126984618777</v>
      </c>
      <c r="G72" s="3">
        <f t="shared" si="6"/>
        <v>0.37496126984618777</v>
      </c>
    </row>
    <row r="73" spans="1:7" x14ac:dyDescent="0.35">
      <c r="A73" t="s">
        <v>16</v>
      </c>
      <c r="B73" s="9" t="s">
        <v>17</v>
      </c>
      <c r="C73" s="9">
        <v>8354812</v>
      </c>
      <c r="D73" s="9">
        <v>8354812</v>
      </c>
      <c r="E73" s="9">
        <v>8354812</v>
      </c>
      <c r="F73" s="9">
        <v>8354812</v>
      </c>
      <c r="G73" s="9">
        <v>8354812</v>
      </c>
    </row>
    <row r="74" spans="1:7" x14ac:dyDescent="0.35">
      <c r="C74" s="9"/>
      <c r="D74" s="9"/>
      <c r="E74" s="9"/>
      <c r="F74" s="9"/>
      <c r="G74" s="9"/>
    </row>
    <row r="75" spans="1:7" x14ac:dyDescent="0.35">
      <c r="C75" s="9"/>
      <c r="D75" s="9"/>
      <c r="E75" s="9"/>
      <c r="F75" s="9"/>
      <c r="G75" s="9"/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4FF4E-7B6D-42A2-9EC2-9E3B0E49BC7E}">
  <dimension ref="A1:IO33"/>
  <sheetViews>
    <sheetView workbookViewId="0">
      <selection activeCell="F32" sqref="F32"/>
    </sheetView>
  </sheetViews>
  <sheetFormatPr baseColWidth="10" defaultRowHeight="14.5" x14ac:dyDescent="0.35"/>
  <cols>
    <col min="2" max="2" width="10.81640625" style="3"/>
    <col min="5" max="5" width="13.81640625" bestFit="1" customWidth="1"/>
    <col min="6" max="6" width="22.7265625" bestFit="1" customWidth="1"/>
    <col min="7" max="7" width="12.1796875" customWidth="1"/>
  </cols>
  <sheetData>
    <row r="1" spans="1:249" x14ac:dyDescent="0.35">
      <c r="A1" t="s">
        <v>21</v>
      </c>
      <c r="B1" s="3" t="s">
        <v>20</v>
      </c>
      <c r="D1" t="s">
        <v>44</v>
      </c>
    </row>
    <row r="2" spans="1:249" x14ac:dyDescent="0.35">
      <c r="A2" s="1">
        <v>0</v>
      </c>
      <c r="B2" s="2">
        <v>0</v>
      </c>
      <c r="D2" t="s">
        <v>45</v>
      </c>
    </row>
    <row r="3" spans="1:249" x14ac:dyDescent="0.35">
      <c r="A3" s="1">
        <v>1</v>
      </c>
      <c r="B3" s="4">
        <v>0</v>
      </c>
      <c r="S3" s="10"/>
      <c r="U3" s="10"/>
      <c r="W3" s="10"/>
      <c r="Y3" s="10"/>
      <c r="AA3" s="10"/>
      <c r="AD3" s="10"/>
      <c r="AF3" s="10"/>
      <c r="AH3" s="10"/>
      <c r="AJ3" s="10"/>
      <c r="AL3" s="10"/>
      <c r="AO3" s="10"/>
      <c r="AQ3" s="10"/>
      <c r="AS3" s="10"/>
      <c r="AU3" s="10"/>
      <c r="AW3" s="10"/>
      <c r="AZ3" s="10"/>
      <c r="BB3" s="10"/>
      <c r="BD3" s="10"/>
      <c r="BF3" s="10"/>
      <c r="BH3" s="10"/>
      <c r="BK3" s="10"/>
      <c r="BM3" s="10"/>
      <c r="BO3" s="10"/>
      <c r="BQ3" s="10"/>
      <c r="BS3" s="10"/>
      <c r="BV3" s="10"/>
      <c r="BX3" s="10"/>
      <c r="BZ3" s="10"/>
      <c r="CB3" s="10"/>
      <c r="CD3" s="10"/>
      <c r="CG3" s="10"/>
      <c r="CI3" s="10"/>
      <c r="CK3" s="10"/>
      <c r="CM3" s="10"/>
      <c r="CO3" s="10"/>
      <c r="CR3" s="10"/>
      <c r="CT3" s="10"/>
      <c r="CV3" s="10"/>
      <c r="CX3" s="10"/>
      <c r="CZ3" s="10"/>
      <c r="DC3" s="10"/>
      <c r="DE3" s="10"/>
      <c r="DG3" s="10"/>
      <c r="DI3" s="10"/>
      <c r="DK3" s="10"/>
      <c r="DN3" s="10"/>
      <c r="DP3" s="10"/>
      <c r="DR3" s="10"/>
      <c r="DT3" s="10"/>
      <c r="DV3" s="10"/>
      <c r="DY3" s="10"/>
      <c r="EA3" s="10"/>
      <c r="EC3" s="10"/>
      <c r="EE3" s="10"/>
      <c r="EG3" s="10"/>
      <c r="EJ3" s="10"/>
      <c r="EL3" s="10"/>
      <c r="EN3" s="10"/>
      <c r="EP3" s="10"/>
      <c r="ER3" s="10"/>
      <c r="EU3" s="10"/>
      <c r="EW3" s="10"/>
      <c r="EY3" s="10"/>
      <c r="FA3" s="10"/>
      <c r="FC3" s="10"/>
      <c r="FF3" s="10"/>
      <c r="FH3" s="10"/>
      <c r="FJ3" s="10"/>
      <c r="FL3" s="10"/>
      <c r="FN3" s="10"/>
      <c r="FQ3" s="10"/>
      <c r="FS3" s="10"/>
      <c r="FU3" s="10"/>
      <c r="FW3" s="10"/>
      <c r="FY3" s="10"/>
      <c r="GB3" s="10"/>
      <c r="GD3" s="10"/>
      <c r="GF3" s="10"/>
      <c r="GH3" s="10"/>
      <c r="GJ3" s="10"/>
      <c r="GM3" s="10"/>
      <c r="GO3" s="10"/>
      <c r="GQ3" s="10"/>
      <c r="GS3" s="10"/>
      <c r="GU3" s="10"/>
      <c r="GX3" s="10"/>
      <c r="GZ3" s="10"/>
      <c r="HB3" s="10"/>
      <c r="HD3" s="10"/>
      <c r="HF3" s="10"/>
      <c r="HI3" s="10"/>
      <c r="HK3" s="10"/>
      <c r="HM3" s="10"/>
      <c r="HO3" s="10"/>
      <c r="HQ3" s="10"/>
      <c r="HV3" s="10"/>
      <c r="HX3" s="10"/>
      <c r="HZ3" s="10"/>
      <c r="IB3" s="10"/>
      <c r="ID3" s="10"/>
      <c r="IG3" s="10"/>
      <c r="II3" s="10"/>
      <c r="IK3" s="10"/>
      <c r="IM3" s="10"/>
      <c r="IO3" s="10"/>
    </row>
    <row r="4" spans="1:249" x14ac:dyDescent="0.35">
      <c r="A4" s="1">
        <v>2</v>
      </c>
      <c r="B4" s="4">
        <v>6.6879793973404128E-2</v>
      </c>
    </row>
    <row r="5" spans="1:249" x14ac:dyDescent="0.35">
      <c r="A5" s="1">
        <v>3</v>
      </c>
      <c r="B5" s="4">
        <v>3.0251590510649937E-2</v>
      </c>
      <c r="G5" s="10"/>
    </row>
    <row r="6" spans="1:249" x14ac:dyDescent="0.35">
      <c r="A6" s="1">
        <v>4</v>
      </c>
      <c r="B6" s="4">
        <v>1.9914975270297616E-2</v>
      </c>
      <c r="G6" s="10"/>
    </row>
    <row r="7" spans="1:249" x14ac:dyDescent="0.35">
      <c r="A7" s="1">
        <v>5</v>
      </c>
      <c r="B7" s="4">
        <v>2.9155334210445943E-2</v>
      </c>
      <c r="G7" s="10"/>
    </row>
    <row r="8" spans="1:249" x14ac:dyDescent="0.35">
      <c r="A8" s="1">
        <v>6</v>
      </c>
      <c r="B8" s="4">
        <v>3.6179027924335451E-2</v>
      </c>
      <c r="G8" s="10"/>
    </row>
    <row r="9" spans="1:249" x14ac:dyDescent="0.35">
      <c r="A9" s="1">
        <v>7</v>
      </c>
      <c r="B9" s="4">
        <v>4.2518999054025605E-2</v>
      </c>
      <c r="G9" s="10"/>
    </row>
    <row r="10" spans="1:249" x14ac:dyDescent="0.35">
      <c r="A10" s="1">
        <v>8</v>
      </c>
      <c r="B10" s="4">
        <v>4.9900723458545702E-2</v>
      </c>
      <c r="G10" s="10"/>
    </row>
    <row r="11" spans="1:249" x14ac:dyDescent="0.35">
      <c r="A11" s="1">
        <v>9</v>
      </c>
      <c r="B11" s="4">
        <v>5.0346646636563699E-2</v>
      </c>
      <c r="G11" s="10"/>
    </row>
    <row r="12" spans="1:249" x14ac:dyDescent="0.35">
      <c r="A12" s="1">
        <v>10</v>
      </c>
      <c r="B12" s="4">
        <v>6.9337011382976904E-2</v>
      </c>
      <c r="G12" s="10"/>
    </row>
    <row r="13" spans="1:249" x14ac:dyDescent="0.35">
      <c r="A13" s="1">
        <v>11</v>
      </c>
      <c r="B13" s="4">
        <v>7.3800639593031153E-2</v>
      </c>
      <c r="G13" s="10"/>
    </row>
    <row r="14" spans="1:249" x14ac:dyDescent="0.35">
      <c r="A14" s="1">
        <v>12</v>
      </c>
      <c r="B14" s="4">
        <v>8.4223108993560516E-2</v>
      </c>
      <c r="G14" s="10"/>
    </row>
    <row r="15" spans="1:249" x14ac:dyDescent="0.35">
      <c r="A15" s="1">
        <v>13</v>
      </c>
      <c r="B15" s="4">
        <v>8.3048824095722729E-2</v>
      </c>
      <c r="G15" s="10"/>
    </row>
    <row r="16" spans="1:249" x14ac:dyDescent="0.35">
      <c r="A16" s="1">
        <v>14</v>
      </c>
      <c r="B16" s="4">
        <v>0.10447550817897522</v>
      </c>
      <c r="G16" s="10"/>
    </row>
    <row r="17" spans="1:7" x14ac:dyDescent="0.35">
      <c r="A17" s="1">
        <v>15</v>
      </c>
      <c r="B17" s="4">
        <v>9.600608213679776E-2</v>
      </c>
      <c r="G17" s="10"/>
    </row>
    <row r="18" spans="1:7" x14ac:dyDescent="0.35">
      <c r="A18" s="1">
        <v>16</v>
      </c>
      <c r="B18" s="4">
        <v>0.12762499698899174</v>
      </c>
      <c r="G18" s="10"/>
    </row>
    <row r="19" spans="1:7" x14ac:dyDescent="0.35">
      <c r="A19" s="1">
        <v>17</v>
      </c>
      <c r="B19" s="4">
        <v>0.11901060856749579</v>
      </c>
      <c r="G19" s="10"/>
    </row>
    <row r="20" spans="1:7" x14ac:dyDescent="0.35">
      <c r="A20" s="1">
        <v>18</v>
      </c>
      <c r="B20" s="4">
        <v>0.1605090385731027</v>
      </c>
      <c r="G20" s="10"/>
    </row>
    <row r="21" spans="1:7" x14ac:dyDescent="0.35">
      <c r="A21" s="1">
        <v>19</v>
      </c>
      <c r="B21" s="4">
        <v>0.14653852801724382</v>
      </c>
      <c r="G21" s="10"/>
    </row>
    <row r="22" spans="1:7" x14ac:dyDescent="0.35">
      <c r="A22" s="1">
        <v>20</v>
      </c>
      <c r="B22" s="4">
        <v>0.18294917841032637</v>
      </c>
      <c r="G22" s="10"/>
    </row>
    <row r="23" spans="1:7" x14ac:dyDescent="0.35">
      <c r="A23" s="1">
        <v>21</v>
      </c>
      <c r="B23" s="4">
        <v>0.15957832069314165</v>
      </c>
    </row>
    <row r="24" spans="1:7" x14ac:dyDescent="0.35">
      <c r="A24" s="1">
        <v>22</v>
      </c>
      <c r="B24" s="4">
        <v>0.18885958862428495</v>
      </c>
    </row>
    <row r="25" spans="1:7" x14ac:dyDescent="0.35">
      <c r="A25" s="1">
        <v>23</v>
      </c>
      <c r="B25" s="4">
        <v>0.15220074983997317</v>
      </c>
    </row>
    <row r="26" spans="1:7" x14ac:dyDescent="0.35">
      <c r="A26" s="1">
        <v>24</v>
      </c>
      <c r="B26" s="4">
        <v>0.15048245614035088</v>
      </c>
    </row>
    <row r="27" spans="1:7" x14ac:dyDescent="0.35">
      <c r="A27" s="1">
        <v>25</v>
      </c>
      <c r="B27" s="4">
        <v>0.10776020341002779</v>
      </c>
    </row>
    <row r="28" spans="1:7" x14ac:dyDescent="0.35">
      <c r="A28" s="1">
        <v>26</v>
      </c>
      <c r="B28" s="4">
        <v>9.5940935062878555E-2</v>
      </c>
    </row>
    <row r="29" spans="1:7" x14ac:dyDescent="0.35">
      <c r="A29" s="1">
        <v>27</v>
      </c>
      <c r="B29" s="4">
        <v>7.0604494245008836E-2</v>
      </c>
    </row>
    <row r="30" spans="1:7" x14ac:dyDescent="0.35">
      <c r="A30" s="1">
        <v>28</v>
      </c>
      <c r="B30" s="4">
        <v>5.9473436765397271E-2</v>
      </c>
    </row>
    <row r="31" spans="1:7" x14ac:dyDescent="0.35">
      <c r="A31" s="1">
        <v>29</v>
      </c>
      <c r="B31" s="4">
        <v>2.2995117056037594E-2</v>
      </c>
    </row>
    <row r="32" spans="1:7" x14ac:dyDescent="0.35">
      <c r="A32" s="1">
        <v>30</v>
      </c>
      <c r="B32" s="4">
        <v>5.1679178190438563E-3</v>
      </c>
    </row>
    <row r="33" spans="1:2" x14ac:dyDescent="0.35">
      <c r="A33" s="1">
        <v>31</v>
      </c>
      <c r="B33" s="4">
        <v>6.4735693411755997E-4</v>
      </c>
    </row>
  </sheetData>
  <conditionalFormatting sqref="B9:B33">
    <cfRule type="cellIs" dxfId="2" priority="1" operator="lessThan">
      <formula>0.1</formula>
    </cfRule>
    <cfRule type="cellIs" dxfId="1" priority="2" operator="lessThan">
      <formula>0.2</formula>
    </cfRule>
  </conditionalFormatting>
  <conditionalFormatting sqref="B6:B33">
    <cfRule type="cellIs" dxfId="0" priority="3" operator="lessThan">
      <formula>0.5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EE50C-650C-4AD8-B099-38CB2313BF60}">
  <dimension ref="A1:P42"/>
  <sheetViews>
    <sheetView workbookViewId="0">
      <selection activeCell="C59" sqref="C59"/>
    </sheetView>
  </sheetViews>
  <sheetFormatPr baseColWidth="10" defaultRowHeight="14.5" x14ac:dyDescent="0.35"/>
  <cols>
    <col min="2" max="2" width="11.453125" style="5" bestFit="1" customWidth="1"/>
    <col min="3" max="10" width="10.81640625" style="5"/>
  </cols>
  <sheetData>
    <row r="1" spans="1:16" x14ac:dyDescent="0.35">
      <c r="A1" t="s">
        <v>21</v>
      </c>
      <c r="B1" t="s">
        <v>35</v>
      </c>
      <c r="C1" t="s">
        <v>36</v>
      </c>
      <c r="D1" t="s">
        <v>37</v>
      </c>
      <c r="F1" s="5" t="s">
        <v>24</v>
      </c>
      <c r="I1" s="5" t="s">
        <v>23</v>
      </c>
      <c r="J1" s="5" t="s">
        <v>22</v>
      </c>
    </row>
    <row r="2" spans="1:16" x14ac:dyDescent="0.35">
      <c r="A2">
        <v>0</v>
      </c>
      <c r="B2" s="11">
        <f>B$33*$I2</f>
        <v>1147665.5724204287</v>
      </c>
      <c r="C2" s="11">
        <f t="shared" ref="C2" si="0">C$33*$I2</f>
        <v>1132953.1463663457</v>
      </c>
      <c r="D2" s="11">
        <f>D$33*$I2</f>
        <v>1310638.5763823655</v>
      </c>
      <c r="E2" s="6"/>
      <c r="F2" t="s">
        <v>38</v>
      </c>
      <c r="G2" s="6"/>
      <c r="I2" s="5">
        <v>5.7792562660152501E-2</v>
      </c>
      <c r="J2" s="5">
        <v>2737999</v>
      </c>
    </row>
    <row r="3" spans="1:16" x14ac:dyDescent="0.35">
      <c r="A3">
        <v>1</v>
      </c>
      <c r="B3" s="11">
        <f t="shared" ref="B3:D32" si="1">B$33*$I3</f>
        <v>1422922.2365367289</v>
      </c>
      <c r="C3" s="11">
        <f t="shared" si="1"/>
        <v>1404681.1751257763</v>
      </c>
      <c r="D3" s="11">
        <f t="shared" si="1"/>
        <v>1624982.7643292942</v>
      </c>
      <c r="E3" s="6"/>
      <c r="F3" s="12" t="s">
        <v>39</v>
      </c>
      <c r="G3" s="6"/>
      <c r="I3" s="5">
        <v>7.165355874720622E-2</v>
      </c>
      <c r="J3" s="5">
        <v>3394682</v>
      </c>
      <c r="P3" s="10"/>
    </row>
    <row r="4" spans="1:16" x14ac:dyDescent="0.35">
      <c r="A4">
        <v>2</v>
      </c>
      <c r="B4" s="11">
        <f t="shared" si="1"/>
        <v>1375616.8527485491</v>
      </c>
      <c r="C4" s="11">
        <f t="shared" si="1"/>
        <v>1357982.2197063381</v>
      </c>
      <c r="D4" s="11">
        <f t="shared" si="1"/>
        <v>1570959.8308604418</v>
      </c>
      <c r="E4" s="6"/>
      <c r="F4" s="6"/>
      <c r="G4" s="6"/>
      <c r="I4" s="5">
        <v>6.9271419365805123E-2</v>
      </c>
      <c r="J4" s="5">
        <v>3281825</v>
      </c>
      <c r="P4" s="10"/>
    </row>
    <row r="5" spans="1:16" x14ac:dyDescent="0.35">
      <c r="A5">
        <v>3</v>
      </c>
      <c r="B5" s="11">
        <f t="shared" si="1"/>
        <v>1278586.6811899345</v>
      </c>
      <c r="C5" s="11">
        <f t="shared" si="1"/>
        <v>1262195.9202811886</v>
      </c>
      <c r="D5" s="11">
        <f t="shared" si="1"/>
        <v>1460150.9951039464</v>
      </c>
      <c r="E5" s="6"/>
      <c r="F5" s="6"/>
      <c r="G5" s="6"/>
      <c r="I5" s="5">
        <v>6.4385307588573623E-2</v>
      </c>
      <c r="J5" s="5">
        <v>3050339</v>
      </c>
      <c r="P5" s="10"/>
    </row>
    <row r="6" spans="1:16" x14ac:dyDescent="0.35">
      <c r="A6">
        <v>4</v>
      </c>
      <c r="B6" s="11">
        <f t="shared" si="1"/>
        <v>1222162.8437929573</v>
      </c>
      <c r="C6" s="11">
        <f t="shared" si="1"/>
        <v>1206495.4046909637</v>
      </c>
      <c r="D6" s="11">
        <f t="shared" si="1"/>
        <v>1395714.7519185375</v>
      </c>
      <c r="E6" s="6"/>
      <c r="F6" s="6"/>
      <c r="G6" s="6"/>
      <c r="I6" s="5">
        <v>6.1543993675659193E-2</v>
      </c>
      <c r="J6" s="5">
        <v>2915728</v>
      </c>
      <c r="P6" s="10"/>
    </row>
    <row r="7" spans="1:16" x14ac:dyDescent="0.35">
      <c r="A7">
        <v>5</v>
      </c>
      <c r="B7" s="11">
        <f t="shared" si="1"/>
        <v>1145256.6474921512</v>
      </c>
      <c r="C7" s="11">
        <f t="shared" si="1"/>
        <v>1130575.1024984822</v>
      </c>
      <c r="D7" s="11">
        <f t="shared" si="1"/>
        <v>1307887.5746842395</v>
      </c>
      <c r="E7" s="6"/>
      <c r="F7" s="6"/>
      <c r="G7" s="6"/>
      <c r="I7" s="5">
        <v>5.7671257335494663E-2</v>
      </c>
      <c r="J7" s="5">
        <v>2732252</v>
      </c>
      <c r="P7" s="10"/>
    </row>
    <row r="8" spans="1:16" x14ac:dyDescent="0.35">
      <c r="A8">
        <v>6</v>
      </c>
      <c r="B8" s="11">
        <f t="shared" si="1"/>
        <v>1060449.2444925387</v>
      </c>
      <c r="C8" s="11">
        <f t="shared" si="1"/>
        <v>1046854.8826256053</v>
      </c>
      <c r="D8" s="11">
        <f t="shared" si="1"/>
        <v>1211037.1884696577</v>
      </c>
      <c r="E8" s="6"/>
      <c r="F8" s="6"/>
      <c r="G8" s="6"/>
      <c r="I8" s="5">
        <v>5.3400642907666891E-2</v>
      </c>
      <c r="J8" s="5">
        <v>2529926</v>
      </c>
      <c r="P8" s="10"/>
    </row>
    <row r="9" spans="1:16" x14ac:dyDescent="0.35">
      <c r="A9">
        <v>7</v>
      </c>
      <c r="B9" s="11">
        <f t="shared" si="1"/>
        <v>1005229.2408164619</v>
      </c>
      <c r="C9" s="11">
        <f t="shared" si="1"/>
        <v>992342.76828620781</v>
      </c>
      <c r="D9" s="11">
        <f t="shared" si="1"/>
        <v>1147975.7281060722</v>
      </c>
      <c r="E9" s="6"/>
      <c r="F9" s="6"/>
      <c r="G9" s="6"/>
      <c r="I9" s="5">
        <v>5.0619949995695107E-2</v>
      </c>
      <c r="J9" s="5">
        <v>2398187</v>
      </c>
      <c r="P9" s="10"/>
    </row>
    <row r="10" spans="1:16" x14ac:dyDescent="0.35">
      <c r="A10">
        <v>8</v>
      </c>
      <c r="B10" s="11">
        <f t="shared" si="1"/>
        <v>1022439.2007442917</v>
      </c>
      <c r="C10" s="11">
        <f t="shared" si="1"/>
        <v>1009332.1062236978</v>
      </c>
      <c r="D10" s="11">
        <f t="shared" si="1"/>
        <v>1167629.5697141616</v>
      </c>
      <c r="E10" s="6"/>
      <c r="F10" s="6"/>
      <c r="G10" s="6"/>
      <c r="I10" s="5">
        <v>5.1486585461120969E-2</v>
      </c>
      <c r="J10" s="5">
        <v>2439245</v>
      </c>
      <c r="P10" s="10"/>
    </row>
    <row r="11" spans="1:16" x14ac:dyDescent="0.35">
      <c r="A11">
        <v>9</v>
      </c>
      <c r="B11" s="11">
        <f t="shared" si="1"/>
        <v>1010547.5702909688</v>
      </c>
      <c r="C11" s="11">
        <f t="shared" si="1"/>
        <v>997592.91977314989</v>
      </c>
      <c r="D11" s="11">
        <f t="shared" si="1"/>
        <v>1154049.2811852149</v>
      </c>
      <c r="E11" s="6"/>
      <c r="F11" s="6"/>
      <c r="G11" s="6"/>
      <c r="I11" s="5">
        <v>5.0887763108494639E-2</v>
      </c>
      <c r="J11" s="5">
        <v>2410875</v>
      </c>
      <c r="P11" s="10"/>
    </row>
    <row r="12" spans="1:16" x14ac:dyDescent="0.35">
      <c r="A12">
        <v>10</v>
      </c>
      <c r="B12" s="11">
        <f t="shared" si="1"/>
        <v>881927.24261269672</v>
      </c>
      <c r="C12" s="11">
        <f t="shared" si="1"/>
        <v>870621.43223219039</v>
      </c>
      <c r="D12" s="11">
        <f t="shared" si="1"/>
        <v>1007164.3634765139</v>
      </c>
      <c r="E12" s="6"/>
      <c r="F12" s="6"/>
      <c r="G12" s="6"/>
      <c r="I12" s="5">
        <v>4.4410877746290177E-2</v>
      </c>
      <c r="J12" s="5">
        <v>2104024</v>
      </c>
      <c r="P12" s="10"/>
    </row>
    <row r="13" spans="1:16" x14ac:dyDescent="0.35">
      <c r="A13">
        <v>11</v>
      </c>
      <c r="B13" s="11">
        <f t="shared" si="1"/>
        <v>1138242.3879219748</v>
      </c>
      <c r="C13" s="11">
        <f t="shared" si="1"/>
        <v>1123650.7617842255</v>
      </c>
      <c r="D13" s="11">
        <f t="shared" si="1"/>
        <v>1299877.2627969149</v>
      </c>
      <c r="E13" s="6"/>
      <c r="F13" s="6"/>
      <c r="G13" s="6"/>
      <c r="I13" s="5">
        <v>5.7318042910085819E-2</v>
      </c>
      <c r="J13" s="5">
        <v>2715518</v>
      </c>
      <c r="P13" s="10"/>
    </row>
    <row r="14" spans="1:16" x14ac:dyDescent="0.35">
      <c r="A14">
        <v>12</v>
      </c>
      <c r="B14" s="11">
        <f t="shared" si="1"/>
        <v>808135.00199175451</v>
      </c>
      <c r="C14" s="11">
        <f t="shared" si="1"/>
        <v>797775.16656213126</v>
      </c>
      <c r="D14" s="11">
        <f t="shared" si="1"/>
        <v>922893.33581858326</v>
      </c>
      <c r="E14" s="6"/>
      <c r="F14" s="6"/>
      <c r="G14" s="6"/>
      <c r="I14" s="5">
        <v>4.0694949698605765E-2</v>
      </c>
      <c r="J14" s="5">
        <v>1927977</v>
      </c>
      <c r="P14" s="10"/>
    </row>
    <row r="15" spans="1:16" x14ac:dyDescent="0.35">
      <c r="A15">
        <v>13</v>
      </c>
      <c r="B15" s="11">
        <f t="shared" si="1"/>
        <v>736875.75829818018</v>
      </c>
      <c r="C15" s="11">
        <f t="shared" si="1"/>
        <v>727429.42622589879</v>
      </c>
      <c r="D15" s="11">
        <f t="shared" si="1"/>
        <v>841515.0005674354</v>
      </c>
      <c r="E15" s="6"/>
      <c r="F15" s="6"/>
      <c r="G15" s="6"/>
      <c r="I15" s="5">
        <v>3.7106574822473024E-2</v>
      </c>
      <c r="J15" s="5">
        <v>1757973</v>
      </c>
      <c r="P15" s="10"/>
    </row>
    <row r="16" spans="1:16" x14ac:dyDescent="0.35">
      <c r="A16">
        <v>14</v>
      </c>
      <c r="B16" s="11">
        <f t="shared" si="1"/>
        <v>767546.27264079882</v>
      </c>
      <c r="C16" s="11">
        <f t="shared" si="1"/>
        <v>757706.76185413392</v>
      </c>
      <c r="D16" s="11">
        <f t="shared" si="1"/>
        <v>876540.84801021172</v>
      </c>
      <c r="E16" s="6"/>
      <c r="F16" s="6"/>
      <c r="G16" s="6"/>
      <c r="I16" s="5">
        <v>3.8651038353104711E-2</v>
      </c>
      <c r="J16" s="5">
        <v>1831144</v>
      </c>
      <c r="P16" s="10"/>
    </row>
    <row r="17" spans="1:16" x14ac:dyDescent="0.35">
      <c r="A17">
        <v>15</v>
      </c>
      <c r="B17" s="11">
        <f t="shared" si="1"/>
        <v>644805.95173021138</v>
      </c>
      <c r="C17" s="11">
        <f t="shared" si="1"/>
        <v>636539.90270683949</v>
      </c>
      <c r="D17" s="11">
        <f t="shared" si="1"/>
        <v>736370.92104821722</v>
      </c>
      <c r="E17" s="6"/>
      <c r="F17" s="6"/>
      <c r="G17" s="6"/>
      <c r="I17" s="5">
        <v>3.2470250275448781E-2</v>
      </c>
      <c r="J17" s="5">
        <v>1538321</v>
      </c>
      <c r="P17" s="10"/>
    </row>
    <row r="18" spans="1:16" x14ac:dyDescent="0.35">
      <c r="A18">
        <v>16</v>
      </c>
      <c r="B18" s="11">
        <f t="shared" si="1"/>
        <v>555803.15468028851</v>
      </c>
      <c r="C18" s="11">
        <f t="shared" si="1"/>
        <v>548678.07137173018</v>
      </c>
      <c r="D18" s="11">
        <f t="shared" si="1"/>
        <v>634729.37840479426</v>
      </c>
      <c r="E18" s="6"/>
      <c r="F18" s="6"/>
      <c r="G18" s="6"/>
      <c r="I18" s="5">
        <v>2.7988369970728625E-2</v>
      </c>
      <c r="J18" s="5">
        <v>1325986</v>
      </c>
      <c r="P18" s="10"/>
    </row>
    <row r="19" spans="1:16" x14ac:dyDescent="0.35">
      <c r="A19">
        <v>17</v>
      </c>
      <c r="B19" s="11">
        <f t="shared" si="1"/>
        <v>490478.40883508028</v>
      </c>
      <c r="C19" s="11">
        <f t="shared" si="1"/>
        <v>484190.75196488982</v>
      </c>
      <c r="D19" s="11">
        <f t="shared" si="1"/>
        <v>560128.26292780309</v>
      </c>
      <c r="E19" s="6"/>
      <c r="F19" s="6"/>
      <c r="G19" s="6"/>
      <c r="I19" s="5">
        <v>2.4698836365955896E-2</v>
      </c>
      <c r="J19" s="5">
        <v>1170140</v>
      </c>
      <c r="P19" s="10"/>
    </row>
    <row r="20" spans="1:16" x14ac:dyDescent="0.35">
      <c r="A20">
        <v>18</v>
      </c>
      <c r="B20" s="11">
        <f t="shared" si="1"/>
        <v>414056.76399017987</v>
      </c>
      <c r="C20" s="11">
        <f t="shared" si="1"/>
        <v>408748.78955164127</v>
      </c>
      <c r="D20" s="11">
        <f t="shared" si="1"/>
        <v>472854.44535298552</v>
      </c>
      <c r="E20" s="6"/>
      <c r="F20" s="6"/>
      <c r="G20" s="6"/>
      <c r="I20" s="5">
        <v>2.0850500400822598E-2</v>
      </c>
      <c r="J20" s="5">
        <v>987820</v>
      </c>
      <c r="P20" s="10"/>
    </row>
    <row r="21" spans="1:16" x14ac:dyDescent="0.35">
      <c r="A21">
        <v>19</v>
      </c>
      <c r="B21" s="11">
        <f t="shared" si="1"/>
        <v>349217.40792519541</v>
      </c>
      <c r="C21" s="11">
        <f t="shared" si="1"/>
        <v>344740.63750150631</v>
      </c>
      <c r="D21" s="11">
        <f t="shared" si="1"/>
        <v>398807.64690512797</v>
      </c>
      <c r="E21" s="6"/>
      <c r="F21" s="6"/>
      <c r="G21" s="6"/>
      <c r="I21" s="5">
        <v>1.7585409386262813E-2</v>
      </c>
      <c r="J21" s="5">
        <v>833132</v>
      </c>
    </row>
    <row r="22" spans="1:16" x14ac:dyDescent="0.35">
      <c r="A22">
        <v>20</v>
      </c>
      <c r="B22" s="11">
        <f t="shared" si="1"/>
        <v>294878.06394536205</v>
      </c>
      <c r="C22" s="11">
        <f t="shared" si="1"/>
        <v>291097.89329720219</v>
      </c>
      <c r="D22" s="11">
        <f t="shared" si="1"/>
        <v>336751.90336210362</v>
      </c>
      <c r="E22" s="6"/>
      <c r="F22" s="6"/>
      <c r="G22" s="6"/>
      <c r="I22" s="5">
        <v>1.4849063522682565E-2</v>
      </c>
      <c r="J22" s="5">
        <v>703494</v>
      </c>
    </row>
    <row r="23" spans="1:16" x14ac:dyDescent="0.35">
      <c r="A23">
        <v>21</v>
      </c>
      <c r="B23" s="11">
        <f t="shared" si="1"/>
        <v>268739.95002896065</v>
      </c>
      <c r="C23" s="11">
        <f t="shared" si="1"/>
        <v>265294.85527523339</v>
      </c>
      <c r="D23" s="11">
        <f t="shared" si="1"/>
        <v>306902.07494870696</v>
      </c>
      <c r="E23" s="6"/>
      <c r="F23" s="6"/>
      <c r="G23" s="6"/>
      <c r="I23" s="5">
        <v>1.3532836371992667E-2</v>
      </c>
      <c r="J23" s="5">
        <v>641136</v>
      </c>
    </row>
    <row r="24" spans="1:16" x14ac:dyDescent="0.35">
      <c r="A24">
        <v>22</v>
      </c>
      <c r="B24" s="11">
        <f t="shared" si="1"/>
        <v>202528.67621728161</v>
      </c>
      <c r="C24" s="11">
        <f t="shared" si="1"/>
        <v>199932.37269099048</v>
      </c>
      <c r="D24" s="11">
        <f t="shared" si="1"/>
        <v>231288.54106358319</v>
      </c>
      <c r="E24" s="6"/>
      <c r="F24" s="6"/>
      <c r="G24" s="6"/>
      <c r="I24" s="5">
        <v>1.0198660212556394E-2</v>
      </c>
      <c r="J24" s="5">
        <v>483175</v>
      </c>
    </row>
    <row r="25" spans="1:16" x14ac:dyDescent="0.35">
      <c r="A25">
        <v>23</v>
      </c>
      <c r="B25" s="11">
        <f t="shared" si="1"/>
        <v>143303.57811112012</v>
      </c>
      <c r="C25" s="11">
        <f t="shared" si="1"/>
        <v>141466.50697566828</v>
      </c>
      <c r="D25" s="11">
        <f t="shared" si="1"/>
        <v>163653.24718240573</v>
      </c>
      <c r="E25" s="6"/>
      <c r="F25" s="6"/>
      <c r="G25" s="6"/>
      <c r="I25" s="5">
        <v>7.2162842699415178E-3</v>
      </c>
      <c r="J25" s="5">
        <v>341881</v>
      </c>
    </row>
    <row r="26" spans="1:16" x14ac:dyDescent="0.35">
      <c r="A26">
        <v>24</v>
      </c>
      <c r="B26" s="11">
        <f t="shared" si="1"/>
        <v>111638.81112714515</v>
      </c>
      <c r="C26" s="11">
        <f t="shared" si="1"/>
        <v>110207.66446478612</v>
      </c>
      <c r="D26" s="11">
        <f t="shared" si="1"/>
        <v>127491.95933107597</v>
      </c>
      <c r="E26" s="6"/>
      <c r="F26" s="6"/>
      <c r="G26" s="6"/>
      <c r="I26" s="5">
        <v>5.6217535337959234E-3</v>
      </c>
      <c r="J26" s="5">
        <v>266338</v>
      </c>
    </row>
    <row r="27" spans="1:16" x14ac:dyDescent="0.35">
      <c r="A27">
        <v>25</v>
      </c>
      <c r="B27" s="11">
        <f t="shared" si="1"/>
        <v>82639.496312809933</v>
      </c>
      <c r="C27" s="11">
        <f t="shared" si="1"/>
        <v>81580.10452842043</v>
      </c>
      <c r="D27" s="11">
        <f t="shared" si="1"/>
        <v>94374.628291715591</v>
      </c>
      <c r="E27" s="6"/>
      <c r="F27" s="6"/>
      <c r="G27" s="6"/>
      <c r="I27" s="5">
        <v>4.1614459679129578E-3</v>
      </c>
      <c r="J27" s="5">
        <v>197154</v>
      </c>
    </row>
    <row r="28" spans="1:16" x14ac:dyDescent="0.35">
      <c r="A28">
        <v>26</v>
      </c>
      <c r="B28" s="11">
        <f t="shared" si="1"/>
        <v>61180.07041614734</v>
      </c>
      <c r="C28" s="11">
        <f t="shared" si="1"/>
        <v>60395.776381707648</v>
      </c>
      <c r="D28" s="11">
        <f t="shared" si="1"/>
        <v>69867.879912161181</v>
      </c>
      <c r="E28" s="6"/>
      <c r="F28" s="6"/>
      <c r="G28" s="6"/>
      <c r="I28" s="5">
        <v>3.0808217463741011E-3</v>
      </c>
      <c r="J28" s="5">
        <v>145958</v>
      </c>
    </row>
    <row r="29" spans="1:16" x14ac:dyDescent="0.35">
      <c r="A29">
        <v>27</v>
      </c>
      <c r="B29" s="11">
        <f t="shared" si="1"/>
        <v>52430.060345188052</v>
      </c>
      <c r="C29" s="11">
        <f t="shared" si="1"/>
        <v>51757.936510181957</v>
      </c>
      <c r="D29" s="11">
        <f t="shared" si="1"/>
        <v>59875.334158133555</v>
      </c>
      <c r="E29" s="6"/>
      <c r="F29" s="6"/>
      <c r="G29" s="6"/>
      <c r="I29" s="5">
        <v>2.6402007872244871E-3</v>
      </c>
      <c r="J29" s="5">
        <v>125083</v>
      </c>
    </row>
    <row r="30" spans="1:16" x14ac:dyDescent="0.35">
      <c r="A30">
        <v>28</v>
      </c>
      <c r="B30" s="11">
        <f t="shared" si="1"/>
        <v>58263.540113213945</v>
      </c>
      <c r="C30" s="11">
        <f t="shared" si="1"/>
        <v>57516.634354111207</v>
      </c>
      <c r="D30" s="11">
        <f t="shared" si="1"/>
        <v>66537.190889094156</v>
      </c>
      <c r="E30" s="6"/>
      <c r="F30" s="6"/>
      <c r="G30" s="6"/>
      <c r="I30" s="5">
        <v>2.933955129187849E-3</v>
      </c>
      <c r="J30" s="5">
        <v>139000</v>
      </c>
    </row>
    <row r="31" spans="1:16" x14ac:dyDescent="0.35">
      <c r="A31">
        <v>29</v>
      </c>
      <c r="B31" s="11">
        <f t="shared" si="1"/>
        <v>58249.70776196404</v>
      </c>
      <c r="C31" s="11">
        <f t="shared" si="1"/>
        <v>57502.979325811306</v>
      </c>
      <c r="D31" s="11">
        <f t="shared" si="1"/>
        <v>66521.39428981833</v>
      </c>
      <c r="E31" s="6"/>
      <c r="F31" s="6"/>
      <c r="G31" s="6"/>
      <c r="I31" s="5">
        <v>2.9332585786895527E-3</v>
      </c>
      <c r="J31" s="5">
        <v>138967</v>
      </c>
    </row>
    <row r="32" spans="1:16" x14ac:dyDescent="0.35">
      <c r="A32">
        <v>30</v>
      </c>
      <c r="B32" s="11">
        <f t="shared" si="1"/>
        <v>46544.604469435268</v>
      </c>
      <c r="C32" s="11">
        <f t="shared" si="1"/>
        <v>45947.928862943998</v>
      </c>
      <c r="D32" s="11">
        <f t="shared" si="1"/>
        <v>53154.120508681961</v>
      </c>
      <c r="E32" s="6"/>
      <c r="F32" s="6"/>
      <c r="G32" s="6"/>
      <c r="I32" s="5">
        <v>2.3438291039947993E-3</v>
      </c>
      <c r="J32" s="5">
        <v>111042</v>
      </c>
    </row>
    <row r="33" spans="1:8" x14ac:dyDescent="0.35">
      <c r="A33" t="s">
        <v>22</v>
      </c>
      <c r="B33" s="11">
        <v>19858361</v>
      </c>
      <c r="C33" s="11">
        <v>19603788</v>
      </c>
      <c r="D33" s="11">
        <v>22678326</v>
      </c>
      <c r="E33" s="11">
        <f>SUM(B33:D33)</f>
        <v>62140475</v>
      </c>
    </row>
    <row r="35" spans="1:8" x14ac:dyDescent="0.35">
      <c r="C35" s="7"/>
      <c r="D35" s="7"/>
      <c r="E35" s="7"/>
      <c r="F35" s="7"/>
      <c r="G35" s="7"/>
      <c r="H35" s="8"/>
    </row>
    <row r="36" spans="1:8" x14ac:dyDescent="0.35">
      <c r="C36" s="8"/>
      <c r="D36" s="8"/>
      <c r="E36" s="7"/>
      <c r="F36" s="7"/>
      <c r="G36" s="7"/>
      <c r="H36" s="8"/>
    </row>
    <row r="37" spans="1:8" x14ac:dyDescent="0.35">
      <c r="C37" s="8"/>
      <c r="D37" s="8"/>
      <c r="E37" s="8"/>
      <c r="F37" s="8"/>
      <c r="G37" s="8"/>
      <c r="H37" s="8"/>
    </row>
    <row r="38" spans="1:8" x14ac:dyDescent="0.35">
      <c r="C38" s="8"/>
      <c r="D38" s="8"/>
      <c r="E38" s="8"/>
      <c r="F38" s="8"/>
      <c r="G38" s="8"/>
      <c r="H38" s="8"/>
    </row>
    <row r="39" spans="1:8" x14ac:dyDescent="0.35">
      <c r="C39" s="8"/>
      <c r="D39" s="8"/>
      <c r="E39" s="8"/>
      <c r="F39" s="8"/>
      <c r="G39" s="8"/>
      <c r="H39" s="8"/>
    </row>
    <row r="40" spans="1:8" x14ac:dyDescent="0.35">
      <c r="C40" s="8"/>
      <c r="D40" s="8"/>
      <c r="E40" s="8"/>
      <c r="F40" s="8"/>
      <c r="G40" s="8"/>
      <c r="H40" s="8"/>
    </row>
    <row r="41" spans="1:8" x14ac:dyDescent="0.35">
      <c r="C41" s="8"/>
      <c r="D41" s="8"/>
      <c r="E41" s="8"/>
      <c r="F41" s="8"/>
      <c r="G41" s="8"/>
      <c r="H41" s="8"/>
    </row>
    <row r="42" spans="1:8" x14ac:dyDescent="0.35">
      <c r="C42" s="8"/>
      <c r="D42" s="8"/>
      <c r="E42" s="8"/>
      <c r="F42" s="8"/>
      <c r="G42" s="8"/>
      <c r="H42" s="8"/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F89C-4B34-4B8F-AA6F-EC724AC34085}">
  <dimension ref="A1:Y33"/>
  <sheetViews>
    <sheetView workbookViewId="0">
      <selection activeCell="G26" sqref="G26"/>
    </sheetView>
  </sheetViews>
  <sheetFormatPr baseColWidth="10" defaultRowHeight="14.5" x14ac:dyDescent="0.35"/>
  <cols>
    <col min="10" max="10" width="12.7265625" bestFit="1" customWidth="1"/>
    <col min="15" max="16" width="10.81640625" style="5"/>
  </cols>
  <sheetData>
    <row r="1" spans="1:25" x14ac:dyDescent="0.35">
      <c r="A1" t="s">
        <v>21</v>
      </c>
      <c r="B1" t="s">
        <v>35</v>
      </c>
      <c r="C1" t="s">
        <v>36</v>
      </c>
      <c r="D1" t="s">
        <v>37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L1" s="13" t="s">
        <v>24</v>
      </c>
    </row>
    <row r="2" spans="1:25" x14ac:dyDescent="0.35">
      <c r="A2">
        <v>0</v>
      </c>
      <c r="B2" s="11">
        <v>1102665.5724204287</v>
      </c>
      <c r="C2" s="11">
        <v>1087953.1463663457</v>
      </c>
      <c r="D2" s="11">
        <v>1310638.5763823655</v>
      </c>
      <c r="E2" s="6"/>
      <c r="F2" s="6">
        <f>D2</f>
        <v>1310638.5763823655</v>
      </c>
      <c r="G2" s="6">
        <f>B2</f>
        <v>1102665.5724204287</v>
      </c>
      <c r="H2" s="6">
        <f>0.4*C2</f>
        <v>435181.2585465383</v>
      </c>
      <c r="I2" s="6">
        <f>0.4*C2</f>
        <v>435181.2585465383</v>
      </c>
      <c r="J2" s="6">
        <f>0.2*C2</f>
        <v>217590.62927326915</v>
      </c>
      <c r="K2" s="6"/>
      <c r="L2" s="12" t="s">
        <v>43</v>
      </c>
      <c r="M2" s="6"/>
      <c r="R2" s="11"/>
      <c r="S2" s="11"/>
      <c r="T2" s="11"/>
      <c r="W2" s="11"/>
      <c r="X2" s="11"/>
      <c r="Y2" s="11"/>
    </row>
    <row r="3" spans="1:25" x14ac:dyDescent="0.35">
      <c r="A3">
        <v>1</v>
      </c>
      <c r="B3" s="11">
        <v>1397922.2365367289</v>
      </c>
      <c r="C3" s="11">
        <v>1379681.1751257763</v>
      </c>
      <c r="D3" s="11">
        <v>1624982.7643292942</v>
      </c>
      <c r="E3" s="6"/>
      <c r="F3" s="6">
        <f t="shared" ref="F3:F32" si="0">D3</f>
        <v>1624982.7643292942</v>
      </c>
      <c r="G3" s="6">
        <f t="shared" ref="G3:G32" si="1">B3</f>
        <v>1397922.2365367289</v>
      </c>
      <c r="H3" s="6">
        <f t="shared" ref="H3:H32" si="2">0.4*C3</f>
        <v>551872.4700503106</v>
      </c>
      <c r="I3" s="6">
        <f t="shared" ref="I3:I32" si="3">0.4*C3</f>
        <v>551872.4700503106</v>
      </c>
      <c r="J3" s="6">
        <f t="shared" ref="J3:J32" si="4">0.2*C3</f>
        <v>275936.2350251553</v>
      </c>
      <c r="K3" s="6"/>
      <c r="L3" s="6"/>
      <c r="M3" s="6"/>
      <c r="R3" s="11"/>
      <c r="S3" s="11"/>
      <c r="T3" s="11"/>
      <c r="W3" s="11"/>
      <c r="X3" s="11"/>
      <c r="Y3" s="11"/>
    </row>
    <row r="4" spans="1:25" x14ac:dyDescent="0.35">
      <c r="A4">
        <v>2</v>
      </c>
      <c r="B4" s="11">
        <v>1359116.8527485491</v>
      </c>
      <c r="C4" s="11">
        <v>1341482.2197063381</v>
      </c>
      <c r="D4" s="11">
        <v>1570959.8308604418</v>
      </c>
      <c r="E4" s="6"/>
      <c r="F4" s="6">
        <f t="shared" si="0"/>
        <v>1570959.8308604418</v>
      </c>
      <c r="G4" s="6">
        <f t="shared" si="1"/>
        <v>1359116.8527485491</v>
      </c>
      <c r="H4" s="6">
        <f t="shared" si="2"/>
        <v>536592.88788253523</v>
      </c>
      <c r="I4" s="6">
        <f t="shared" si="3"/>
        <v>536592.88788253523</v>
      </c>
      <c r="J4" s="6">
        <f t="shared" si="4"/>
        <v>268296.44394126761</v>
      </c>
      <c r="K4" s="6"/>
      <c r="L4" s="6"/>
      <c r="M4" s="6"/>
      <c r="R4" s="11"/>
      <c r="S4" s="11"/>
      <c r="T4" s="11"/>
      <c r="W4" s="11"/>
      <c r="X4" s="11"/>
      <c r="Y4" s="11"/>
    </row>
    <row r="5" spans="1:25" x14ac:dyDescent="0.35">
      <c r="A5">
        <v>3</v>
      </c>
      <c r="B5" s="11">
        <v>1265586.6811899345</v>
      </c>
      <c r="C5" s="11">
        <v>1249195.9202811886</v>
      </c>
      <c r="D5" s="11">
        <v>1460150.9951039464</v>
      </c>
      <c r="E5" s="6"/>
      <c r="F5" s="6">
        <f t="shared" si="0"/>
        <v>1460150.9951039464</v>
      </c>
      <c r="G5" s="6">
        <f t="shared" si="1"/>
        <v>1265586.6811899345</v>
      </c>
      <c r="H5" s="6">
        <f t="shared" si="2"/>
        <v>499678.36811247544</v>
      </c>
      <c r="I5" s="6">
        <f t="shared" si="3"/>
        <v>499678.36811247544</v>
      </c>
      <c r="J5" s="6">
        <f t="shared" si="4"/>
        <v>249839.18405623772</v>
      </c>
      <c r="K5" s="6"/>
      <c r="L5" s="6"/>
      <c r="M5" s="6"/>
      <c r="R5" s="11"/>
      <c r="S5" s="11"/>
      <c r="T5" s="11"/>
      <c r="W5" s="11"/>
      <c r="X5" s="11"/>
      <c r="Y5" s="11"/>
    </row>
    <row r="6" spans="1:25" x14ac:dyDescent="0.35">
      <c r="A6">
        <v>4</v>
      </c>
      <c r="B6" s="11">
        <v>1212662.8437929573</v>
      </c>
      <c r="C6" s="11">
        <v>1196995.4046909637</v>
      </c>
      <c r="D6" s="11">
        <v>1395714.7519185375</v>
      </c>
      <c r="E6" s="6"/>
      <c r="F6" s="6">
        <f t="shared" si="0"/>
        <v>1395714.7519185375</v>
      </c>
      <c r="G6" s="6">
        <f t="shared" si="1"/>
        <v>1212662.8437929573</v>
      </c>
      <c r="H6" s="6">
        <f t="shared" si="2"/>
        <v>478798.16187638551</v>
      </c>
      <c r="I6" s="6">
        <f t="shared" si="3"/>
        <v>478798.16187638551</v>
      </c>
      <c r="J6" s="6">
        <f t="shared" si="4"/>
        <v>239399.08093819275</v>
      </c>
      <c r="K6" s="6"/>
      <c r="L6" s="6"/>
      <c r="M6" s="6"/>
      <c r="R6" s="11"/>
      <c r="S6" s="11"/>
      <c r="T6" s="11"/>
      <c r="W6" s="11"/>
      <c r="X6" s="11"/>
      <c r="Y6" s="11"/>
    </row>
    <row r="7" spans="1:25" x14ac:dyDescent="0.35">
      <c r="A7">
        <v>5</v>
      </c>
      <c r="B7" s="11">
        <v>1139256.6474921512</v>
      </c>
      <c r="C7" s="11">
        <v>1124575.1024984822</v>
      </c>
      <c r="D7" s="11">
        <v>1307887.5746842395</v>
      </c>
      <c r="E7" s="6"/>
      <c r="F7" s="6">
        <f t="shared" si="0"/>
        <v>1307887.5746842395</v>
      </c>
      <c r="G7" s="6">
        <f t="shared" si="1"/>
        <v>1139256.6474921512</v>
      </c>
      <c r="H7" s="6">
        <f t="shared" si="2"/>
        <v>449830.04099939292</v>
      </c>
      <c r="I7" s="6">
        <f t="shared" si="3"/>
        <v>449830.04099939292</v>
      </c>
      <c r="J7" s="6">
        <f t="shared" si="4"/>
        <v>224915.02049969646</v>
      </c>
      <c r="K7" s="6"/>
      <c r="L7" s="6"/>
      <c r="M7" s="6"/>
      <c r="R7" s="11"/>
      <c r="S7" s="11"/>
      <c r="T7" s="11"/>
      <c r="W7" s="11"/>
      <c r="X7" s="11"/>
      <c r="Y7" s="11"/>
    </row>
    <row r="8" spans="1:25" x14ac:dyDescent="0.35">
      <c r="A8">
        <v>6</v>
      </c>
      <c r="B8" s="11">
        <v>1055449.2444925387</v>
      </c>
      <c r="C8" s="11">
        <v>1041854.8826256053</v>
      </c>
      <c r="D8" s="11">
        <v>1211037.1884696577</v>
      </c>
      <c r="E8" s="6"/>
      <c r="F8" s="6">
        <f t="shared" si="0"/>
        <v>1211037.1884696577</v>
      </c>
      <c r="G8" s="6">
        <f t="shared" si="1"/>
        <v>1055449.2444925387</v>
      </c>
      <c r="H8" s="6">
        <f t="shared" si="2"/>
        <v>416741.95305024215</v>
      </c>
      <c r="I8" s="6">
        <f t="shared" si="3"/>
        <v>416741.95305024215</v>
      </c>
      <c r="J8" s="6">
        <f t="shared" si="4"/>
        <v>208370.97652512108</v>
      </c>
      <c r="K8" s="6"/>
      <c r="L8" s="6"/>
      <c r="M8" s="6"/>
      <c r="R8" s="11"/>
      <c r="S8" s="11"/>
      <c r="T8" s="11"/>
      <c r="W8" s="11"/>
      <c r="X8" s="11"/>
      <c r="Y8" s="11"/>
    </row>
    <row r="9" spans="1:25" x14ac:dyDescent="0.35">
      <c r="A9">
        <v>7</v>
      </c>
      <c r="B9" s="11">
        <v>1001229.2408164619</v>
      </c>
      <c r="C9" s="11">
        <v>988342.76828620781</v>
      </c>
      <c r="D9" s="11">
        <v>1147975.7281060722</v>
      </c>
      <c r="E9" s="6"/>
      <c r="F9" s="6">
        <f t="shared" si="0"/>
        <v>1147975.7281060722</v>
      </c>
      <c r="G9" s="6">
        <f t="shared" si="1"/>
        <v>1001229.2408164619</v>
      </c>
      <c r="H9" s="6">
        <f t="shared" si="2"/>
        <v>395337.10731448315</v>
      </c>
      <c r="I9" s="6">
        <f t="shared" si="3"/>
        <v>395337.10731448315</v>
      </c>
      <c r="J9" s="6">
        <f t="shared" si="4"/>
        <v>197668.55365724157</v>
      </c>
      <c r="K9" s="6"/>
      <c r="L9" s="6"/>
      <c r="M9" s="6"/>
      <c r="R9" s="11"/>
      <c r="S9" s="11"/>
      <c r="T9" s="11"/>
      <c r="W9" s="11"/>
      <c r="X9" s="11"/>
      <c r="Y9" s="11"/>
    </row>
    <row r="10" spans="1:25" x14ac:dyDescent="0.35">
      <c r="A10">
        <v>8</v>
      </c>
      <c r="B10" s="11">
        <v>1019439.2007442917</v>
      </c>
      <c r="C10" s="11">
        <v>1006332.1062236978</v>
      </c>
      <c r="D10" s="11">
        <v>1167629.5697141616</v>
      </c>
      <c r="E10" s="6"/>
      <c r="F10" s="6">
        <f t="shared" si="0"/>
        <v>1167629.5697141616</v>
      </c>
      <c r="G10" s="6">
        <f t="shared" si="1"/>
        <v>1019439.2007442917</v>
      </c>
      <c r="H10" s="6">
        <f t="shared" si="2"/>
        <v>402532.84248947911</v>
      </c>
      <c r="I10" s="6">
        <f t="shared" si="3"/>
        <v>402532.84248947911</v>
      </c>
      <c r="J10" s="6">
        <f t="shared" si="4"/>
        <v>201266.42124473955</v>
      </c>
      <c r="K10" s="6"/>
      <c r="L10" s="6"/>
      <c r="M10" s="6"/>
      <c r="R10" s="11"/>
      <c r="S10" s="11"/>
      <c r="T10" s="11"/>
      <c r="W10" s="11"/>
      <c r="X10" s="11"/>
      <c r="Y10" s="11"/>
    </row>
    <row r="11" spans="1:25" x14ac:dyDescent="0.35">
      <c r="A11">
        <v>9</v>
      </c>
      <c r="B11" s="11">
        <v>1008547.5702909688</v>
      </c>
      <c r="C11" s="11">
        <v>995592.91977314989</v>
      </c>
      <c r="D11" s="11">
        <v>1154049.2811852149</v>
      </c>
      <c r="E11" s="6"/>
      <c r="F11" s="6">
        <f t="shared" si="0"/>
        <v>1154049.2811852149</v>
      </c>
      <c r="G11" s="6">
        <f t="shared" si="1"/>
        <v>1008547.5702909688</v>
      </c>
      <c r="H11" s="6">
        <f t="shared" si="2"/>
        <v>398237.16790925997</v>
      </c>
      <c r="I11" s="6">
        <f t="shared" si="3"/>
        <v>398237.16790925997</v>
      </c>
      <c r="J11" s="6">
        <f t="shared" si="4"/>
        <v>199118.58395462998</v>
      </c>
      <c r="K11" s="6"/>
      <c r="L11" s="6"/>
      <c r="M11" s="6"/>
      <c r="R11" s="11"/>
      <c r="S11" s="11"/>
      <c r="T11" s="11"/>
      <c r="W11" s="11"/>
      <c r="X11" s="11"/>
      <c r="Y11" s="11"/>
    </row>
    <row r="12" spans="1:25" x14ac:dyDescent="0.35">
      <c r="A12">
        <v>10</v>
      </c>
      <c r="B12" s="11">
        <v>880927.24261269672</v>
      </c>
      <c r="C12" s="11">
        <v>869621.43223219039</v>
      </c>
      <c r="D12" s="11">
        <v>1007164.3634765139</v>
      </c>
      <c r="E12" s="6"/>
      <c r="F12" s="6">
        <f t="shared" si="0"/>
        <v>1007164.3634765139</v>
      </c>
      <c r="G12" s="6">
        <f t="shared" si="1"/>
        <v>880927.24261269672</v>
      </c>
      <c r="H12" s="6">
        <f t="shared" si="2"/>
        <v>347848.57289287617</v>
      </c>
      <c r="I12" s="6">
        <f t="shared" si="3"/>
        <v>347848.57289287617</v>
      </c>
      <c r="J12" s="6">
        <f t="shared" si="4"/>
        <v>173924.28644643808</v>
      </c>
      <c r="K12" s="6"/>
      <c r="L12" s="6"/>
      <c r="M12" s="6"/>
      <c r="R12" s="11"/>
      <c r="S12" s="11"/>
      <c r="T12" s="11"/>
      <c r="W12" s="11"/>
      <c r="X12" s="11"/>
      <c r="Y12" s="11"/>
    </row>
    <row r="13" spans="1:25" x14ac:dyDescent="0.35">
      <c r="A13">
        <v>11</v>
      </c>
      <c r="B13" s="11">
        <v>1138242.3879219748</v>
      </c>
      <c r="C13" s="11">
        <v>1123650.7617842255</v>
      </c>
      <c r="D13" s="11">
        <v>1299877.2627969149</v>
      </c>
      <c r="E13" s="6"/>
      <c r="F13" s="6">
        <f t="shared" si="0"/>
        <v>1299877.2627969149</v>
      </c>
      <c r="G13" s="6">
        <f t="shared" si="1"/>
        <v>1138242.3879219748</v>
      </c>
      <c r="H13" s="6">
        <f t="shared" si="2"/>
        <v>449460.30471369019</v>
      </c>
      <c r="I13" s="6">
        <f t="shared" si="3"/>
        <v>449460.30471369019</v>
      </c>
      <c r="J13" s="6">
        <f t="shared" si="4"/>
        <v>224730.15235684509</v>
      </c>
      <c r="K13" s="6"/>
      <c r="L13" s="6"/>
      <c r="M13" s="6"/>
      <c r="R13" s="11"/>
      <c r="S13" s="11"/>
      <c r="T13" s="11"/>
      <c r="W13" s="11"/>
      <c r="X13" s="11"/>
      <c r="Y13" s="11"/>
    </row>
    <row r="14" spans="1:25" x14ac:dyDescent="0.35">
      <c r="A14">
        <v>12</v>
      </c>
      <c r="B14" s="11">
        <v>808135.00199175451</v>
      </c>
      <c r="C14" s="11">
        <v>797775.16656213126</v>
      </c>
      <c r="D14" s="11">
        <v>922893.33581858326</v>
      </c>
      <c r="E14" s="6"/>
      <c r="F14" s="6">
        <f t="shared" si="0"/>
        <v>922893.33581858326</v>
      </c>
      <c r="G14" s="6">
        <f t="shared" si="1"/>
        <v>808135.00199175451</v>
      </c>
      <c r="H14" s="6">
        <f t="shared" si="2"/>
        <v>319110.06662485254</v>
      </c>
      <c r="I14" s="6">
        <f t="shared" si="3"/>
        <v>319110.06662485254</v>
      </c>
      <c r="J14" s="6">
        <f t="shared" si="4"/>
        <v>159555.03331242627</v>
      </c>
      <c r="K14" s="6"/>
      <c r="L14" s="6"/>
      <c r="M14" s="6"/>
      <c r="R14" s="11"/>
      <c r="S14" s="11"/>
      <c r="T14" s="11"/>
      <c r="W14" s="11"/>
      <c r="X14" s="11"/>
      <c r="Y14" s="11"/>
    </row>
    <row r="15" spans="1:25" x14ac:dyDescent="0.35">
      <c r="A15">
        <v>13</v>
      </c>
      <c r="B15" s="11">
        <v>736875.75829818018</v>
      </c>
      <c r="C15" s="11">
        <v>727429.42622589879</v>
      </c>
      <c r="D15" s="11">
        <v>841515.0005674354</v>
      </c>
      <c r="E15" s="6"/>
      <c r="F15" s="6">
        <f t="shared" si="0"/>
        <v>841515.0005674354</v>
      </c>
      <c r="G15" s="6">
        <f t="shared" si="1"/>
        <v>736875.75829818018</v>
      </c>
      <c r="H15" s="6">
        <f t="shared" si="2"/>
        <v>290971.77049035951</v>
      </c>
      <c r="I15" s="6">
        <f t="shared" si="3"/>
        <v>290971.77049035951</v>
      </c>
      <c r="J15" s="6">
        <f t="shared" si="4"/>
        <v>145485.88524517976</v>
      </c>
      <c r="K15" s="6"/>
      <c r="L15" s="6"/>
      <c r="M15" s="6"/>
      <c r="R15" s="11"/>
      <c r="S15" s="11"/>
      <c r="T15" s="11"/>
      <c r="W15" s="11"/>
      <c r="X15" s="11"/>
      <c r="Y15" s="11"/>
    </row>
    <row r="16" spans="1:25" x14ac:dyDescent="0.35">
      <c r="A16">
        <v>14</v>
      </c>
      <c r="B16" s="11">
        <v>767546.27264079882</v>
      </c>
      <c r="C16" s="11">
        <v>757706.76185413392</v>
      </c>
      <c r="D16" s="11">
        <v>876540.84801021172</v>
      </c>
      <c r="E16" s="6"/>
      <c r="F16" s="6">
        <f t="shared" si="0"/>
        <v>876540.84801021172</v>
      </c>
      <c r="G16" s="6">
        <f t="shared" si="1"/>
        <v>767546.27264079882</v>
      </c>
      <c r="H16" s="6">
        <f t="shared" si="2"/>
        <v>303082.70474165358</v>
      </c>
      <c r="I16" s="6">
        <f t="shared" si="3"/>
        <v>303082.70474165358</v>
      </c>
      <c r="J16" s="6">
        <f t="shared" si="4"/>
        <v>151541.35237082679</v>
      </c>
      <c r="K16" s="6"/>
      <c r="L16" s="6"/>
      <c r="M16" s="6"/>
      <c r="R16" s="11"/>
      <c r="S16" s="11"/>
      <c r="T16" s="11"/>
      <c r="W16" s="11"/>
      <c r="X16" s="11"/>
      <c r="Y16" s="11"/>
    </row>
    <row r="17" spans="1:25" x14ac:dyDescent="0.35">
      <c r="A17">
        <v>15</v>
      </c>
      <c r="B17" s="11">
        <v>644805.95173021138</v>
      </c>
      <c r="C17" s="11">
        <v>636539.90270683949</v>
      </c>
      <c r="D17" s="11">
        <v>736370.92104821722</v>
      </c>
      <c r="E17" s="6"/>
      <c r="F17" s="6">
        <f t="shared" si="0"/>
        <v>736370.92104821722</v>
      </c>
      <c r="G17" s="6">
        <f t="shared" si="1"/>
        <v>644805.95173021138</v>
      </c>
      <c r="H17" s="6">
        <f t="shared" si="2"/>
        <v>254615.9610827358</v>
      </c>
      <c r="I17" s="6">
        <f t="shared" si="3"/>
        <v>254615.9610827358</v>
      </c>
      <c r="J17" s="6">
        <f t="shared" si="4"/>
        <v>127307.9805413679</v>
      </c>
      <c r="K17" s="6"/>
      <c r="L17" s="6"/>
      <c r="M17" s="6"/>
      <c r="R17" s="11"/>
      <c r="S17" s="11"/>
      <c r="T17" s="11"/>
      <c r="W17" s="11"/>
      <c r="X17" s="11"/>
      <c r="Y17" s="11"/>
    </row>
    <row r="18" spans="1:25" x14ac:dyDescent="0.35">
      <c r="A18">
        <v>16</v>
      </c>
      <c r="B18" s="11">
        <v>555803.15468028851</v>
      </c>
      <c r="C18" s="11">
        <v>548678.07137173018</v>
      </c>
      <c r="D18" s="11">
        <v>634729.37840479426</v>
      </c>
      <c r="E18" s="6"/>
      <c r="F18" s="6">
        <f t="shared" si="0"/>
        <v>634729.37840479426</v>
      </c>
      <c r="G18" s="6">
        <f t="shared" si="1"/>
        <v>555803.15468028851</v>
      </c>
      <c r="H18" s="6">
        <f t="shared" si="2"/>
        <v>219471.22854869207</v>
      </c>
      <c r="I18" s="6">
        <f t="shared" si="3"/>
        <v>219471.22854869207</v>
      </c>
      <c r="J18" s="6">
        <f t="shared" si="4"/>
        <v>109735.61427434604</v>
      </c>
      <c r="K18" s="6"/>
      <c r="L18" s="6"/>
      <c r="M18" s="6"/>
      <c r="R18" s="11"/>
      <c r="S18" s="11"/>
      <c r="T18" s="11"/>
      <c r="W18" s="11"/>
      <c r="X18" s="11"/>
      <c r="Y18" s="11"/>
    </row>
    <row r="19" spans="1:25" x14ac:dyDescent="0.35">
      <c r="A19">
        <v>17</v>
      </c>
      <c r="B19" s="11">
        <v>490478.40883508028</v>
      </c>
      <c r="C19" s="11">
        <v>484190.75196488982</v>
      </c>
      <c r="D19" s="11">
        <v>560128.26292780309</v>
      </c>
      <c r="E19" s="6"/>
      <c r="F19" s="6">
        <f t="shared" si="0"/>
        <v>560128.26292780309</v>
      </c>
      <c r="G19" s="6">
        <f t="shared" si="1"/>
        <v>490478.40883508028</v>
      </c>
      <c r="H19" s="6">
        <f t="shared" si="2"/>
        <v>193676.30078595594</v>
      </c>
      <c r="I19" s="6">
        <f t="shared" si="3"/>
        <v>193676.30078595594</v>
      </c>
      <c r="J19" s="6">
        <f t="shared" si="4"/>
        <v>96838.150392977972</v>
      </c>
      <c r="K19" s="6"/>
      <c r="L19" s="6"/>
      <c r="M19" s="6"/>
      <c r="R19" s="11"/>
      <c r="S19" s="11"/>
      <c r="T19" s="11"/>
      <c r="W19" s="11"/>
      <c r="X19" s="11"/>
      <c r="Y19" s="11"/>
    </row>
    <row r="20" spans="1:25" x14ac:dyDescent="0.35">
      <c r="A20">
        <v>18</v>
      </c>
      <c r="B20" s="11">
        <v>414056.76399017987</v>
      </c>
      <c r="C20" s="11">
        <v>408748.78955164127</v>
      </c>
      <c r="D20" s="11">
        <v>472854.44535298552</v>
      </c>
      <c r="E20" s="6"/>
      <c r="F20" s="6">
        <f t="shared" si="0"/>
        <v>472854.44535298552</v>
      </c>
      <c r="G20" s="6">
        <f t="shared" si="1"/>
        <v>414056.76399017987</v>
      </c>
      <c r="H20" s="6">
        <f t="shared" si="2"/>
        <v>163499.51582065652</v>
      </c>
      <c r="I20" s="6">
        <f t="shared" si="3"/>
        <v>163499.51582065652</v>
      </c>
      <c r="J20" s="6">
        <f t="shared" si="4"/>
        <v>81749.757910328262</v>
      </c>
      <c r="K20" s="6"/>
      <c r="L20" s="6"/>
      <c r="M20" s="6"/>
      <c r="R20" s="11"/>
      <c r="S20" s="11"/>
      <c r="T20" s="11"/>
      <c r="W20" s="11"/>
      <c r="X20" s="11"/>
      <c r="Y20" s="11"/>
    </row>
    <row r="21" spans="1:25" x14ac:dyDescent="0.35">
      <c r="A21">
        <v>19</v>
      </c>
      <c r="B21" s="11">
        <v>349217.40792519541</v>
      </c>
      <c r="C21" s="11">
        <v>344740.63750150631</v>
      </c>
      <c r="D21" s="11">
        <v>398807.64690512797</v>
      </c>
      <c r="E21" s="6"/>
      <c r="F21" s="6">
        <f t="shared" si="0"/>
        <v>398807.64690512797</v>
      </c>
      <c r="G21" s="6">
        <f t="shared" si="1"/>
        <v>349217.40792519541</v>
      </c>
      <c r="H21" s="6">
        <f t="shared" si="2"/>
        <v>137896.25500060254</v>
      </c>
      <c r="I21" s="6">
        <f t="shared" si="3"/>
        <v>137896.25500060254</v>
      </c>
      <c r="J21" s="6">
        <f t="shared" si="4"/>
        <v>68948.127500301271</v>
      </c>
      <c r="K21" s="6"/>
      <c r="L21" s="6"/>
      <c r="M21" s="6"/>
      <c r="R21" s="11"/>
      <c r="S21" s="11"/>
      <c r="T21" s="11"/>
      <c r="W21" s="11"/>
      <c r="X21" s="11"/>
      <c r="Y21" s="11"/>
    </row>
    <row r="22" spans="1:25" x14ac:dyDescent="0.35">
      <c r="A22">
        <v>20</v>
      </c>
      <c r="B22" s="11">
        <v>294878.06394536205</v>
      </c>
      <c r="C22" s="11">
        <v>291097.89329720219</v>
      </c>
      <c r="D22" s="11">
        <v>336751.90336210362</v>
      </c>
      <c r="E22" s="6"/>
      <c r="F22" s="6">
        <f t="shared" si="0"/>
        <v>336751.90336210362</v>
      </c>
      <c r="G22" s="6">
        <f t="shared" si="1"/>
        <v>294878.06394536205</v>
      </c>
      <c r="H22" s="6">
        <f t="shared" si="2"/>
        <v>116439.15731888088</v>
      </c>
      <c r="I22" s="6">
        <f t="shared" si="3"/>
        <v>116439.15731888088</v>
      </c>
      <c r="J22" s="6">
        <f t="shared" si="4"/>
        <v>58219.578659440442</v>
      </c>
      <c r="K22" s="6"/>
      <c r="L22" s="6"/>
      <c r="M22" s="6"/>
      <c r="R22" s="11"/>
      <c r="S22" s="11"/>
      <c r="T22" s="11"/>
      <c r="W22" s="11"/>
      <c r="X22" s="11"/>
      <c r="Y22" s="11"/>
    </row>
    <row r="23" spans="1:25" x14ac:dyDescent="0.35">
      <c r="A23">
        <v>21</v>
      </c>
      <c r="B23" s="11">
        <v>268739.95002896065</v>
      </c>
      <c r="C23" s="11">
        <v>265294.85527523339</v>
      </c>
      <c r="D23" s="11">
        <v>306902.07494870696</v>
      </c>
      <c r="E23" s="6"/>
      <c r="F23" s="6">
        <f t="shared" si="0"/>
        <v>306902.07494870696</v>
      </c>
      <c r="G23" s="6">
        <f t="shared" si="1"/>
        <v>268739.95002896065</v>
      </c>
      <c r="H23" s="6">
        <f t="shared" si="2"/>
        <v>106117.94211009337</v>
      </c>
      <c r="I23" s="6">
        <f t="shared" si="3"/>
        <v>106117.94211009337</v>
      </c>
      <c r="J23" s="6">
        <f t="shared" si="4"/>
        <v>53058.971055046684</v>
      </c>
      <c r="K23" s="6"/>
      <c r="L23" s="6"/>
      <c r="M23" s="6"/>
      <c r="R23" s="11"/>
      <c r="S23" s="11"/>
      <c r="T23" s="11"/>
      <c r="W23" s="11"/>
      <c r="X23" s="11"/>
      <c r="Y23" s="11"/>
    </row>
    <row r="24" spans="1:25" x14ac:dyDescent="0.35">
      <c r="A24">
        <v>22</v>
      </c>
      <c r="B24" s="11">
        <v>202528.67621728161</v>
      </c>
      <c r="C24" s="11">
        <v>199932.37269099048</v>
      </c>
      <c r="D24" s="11">
        <v>231288.54106358319</v>
      </c>
      <c r="E24" s="6"/>
      <c r="F24" s="6">
        <f t="shared" si="0"/>
        <v>231288.54106358319</v>
      </c>
      <c r="G24" s="6">
        <f t="shared" si="1"/>
        <v>202528.67621728161</v>
      </c>
      <c r="H24" s="6">
        <f t="shared" si="2"/>
        <v>79972.949076396195</v>
      </c>
      <c r="I24" s="6">
        <f t="shared" si="3"/>
        <v>79972.949076396195</v>
      </c>
      <c r="J24" s="6">
        <f t="shared" si="4"/>
        <v>39986.474538198097</v>
      </c>
      <c r="K24" s="6"/>
      <c r="L24" s="6"/>
      <c r="M24" s="6"/>
      <c r="R24" s="11"/>
      <c r="S24" s="11"/>
      <c r="T24" s="11"/>
      <c r="W24" s="11"/>
      <c r="X24" s="11"/>
      <c r="Y24" s="11"/>
    </row>
    <row r="25" spans="1:25" x14ac:dyDescent="0.35">
      <c r="A25">
        <v>23</v>
      </c>
      <c r="B25" s="11">
        <v>143303.57811112012</v>
      </c>
      <c r="C25" s="11">
        <v>141466.50697566828</v>
      </c>
      <c r="D25" s="11">
        <v>163653.24718240573</v>
      </c>
      <c r="E25" s="6"/>
      <c r="F25" s="6">
        <f t="shared" si="0"/>
        <v>163653.24718240573</v>
      </c>
      <c r="G25" s="6">
        <f t="shared" si="1"/>
        <v>143303.57811112012</v>
      </c>
      <c r="H25" s="6">
        <f t="shared" si="2"/>
        <v>56586.602790267316</v>
      </c>
      <c r="I25" s="6">
        <f t="shared" si="3"/>
        <v>56586.602790267316</v>
      </c>
      <c r="J25" s="6">
        <f t="shared" si="4"/>
        <v>28293.301395133658</v>
      </c>
      <c r="K25" s="6"/>
      <c r="L25" s="6"/>
      <c r="M25" s="6"/>
      <c r="R25" s="11"/>
      <c r="S25" s="11"/>
      <c r="T25" s="11"/>
      <c r="W25" s="11"/>
      <c r="X25" s="11"/>
      <c r="Y25" s="11"/>
    </row>
    <row r="26" spans="1:25" x14ac:dyDescent="0.35">
      <c r="A26">
        <v>24</v>
      </c>
      <c r="B26" s="11">
        <v>111638.81112714515</v>
      </c>
      <c r="C26" s="11">
        <v>110207.66446478612</v>
      </c>
      <c r="D26" s="11">
        <v>127491.95933107597</v>
      </c>
      <c r="E26" s="6"/>
      <c r="F26" s="6">
        <f t="shared" si="0"/>
        <v>127491.95933107597</v>
      </c>
      <c r="G26" s="6">
        <f t="shared" si="1"/>
        <v>111638.81112714515</v>
      </c>
      <c r="H26" s="6">
        <f t="shared" si="2"/>
        <v>44083.065785914456</v>
      </c>
      <c r="I26" s="6">
        <f t="shared" si="3"/>
        <v>44083.065785914456</v>
      </c>
      <c r="J26" s="6">
        <f t="shared" si="4"/>
        <v>22041.532892957228</v>
      </c>
      <c r="K26" s="6"/>
      <c r="L26" s="6"/>
      <c r="M26" s="6"/>
      <c r="R26" s="11"/>
      <c r="S26" s="11"/>
      <c r="T26" s="11"/>
      <c r="W26" s="11"/>
      <c r="X26" s="11"/>
      <c r="Y26" s="11"/>
    </row>
    <row r="27" spans="1:25" x14ac:dyDescent="0.35">
      <c r="A27">
        <v>25</v>
      </c>
      <c r="B27" s="11">
        <v>82639.496312809933</v>
      </c>
      <c r="C27" s="11">
        <v>81580.10452842043</v>
      </c>
      <c r="D27" s="11">
        <v>94374.628291715591</v>
      </c>
      <c r="E27" s="6"/>
      <c r="F27" s="6">
        <f t="shared" si="0"/>
        <v>94374.628291715591</v>
      </c>
      <c r="G27" s="6">
        <f t="shared" si="1"/>
        <v>82639.496312809933</v>
      </c>
      <c r="H27" s="6">
        <f t="shared" si="2"/>
        <v>32632.041811368174</v>
      </c>
      <c r="I27" s="6">
        <f t="shared" si="3"/>
        <v>32632.041811368174</v>
      </c>
      <c r="J27" s="6">
        <f t="shared" si="4"/>
        <v>16316.020905684087</v>
      </c>
      <c r="K27" s="6"/>
      <c r="L27" s="6"/>
      <c r="M27" s="6"/>
      <c r="R27" s="11"/>
      <c r="S27" s="11"/>
      <c r="T27" s="11"/>
      <c r="W27" s="11"/>
      <c r="X27" s="11"/>
      <c r="Y27" s="11"/>
    </row>
    <row r="28" spans="1:25" x14ac:dyDescent="0.35">
      <c r="A28">
        <v>26</v>
      </c>
      <c r="B28" s="11">
        <v>61180.07041614734</v>
      </c>
      <c r="C28" s="11">
        <v>60395.776381707648</v>
      </c>
      <c r="D28" s="11">
        <v>69867.879912161181</v>
      </c>
      <c r="E28" s="6"/>
      <c r="F28" s="6">
        <f t="shared" si="0"/>
        <v>69867.879912161181</v>
      </c>
      <c r="G28" s="6">
        <f t="shared" si="1"/>
        <v>61180.07041614734</v>
      </c>
      <c r="H28" s="6">
        <f t="shared" si="2"/>
        <v>24158.310552683062</v>
      </c>
      <c r="I28" s="6">
        <f t="shared" si="3"/>
        <v>24158.310552683062</v>
      </c>
      <c r="J28" s="6">
        <f t="shared" si="4"/>
        <v>12079.155276341531</v>
      </c>
      <c r="K28" s="6"/>
      <c r="L28" s="6"/>
      <c r="M28" s="6"/>
      <c r="R28" s="11"/>
      <c r="S28" s="11"/>
      <c r="T28" s="11"/>
      <c r="W28" s="11"/>
      <c r="X28" s="11"/>
      <c r="Y28" s="11"/>
    </row>
    <row r="29" spans="1:25" x14ac:dyDescent="0.35">
      <c r="A29">
        <v>27</v>
      </c>
      <c r="B29" s="11">
        <v>52430.060345188052</v>
      </c>
      <c r="C29" s="11">
        <v>51757.936510181957</v>
      </c>
      <c r="D29" s="11">
        <v>59875.334158133555</v>
      </c>
      <c r="E29" s="6"/>
      <c r="F29" s="6">
        <f t="shared" si="0"/>
        <v>59875.334158133555</v>
      </c>
      <c r="G29" s="6">
        <f t="shared" si="1"/>
        <v>52430.060345188052</v>
      </c>
      <c r="H29" s="6">
        <f t="shared" si="2"/>
        <v>20703.174604072785</v>
      </c>
      <c r="I29" s="6">
        <f t="shared" si="3"/>
        <v>20703.174604072785</v>
      </c>
      <c r="J29" s="6">
        <f t="shared" si="4"/>
        <v>10351.587302036392</v>
      </c>
      <c r="K29" s="6"/>
      <c r="L29" s="6"/>
      <c r="M29" s="6"/>
      <c r="R29" s="11"/>
      <c r="S29" s="11"/>
      <c r="T29" s="11"/>
      <c r="W29" s="11"/>
      <c r="X29" s="11"/>
      <c r="Y29" s="11"/>
    </row>
    <row r="30" spans="1:25" x14ac:dyDescent="0.35">
      <c r="A30">
        <v>28</v>
      </c>
      <c r="B30" s="11">
        <v>58263.540113213945</v>
      </c>
      <c r="C30" s="11">
        <v>57516.634354111207</v>
      </c>
      <c r="D30" s="11">
        <v>66537.190889094156</v>
      </c>
      <c r="E30" s="6"/>
      <c r="F30" s="6">
        <f t="shared" si="0"/>
        <v>66537.190889094156</v>
      </c>
      <c r="G30" s="6">
        <f t="shared" si="1"/>
        <v>58263.540113213945</v>
      </c>
      <c r="H30" s="6">
        <f t="shared" si="2"/>
        <v>23006.653741644484</v>
      </c>
      <c r="I30" s="6">
        <f t="shared" si="3"/>
        <v>23006.653741644484</v>
      </c>
      <c r="J30" s="6">
        <f t="shared" si="4"/>
        <v>11503.326870822242</v>
      </c>
      <c r="K30" s="6"/>
      <c r="L30" s="6"/>
      <c r="M30" s="6"/>
      <c r="R30" s="11"/>
      <c r="S30" s="11"/>
      <c r="T30" s="11"/>
      <c r="W30" s="11"/>
      <c r="X30" s="11"/>
      <c r="Y30" s="11"/>
    </row>
    <row r="31" spans="1:25" x14ac:dyDescent="0.35">
      <c r="A31">
        <v>29</v>
      </c>
      <c r="B31" s="11">
        <v>58249.70776196404</v>
      </c>
      <c r="C31" s="11">
        <v>57502.979325811306</v>
      </c>
      <c r="D31" s="11">
        <v>66521.39428981833</v>
      </c>
      <c r="E31" s="6"/>
      <c r="F31" s="6">
        <f t="shared" si="0"/>
        <v>66521.39428981833</v>
      </c>
      <c r="G31" s="6">
        <f t="shared" si="1"/>
        <v>58249.70776196404</v>
      </c>
      <c r="H31" s="6">
        <f t="shared" si="2"/>
        <v>23001.191730324525</v>
      </c>
      <c r="I31" s="6">
        <f t="shared" si="3"/>
        <v>23001.191730324525</v>
      </c>
      <c r="J31" s="6">
        <f t="shared" si="4"/>
        <v>11500.595865162262</v>
      </c>
      <c r="K31" s="6"/>
      <c r="L31" s="6"/>
      <c r="M31" s="6"/>
      <c r="R31" s="11"/>
      <c r="S31" s="11"/>
      <c r="T31" s="11"/>
      <c r="W31" s="11"/>
      <c r="X31" s="11"/>
      <c r="Y31" s="11"/>
    </row>
    <row r="32" spans="1:25" x14ac:dyDescent="0.35">
      <c r="A32">
        <v>30</v>
      </c>
      <c r="B32" s="11">
        <v>46544.604469435268</v>
      </c>
      <c r="C32" s="11">
        <v>45947.928862943998</v>
      </c>
      <c r="D32" s="11">
        <v>53154.120508681961</v>
      </c>
      <c r="E32" s="6"/>
      <c r="F32" s="6">
        <f t="shared" si="0"/>
        <v>53154.120508681961</v>
      </c>
      <c r="G32" s="6">
        <f t="shared" si="1"/>
        <v>46544.604469435268</v>
      </c>
      <c r="H32" s="6">
        <f t="shared" si="2"/>
        <v>18379.1715451776</v>
      </c>
      <c r="I32" s="6">
        <f t="shared" si="3"/>
        <v>18379.1715451776</v>
      </c>
      <c r="J32" s="6">
        <f t="shared" si="4"/>
        <v>9189.5857725888</v>
      </c>
      <c r="K32" s="6"/>
      <c r="L32" s="6"/>
      <c r="M32" s="6"/>
      <c r="R32" s="11"/>
      <c r="S32" s="11"/>
      <c r="T32" s="11"/>
      <c r="W32" s="11"/>
      <c r="X32" s="11"/>
      <c r="Y32" s="11"/>
    </row>
    <row r="33" spans="2:4" x14ac:dyDescent="0.35">
      <c r="B33" s="11"/>
      <c r="C33" s="11"/>
      <c r="D33" s="11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FB33D-ACB5-4D6F-937A-FB47D79AE31B}">
  <dimension ref="A1:P32"/>
  <sheetViews>
    <sheetView workbookViewId="0">
      <selection activeCell="H2" sqref="H2:J32"/>
    </sheetView>
  </sheetViews>
  <sheetFormatPr baseColWidth="10" defaultRowHeight="14.5" x14ac:dyDescent="0.35"/>
  <cols>
    <col min="15" max="16" width="10.81640625" style="5"/>
  </cols>
  <sheetData>
    <row r="1" spans="1:13" x14ac:dyDescent="0.35">
      <c r="A1" t="s">
        <v>21</v>
      </c>
      <c r="B1" t="s">
        <v>35</v>
      </c>
      <c r="C1" t="s">
        <v>36</v>
      </c>
      <c r="D1" t="s">
        <v>37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L1" s="13" t="s">
        <v>24</v>
      </c>
    </row>
    <row r="2" spans="1:13" x14ac:dyDescent="0.35">
      <c r="A2">
        <v>0</v>
      </c>
      <c r="B2" s="11">
        <v>15000</v>
      </c>
      <c r="C2" s="11">
        <v>15000</v>
      </c>
      <c r="D2" s="11">
        <v>0</v>
      </c>
      <c r="E2" s="6"/>
      <c r="F2" s="6">
        <f>D2</f>
        <v>0</v>
      </c>
      <c r="G2" s="6">
        <f>B2</f>
        <v>15000</v>
      </c>
      <c r="H2" s="6">
        <f>0.4*C2</f>
        <v>6000</v>
      </c>
      <c r="I2" s="6">
        <f>0.4*C2</f>
        <v>6000</v>
      </c>
      <c r="J2" s="6">
        <f>0.2*C2</f>
        <v>3000</v>
      </c>
      <c r="K2" s="6"/>
      <c r="L2" s="12" t="s">
        <v>42</v>
      </c>
      <c r="M2" s="6"/>
    </row>
    <row r="3" spans="1:13" x14ac:dyDescent="0.35">
      <c r="A3">
        <v>1</v>
      </c>
      <c r="B3" s="11">
        <v>10000</v>
      </c>
      <c r="C3" s="11">
        <v>10000</v>
      </c>
      <c r="D3" s="11">
        <v>0</v>
      </c>
      <c r="E3" s="6"/>
      <c r="F3" s="6">
        <f t="shared" ref="F3:F32" si="0">D3</f>
        <v>0</v>
      </c>
      <c r="G3" s="6">
        <f t="shared" ref="G3:G32" si="1">B3</f>
        <v>10000</v>
      </c>
      <c r="H3" s="6">
        <f t="shared" ref="H3:H32" si="2">0.4*C3</f>
        <v>4000</v>
      </c>
      <c r="I3" s="6">
        <f t="shared" ref="I3:I32" si="3">0.4*C3</f>
        <v>4000</v>
      </c>
      <c r="J3" s="6">
        <f t="shared" ref="J3:J32" si="4">0.2*C3</f>
        <v>2000</v>
      </c>
      <c r="K3" s="6"/>
      <c r="L3" s="12" t="s">
        <v>41</v>
      </c>
      <c r="M3" s="6"/>
    </row>
    <row r="4" spans="1:13" x14ac:dyDescent="0.35">
      <c r="A4">
        <v>2</v>
      </c>
      <c r="B4" s="11">
        <v>9000</v>
      </c>
      <c r="C4" s="11">
        <v>9000</v>
      </c>
      <c r="D4" s="11">
        <v>0</v>
      </c>
      <c r="E4" s="6"/>
      <c r="F4" s="6">
        <f t="shared" si="0"/>
        <v>0</v>
      </c>
      <c r="G4" s="6">
        <f t="shared" si="1"/>
        <v>9000</v>
      </c>
      <c r="H4" s="6">
        <f t="shared" si="2"/>
        <v>3600</v>
      </c>
      <c r="I4" s="6">
        <f t="shared" si="3"/>
        <v>3600</v>
      </c>
      <c r="J4" s="6">
        <f t="shared" si="4"/>
        <v>1800</v>
      </c>
      <c r="K4" s="6"/>
      <c r="L4" s="6"/>
      <c r="M4" s="6"/>
    </row>
    <row r="5" spans="1:13" x14ac:dyDescent="0.35">
      <c r="A5">
        <v>3</v>
      </c>
      <c r="B5" s="11">
        <v>8000</v>
      </c>
      <c r="C5" s="11">
        <v>8000</v>
      </c>
      <c r="D5" s="11">
        <v>0</v>
      </c>
      <c r="E5" s="6"/>
      <c r="F5" s="6">
        <f t="shared" si="0"/>
        <v>0</v>
      </c>
      <c r="G5" s="6">
        <f t="shared" si="1"/>
        <v>8000</v>
      </c>
      <c r="H5" s="6">
        <f t="shared" si="2"/>
        <v>3200</v>
      </c>
      <c r="I5" s="6">
        <f t="shared" si="3"/>
        <v>3200</v>
      </c>
      <c r="J5" s="6">
        <f t="shared" si="4"/>
        <v>1600</v>
      </c>
      <c r="K5" s="6"/>
      <c r="L5" s="6"/>
      <c r="M5" s="6"/>
    </row>
    <row r="6" spans="1:13" x14ac:dyDescent="0.35">
      <c r="A6">
        <v>4</v>
      </c>
      <c r="B6" s="11">
        <v>7000</v>
      </c>
      <c r="C6" s="11">
        <v>7000</v>
      </c>
      <c r="D6" s="11">
        <v>0</v>
      </c>
      <c r="E6" s="6"/>
      <c r="F6" s="6">
        <f t="shared" si="0"/>
        <v>0</v>
      </c>
      <c r="G6" s="6">
        <f t="shared" si="1"/>
        <v>7000</v>
      </c>
      <c r="H6" s="6">
        <f t="shared" si="2"/>
        <v>2800</v>
      </c>
      <c r="I6" s="6">
        <f t="shared" si="3"/>
        <v>2800</v>
      </c>
      <c r="J6" s="6">
        <f t="shared" si="4"/>
        <v>1400</v>
      </c>
      <c r="K6" s="6"/>
      <c r="L6" s="6"/>
      <c r="M6" s="6"/>
    </row>
    <row r="7" spans="1:13" x14ac:dyDescent="0.35">
      <c r="A7">
        <v>5</v>
      </c>
      <c r="B7" s="11">
        <v>6000</v>
      </c>
      <c r="C7" s="11">
        <v>6000</v>
      </c>
      <c r="D7" s="11">
        <v>0</v>
      </c>
      <c r="E7" s="6"/>
      <c r="F7" s="6">
        <f t="shared" si="0"/>
        <v>0</v>
      </c>
      <c r="G7" s="6">
        <f t="shared" si="1"/>
        <v>6000</v>
      </c>
      <c r="H7" s="6">
        <f t="shared" si="2"/>
        <v>2400</v>
      </c>
      <c r="I7" s="6">
        <f t="shared" si="3"/>
        <v>2400</v>
      </c>
      <c r="J7" s="6">
        <f t="shared" si="4"/>
        <v>1200</v>
      </c>
      <c r="K7" s="6"/>
      <c r="L7" s="6"/>
      <c r="M7" s="6"/>
    </row>
    <row r="8" spans="1:13" x14ac:dyDescent="0.35">
      <c r="A8">
        <v>6</v>
      </c>
      <c r="B8" s="11">
        <v>5000</v>
      </c>
      <c r="C8" s="11">
        <v>5000</v>
      </c>
      <c r="D8" s="11">
        <v>0</v>
      </c>
      <c r="E8" s="6"/>
      <c r="F8" s="6">
        <f t="shared" si="0"/>
        <v>0</v>
      </c>
      <c r="G8" s="6">
        <f t="shared" si="1"/>
        <v>5000</v>
      </c>
      <c r="H8" s="6">
        <f t="shared" si="2"/>
        <v>2000</v>
      </c>
      <c r="I8" s="6">
        <f t="shared" si="3"/>
        <v>2000</v>
      </c>
      <c r="J8" s="6">
        <f t="shared" si="4"/>
        <v>1000</v>
      </c>
      <c r="K8" s="6"/>
      <c r="L8" s="6"/>
      <c r="M8" s="6"/>
    </row>
    <row r="9" spans="1:13" x14ac:dyDescent="0.35">
      <c r="A9">
        <v>7</v>
      </c>
      <c r="B9" s="11">
        <v>4000</v>
      </c>
      <c r="C9" s="11">
        <v>4000</v>
      </c>
      <c r="D9" s="11">
        <v>0</v>
      </c>
      <c r="E9" s="6"/>
      <c r="F9" s="6">
        <f t="shared" si="0"/>
        <v>0</v>
      </c>
      <c r="G9" s="6">
        <f t="shared" si="1"/>
        <v>4000</v>
      </c>
      <c r="H9" s="6">
        <f t="shared" si="2"/>
        <v>1600</v>
      </c>
      <c r="I9" s="6">
        <f t="shared" si="3"/>
        <v>1600</v>
      </c>
      <c r="J9" s="6">
        <f t="shared" si="4"/>
        <v>800</v>
      </c>
      <c r="K9" s="6"/>
      <c r="L9" s="6"/>
      <c r="M9" s="6"/>
    </row>
    <row r="10" spans="1:13" x14ac:dyDescent="0.35">
      <c r="A10">
        <v>8</v>
      </c>
      <c r="B10" s="11">
        <v>3000</v>
      </c>
      <c r="C10" s="11">
        <v>3000</v>
      </c>
      <c r="D10" s="11">
        <v>0</v>
      </c>
      <c r="E10" s="6"/>
      <c r="F10" s="6">
        <f t="shared" si="0"/>
        <v>0</v>
      </c>
      <c r="G10" s="6">
        <f t="shared" si="1"/>
        <v>3000</v>
      </c>
      <c r="H10" s="6">
        <f t="shared" si="2"/>
        <v>1200</v>
      </c>
      <c r="I10" s="6">
        <f t="shared" si="3"/>
        <v>1200</v>
      </c>
      <c r="J10" s="6">
        <f t="shared" si="4"/>
        <v>600</v>
      </c>
      <c r="K10" s="6"/>
      <c r="L10" s="6"/>
      <c r="M10" s="6"/>
    </row>
    <row r="11" spans="1:13" x14ac:dyDescent="0.35">
      <c r="A11">
        <v>9</v>
      </c>
      <c r="B11" s="11">
        <v>2000</v>
      </c>
      <c r="C11" s="11">
        <v>2000</v>
      </c>
      <c r="D11" s="11">
        <v>0</v>
      </c>
      <c r="E11" s="6"/>
      <c r="F11" s="6">
        <f t="shared" si="0"/>
        <v>0</v>
      </c>
      <c r="G11" s="6">
        <f t="shared" si="1"/>
        <v>2000</v>
      </c>
      <c r="H11" s="6">
        <f t="shared" si="2"/>
        <v>800</v>
      </c>
      <c r="I11" s="6">
        <f t="shared" si="3"/>
        <v>800</v>
      </c>
      <c r="J11" s="6">
        <f t="shared" si="4"/>
        <v>400</v>
      </c>
      <c r="K11" s="6"/>
      <c r="L11" s="6"/>
      <c r="M11" s="6"/>
    </row>
    <row r="12" spans="1:13" x14ac:dyDescent="0.35">
      <c r="A12">
        <v>10</v>
      </c>
      <c r="B12" s="11">
        <v>1000</v>
      </c>
      <c r="C12" s="11">
        <v>1000</v>
      </c>
      <c r="D12" s="11">
        <v>0</v>
      </c>
      <c r="E12" s="6"/>
      <c r="F12" s="6">
        <f t="shared" si="0"/>
        <v>0</v>
      </c>
      <c r="G12" s="6">
        <f t="shared" si="1"/>
        <v>1000</v>
      </c>
      <c r="H12" s="6">
        <f t="shared" si="2"/>
        <v>400</v>
      </c>
      <c r="I12" s="6">
        <f t="shared" si="3"/>
        <v>400</v>
      </c>
      <c r="J12" s="6">
        <f t="shared" si="4"/>
        <v>200</v>
      </c>
      <c r="K12" s="6"/>
      <c r="L12" s="6"/>
      <c r="M12" s="6"/>
    </row>
    <row r="13" spans="1:13" x14ac:dyDescent="0.35">
      <c r="A13">
        <v>11</v>
      </c>
      <c r="B13" s="11">
        <v>0</v>
      </c>
      <c r="C13" s="11">
        <v>0</v>
      </c>
      <c r="D13" s="11">
        <v>0</v>
      </c>
      <c r="E13" s="6"/>
      <c r="F13" s="6">
        <f t="shared" si="0"/>
        <v>0</v>
      </c>
      <c r="G13" s="6">
        <f t="shared" si="1"/>
        <v>0</v>
      </c>
      <c r="H13" s="6">
        <f t="shared" si="2"/>
        <v>0</v>
      </c>
      <c r="I13" s="6">
        <f t="shared" si="3"/>
        <v>0</v>
      </c>
      <c r="J13" s="6">
        <f t="shared" si="4"/>
        <v>0</v>
      </c>
      <c r="K13" s="6"/>
      <c r="L13" s="6"/>
      <c r="M13" s="6"/>
    </row>
    <row r="14" spans="1:13" x14ac:dyDescent="0.35">
      <c r="A14">
        <v>12</v>
      </c>
      <c r="B14" s="11">
        <v>0</v>
      </c>
      <c r="C14" s="11">
        <v>0</v>
      </c>
      <c r="D14" s="11">
        <v>0</v>
      </c>
      <c r="E14" s="6"/>
      <c r="F14" s="6">
        <f t="shared" si="0"/>
        <v>0</v>
      </c>
      <c r="G14" s="6">
        <f t="shared" si="1"/>
        <v>0</v>
      </c>
      <c r="H14" s="6">
        <f t="shared" si="2"/>
        <v>0</v>
      </c>
      <c r="I14" s="6">
        <f t="shared" si="3"/>
        <v>0</v>
      </c>
      <c r="J14" s="6">
        <f t="shared" si="4"/>
        <v>0</v>
      </c>
      <c r="K14" s="6"/>
      <c r="L14" s="6"/>
      <c r="M14" s="6"/>
    </row>
    <row r="15" spans="1:13" x14ac:dyDescent="0.35">
      <c r="A15">
        <v>13</v>
      </c>
      <c r="B15" s="11">
        <v>0</v>
      </c>
      <c r="C15" s="11">
        <v>0</v>
      </c>
      <c r="D15" s="11">
        <v>0</v>
      </c>
      <c r="E15" s="6"/>
      <c r="F15" s="6">
        <f t="shared" si="0"/>
        <v>0</v>
      </c>
      <c r="G15" s="6">
        <f t="shared" si="1"/>
        <v>0</v>
      </c>
      <c r="H15" s="6">
        <f t="shared" si="2"/>
        <v>0</v>
      </c>
      <c r="I15" s="6">
        <f t="shared" si="3"/>
        <v>0</v>
      </c>
      <c r="J15" s="6">
        <f t="shared" si="4"/>
        <v>0</v>
      </c>
      <c r="K15" s="6"/>
      <c r="L15" s="6"/>
      <c r="M15" s="6"/>
    </row>
    <row r="16" spans="1:13" x14ac:dyDescent="0.35">
      <c r="A16">
        <v>14</v>
      </c>
      <c r="B16" s="11">
        <v>0</v>
      </c>
      <c r="C16" s="11">
        <v>0</v>
      </c>
      <c r="D16" s="11">
        <v>0</v>
      </c>
      <c r="E16" s="6"/>
      <c r="F16" s="6">
        <f t="shared" si="0"/>
        <v>0</v>
      </c>
      <c r="G16" s="6">
        <f t="shared" si="1"/>
        <v>0</v>
      </c>
      <c r="H16" s="6">
        <f t="shared" si="2"/>
        <v>0</v>
      </c>
      <c r="I16" s="6">
        <f t="shared" si="3"/>
        <v>0</v>
      </c>
      <c r="J16" s="6">
        <f t="shared" si="4"/>
        <v>0</v>
      </c>
      <c r="K16" s="6"/>
      <c r="L16" s="6"/>
      <c r="M16" s="6"/>
    </row>
    <row r="17" spans="1:13" x14ac:dyDescent="0.35">
      <c r="A17">
        <v>15</v>
      </c>
      <c r="B17" s="11">
        <v>0</v>
      </c>
      <c r="C17" s="11">
        <v>0</v>
      </c>
      <c r="D17" s="11">
        <v>0</v>
      </c>
      <c r="E17" s="6"/>
      <c r="F17" s="6">
        <f t="shared" si="0"/>
        <v>0</v>
      </c>
      <c r="G17" s="6">
        <f t="shared" si="1"/>
        <v>0</v>
      </c>
      <c r="H17" s="6">
        <f t="shared" si="2"/>
        <v>0</v>
      </c>
      <c r="I17" s="6">
        <f t="shared" si="3"/>
        <v>0</v>
      </c>
      <c r="J17" s="6">
        <f t="shared" si="4"/>
        <v>0</v>
      </c>
      <c r="K17" s="6"/>
      <c r="L17" s="6"/>
      <c r="M17" s="6"/>
    </row>
    <row r="18" spans="1:13" x14ac:dyDescent="0.35">
      <c r="A18">
        <v>16</v>
      </c>
      <c r="B18" s="11">
        <v>0</v>
      </c>
      <c r="C18" s="11">
        <v>0</v>
      </c>
      <c r="D18" s="11">
        <v>0</v>
      </c>
      <c r="E18" s="6"/>
      <c r="F18" s="6">
        <f t="shared" si="0"/>
        <v>0</v>
      </c>
      <c r="G18" s="6">
        <f t="shared" si="1"/>
        <v>0</v>
      </c>
      <c r="H18" s="6">
        <f t="shared" si="2"/>
        <v>0</v>
      </c>
      <c r="I18" s="6">
        <f t="shared" si="3"/>
        <v>0</v>
      </c>
      <c r="J18" s="6">
        <f t="shared" si="4"/>
        <v>0</v>
      </c>
      <c r="K18" s="6"/>
      <c r="L18" s="6"/>
      <c r="M18" s="6"/>
    </row>
    <row r="19" spans="1:13" x14ac:dyDescent="0.35">
      <c r="A19">
        <v>17</v>
      </c>
      <c r="B19" s="11">
        <v>0</v>
      </c>
      <c r="C19" s="11">
        <v>0</v>
      </c>
      <c r="D19" s="11">
        <v>0</v>
      </c>
      <c r="E19" s="6"/>
      <c r="F19" s="6">
        <f t="shared" si="0"/>
        <v>0</v>
      </c>
      <c r="G19" s="6">
        <f t="shared" si="1"/>
        <v>0</v>
      </c>
      <c r="H19" s="6">
        <f t="shared" si="2"/>
        <v>0</v>
      </c>
      <c r="I19" s="6">
        <f t="shared" si="3"/>
        <v>0</v>
      </c>
      <c r="J19" s="6">
        <f t="shared" si="4"/>
        <v>0</v>
      </c>
      <c r="K19" s="6"/>
      <c r="L19" s="6"/>
      <c r="M19" s="6"/>
    </row>
    <row r="20" spans="1:13" x14ac:dyDescent="0.35">
      <c r="A20">
        <v>18</v>
      </c>
      <c r="B20" s="11">
        <v>0</v>
      </c>
      <c r="C20" s="11">
        <v>0</v>
      </c>
      <c r="D20" s="11">
        <v>0</v>
      </c>
      <c r="E20" s="6"/>
      <c r="F20" s="6">
        <f t="shared" si="0"/>
        <v>0</v>
      </c>
      <c r="G20" s="6">
        <f t="shared" si="1"/>
        <v>0</v>
      </c>
      <c r="H20" s="6">
        <f t="shared" si="2"/>
        <v>0</v>
      </c>
      <c r="I20" s="6">
        <f t="shared" si="3"/>
        <v>0</v>
      </c>
      <c r="J20" s="6">
        <f t="shared" si="4"/>
        <v>0</v>
      </c>
      <c r="K20" s="6"/>
      <c r="L20" s="6"/>
      <c r="M20" s="6"/>
    </row>
    <row r="21" spans="1:13" x14ac:dyDescent="0.35">
      <c r="A21">
        <v>19</v>
      </c>
      <c r="B21" s="11">
        <v>0</v>
      </c>
      <c r="C21" s="11">
        <v>0</v>
      </c>
      <c r="D21" s="11">
        <v>0</v>
      </c>
      <c r="E21" s="6"/>
      <c r="F21" s="6">
        <f t="shared" si="0"/>
        <v>0</v>
      </c>
      <c r="G21" s="6">
        <f t="shared" si="1"/>
        <v>0</v>
      </c>
      <c r="H21" s="6">
        <f t="shared" si="2"/>
        <v>0</v>
      </c>
      <c r="I21" s="6">
        <f t="shared" si="3"/>
        <v>0</v>
      </c>
      <c r="J21" s="6">
        <f t="shared" si="4"/>
        <v>0</v>
      </c>
      <c r="K21" s="6"/>
      <c r="L21" s="6"/>
      <c r="M21" s="6"/>
    </row>
    <row r="22" spans="1:13" x14ac:dyDescent="0.35">
      <c r="A22">
        <v>20</v>
      </c>
      <c r="B22" s="11">
        <v>0</v>
      </c>
      <c r="C22" s="11">
        <v>0</v>
      </c>
      <c r="D22" s="11">
        <v>0</v>
      </c>
      <c r="E22" s="6"/>
      <c r="F22" s="6">
        <f t="shared" si="0"/>
        <v>0</v>
      </c>
      <c r="G22" s="6">
        <f t="shared" si="1"/>
        <v>0</v>
      </c>
      <c r="H22" s="6">
        <f t="shared" si="2"/>
        <v>0</v>
      </c>
      <c r="I22" s="6">
        <f t="shared" si="3"/>
        <v>0</v>
      </c>
      <c r="J22" s="6">
        <f t="shared" si="4"/>
        <v>0</v>
      </c>
      <c r="K22" s="6"/>
      <c r="L22" s="6"/>
      <c r="M22" s="6"/>
    </row>
    <row r="23" spans="1:13" x14ac:dyDescent="0.35">
      <c r="A23">
        <v>21</v>
      </c>
      <c r="B23" s="11">
        <v>0</v>
      </c>
      <c r="C23" s="11">
        <v>0</v>
      </c>
      <c r="D23" s="11">
        <v>0</v>
      </c>
      <c r="E23" s="6"/>
      <c r="F23" s="6">
        <f t="shared" si="0"/>
        <v>0</v>
      </c>
      <c r="G23" s="6">
        <f t="shared" si="1"/>
        <v>0</v>
      </c>
      <c r="H23" s="6">
        <f t="shared" si="2"/>
        <v>0</v>
      </c>
      <c r="I23" s="6">
        <f t="shared" si="3"/>
        <v>0</v>
      </c>
      <c r="J23" s="6">
        <f t="shared" si="4"/>
        <v>0</v>
      </c>
      <c r="K23" s="6"/>
      <c r="L23" s="6"/>
      <c r="M23" s="6"/>
    </row>
    <row r="24" spans="1:13" x14ac:dyDescent="0.35">
      <c r="A24">
        <v>22</v>
      </c>
      <c r="B24" s="11">
        <v>0</v>
      </c>
      <c r="C24" s="11">
        <v>0</v>
      </c>
      <c r="D24" s="11">
        <v>0</v>
      </c>
      <c r="E24" s="6"/>
      <c r="F24" s="6">
        <f t="shared" si="0"/>
        <v>0</v>
      </c>
      <c r="G24" s="6">
        <f t="shared" si="1"/>
        <v>0</v>
      </c>
      <c r="H24" s="6">
        <f t="shared" si="2"/>
        <v>0</v>
      </c>
      <c r="I24" s="6">
        <f t="shared" si="3"/>
        <v>0</v>
      </c>
      <c r="J24" s="6">
        <f t="shared" si="4"/>
        <v>0</v>
      </c>
      <c r="K24" s="6"/>
      <c r="L24" s="6"/>
      <c r="M24" s="6"/>
    </row>
    <row r="25" spans="1:13" x14ac:dyDescent="0.35">
      <c r="A25">
        <v>23</v>
      </c>
      <c r="B25" s="11">
        <v>0</v>
      </c>
      <c r="C25" s="11">
        <v>0</v>
      </c>
      <c r="D25" s="11">
        <v>0</v>
      </c>
      <c r="E25" s="6"/>
      <c r="F25" s="6">
        <f t="shared" si="0"/>
        <v>0</v>
      </c>
      <c r="G25" s="6">
        <f t="shared" si="1"/>
        <v>0</v>
      </c>
      <c r="H25" s="6">
        <f t="shared" si="2"/>
        <v>0</v>
      </c>
      <c r="I25" s="6">
        <f t="shared" si="3"/>
        <v>0</v>
      </c>
      <c r="J25" s="6">
        <f t="shared" si="4"/>
        <v>0</v>
      </c>
      <c r="K25" s="6"/>
      <c r="L25" s="6"/>
      <c r="M25" s="6"/>
    </row>
    <row r="26" spans="1:13" x14ac:dyDescent="0.35">
      <c r="A26">
        <v>24</v>
      </c>
      <c r="B26" s="11">
        <v>0</v>
      </c>
      <c r="C26" s="11">
        <v>0</v>
      </c>
      <c r="D26" s="11">
        <v>0</v>
      </c>
      <c r="E26" s="6"/>
      <c r="F26" s="6">
        <f t="shared" si="0"/>
        <v>0</v>
      </c>
      <c r="G26" s="6">
        <f t="shared" si="1"/>
        <v>0</v>
      </c>
      <c r="H26" s="6">
        <f t="shared" si="2"/>
        <v>0</v>
      </c>
      <c r="I26" s="6">
        <f t="shared" si="3"/>
        <v>0</v>
      </c>
      <c r="J26" s="6">
        <f t="shared" si="4"/>
        <v>0</v>
      </c>
      <c r="K26" s="6"/>
      <c r="L26" s="6"/>
      <c r="M26" s="6"/>
    </row>
    <row r="27" spans="1:13" x14ac:dyDescent="0.35">
      <c r="A27">
        <v>25</v>
      </c>
      <c r="B27" s="11">
        <v>0</v>
      </c>
      <c r="C27" s="11">
        <v>0</v>
      </c>
      <c r="D27" s="11">
        <v>0</v>
      </c>
      <c r="E27" s="6"/>
      <c r="F27" s="6">
        <f t="shared" si="0"/>
        <v>0</v>
      </c>
      <c r="G27" s="6">
        <f t="shared" si="1"/>
        <v>0</v>
      </c>
      <c r="H27" s="6">
        <f t="shared" si="2"/>
        <v>0</v>
      </c>
      <c r="I27" s="6">
        <f t="shared" si="3"/>
        <v>0</v>
      </c>
      <c r="J27" s="6">
        <f t="shared" si="4"/>
        <v>0</v>
      </c>
      <c r="K27" s="6"/>
      <c r="L27" s="6"/>
      <c r="M27" s="6"/>
    </row>
    <row r="28" spans="1:13" x14ac:dyDescent="0.35">
      <c r="A28">
        <v>26</v>
      </c>
      <c r="B28" s="11">
        <v>0</v>
      </c>
      <c r="C28" s="11">
        <v>0</v>
      </c>
      <c r="D28" s="11">
        <v>0</v>
      </c>
      <c r="E28" s="6"/>
      <c r="F28" s="6">
        <f t="shared" si="0"/>
        <v>0</v>
      </c>
      <c r="G28" s="6">
        <f t="shared" si="1"/>
        <v>0</v>
      </c>
      <c r="H28" s="6">
        <f t="shared" si="2"/>
        <v>0</v>
      </c>
      <c r="I28" s="6">
        <f t="shared" si="3"/>
        <v>0</v>
      </c>
      <c r="J28" s="6">
        <f t="shared" si="4"/>
        <v>0</v>
      </c>
      <c r="K28" s="6"/>
      <c r="L28" s="6"/>
      <c r="M28" s="6"/>
    </row>
    <row r="29" spans="1:13" x14ac:dyDescent="0.35">
      <c r="A29">
        <v>27</v>
      </c>
      <c r="B29" s="11">
        <v>0</v>
      </c>
      <c r="C29" s="11">
        <v>0</v>
      </c>
      <c r="D29" s="11">
        <v>0</v>
      </c>
      <c r="E29" s="6"/>
      <c r="F29" s="6">
        <f t="shared" si="0"/>
        <v>0</v>
      </c>
      <c r="G29" s="6">
        <f t="shared" si="1"/>
        <v>0</v>
      </c>
      <c r="H29" s="6">
        <f t="shared" si="2"/>
        <v>0</v>
      </c>
      <c r="I29" s="6">
        <f t="shared" si="3"/>
        <v>0</v>
      </c>
      <c r="J29" s="6">
        <f t="shared" si="4"/>
        <v>0</v>
      </c>
      <c r="K29" s="6"/>
      <c r="L29" s="6"/>
      <c r="M29" s="6"/>
    </row>
    <row r="30" spans="1:13" x14ac:dyDescent="0.35">
      <c r="A30">
        <v>28</v>
      </c>
      <c r="B30" s="11">
        <v>0</v>
      </c>
      <c r="C30" s="11">
        <v>0</v>
      </c>
      <c r="D30" s="11">
        <v>0</v>
      </c>
      <c r="E30" s="6"/>
      <c r="F30" s="6">
        <f t="shared" si="0"/>
        <v>0</v>
      </c>
      <c r="G30" s="6">
        <f t="shared" si="1"/>
        <v>0</v>
      </c>
      <c r="H30" s="6">
        <f t="shared" si="2"/>
        <v>0</v>
      </c>
      <c r="I30" s="6">
        <f t="shared" si="3"/>
        <v>0</v>
      </c>
      <c r="J30" s="6">
        <f t="shared" si="4"/>
        <v>0</v>
      </c>
      <c r="K30" s="6"/>
      <c r="L30" s="6"/>
      <c r="M30" s="6"/>
    </row>
    <row r="31" spans="1:13" x14ac:dyDescent="0.35">
      <c r="A31">
        <v>29</v>
      </c>
      <c r="B31" s="11">
        <v>0</v>
      </c>
      <c r="C31" s="11">
        <v>0</v>
      </c>
      <c r="D31" s="11">
        <v>0</v>
      </c>
      <c r="E31" s="6"/>
      <c r="F31" s="6">
        <f t="shared" si="0"/>
        <v>0</v>
      </c>
      <c r="G31" s="6">
        <f t="shared" si="1"/>
        <v>0</v>
      </c>
      <c r="H31" s="6">
        <f t="shared" si="2"/>
        <v>0</v>
      </c>
      <c r="I31" s="6">
        <f t="shared" si="3"/>
        <v>0</v>
      </c>
      <c r="J31" s="6">
        <f t="shared" si="4"/>
        <v>0</v>
      </c>
      <c r="K31" s="6"/>
      <c r="L31" s="6"/>
      <c r="M31" s="6"/>
    </row>
    <row r="32" spans="1:13" x14ac:dyDescent="0.35">
      <c r="A32">
        <v>30</v>
      </c>
      <c r="B32" s="11">
        <v>0</v>
      </c>
      <c r="C32" s="11">
        <v>0</v>
      </c>
      <c r="D32" s="11">
        <v>0</v>
      </c>
      <c r="E32" s="6"/>
      <c r="F32" s="6">
        <f t="shared" si="0"/>
        <v>0</v>
      </c>
      <c r="G32" s="6">
        <f t="shared" si="1"/>
        <v>0</v>
      </c>
      <c r="H32" s="6">
        <f t="shared" si="2"/>
        <v>0</v>
      </c>
      <c r="I32" s="6">
        <f t="shared" si="3"/>
        <v>0</v>
      </c>
      <c r="J32" s="6">
        <f t="shared" si="4"/>
        <v>0</v>
      </c>
      <c r="K32" s="6"/>
      <c r="L32" s="6"/>
      <c r="M32" s="6"/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A128-16F3-48BA-A972-A8FD2D93BB66}">
  <dimension ref="A1:P32"/>
  <sheetViews>
    <sheetView workbookViewId="0">
      <selection activeCell="H2" sqref="H2:J32"/>
    </sheetView>
  </sheetViews>
  <sheetFormatPr baseColWidth="10" defaultRowHeight="14.5" x14ac:dyDescent="0.35"/>
  <cols>
    <col min="15" max="16" width="10.81640625" style="5"/>
  </cols>
  <sheetData>
    <row r="1" spans="1:13" x14ac:dyDescent="0.35">
      <c r="A1" t="s">
        <v>21</v>
      </c>
      <c r="B1" t="s">
        <v>35</v>
      </c>
      <c r="C1" t="s">
        <v>36</v>
      </c>
      <c r="D1" t="s">
        <v>37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L1" s="13" t="s">
        <v>24</v>
      </c>
    </row>
    <row r="2" spans="1:13" x14ac:dyDescent="0.35">
      <c r="A2">
        <v>0</v>
      </c>
      <c r="B2" s="11">
        <v>30000</v>
      </c>
      <c r="C2" s="11">
        <v>30000</v>
      </c>
      <c r="D2" s="11">
        <v>0</v>
      </c>
      <c r="E2" s="6"/>
      <c r="F2" s="6">
        <f>D2</f>
        <v>0</v>
      </c>
      <c r="G2" s="6">
        <f>B2</f>
        <v>30000</v>
      </c>
      <c r="H2" s="6">
        <f>0.4*C2</f>
        <v>12000</v>
      </c>
      <c r="I2" s="6">
        <f>0.4*C2</f>
        <v>12000</v>
      </c>
      <c r="J2" s="6">
        <f>0.2*C2</f>
        <v>6000</v>
      </c>
      <c r="K2" s="6"/>
      <c r="L2" s="12" t="s">
        <v>40</v>
      </c>
      <c r="M2" s="6"/>
    </row>
    <row r="3" spans="1:13" x14ac:dyDescent="0.35">
      <c r="A3">
        <v>1</v>
      </c>
      <c r="B3" s="11">
        <v>15000</v>
      </c>
      <c r="C3" s="11">
        <v>15000</v>
      </c>
      <c r="D3" s="11">
        <v>0</v>
      </c>
      <c r="E3" s="6"/>
      <c r="F3" s="6">
        <f t="shared" ref="F3:F32" si="0">D3</f>
        <v>0</v>
      </c>
      <c r="G3" s="6">
        <f t="shared" ref="G3:G32" si="1">B3</f>
        <v>15000</v>
      </c>
      <c r="H3" s="6">
        <f t="shared" ref="H3:H32" si="2">0.4*C3</f>
        <v>6000</v>
      </c>
      <c r="I3" s="6">
        <f t="shared" ref="I3:I32" si="3">0.4*C3</f>
        <v>6000</v>
      </c>
      <c r="J3" s="6">
        <f t="shared" ref="J3:J32" si="4">0.2*C3</f>
        <v>3000</v>
      </c>
      <c r="K3" s="6"/>
      <c r="L3" s="12" t="s">
        <v>41</v>
      </c>
      <c r="M3" s="6"/>
    </row>
    <row r="4" spans="1:13" x14ac:dyDescent="0.35">
      <c r="A4">
        <v>2</v>
      </c>
      <c r="B4" s="11">
        <v>7500</v>
      </c>
      <c r="C4" s="11">
        <v>7500</v>
      </c>
      <c r="D4" s="11">
        <v>0</v>
      </c>
      <c r="E4" s="6"/>
      <c r="F4" s="6">
        <f t="shared" si="0"/>
        <v>0</v>
      </c>
      <c r="G4" s="6">
        <f t="shared" si="1"/>
        <v>7500</v>
      </c>
      <c r="H4" s="6">
        <f t="shared" si="2"/>
        <v>3000</v>
      </c>
      <c r="I4" s="6">
        <f t="shared" si="3"/>
        <v>3000</v>
      </c>
      <c r="J4" s="6">
        <f t="shared" si="4"/>
        <v>1500</v>
      </c>
      <c r="K4" s="6"/>
      <c r="L4" s="6"/>
      <c r="M4" s="6"/>
    </row>
    <row r="5" spans="1:13" x14ac:dyDescent="0.35">
      <c r="A5">
        <v>3</v>
      </c>
      <c r="B5" s="11">
        <v>5000</v>
      </c>
      <c r="C5" s="11">
        <v>5000</v>
      </c>
      <c r="D5" s="11">
        <v>0</v>
      </c>
      <c r="E5" s="6"/>
      <c r="F5" s="6">
        <f t="shared" si="0"/>
        <v>0</v>
      </c>
      <c r="G5" s="6">
        <f t="shared" si="1"/>
        <v>5000</v>
      </c>
      <c r="H5" s="6">
        <f t="shared" si="2"/>
        <v>2000</v>
      </c>
      <c r="I5" s="6">
        <f t="shared" si="3"/>
        <v>2000</v>
      </c>
      <c r="J5" s="6">
        <f t="shared" si="4"/>
        <v>1000</v>
      </c>
      <c r="K5" s="6"/>
      <c r="L5" s="6"/>
      <c r="M5" s="6"/>
    </row>
    <row r="6" spans="1:13" x14ac:dyDescent="0.35">
      <c r="A6">
        <v>4</v>
      </c>
      <c r="B6" s="11">
        <v>2500</v>
      </c>
      <c r="C6" s="11">
        <v>2500</v>
      </c>
      <c r="D6" s="11">
        <v>0</v>
      </c>
      <c r="E6" s="6"/>
      <c r="F6" s="6">
        <f t="shared" si="0"/>
        <v>0</v>
      </c>
      <c r="G6" s="6">
        <f t="shared" si="1"/>
        <v>2500</v>
      </c>
      <c r="H6" s="6">
        <f t="shared" si="2"/>
        <v>1000</v>
      </c>
      <c r="I6" s="6">
        <f t="shared" si="3"/>
        <v>1000</v>
      </c>
      <c r="J6" s="6">
        <f t="shared" si="4"/>
        <v>500</v>
      </c>
      <c r="K6" s="6"/>
      <c r="L6" s="6"/>
      <c r="M6" s="6"/>
    </row>
    <row r="7" spans="1:13" x14ac:dyDescent="0.35">
      <c r="A7">
        <v>5</v>
      </c>
      <c r="B7" s="11">
        <v>0</v>
      </c>
      <c r="C7" s="11">
        <v>0</v>
      </c>
      <c r="D7" s="11">
        <v>0</v>
      </c>
      <c r="E7" s="6"/>
      <c r="F7" s="6">
        <f t="shared" si="0"/>
        <v>0</v>
      </c>
      <c r="G7" s="6">
        <f t="shared" si="1"/>
        <v>0</v>
      </c>
      <c r="H7" s="6">
        <f t="shared" si="2"/>
        <v>0</v>
      </c>
      <c r="I7" s="6">
        <f t="shared" si="3"/>
        <v>0</v>
      </c>
      <c r="J7" s="6">
        <f t="shared" si="4"/>
        <v>0</v>
      </c>
      <c r="K7" s="6"/>
      <c r="L7" s="6"/>
      <c r="M7" s="6"/>
    </row>
    <row r="8" spans="1:13" x14ac:dyDescent="0.35">
      <c r="A8">
        <v>6</v>
      </c>
      <c r="B8" s="11">
        <v>0</v>
      </c>
      <c r="C8" s="11">
        <v>0</v>
      </c>
      <c r="D8" s="11">
        <v>0</v>
      </c>
      <c r="E8" s="6"/>
      <c r="F8" s="6">
        <f t="shared" si="0"/>
        <v>0</v>
      </c>
      <c r="G8" s="6">
        <f t="shared" si="1"/>
        <v>0</v>
      </c>
      <c r="H8" s="6">
        <f t="shared" si="2"/>
        <v>0</v>
      </c>
      <c r="I8" s="6">
        <f t="shared" si="3"/>
        <v>0</v>
      </c>
      <c r="J8" s="6">
        <f t="shared" si="4"/>
        <v>0</v>
      </c>
      <c r="K8" s="6"/>
      <c r="L8" s="6"/>
      <c r="M8" s="6"/>
    </row>
    <row r="9" spans="1:13" x14ac:dyDescent="0.35">
      <c r="A9">
        <v>7</v>
      </c>
      <c r="B9" s="11">
        <v>0</v>
      </c>
      <c r="C9" s="11">
        <v>0</v>
      </c>
      <c r="D9" s="11">
        <v>0</v>
      </c>
      <c r="E9" s="6"/>
      <c r="F9" s="6">
        <f t="shared" si="0"/>
        <v>0</v>
      </c>
      <c r="G9" s="6">
        <f t="shared" si="1"/>
        <v>0</v>
      </c>
      <c r="H9" s="6">
        <f t="shared" si="2"/>
        <v>0</v>
      </c>
      <c r="I9" s="6">
        <f t="shared" si="3"/>
        <v>0</v>
      </c>
      <c r="J9" s="6">
        <f t="shared" si="4"/>
        <v>0</v>
      </c>
      <c r="K9" s="6"/>
      <c r="L9" s="6"/>
      <c r="M9" s="6"/>
    </row>
    <row r="10" spans="1:13" x14ac:dyDescent="0.35">
      <c r="A10">
        <v>8</v>
      </c>
      <c r="B10" s="11">
        <v>0</v>
      </c>
      <c r="C10" s="11">
        <v>0</v>
      </c>
      <c r="D10" s="11">
        <v>0</v>
      </c>
      <c r="E10" s="6"/>
      <c r="F10" s="6">
        <f t="shared" si="0"/>
        <v>0</v>
      </c>
      <c r="G10" s="6">
        <f t="shared" si="1"/>
        <v>0</v>
      </c>
      <c r="H10" s="6">
        <f t="shared" si="2"/>
        <v>0</v>
      </c>
      <c r="I10" s="6">
        <f t="shared" si="3"/>
        <v>0</v>
      </c>
      <c r="J10" s="6">
        <f t="shared" si="4"/>
        <v>0</v>
      </c>
      <c r="K10" s="6"/>
      <c r="L10" s="6"/>
      <c r="M10" s="6"/>
    </row>
    <row r="11" spans="1:13" x14ac:dyDescent="0.35">
      <c r="A11">
        <v>9</v>
      </c>
      <c r="B11" s="11">
        <v>0</v>
      </c>
      <c r="C11" s="11">
        <v>0</v>
      </c>
      <c r="D11" s="11">
        <v>0</v>
      </c>
      <c r="E11" s="6"/>
      <c r="F11" s="6">
        <f t="shared" si="0"/>
        <v>0</v>
      </c>
      <c r="G11" s="6">
        <f t="shared" si="1"/>
        <v>0</v>
      </c>
      <c r="H11" s="6">
        <f t="shared" si="2"/>
        <v>0</v>
      </c>
      <c r="I11" s="6">
        <f t="shared" si="3"/>
        <v>0</v>
      </c>
      <c r="J11" s="6">
        <f t="shared" si="4"/>
        <v>0</v>
      </c>
      <c r="K11" s="6"/>
      <c r="L11" s="6"/>
      <c r="M11" s="6"/>
    </row>
    <row r="12" spans="1:13" x14ac:dyDescent="0.35">
      <c r="A12">
        <v>10</v>
      </c>
      <c r="B12" s="11">
        <v>0</v>
      </c>
      <c r="C12" s="11">
        <v>0</v>
      </c>
      <c r="D12" s="11">
        <v>0</v>
      </c>
      <c r="E12" s="6"/>
      <c r="F12" s="6">
        <f t="shared" si="0"/>
        <v>0</v>
      </c>
      <c r="G12" s="6">
        <f t="shared" si="1"/>
        <v>0</v>
      </c>
      <c r="H12" s="6">
        <f t="shared" si="2"/>
        <v>0</v>
      </c>
      <c r="I12" s="6">
        <f t="shared" si="3"/>
        <v>0</v>
      </c>
      <c r="J12" s="6">
        <f t="shared" si="4"/>
        <v>0</v>
      </c>
      <c r="K12" s="6"/>
      <c r="L12" s="6"/>
      <c r="M12" s="6"/>
    </row>
    <row r="13" spans="1:13" x14ac:dyDescent="0.35">
      <c r="A13">
        <v>11</v>
      </c>
      <c r="B13" s="11">
        <v>0</v>
      </c>
      <c r="C13" s="11">
        <v>0</v>
      </c>
      <c r="D13" s="11">
        <v>0</v>
      </c>
      <c r="E13" s="6"/>
      <c r="F13" s="6">
        <f t="shared" si="0"/>
        <v>0</v>
      </c>
      <c r="G13" s="6">
        <f t="shared" si="1"/>
        <v>0</v>
      </c>
      <c r="H13" s="6">
        <f t="shared" si="2"/>
        <v>0</v>
      </c>
      <c r="I13" s="6">
        <f t="shared" si="3"/>
        <v>0</v>
      </c>
      <c r="J13" s="6">
        <f t="shared" si="4"/>
        <v>0</v>
      </c>
      <c r="K13" s="6"/>
      <c r="L13" s="6"/>
      <c r="M13" s="6"/>
    </row>
    <row r="14" spans="1:13" x14ac:dyDescent="0.35">
      <c r="A14">
        <v>12</v>
      </c>
      <c r="B14" s="11">
        <v>0</v>
      </c>
      <c r="C14" s="11">
        <v>0</v>
      </c>
      <c r="D14" s="11">
        <v>0</v>
      </c>
      <c r="E14" s="6"/>
      <c r="F14" s="6">
        <f t="shared" si="0"/>
        <v>0</v>
      </c>
      <c r="G14" s="6">
        <f t="shared" si="1"/>
        <v>0</v>
      </c>
      <c r="H14" s="6">
        <f t="shared" si="2"/>
        <v>0</v>
      </c>
      <c r="I14" s="6">
        <f t="shared" si="3"/>
        <v>0</v>
      </c>
      <c r="J14" s="6">
        <f t="shared" si="4"/>
        <v>0</v>
      </c>
      <c r="K14" s="6"/>
      <c r="L14" s="6"/>
      <c r="M14" s="6"/>
    </row>
    <row r="15" spans="1:13" x14ac:dyDescent="0.35">
      <c r="A15">
        <v>13</v>
      </c>
      <c r="B15" s="11">
        <v>0</v>
      </c>
      <c r="C15" s="11">
        <v>0</v>
      </c>
      <c r="D15" s="11">
        <v>0</v>
      </c>
      <c r="E15" s="6"/>
      <c r="F15" s="6">
        <f t="shared" si="0"/>
        <v>0</v>
      </c>
      <c r="G15" s="6">
        <f t="shared" si="1"/>
        <v>0</v>
      </c>
      <c r="H15" s="6">
        <f t="shared" si="2"/>
        <v>0</v>
      </c>
      <c r="I15" s="6">
        <f t="shared" si="3"/>
        <v>0</v>
      </c>
      <c r="J15" s="6">
        <f t="shared" si="4"/>
        <v>0</v>
      </c>
      <c r="K15" s="6"/>
      <c r="L15" s="6"/>
      <c r="M15" s="6"/>
    </row>
    <row r="16" spans="1:13" x14ac:dyDescent="0.35">
      <c r="A16">
        <v>14</v>
      </c>
      <c r="B16" s="11">
        <v>0</v>
      </c>
      <c r="C16" s="11">
        <v>0</v>
      </c>
      <c r="D16" s="11">
        <v>0</v>
      </c>
      <c r="E16" s="6"/>
      <c r="F16" s="6">
        <f t="shared" si="0"/>
        <v>0</v>
      </c>
      <c r="G16" s="6">
        <f t="shared" si="1"/>
        <v>0</v>
      </c>
      <c r="H16" s="6">
        <f t="shared" si="2"/>
        <v>0</v>
      </c>
      <c r="I16" s="6">
        <f t="shared" si="3"/>
        <v>0</v>
      </c>
      <c r="J16" s="6">
        <f t="shared" si="4"/>
        <v>0</v>
      </c>
      <c r="K16" s="6"/>
      <c r="L16" s="6"/>
      <c r="M16" s="6"/>
    </row>
    <row r="17" spans="1:13" x14ac:dyDescent="0.35">
      <c r="A17">
        <v>15</v>
      </c>
      <c r="B17" s="11">
        <v>0</v>
      </c>
      <c r="C17" s="11">
        <v>0</v>
      </c>
      <c r="D17" s="11">
        <v>0</v>
      </c>
      <c r="E17" s="6"/>
      <c r="F17" s="6">
        <f t="shared" si="0"/>
        <v>0</v>
      </c>
      <c r="G17" s="6">
        <f t="shared" si="1"/>
        <v>0</v>
      </c>
      <c r="H17" s="6">
        <f t="shared" si="2"/>
        <v>0</v>
      </c>
      <c r="I17" s="6">
        <f t="shared" si="3"/>
        <v>0</v>
      </c>
      <c r="J17" s="6">
        <f t="shared" si="4"/>
        <v>0</v>
      </c>
      <c r="K17" s="6"/>
      <c r="L17" s="6"/>
      <c r="M17" s="6"/>
    </row>
    <row r="18" spans="1:13" x14ac:dyDescent="0.35">
      <c r="A18">
        <v>16</v>
      </c>
      <c r="B18" s="11">
        <v>0</v>
      </c>
      <c r="C18" s="11">
        <v>0</v>
      </c>
      <c r="D18" s="11">
        <v>0</v>
      </c>
      <c r="E18" s="6"/>
      <c r="F18" s="6">
        <f t="shared" si="0"/>
        <v>0</v>
      </c>
      <c r="G18" s="6">
        <f t="shared" si="1"/>
        <v>0</v>
      </c>
      <c r="H18" s="6">
        <f t="shared" si="2"/>
        <v>0</v>
      </c>
      <c r="I18" s="6">
        <f t="shared" si="3"/>
        <v>0</v>
      </c>
      <c r="J18" s="6">
        <f t="shared" si="4"/>
        <v>0</v>
      </c>
      <c r="K18" s="6"/>
      <c r="L18" s="6"/>
      <c r="M18" s="6"/>
    </row>
    <row r="19" spans="1:13" x14ac:dyDescent="0.35">
      <c r="A19">
        <v>17</v>
      </c>
      <c r="B19" s="11">
        <v>0</v>
      </c>
      <c r="C19" s="11">
        <v>0</v>
      </c>
      <c r="D19" s="11">
        <v>0</v>
      </c>
      <c r="E19" s="6"/>
      <c r="F19" s="6">
        <f t="shared" si="0"/>
        <v>0</v>
      </c>
      <c r="G19" s="6">
        <f t="shared" si="1"/>
        <v>0</v>
      </c>
      <c r="H19" s="6">
        <f t="shared" si="2"/>
        <v>0</v>
      </c>
      <c r="I19" s="6">
        <f t="shared" si="3"/>
        <v>0</v>
      </c>
      <c r="J19" s="6">
        <f t="shared" si="4"/>
        <v>0</v>
      </c>
      <c r="K19" s="6"/>
      <c r="L19" s="6"/>
      <c r="M19" s="6"/>
    </row>
    <row r="20" spans="1:13" x14ac:dyDescent="0.35">
      <c r="A20">
        <v>18</v>
      </c>
      <c r="B20" s="11">
        <v>0</v>
      </c>
      <c r="C20" s="11">
        <v>0</v>
      </c>
      <c r="D20" s="11">
        <v>0</v>
      </c>
      <c r="E20" s="6"/>
      <c r="F20" s="6">
        <f t="shared" si="0"/>
        <v>0</v>
      </c>
      <c r="G20" s="6">
        <f t="shared" si="1"/>
        <v>0</v>
      </c>
      <c r="H20" s="6">
        <f t="shared" si="2"/>
        <v>0</v>
      </c>
      <c r="I20" s="6">
        <f t="shared" si="3"/>
        <v>0</v>
      </c>
      <c r="J20" s="6">
        <f t="shared" si="4"/>
        <v>0</v>
      </c>
      <c r="K20" s="6"/>
      <c r="L20" s="6"/>
      <c r="M20" s="6"/>
    </row>
    <row r="21" spans="1:13" x14ac:dyDescent="0.35">
      <c r="A21">
        <v>19</v>
      </c>
      <c r="B21" s="11">
        <v>0</v>
      </c>
      <c r="C21" s="11">
        <v>0</v>
      </c>
      <c r="D21" s="11">
        <v>0</v>
      </c>
      <c r="E21" s="6"/>
      <c r="F21" s="6">
        <f t="shared" si="0"/>
        <v>0</v>
      </c>
      <c r="G21" s="6">
        <f t="shared" si="1"/>
        <v>0</v>
      </c>
      <c r="H21" s="6">
        <f t="shared" si="2"/>
        <v>0</v>
      </c>
      <c r="I21" s="6">
        <f t="shared" si="3"/>
        <v>0</v>
      </c>
      <c r="J21" s="6">
        <f t="shared" si="4"/>
        <v>0</v>
      </c>
      <c r="K21" s="6"/>
      <c r="L21" s="6"/>
      <c r="M21" s="6"/>
    </row>
    <row r="22" spans="1:13" x14ac:dyDescent="0.35">
      <c r="A22">
        <v>20</v>
      </c>
      <c r="B22" s="11">
        <v>0</v>
      </c>
      <c r="C22" s="11">
        <v>0</v>
      </c>
      <c r="D22" s="11">
        <v>0</v>
      </c>
      <c r="E22" s="6"/>
      <c r="F22" s="6">
        <f t="shared" si="0"/>
        <v>0</v>
      </c>
      <c r="G22" s="6">
        <f t="shared" si="1"/>
        <v>0</v>
      </c>
      <c r="H22" s="6">
        <f t="shared" si="2"/>
        <v>0</v>
      </c>
      <c r="I22" s="6">
        <f t="shared" si="3"/>
        <v>0</v>
      </c>
      <c r="J22" s="6">
        <f t="shared" si="4"/>
        <v>0</v>
      </c>
      <c r="K22" s="6"/>
      <c r="L22" s="6"/>
      <c r="M22" s="6"/>
    </row>
    <row r="23" spans="1:13" x14ac:dyDescent="0.35">
      <c r="A23">
        <v>21</v>
      </c>
      <c r="B23" s="11">
        <v>0</v>
      </c>
      <c r="C23" s="11">
        <v>0</v>
      </c>
      <c r="D23" s="11">
        <v>0</v>
      </c>
      <c r="E23" s="6"/>
      <c r="F23" s="6">
        <f t="shared" si="0"/>
        <v>0</v>
      </c>
      <c r="G23" s="6">
        <f t="shared" si="1"/>
        <v>0</v>
      </c>
      <c r="H23" s="6">
        <f t="shared" si="2"/>
        <v>0</v>
      </c>
      <c r="I23" s="6">
        <f t="shared" si="3"/>
        <v>0</v>
      </c>
      <c r="J23" s="6">
        <f t="shared" si="4"/>
        <v>0</v>
      </c>
      <c r="K23" s="6"/>
      <c r="L23" s="6"/>
      <c r="M23" s="6"/>
    </row>
    <row r="24" spans="1:13" x14ac:dyDescent="0.35">
      <c r="A24">
        <v>22</v>
      </c>
      <c r="B24" s="11">
        <v>0</v>
      </c>
      <c r="C24" s="11">
        <v>0</v>
      </c>
      <c r="D24" s="11">
        <v>0</v>
      </c>
      <c r="E24" s="6"/>
      <c r="F24" s="6">
        <f t="shared" si="0"/>
        <v>0</v>
      </c>
      <c r="G24" s="6">
        <f t="shared" si="1"/>
        <v>0</v>
      </c>
      <c r="H24" s="6">
        <f t="shared" si="2"/>
        <v>0</v>
      </c>
      <c r="I24" s="6">
        <f t="shared" si="3"/>
        <v>0</v>
      </c>
      <c r="J24" s="6">
        <f t="shared" si="4"/>
        <v>0</v>
      </c>
      <c r="K24" s="6"/>
      <c r="L24" s="6"/>
      <c r="M24" s="6"/>
    </row>
    <row r="25" spans="1:13" x14ac:dyDescent="0.35">
      <c r="A25">
        <v>23</v>
      </c>
      <c r="B25" s="11">
        <v>0</v>
      </c>
      <c r="C25" s="11">
        <v>0</v>
      </c>
      <c r="D25" s="11">
        <v>0</v>
      </c>
      <c r="E25" s="6"/>
      <c r="F25" s="6">
        <f t="shared" si="0"/>
        <v>0</v>
      </c>
      <c r="G25" s="6">
        <f t="shared" si="1"/>
        <v>0</v>
      </c>
      <c r="H25" s="6">
        <f t="shared" si="2"/>
        <v>0</v>
      </c>
      <c r="I25" s="6">
        <f t="shared" si="3"/>
        <v>0</v>
      </c>
      <c r="J25" s="6">
        <f t="shared" si="4"/>
        <v>0</v>
      </c>
      <c r="K25" s="6"/>
      <c r="L25" s="6"/>
      <c r="M25" s="6"/>
    </row>
    <row r="26" spans="1:13" x14ac:dyDescent="0.35">
      <c r="A26">
        <v>24</v>
      </c>
      <c r="B26" s="11">
        <v>0</v>
      </c>
      <c r="C26" s="11">
        <v>0</v>
      </c>
      <c r="D26" s="11">
        <v>0</v>
      </c>
      <c r="E26" s="6"/>
      <c r="F26" s="6">
        <f t="shared" si="0"/>
        <v>0</v>
      </c>
      <c r="G26" s="6">
        <f t="shared" si="1"/>
        <v>0</v>
      </c>
      <c r="H26" s="6">
        <f t="shared" si="2"/>
        <v>0</v>
      </c>
      <c r="I26" s="6">
        <f t="shared" si="3"/>
        <v>0</v>
      </c>
      <c r="J26" s="6">
        <f t="shared" si="4"/>
        <v>0</v>
      </c>
      <c r="K26" s="6"/>
      <c r="L26" s="6"/>
      <c r="M26" s="6"/>
    </row>
    <row r="27" spans="1:13" x14ac:dyDescent="0.35">
      <c r="A27">
        <v>25</v>
      </c>
      <c r="B27" s="11">
        <v>0</v>
      </c>
      <c r="C27" s="11">
        <v>0</v>
      </c>
      <c r="D27" s="11">
        <v>0</v>
      </c>
      <c r="E27" s="6"/>
      <c r="F27" s="6">
        <f t="shared" si="0"/>
        <v>0</v>
      </c>
      <c r="G27" s="6">
        <f t="shared" si="1"/>
        <v>0</v>
      </c>
      <c r="H27" s="6">
        <f t="shared" si="2"/>
        <v>0</v>
      </c>
      <c r="I27" s="6">
        <f t="shared" si="3"/>
        <v>0</v>
      </c>
      <c r="J27" s="6">
        <f t="shared" si="4"/>
        <v>0</v>
      </c>
      <c r="K27" s="6"/>
      <c r="L27" s="6"/>
      <c r="M27" s="6"/>
    </row>
    <row r="28" spans="1:13" x14ac:dyDescent="0.35">
      <c r="A28">
        <v>26</v>
      </c>
      <c r="B28" s="11">
        <v>0</v>
      </c>
      <c r="C28" s="11">
        <v>0</v>
      </c>
      <c r="D28" s="11">
        <v>0</v>
      </c>
      <c r="E28" s="6"/>
      <c r="F28" s="6">
        <f t="shared" si="0"/>
        <v>0</v>
      </c>
      <c r="G28" s="6">
        <f t="shared" si="1"/>
        <v>0</v>
      </c>
      <c r="H28" s="6">
        <f t="shared" si="2"/>
        <v>0</v>
      </c>
      <c r="I28" s="6">
        <f t="shared" si="3"/>
        <v>0</v>
      </c>
      <c r="J28" s="6">
        <f t="shared" si="4"/>
        <v>0</v>
      </c>
      <c r="K28" s="6"/>
      <c r="L28" s="6"/>
      <c r="M28" s="6"/>
    </row>
    <row r="29" spans="1:13" x14ac:dyDescent="0.35">
      <c r="A29">
        <v>27</v>
      </c>
      <c r="B29" s="11">
        <v>0</v>
      </c>
      <c r="C29" s="11">
        <v>0</v>
      </c>
      <c r="D29" s="11">
        <v>0</v>
      </c>
      <c r="E29" s="6"/>
      <c r="F29" s="6">
        <f t="shared" si="0"/>
        <v>0</v>
      </c>
      <c r="G29" s="6">
        <f t="shared" si="1"/>
        <v>0</v>
      </c>
      <c r="H29" s="6">
        <f t="shared" si="2"/>
        <v>0</v>
      </c>
      <c r="I29" s="6">
        <f t="shared" si="3"/>
        <v>0</v>
      </c>
      <c r="J29" s="6">
        <f t="shared" si="4"/>
        <v>0</v>
      </c>
      <c r="K29" s="6"/>
      <c r="L29" s="6"/>
      <c r="M29" s="6"/>
    </row>
    <row r="30" spans="1:13" x14ac:dyDescent="0.35">
      <c r="A30">
        <v>28</v>
      </c>
      <c r="B30" s="11">
        <v>0</v>
      </c>
      <c r="C30" s="11">
        <v>0</v>
      </c>
      <c r="D30" s="11">
        <v>0</v>
      </c>
      <c r="E30" s="6"/>
      <c r="F30" s="6">
        <f t="shared" si="0"/>
        <v>0</v>
      </c>
      <c r="G30" s="6">
        <f t="shared" si="1"/>
        <v>0</v>
      </c>
      <c r="H30" s="6">
        <f t="shared" si="2"/>
        <v>0</v>
      </c>
      <c r="I30" s="6">
        <f t="shared" si="3"/>
        <v>0</v>
      </c>
      <c r="J30" s="6">
        <f t="shared" si="4"/>
        <v>0</v>
      </c>
      <c r="K30" s="6"/>
      <c r="L30" s="6"/>
      <c r="M30" s="6"/>
    </row>
    <row r="31" spans="1:13" x14ac:dyDescent="0.35">
      <c r="A31">
        <v>29</v>
      </c>
      <c r="B31" s="11">
        <v>0</v>
      </c>
      <c r="C31" s="11">
        <v>0</v>
      </c>
      <c r="D31" s="11">
        <v>0</v>
      </c>
      <c r="E31" s="6"/>
      <c r="F31" s="6">
        <f t="shared" si="0"/>
        <v>0</v>
      </c>
      <c r="G31" s="6">
        <f t="shared" si="1"/>
        <v>0</v>
      </c>
      <c r="H31" s="6">
        <f t="shared" si="2"/>
        <v>0</v>
      </c>
      <c r="I31" s="6">
        <f t="shared" si="3"/>
        <v>0</v>
      </c>
      <c r="J31" s="6">
        <f t="shared" si="4"/>
        <v>0</v>
      </c>
      <c r="K31" s="6"/>
      <c r="L31" s="6"/>
      <c r="M31" s="6"/>
    </row>
    <row r="32" spans="1:13" x14ac:dyDescent="0.35">
      <c r="A32">
        <v>30</v>
      </c>
      <c r="B32" s="11">
        <v>0</v>
      </c>
      <c r="C32" s="11">
        <v>0</v>
      </c>
      <c r="D32" s="11">
        <v>0</v>
      </c>
      <c r="E32" s="6"/>
      <c r="F32" s="6">
        <f t="shared" si="0"/>
        <v>0</v>
      </c>
      <c r="G32" s="6">
        <f t="shared" si="1"/>
        <v>0</v>
      </c>
      <c r="H32" s="6">
        <f t="shared" si="2"/>
        <v>0</v>
      </c>
      <c r="I32" s="6">
        <f t="shared" si="3"/>
        <v>0</v>
      </c>
      <c r="J32" s="6">
        <f t="shared" si="4"/>
        <v>0</v>
      </c>
      <c r="K32" s="6"/>
      <c r="L32" s="6"/>
      <c r="M32" s="6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119AF-A164-4280-81A5-2EBC7239E52E}">
  <dimension ref="A1:K32"/>
  <sheetViews>
    <sheetView workbookViewId="0">
      <selection activeCell="D40" sqref="D40"/>
    </sheetView>
  </sheetViews>
  <sheetFormatPr baseColWidth="10" defaultRowHeight="14.5" x14ac:dyDescent="0.35"/>
  <cols>
    <col min="9" max="10" width="10.81640625" style="5"/>
  </cols>
  <sheetData>
    <row r="1" spans="1:11" x14ac:dyDescent="0.35">
      <c r="A1" t="s">
        <v>21</v>
      </c>
      <c r="B1" t="s">
        <v>35</v>
      </c>
      <c r="C1" t="s">
        <v>36</v>
      </c>
      <c r="D1" t="s">
        <v>37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s="5"/>
    </row>
    <row r="2" spans="1:11" x14ac:dyDescent="0.35">
      <c r="A2">
        <v>0</v>
      </c>
      <c r="B2" s="11">
        <v>0</v>
      </c>
      <c r="C2" s="11">
        <v>0</v>
      </c>
      <c r="D2" s="11">
        <v>0</v>
      </c>
      <c r="E2" s="6"/>
      <c r="F2" s="6">
        <f>D2</f>
        <v>0</v>
      </c>
      <c r="G2" s="6">
        <f>B2</f>
        <v>0</v>
      </c>
      <c r="H2" s="6">
        <f>0.4*C2</f>
        <v>0</v>
      </c>
      <c r="I2" s="6">
        <f>0.4*C2</f>
        <v>0</v>
      </c>
      <c r="J2" s="6">
        <f>0.2*C2</f>
        <v>0</v>
      </c>
    </row>
    <row r="3" spans="1:11" x14ac:dyDescent="0.35">
      <c r="A3">
        <v>1</v>
      </c>
      <c r="B3" s="11">
        <v>0</v>
      </c>
      <c r="C3" s="11">
        <v>0</v>
      </c>
      <c r="D3" s="11">
        <v>0</v>
      </c>
      <c r="E3" s="6"/>
      <c r="F3" s="6">
        <f t="shared" ref="F3:F32" si="0">D3</f>
        <v>0</v>
      </c>
      <c r="G3" s="6">
        <f t="shared" ref="G3:G32" si="1">B3</f>
        <v>0</v>
      </c>
      <c r="H3" s="6">
        <f t="shared" ref="H3:H32" si="2">0.4*C3</f>
        <v>0</v>
      </c>
      <c r="I3" s="6">
        <f t="shared" ref="I3:I32" si="3">0.4*C3</f>
        <v>0</v>
      </c>
      <c r="J3" s="6">
        <f t="shared" ref="J3:J32" si="4">0.2*C3</f>
        <v>0</v>
      </c>
    </row>
    <row r="4" spans="1:11" x14ac:dyDescent="0.35">
      <c r="A4">
        <v>2</v>
      </c>
      <c r="B4" s="11">
        <v>0</v>
      </c>
      <c r="C4" s="11">
        <v>0</v>
      </c>
      <c r="D4" s="11">
        <v>0</v>
      </c>
      <c r="E4" s="6"/>
      <c r="F4" s="6">
        <f t="shared" si="0"/>
        <v>0</v>
      </c>
      <c r="G4" s="6">
        <f t="shared" si="1"/>
        <v>0</v>
      </c>
      <c r="H4" s="6">
        <f t="shared" si="2"/>
        <v>0</v>
      </c>
      <c r="I4" s="6">
        <f t="shared" si="3"/>
        <v>0</v>
      </c>
      <c r="J4" s="6">
        <f t="shared" si="4"/>
        <v>0</v>
      </c>
    </row>
    <row r="5" spans="1:11" x14ac:dyDescent="0.35">
      <c r="A5">
        <v>3</v>
      </c>
      <c r="B5" s="11">
        <v>0</v>
      </c>
      <c r="C5" s="11">
        <v>0</v>
      </c>
      <c r="D5" s="11">
        <v>0</v>
      </c>
      <c r="E5" s="6"/>
      <c r="F5" s="6">
        <f t="shared" si="0"/>
        <v>0</v>
      </c>
      <c r="G5" s="6">
        <f t="shared" si="1"/>
        <v>0</v>
      </c>
      <c r="H5" s="6">
        <f t="shared" si="2"/>
        <v>0</v>
      </c>
      <c r="I5" s="6">
        <f t="shared" si="3"/>
        <v>0</v>
      </c>
      <c r="J5" s="6">
        <f t="shared" si="4"/>
        <v>0</v>
      </c>
    </row>
    <row r="6" spans="1:11" x14ac:dyDescent="0.35">
      <c r="A6">
        <v>4</v>
      </c>
      <c r="B6" s="11">
        <v>0</v>
      </c>
      <c r="C6" s="11">
        <v>0</v>
      </c>
      <c r="D6" s="11">
        <v>0</v>
      </c>
      <c r="E6" s="6"/>
      <c r="F6" s="6">
        <f t="shared" si="0"/>
        <v>0</v>
      </c>
      <c r="G6" s="6">
        <f t="shared" si="1"/>
        <v>0</v>
      </c>
      <c r="H6" s="6">
        <f t="shared" si="2"/>
        <v>0</v>
      </c>
      <c r="I6" s="6">
        <f t="shared" si="3"/>
        <v>0</v>
      </c>
      <c r="J6" s="6">
        <f t="shared" si="4"/>
        <v>0</v>
      </c>
    </row>
    <row r="7" spans="1:11" x14ac:dyDescent="0.35">
      <c r="A7">
        <v>5</v>
      </c>
      <c r="B7" s="11">
        <v>0</v>
      </c>
      <c r="C7" s="11">
        <v>0</v>
      </c>
      <c r="D7" s="11">
        <v>0</v>
      </c>
      <c r="E7" s="6"/>
      <c r="F7" s="6">
        <f t="shared" si="0"/>
        <v>0</v>
      </c>
      <c r="G7" s="6">
        <f t="shared" si="1"/>
        <v>0</v>
      </c>
      <c r="H7" s="6">
        <f t="shared" si="2"/>
        <v>0</v>
      </c>
      <c r="I7" s="6">
        <f t="shared" si="3"/>
        <v>0</v>
      </c>
      <c r="J7" s="6">
        <f t="shared" si="4"/>
        <v>0</v>
      </c>
    </row>
    <row r="8" spans="1:11" x14ac:dyDescent="0.35">
      <c r="A8">
        <v>6</v>
      </c>
      <c r="B8" s="11">
        <v>0</v>
      </c>
      <c r="C8" s="11">
        <v>0</v>
      </c>
      <c r="D8" s="11">
        <v>0</v>
      </c>
      <c r="E8" s="6"/>
      <c r="F8" s="6">
        <f t="shared" si="0"/>
        <v>0</v>
      </c>
      <c r="G8" s="6">
        <f t="shared" si="1"/>
        <v>0</v>
      </c>
      <c r="H8" s="6">
        <f t="shared" si="2"/>
        <v>0</v>
      </c>
      <c r="I8" s="6">
        <f t="shared" si="3"/>
        <v>0</v>
      </c>
      <c r="J8" s="6">
        <f t="shared" si="4"/>
        <v>0</v>
      </c>
    </row>
    <row r="9" spans="1:11" x14ac:dyDescent="0.35">
      <c r="A9">
        <v>7</v>
      </c>
      <c r="B9" s="11">
        <v>0</v>
      </c>
      <c r="C9" s="11">
        <v>0</v>
      </c>
      <c r="D9" s="11">
        <v>0</v>
      </c>
      <c r="E9" s="6"/>
      <c r="F9" s="6">
        <f t="shared" si="0"/>
        <v>0</v>
      </c>
      <c r="G9" s="6">
        <f t="shared" si="1"/>
        <v>0</v>
      </c>
      <c r="H9" s="6">
        <f t="shared" si="2"/>
        <v>0</v>
      </c>
      <c r="I9" s="6">
        <f t="shared" si="3"/>
        <v>0</v>
      </c>
      <c r="J9" s="6">
        <f t="shared" si="4"/>
        <v>0</v>
      </c>
    </row>
    <row r="10" spans="1:11" x14ac:dyDescent="0.35">
      <c r="A10">
        <v>8</v>
      </c>
      <c r="B10" s="11">
        <v>0</v>
      </c>
      <c r="C10" s="11">
        <v>0</v>
      </c>
      <c r="D10" s="11">
        <v>0</v>
      </c>
      <c r="E10" s="6"/>
      <c r="F10" s="6">
        <f t="shared" si="0"/>
        <v>0</v>
      </c>
      <c r="G10" s="6">
        <f t="shared" si="1"/>
        <v>0</v>
      </c>
      <c r="H10" s="6">
        <f t="shared" si="2"/>
        <v>0</v>
      </c>
      <c r="I10" s="6">
        <f t="shared" si="3"/>
        <v>0</v>
      </c>
      <c r="J10" s="6">
        <f t="shared" si="4"/>
        <v>0</v>
      </c>
    </row>
    <row r="11" spans="1:11" x14ac:dyDescent="0.35">
      <c r="A11">
        <v>9</v>
      </c>
      <c r="B11" s="11">
        <v>0</v>
      </c>
      <c r="C11" s="11">
        <v>0</v>
      </c>
      <c r="D11" s="11">
        <v>0</v>
      </c>
      <c r="E11" s="6"/>
      <c r="F11" s="6">
        <f t="shared" si="0"/>
        <v>0</v>
      </c>
      <c r="G11" s="6">
        <f t="shared" si="1"/>
        <v>0</v>
      </c>
      <c r="H11" s="6">
        <f t="shared" si="2"/>
        <v>0</v>
      </c>
      <c r="I11" s="6">
        <f t="shared" si="3"/>
        <v>0</v>
      </c>
      <c r="J11" s="6">
        <f t="shared" si="4"/>
        <v>0</v>
      </c>
    </row>
    <row r="12" spans="1:11" x14ac:dyDescent="0.35">
      <c r="A12">
        <v>10</v>
      </c>
      <c r="B12" s="11">
        <v>0</v>
      </c>
      <c r="C12" s="11">
        <v>0</v>
      </c>
      <c r="D12" s="11">
        <v>0</v>
      </c>
      <c r="E12" s="6"/>
      <c r="F12" s="6">
        <f t="shared" si="0"/>
        <v>0</v>
      </c>
      <c r="G12" s="6">
        <f t="shared" si="1"/>
        <v>0</v>
      </c>
      <c r="H12" s="6">
        <f t="shared" si="2"/>
        <v>0</v>
      </c>
      <c r="I12" s="6">
        <f t="shared" si="3"/>
        <v>0</v>
      </c>
      <c r="J12" s="6">
        <f t="shared" si="4"/>
        <v>0</v>
      </c>
    </row>
    <row r="13" spans="1:11" x14ac:dyDescent="0.35">
      <c r="A13">
        <v>11</v>
      </c>
      <c r="B13" s="11">
        <v>0</v>
      </c>
      <c r="C13" s="11">
        <v>0</v>
      </c>
      <c r="D13" s="11">
        <v>0</v>
      </c>
      <c r="E13" s="6"/>
      <c r="F13" s="6">
        <f t="shared" si="0"/>
        <v>0</v>
      </c>
      <c r="G13" s="6">
        <f t="shared" si="1"/>
        <v>0</v>
      </c>
      <c r="H13" s="6">
        <f t="shared" si="2"/>
        <v>0</v>
      </c>
      <c r="I13" s="6">
        <f t="shared" si="3"/>
        <v>0</v>
      </c>
      <c r="J13" s="6">
        <f t="shared" si="4"/>
        <v>0</v>
      </c>
    </row>
    <row r="14" spans="1:11" x14ac:dyDescent="0.35">
      <c r="A14">
        <v>12</v>
      </c>
      <c r="B14" s="11">
        <v>0</v>
      </c>
      <c r="C14" s="11">
        <v>0</v>
      </c>
      <c r="D14" s="11">
        <v>0</v>
      </c>
      <c r="E14" s="6"/>
      <c r="F14" s="6">
        <f t="shared" si="0"/>
        <v>0</v>
      </c>
      <c r="G14" s="6">
        <f t="shared" si="1"/>
        <v>0</v>
      </c>
      <c r="H14" s="6">
        <f t="shared" si="2"/>
        <v>0</v>
      </c>
      <c r="I14" s="6">
        <f t="shared" si="3"/>
        <v>0</v>
      </c>
      <c r="J14" s="6">
        <f t="shared" si="4"/>
        <v>0</v>
      </c>
    </row>
    <row r="15" spans="1:11" x14ac:dyDescent="0.35">
      <c r="A15">
        <v>13</v>
      </c>
      <c r="B15" s="11">
        <v>0</v>
      </c>
      <c r="C15" s="11">
        <v>0</v>
      </c>
      <c r="D15" s="11">
        <v>0</v>
      </c>
      <c r="E15" s="6"/>
      <c r="F15" s="6">
        <f t="shared" si="0"/>
        <v>0</v>
      </c>
      <c r="G15" s="6">
        <f t="shared" si="1"/>
        <v>0</v>
      </c>
      <c r="H15" s="6">
        <f t="shared" si="2"/>
        <v>0</v>
      </c>
      <c r="I15" s="6">
        <f t="shared" si="3"/>
        <v>0</v>
      </c>
      <c r="J15" s="6">
        <f t="shared" si="4"/>
        <v>0</v>
      </c>
    </row>
    <row r="16" spans="1:11" x14ac:dyDescent="0.35">
      <c r="A16">
        <v>14</v>
      </c>
      <c r="B16" s="11">
        <v>0</v>
      </c>
      <c r="C16" s="11">
        <v>0</v>
      </c>
      <c r="D16" s="11">
        <v>0</v>
      </c>
      <c r="E16" s="6"/>
      <c r="F16" s="6">
        <f t="shared" si="0"/>
        <v>0</v>
      </c>
      <c r="G16" s="6">
        <f t="shared" si="1"/>
        <v>0</v>
      </c>
      <c r="H16" s="6">
        <f t="shared" si="2"/>
        <v>0</v>
      </c>
      <c r="I16" s="6">
        <f t="shared" si="3"/>
        <v>0</v>
      </c>
      <c r="J16" s="6">
        <f t="shared" si="4"/>
        <v>0</v>
      </c>
    </row>
    <row r="17" spans="1:10" x14ac:dyDescent="0.35">
      <c r="A17">
        <v>15</v>
      </c>
      <c r="B17" s="11">
        <v>0</v>
      </c>
      <c r="C17" s="11">
        <v>0</v>
      </c>
      <c r="D17" s="11">
        <v>0</v>
      </c>
      <c r="E17" s="6"/>
      <c r="F17" s="6">
        <f t="shared" si="0"/>
        <v>0</v>
      </c>
      <c r="G17" s="6">
        <f t="shared" si="1"/>
        <v>0</v>
      </c>
      <c r="H17" s="6">
        <f t="shared" si="2"/>
        <v>0</v>
      </c>
      <c r="I17" s="6">
        <f t="shared" si="3"/>
        <v>0</v>
      </c>
      <c r="J17" s="6">
        <f t="shared" si="4"/>
        <v>0</v>
      </c>
    </row>
    <row r="18" spans="1:10" x14ac:dyDescent="0.35">
      <c r="A18">
        <v>16</v>
      </c>
      <c r="B18" s="11">
        <v>0</v>
      </c>
      <c r="C18" s="11">
        <v>0</v>
      </c>
      <c r="D18" s="11">
        <v>0</v>
      </c>
      <c r="E18" s="6"/>
      <c r="F18" s="6">
        <f t="shared" si="0"/>
        <v>0</v>
      </c>
      <c r="G18" s="6">
        <f t="shared" si="1"/>
        <v>0</v>
      </c>
      <c r="H18" s="6">
        <f t="shared" si="2"/>
        <v>0</v>
      </c>
      <c r="I18" s="6">
        <f t="shared" si="3"/>
        <v>0</v>
      </c>
      <c r="J18" s="6">
        <f t="shared" si="4"/>
        <v>0</v>
      </c>
    </row>
    <row r="19" spans="1:10" x14ac:dyDescent="0.35">
      <c r="A19">
        <v>17</v>
      </c>
      <c r="B19" s="11">
        <v>0</v>
      </c>
      <c r="C19" s="11">
        <v>0</v>
      </c>
      <c r="D19" s="11">
        <v>0</v>
      </c>
      <c r="E19" s="6"/>
      <c r="F19" s="6">
        <f t="shared" si="0"/>
        <v>0</v>
      </c>
      <c r="G19" s="6">
        <f t="shared" si="1"/>
        <v>0</v>
      </c>
      <c r="H19" s="6">
        <f t="shared" si="2"/>
        <v>0</v>
      </c>
      <c r="I19" s="6">
        <f t="shared" si="3"/>
        <v>0</v>
      </c>
      <c r="J19" s="6">
        <f t="shared" si="4"/>
        <v>0</v>
      </c>
    </row>
    <row r="20" spans="1:10" x14ac:dyDescent="0.35">
      <c r="A20">
        <v>18</v>
      </c>
      <c r="B20" s="11">
        <v>0</v>
      </c>
      <c r="C20" s="11">
        <v>0</v>
      </c>
      <c r="D20" s="11">
        <v>0</v>
      </c>
      <c r="E20" s="6"/>
      <c r="F20" s="6">
        <f t="shared" si="0"/>
        <v>0</v>
      </c>
      <c r="G20" s="6">
        <f t="shared" si="1"/>
        <v>0</v>
      </c>
      <c r="H20" s="6">
        <f t="shared" si="2"/>
        <v>0</v>
      </c>
      <c r="I20" s="6">
        <f t="shared" si="3"/>
        <v>0</v>
      </c>
      <c r="J20" s="6">
        <f t="shared" si="4"/>
        <v>0</v>
      </c>
    </row>
    <row r="21" spans="1:10" x14ac:dyDescent="0.35">
      <c r="A21">
        <v>19</v>
      </c>
      <c r="B21" s="11">
        <v>0</v>
      </c>
      <c r="C21" s="11">
        <v>0</v>
      </c>
      <c r="D21" s="11">
        <v>0</v>
      </c>
      <c r="E21" s="6"/>
      <c r="F21" s="6">
        <f t="shared" si="0"/>
        <v>0</v>
      </c>
      <c r="G21" s="6">
        <f t="shared" si="1"/>
        <v>0</v>
      </c>
      <c r="H21" s="6">
        <f t="shared" si="2"/>
        <v>0</v>
      </c>
      <c r="I21" s="6">
        <f t="shared" si="3"/>
        <v>0</v>
      </c>
      <c r="J21" s="6">
        <f t="shared" si="4"/>
        <v>0</v>
      </c>
    </row>
    <row r="22" spans="1:10" x14ac:dyDescent="0.35">
      <c r="A22">
        <v>20</v>
      </c>
      <c r="B22" s="11">
        <v>0</v>
      </c>
      <c r="C22" s="11">
        <v>0</v>
      </c>
      <c r="D22" s="11">
        <v>0</v>
      </c>
      <c r="E22" s="6"/>
      <c r="F22" s="6">
        <f t="shared" si="0"/>
        <v>0</v>
      </c>
      <c r="G22" s="6">
        <f t="shared" si="1"/>
        <v>0</v>
      </c>
      <c r="H22" s="6">
        <f t="shared" si="2"/>
        <v>0</v>
      </c>
      <c r="I22" s="6">
        <f t="shared" si="3"/>
        <v>0</v>
      </c>
      <c r="J22" s="6">
        <f t="shared" si="4"/>
        <v>0</v>
      </c>
    </row>
    <row r="23" spans="1:10" x14ac:dyDescent="0.35">
      <c r="A23">
        <v>21</v>
      </c>
      <c r="B23" s="11">
        <v>0</v>
      </c>
      <c r="C23" s="11">
        <v>0</v>
      </c>
      <c r="D23" s="11">
        <v>0</v>
      </c>
      <c r="E23" s="6"/>
      <c r="F23" s="6">
        <f t="shared" si="0"/>
        <v>0</v>
      </c>
      <c r="G23" s="6">
        <f t="shared" si="1"/>
        <v>0</v>
      </c>
      <c r="H23" s="6">
        <f t="shared" si="2"/>
        <v>0</v>
      </c>
      <c r="I23" s="6">
        <f t="shared" si="3"/>
        <v>0</v>
      </c>
      <c r="J23" s="6">
        <f t="shared" si="4"/>
        <v>0</v>
      </c>
    </row>
    <row r="24" spans="1:10" x14ac:dyDescent="0.35">
      <c r="A24">
        <v>22</v>
      </c>
      <c r="B24" s="11">
        <v>0</v>
      </c>
      <c r="C24" s="11">
        <v>0</v>
      </c>
      <c r="D24" s="11">
        <v>0</v>
      </c>
      <c r="E24" s="6"/>
      <c r="F24" s="6">
        <f t="shared" si="0"/>
        <v>0</v>
      </c>
      <c r="G24" s="6">
        <f t="shared" si="1"/>
        <v>0</v>
      </c>
      <c r="H24" s="6">
        <f t="shared" si="2"/>
        <v>0</v>
      </c>
      <c r="I24" s="6">
        <f t="shared" si="3"/>
        <v>0</v>
      </c>
      <c r="J24" s="6">
        <f t="shared" si="4"/>
        <v>0</v>
      </c>
    </row>
    <row r="25" spans="1:10" x14ac:dyDescent="0.35">
      <c r="A25">
        <v>23</v>
      </c>
      <c r="B25" s="11">
        <v>0</v>
      </c>
      <c r="C25" s="11">
        <v>0</v>
      </c>
      <c r="D25" s="11">
        <v>0</v>
      </c>
      <c r="E25" s="6"/>
      <c r="F25" s="6">
        <f t="shared" si="0"/>
        <v>0</v>
      </c>
      <c r="G25" s="6">
        <f t="shared" si="1"/>
        <v>0</v>
      </c>
      <c r="H25" s="6">
        <f t="shared" si="2"/>
        <v>0</v>
      </c>
      <c r="I25" s="6">
        <f t="shared" si="3"/>
        <v>0</v>
      </c>
      <c r="J25" s="6">
        <f t="shared" si="4"/>
        <v>0</v>
      </c>
    </row>
    <row r="26" spans="1:10" x14ac:dyDescent="0.35">
      <c r="A26">
        <v>24</v>
      </c>
      <c r="B26" s="11">
        <v>0</v>
      </c>
      <c r="C26" s="11">
        <v>0</v>
      </c>
      <c r="D26" s="11">
        <v>0</v>
      </c>
      <c r="E26" s="6"/>
      <c r="F26" s="6">
        <f t="shared" si="0"/>
        <v>0</v>
      </c>
      <c r="G26" s="6">
        <f t="shared" si="1"/>
        <v>0</v>
      </c>
      <c r="H26" s="6">
        <f t="shared" si="2"/>
        <v>0</v>
      </c>
      <c r="I26" s="6">
        <f t="shared" si="3"/>
        <v>0</v>
      </c>
      <c r="J26" s="6">
        <f t="shared" si="4"/>
        <v>0</v>
      </c>
    </row>
    <row r="27" spans="1:10" x14ac:dyDescent="0.35">
      <c r="A27">
        <v>25</v>
      </c>
      <c r="B27" s="11">
        <v>0</v>
      </c>
      <c r="C27" s="11">
        <v>0</v>
      </c>
      <c r="D27" s="11">
        <v>0</v>
      </c>
      <c r="E27" s="6"/>
      <c r="F27" s="6">
        <f t="shared" si="0"/>
        <v>0</v>
      </c>
      <c r="G27" s="6">
        <f t="shared" si="1"/>
        <v>0</v>
      </c>
      <c r="H27" s="6">
        <f t="shared" si="2"/>
        <v>0</v>
      </c>
      <c r="I27" s="6">
        <f t="shared" si="3"/>
        <v>0</v>
      </c>
      <c r="J27" s="6">
        <f t="shared" si="4"/>
        <v>0</v>
      </c>
    </row>
    <row r="28" spans="1:10" x14ac:dyDescent="0.35">
      <c r="A28">
        <v>26</v>
      </c>
      <c r="B28" s="11">
        <v>0</v>
      </c>
      <c r="C28" s="11">
        <v>0</v>
      </c>
      <c r="D28" s="11">
        <v>0</v>
      </c>
      <c r="E28" s="6"/>
      <c r="F28" s="6">
        <f t="shared" si="0"/>
        <v>0</v>
      </c>
      <c r="G28" s="6">
        <f t="shared" si="1"/>
        <v>0</v>
      </c>
      <c r="H28" s="6">
        <f t="shared" si="2"/>
        <v>0</v>
      </c>
      <c r="I28" s="6">
        <f t="shared" si="3"/>
        <v>0</v>
      </c>
      <c r="J28" s="6">
        <f t="shared" si="4"/>
        <v>0</v>
      </c>
    </row>
    <row r="29" spans="1:10" x14ac:dyDescent="0.35">
      <c r="A29">
        <v>27</v>
      </c>
      <c r="B29" s="11">
        <v>0</v>
      </c>
      <c r="C29" s="11">
        <v>0</v>
      </c>
      <c r="D29" s="11">
        <v>0</v>
      </c>
      <c r="E29" s="6"/>
      <c r="F29" s="6">
        <f t="shared" si="0"/>
        <v>0</v>
      </c>
      <c r="G29" s="6">
        <f t="shared" si="1"/>
        <v>0</v>
      </c>
      <c r="H29" s="6">
        <f t="shared" si="2"/>
        <v>0</v>
      </c>
      <c r="I29" s="6">
        <f t="shared" si="3"/>
        <v>0</v>
      </c>
      <c r="J29" s="6">
        <f t="shared" si="4"/>
        <v>0</v>
      </c>
    </row>
    <row r="30" spans="1:10" x14ac:dyDescent="0.35">
      <c r="A30">
        <v>28</v>
      </c>
      <c r="B30" s="11">
        <v>0</v>
      </c>
      <c r="C30" s="11">
        <v>0</v>
      </c>
      <c r="D30" s="11">
        <v>0</v>
      </c>
      <c r="E30" s="6"/>
      <c r="F30" s="6">
        <f t="shared" si="0"/>
        <v>0</v>
      </c>
      <c r="G30" s="6">
        <f t="shared" si="1"/>
        <v>0</v>
      </c>
      <c r="H30" s="6">
        <f t="shared" si="2"/>
        <v>0</v>
      </c>
      <c r="I30" s="6">
        <f t="shared" si="3"/>
        <v>0</v>
      </c>
      <c r="J30" s="6">
        <f t="shared" si="4"/>
        <v>0</v>
      </c>
    </row>
    <row r="31" spans="1:10" x14ac:dyDescent="0.35">
      <c r="A31">
        <v>29</v>
      </c>
      <c r="B31" s="11">
        <v>0</v>
      </c>
      <c r="C31" s="11">
        <v>0</v>
      </c>
      <c r="D31" s="11">
        <v>0</v>
      </c>
      <c r="E31" s="6"/>
      <c r="F31" s="6">
        <f t="shared" si="0"/>
        <v>0</v>
      </c>
      <c r="G31" s="6">
        <f t="shared" si="1"/>
        <v>0</v>
      </c>
      <c r="H31" s="6">
        <f t="shared" si="2"/>
        <v>0</v>
      </c>
      <c r="I31" s="6">
        <f t="shared" si="3"/>
        <v>0</v>
      </c>
      <c r="J31" s="6">
        <f t="shared" si="4"/>
        <v>0</v>
      </c>
    </row>
    <row r="32" spans="1:10" x14ac:dyDescent="0.35">
      <c r="A32">
        <v>30</v>
      </c>
      <c r="B32" s="11">
        <v>0</v>
      </c>
      <c r="C32" s="11">
        <v>0</v>
      </c>
      <c r="D32" s="11">
        <v>0</v>
      </c>
      <c r="E32" s="6"/>
      <c r="F32" s="6">
        <f t="shared" si="0"/>
        <v>0</v>
      </c>
      <c r="G32" s="6">
        <f t="shared" si="1"/>
        <v>0</v>
      </c>
      <c r="H32" s="6">
        <f t="shared" si="2"/>
        <v>0</v>
      </c>
      <c r="I32" s="6">
        <f t="shared" si="3"/>
        <v>0</v>
      </c>
      <c r="J32" s="6">
        <f t="shared" si="4"/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9928-8201-4ED2-A4A2-AB8A1919DA4D}">
  <dimension ref="A1:R73"/>
  <sheetViews>
    <sheetView workbookViewId="0">
      <selection activeCell="J27" sqref="J27"/>
    </sheetView>
  </sheetViews>
  <sheetFormatPr baseColWidth="10" defaultRowHeight="14.5" x14ac:dyDescent="0.35"/>
  <cols>
    <col min="2" max="2" width="26.1796875" style="9" bestFit="1" customWidth="1"/>
    <col min="3" max="7" width="11.453125" style="9"/>
  </cols>
  <sheetData>
    <row r="1" spans="1:18" x14ac:dyDescent="0.35">
      <c r="A1" t="s">
        <v>1</v>
      </c>
      <c r="B1" s="9" t="s">
        <v>2</v>
      </c>
      <c r="C1" s="9" t="s">
        <v>48</v>
      </c>
      <c r="D1" s="9" t="s">
        <v>49</v>
      </c>
      <c r="E1" s="9" t="s">
        <v>50</v>
      </c>
      <c r="F1" s="9" t="s">
        <v>51</v>
      </c>
      <c r="G1" s="9" t="s">
        <v>52</v>
      </c>
      <c r="I1" t="s">
        <v>28</v>
      </c>
      <c r="J1" t="s">
        <v>29</v>
      </c>
      <c r="K1" t="s">
        <v>30</v>
      </c>
      <c r="L1" t="s">
        <v>53</v>
      </c>
      <c r="M1" t="s">
        <v>31</v>
      </c>
      <c r="N1" t="s">
        <v>32</v>
      </c>
      <c r="O1" t="s">
        <v>33</v>
      </c>
      <c r="P1" t="s">
        <v>34</v>
      </c>
      <c r="Q1" t="s">
        <v>54</v>
      </c>
      <c r="R1" t="s">
        <v>55</v>
      </c>
    </row>
    <row r="2" spans="1:18" x14ac:dyDescent="0.35">
      <c r="A2" t="s">
        <v>3</v>
      </c>
      <c r="B2" s="9" t="s">
        <v>56</v>
      </c>
      <c r="C2" s="9">
        <f>$L$2*0.7/1000</f>
        <v>1.1644499999999998</v>
      </c>
      <c r="D2" s="9">
        <f>$L$2/1000</f>
        <v>1.6635</v>
      </c>
      <c r="E2" s="9">
        <f>$L$3/1000</f>
        <v>1.833</v>
      </c>
      <c r="F2" s="9">
        <f>$L$3/1000</f>
        <v>1.833</v>
      </c>
      <c r="G2" s="9">
        <f>$L$4/1000</f>
        <v>2.2050000000000001</v>
      </c>
      <c r="I2" t="s">
        <v>25</v>
      </c>
      <c r="J2">
        <v>7802.4756483724277</v>
      </c>
      <c r="K2">
        <v>11.09</v>
      </c>
      <c r="L2">
        <f>K2*$R$2</f>
        <v>1663.5</v>
      </c>
      <c r="M2" t="s">
        <v>3</v>
      </c>
      <c r="N2">
        <v>1.1000000000000001</v>
      </c>
      <c r="O2">
        <v>1.19</v>
      </c>
      <c r="P2">
        <f>J2*N2*O2</f>
        <v>10213.440623719507</v>
      </c>
      <c r="Q2">
        <f>P2*$R$2</f>
        <v>1532016.0935579261</v>
      </c>
      <c r="R2">
        <v>150</v>
      </c>
    </row>
    <row r="3" spans="1:18" x14ac:dyDescent="0.35">
      <c r="A3" t="s">
        <v>3</v>
      </c>
      <c r="B3" s="9" t="s">
        <v>57</v>
      </c>
      <c r="C3" s="9">
        <v>6</v>
      </c>
      <c r="D3" s="9">
        <v>7</v>
      </c>
      <c r="E3" s="9">
        <v>8</v>
      </c>
      <c r="F3" s="9">
        <v>8</v>
      </c>
      <c r="G3" s="9">
        <v>8</v>
      </c>
      <c r="I3" t="s">
        <v>26</v>
      </c>
      <c r="J3">
        <v>14290.636667602839</v>
      </c>
      <c r="K3">
        <v>12.22</v>
      </c>
      <c r="L3">
        <f t="shared" ref="L3:L17" si="0">K3*$R$2</f>
        <v>1833</v>
      </c>
      <c r="M3" t="s">
        <v>3</v>
      </c>
      <c r="N3">
        <v>1.1499999999999999</v>
      </c>
      <c r="O3">
        <v>1.19</v>
      </c>
      <c r="P3">
        <f t="shared" ref="P3:P17" si="1">J3*N3*O3</f>
        <v>19556.736279614481</v>
      </c>
      <c r="Q3">
        <f t="shared" ref="Q3:Q17" si="2">P3*$R$2</f>
        <v>2933510.4419421721</v>
      </c>
    </row>
    <row r="4" spans="1:18" x14ac:dyDescent="0.35">
      <c r="A4" t="s">
        <v>3</v>
      </c>
      <c r="B4" s="9" t="s">
        <v>58</v>
      </c>
      <c r="C4" s="9">
        <v>5</v>
      </c>
      <c r="D4" s="9">
        <v>5</v>
      </c>
      <c r="E4" s="9">
        <v>5</v>
      </c>
      <c r="F4" s="9">
        <v>5</v>
      </c>
      <c r="G4" s="9">
        <v>5</v>
      </c>
      <c r="I4" t="s">
        <v>27</v>
      </c>
      <c r="J4">
        <v>26510.0900371114</v>
      </c>
      <c r="K4">
        <v>14.7</v>
      </c>
      <c r="L4">
        <f t="shared" si="0"/>
        <v>2205</v>
      </c>
      <c r="M4" t="s">
        <v>3</v>
      </c>
      <c r="N4">
        <v>1.2</v>
      </c>
      <c r="O4">
        <v>1.19</v>
      </c>
      <c r="P4">
        <f t="shared" si="1"/>
        <v>37856.408572995075</v>
      </c>
      <c r="Q4">
        <f t="shared" si="2"/>
        <v>5678461.2859492609</v>
      </c>
    </row>
    <row r="5" spans="1:18" x14ac:dyDescent="0.35">
      <c r="A5" t="s">
        <v>3</v>
      </c>
      <c r="B5" s="9" t="s">
        <v>59</v>
      </c>
      <c r="C5" s="9">
        <v>2</v>
      </c>
      <c r="D5" s="9">
        <v>2</v>
      </c>
      <c r="E5" s="9">
        <v>2</v>
      </c>
      <c r="F5" s="9">
        <v>2</v>
      </c>
      <c r="G5" s="9">
        <v>2</v>
      </c>
      <c r="I5" t="s">
        <v>0</v>
      </c>
      <c r="J5">
        <v>16546.597047847641</v>
      </c>
      <c r="K5">
        <v>15.34</v>
      </c>
      <c r="L5">
        <f t="shared" si="0"/>
        <v>2301</v>
      </c>
      <c r="M5" t="s">
        <v>3</v>
      </c>
      <c r="N5">
        <v>1.2</v>
      </c>
      <c r="O5">
        <v>1.19</v>
      </c>
      <c r="P5">
        <f t="shared" si="1"/>
        <v>23628.540584326431</v>
      </c>
      <c r="Q5">
        <f t="shared" si="2"/>
        <v>3544281.0876489645</v>
      </c>
    </row>
    <row r="6" spans="1:18" x14ac:dyDescent="0.35">
      <c r="A6" t="s">
        <v>3</v>
      </c>
      <c r="B6" s="9" t="s">
        <v>60</v>
      </c>
      <c r="C6" s="9">
        <v>0.16666666666666666</v>
      </c>
      <c r="D6" s="9">
        <v>0.16666666666666666</v>
      </c>
      <c r="E6" s="9">
        <v>0.16666666666666666</v>
      </c>
      <c r="F6" s="9">
        <v>0.16666666666666666</v>
      </c>
      <c r="G6" s="9">
        <v>0.16666666666666666</v>
      </c>
      <c r="I6" t="s">
        <v>25</v>
      </c>
      <c r="J6">
        <v>10172.852178702829</v>
      </c>
      <c r="K6">
        <v>9.6999999999999993</v>
      </c>
      <c r="L6">
        <f t="shared" si="0"/>
        <v>1455</v>
      </c>
      <c r="M6" t="s">
        <v>14</v>
      </c>
      <c r="N6">
        <v>1.1000000000000001</v>
      </c>
      <c r="O6">
        <v>1.19</v>
      </c>
      <c r="P6">
        <f t="shared" si="1"/>
        <v>13316.263501922003</v>
      </c>
      <c r="Q6">
        <f t="shared" si="2"/>
        <v>1997439.5252883006</v>
      </c>
    </row>
    <row r="7" spans="1:18" x14ac:dyDescent="0.35">
      <c r="A7" t="s">
        <v>3</v>
      </c>
      <c r="B7" s="9" t="s">
        <v>4</v>
      </c>
      <c r="C7" s="9">
        <v>45.6</v>
      </c>
      <c r="D7" s="9">
        <v>45.6</v>
      </c>
      <c r="E7" s="9">
        <v>45.6</v>
      </c>
      <c r="F7" s="9">
        <v>45.6</v>
      </c>
      <c r="G7" s="9">
        <v>45.6</v>
      </c>
      <c r="I7" t="s">
        <v>26</v>
      </c>
      <c r="J7">
        <v>17193.51888066014</v>
      </c>
      <c r="K7">
        <v>10.39</v>
      </c>
      <c r="L7">
        <f t="shared" si="0"/>
        <v>1558.5</v>
      </c>
      <c r="M7" t="s">
        <v>14</v>
      </c>
      <c r="N7">
        <v>1.1499999999999999</v>
      </c>
      <c r="O7">
        <v>1.19</v>
      </c>
      <c r="P7">
        <f t="shared" si="1"/>
        <v>23529.330588183399</v>
      </c>
      <c r="Q7">
        <f t="shared" si="2"/>
        <v>3529399.58822751</v>
      </c>
    </row>
    <row r="8" spans="1:18" x14ac:dyDescent="0.35">
      <c r="A8" t="s">
        <v>3</v>
      </c>
      <c r="B8" s="9" t="s">
        <v>5</v>
      </c>
      <c r="C8" s="3">
        <v>2.93</v>
      </c>
      <c r="D8" s="3">
        <v>2.93</v>
      </c>
      <c r="E8" s="3">
        <v>2.93</v>
      </c>
      <c r="F8" s="3">
        <v>2.93</v>
      </c>
      <c r="G8" s="3">
        <v>2.93</v>
      </c>
      <c r="I8" t="s">
        <v>27</v>
      </c>
      <c r="J8">
        <v>30589.199173786579</v>
      </c>
      <c r="K8">
        <v>11.95</v>
      </c>
      <c r="L8">
        <f t="shared" si="0"/>
        <v>1792.5</v>
      </c>
      <c r="M8" t="s">
        <v>14</v>
      </c>
      <c r="N8">
        <v>1.2</v>
      </c>
      <c r="O8">
        <v>1.19</v>
      </c>
      <c r="P8">
        <f t="shared" si="1"/>
        <v>43681.376420167231</v>
      </c>
      <c r="Q8">
        <f t="shared" si="2"/>
        <v>6552206.4630250847</v>
      </c>
    </row>
    <row r="9" spans="1:18" x14ac:dyDescent="0.35">
      <c r="A9" t="s">
        <v>3</v>
      </c>
      <c r="B9" s="9" t="s">
        <v>6</v>
      </c>
      <c r="C9" s="3"/>
      <c r="D9" s="3"/>
      <c r="E9" s="3"/>
      <c r="F9" s="3"/>
      <c r="G9" s="3"/>
      <c r="I9" t="s">
        <v>0</v>
      </c>
      <c r="J9">
        <v>20539.61233674128</v>
      </c>
      <c r="K9">
        <v>12.72</v>
      </c>
      <c r="L9">
        <f t="shared" si="0"/>
        <v>1908</v>
      </c>
      <c r="M9" t="s">
        <v>14</v>
      </c>
      <c r="N9">
        <v>1.2</v>
      </c>
      <c r="O9">
        <v>1.19</v>
      </c>
      <c r="P9">
        <f t="shared" si="1"/>
        <v>29330.566416866546</v>
      </c>
      <c r="Q9">
        <f t="shared" si="2"/>
        <v>4399584.9625299815</v>
      </c>
    </row>
    <row r="10" spans="1:18" x14ac:dyDescent="0.35">
      <c r="A10" t="s">
        <v>3</v>
      </c>
      <c r="B10" s="9" t="s">
        <v>7</v>
      </c>
      <c r="C10" s="3">
        <v>0.34</v>
      </c>
      <c r="D10" s="3">
        <v>0.34</v>
      </c>
      <c r="E10" s="3">
        <v>0.34</v>
      </c>
      <c r="F10" s="3">
        <v>0.34</v>
      </c>
      <c r="G10" s="3">
        <v>0.34</v>
      </c>
      <c r="I10" t="s">
        <v>25</v>
      </c>
      <c r="J10">
        <v>11034.852831435999</v>
      </c>
      <c r="K10">
        <v>8.27</v>
      </c>
      <c r="L10">
        <f t="shared" si="0"/>
        <v>1240.5</v>
      </c>
      <c r="M10" t="s">
        <v>15</v>
      </c>
      <c r="N10">
        <v>1.1000000000000001</v>
      </c>
      <c r="O10">
        <v>1.19</v>
      </c>
      <c r="P10">
        <f t="shared" si="1"/>
        <v>14444.622356349722</v>
      </c>
      <c r="Q10">
        <f t="shared" si="2"/>
        <v>2166693.3534524585</v>
      </c>
    </row>
    <row r="11" spans="1:18" x14ac:dyDescent="0.35">
      <c r="A11" t="s">
        <v>3</v>
      </c>
      <c r="B11" s="9" t="s">
        <v>8</v>
      </c>
      <c r="C11" s="9">
        <v>0.62666666666666671</v>
      </c>
      <c r="D11" s="9">
        <v>0.62666666666666671</v>
      </c>
      <c r="E11" s="9">
        <v>0.62666666666666671</v>
      </c>
      <c r="F11" s="9">
        <v>0.62666666666666671</v>
      </c>
      <c r="G11" s="9">
        <v>0.62666666666666671</v>
      </c>
      <c r="I11" t="s">
        <v>26</v>
      </c>
      <c r="J11">
        <v>18976.066975909969</v>
      </c>
      <c r="K11">
        <v>9.7799999999999994</v>
      </c>
      <c r="L11">
        <f t="shared" si="0"/>
        <v>1467</v>
      </c>
      <c r="M11" t="s">
        <v>15</v>
      </c>
      <c r="N11">
        <v>1.1499999999999999</v>
      </c>
      <c r="O11">
        <v>1.19</v>
      </c>
      <c r="P11">
        <f t="shared" si="1"/>
        <v>25968.747656532789</v>
      </c>
      <c r="Q11">
        <f t="shared" si="2"/>
        <v>3895312.1484799185</v>
      </c>
    </row>
    <row r="12" spans="1:18" x14ac:dyDescent="0.35">
      <c r="A12" t="s">
        <v>3</v>
      </c>
      <c r="B12" s="9" t="s">
        <v>9</v>
      </c>
      <c r="C12" s="3">
        <v>0.96</v>
      </c>
      <c r="D12" s="3">
        <v>0.96</v>
      </c>
      <c r="E12" s="3">
        <v>0.96</v>
      </c>
      <c r="F12" s="3">
        <v>0.96</v>
      </c>
      <c r="G12" s="3">
        <v>0.96</v>
      </c>
      <c r="I12" t="s">
        <v>27</v>
      </c>
      <c r="J12">
        <v>33288.955065721188</v>
      </c>
      <c r="K12">
        <v>12.15</v>
      </c>
      <c r="L12">
        <f t="shared" si="0"/>
        <v>1822.5</v>
      </c>
      <c r="M12" t="s">
        <v>15</v>
      </c>
      <c r="N12">
        <v>1.2</v>
      </c>
      <c r="O12">
        <v>1.19</v>
      </c>
      <c r="P12">
        <f t="shared" si="1"/>
        <v>47536.627833849845</v>
      </c>
      <c r="Q12">
        <f t="shared" si="2"/>
        <v>7130494.1750774765</v>
      </c>
    </row>
    <row r="13" spans="1:18" x14ac:dyDescent="0.35">
      <c r="A13" t="s">
        <v>3</v>
      </c>
      <c r="B13" s="9" t="s">
        <v>10</v>
      </c>
      <c r="C13" s="9">
        <v>0.38800000000000001</v>
      </c>
      <c r="D13" s="9">
        <v>0.38800000000000001</v>
      </c>
      <c r="E13" s="9">
        <v>0.38800000000000001</v>
      </c>
      <c r="F13" s="9">
        <v>0.38800000000000001</v>
      </c>
      <c r="G13" s="9">
        <v>0.38800000000000001</v>
      </c>
      <c r="I13" t="s">
        <v>0</v>
      </c>
      <c r="J13">
        <v>22781.775869756759</v>
      </c>
      <c r="K13">
        <v>12.73</v>
      </c>
      <c r="L13">
        <f t="shared" si="0"/>
        <v>1909.5</v>
      </c>
      <c r="M13" t="s">
        <v>15</v>
      </c>
      <c r="N13">
        <v>1.2</v>
      </c>
      <c r="O13">
        <v>1.19</v>
      </c>
      <c r="P13">
        <f t="shared" si="1"/>
        <v>32532.375942012648</v>
      </c>
      <c r="Q13">
        <f t="shared" si="2"/>
        <v>4879856.3913018974</v>
      </c>
    </row>
    <row r="14" spans="1:18" x14ac:dyDescent="0.35">
      <c r="A14" t="s">
        <v>3</v>
      </c>
      <c r="B14" s="9" t="s">
        <v>11</v>
      </c>
      <c r="C14" s="9">
        <v>0.35599999999999998</v>
      </c>
      <c r="D14" s="9">
        <v>0.35599999999999998</v>
      </c>
      <c r="E14" s="9">
        <v>0.35599999999999998</v>
      </c>
      <c r="F14" s="9">
        <v>0.35599999999999998</v>
      </c>
      <c r="G14" s="9">
        <v>0.35599999999999998</v>
      </c>
      <c r="I14" t="s">
        <v>25</v>
      </c>
      <c r="J14">
        <v>10390.53710454322</v>
      </c>
      <c r="K14">
        <v>11.26</v>
      </c>
      <c r="L14">
        <f t="shared" si="0"/>
        <v>1689</v>
      </c>
      <c r="M14" t="s">
        <v>16</v>
      </c>
      <c r="N14">
        <v>1.1000000000000001</v>
      </c>
      <c r="O14">
        <v>1.19</v>
      </c>
      <c r="P14">
        <f t="shared" si="1"/>
        <v>13601.213069847077</v>
      </c>
      <c r="Q14">
        <f t="shared" si="2"/>
        <v>2040181.9604770616</v>
      </c>
    </row>
    <row r="15" spans="1:18" x14ac:dyDescent="0.35">
      <c r="A15" t="s">
        <v>3</v>
      </c>
      <c r="B15" s="9" t="s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I15" t="s">
        <v>26</v>
      </c>
      <c r="J15">
        <v>18081.745962529101</v>
      </c>
      <c r="K15">
        <v>12.85</v>
      </c>
      <c r="L15">
        <f t="shared" si="0"/>
        <v>1927.5</v>
      </c>
      <c r="M15" t="s">
        <v>16</v>
      </c>
      <c r="N15">
        <v>1.1499999999999999</v>
      </c>
      <c r="O15">
        <v>1.19</v>
      </c>
      <c r="P15">
        <f t="shared" si="1"/>
        <v>24744.869349721073</v>
      </c>
      <c r="Q15">
        <f t="shared" si="2"/>
        <v>3711730.4024581611</v>
      </c>
    </row>
    <row r="16" spans="1:18" x14ac:dyDescent="0.35">
      <c r="A16" t="s">
        <v>3</v>
      </c>
      <c r="B16" s="9" t="s">
        <v>13</v>
      </c>
      <c r="C16" s="9">
        <v>2.36</v>
      </c>
      <c r="D16" s="9">
        <v>2.36</v>
      </c>
      <c r="E16" s="9">
        <v>2.36</v>
      </c>
      <c r="F16" s="9">
        <v>2.36</v>
      </c>
      <c r="G16" s="9">
        <v>2.36</v>
      </c>
      <c r="I16" t="s">
        <v>27</v>
      </c>
      <c r="J16">
        <v>32624.137701615589</v>
      </c>
      <c r="K16">
        <v>15.61</v>
      </c>
      <c r="L16">
        <f t="shared" si="0"/>
        <v>2341.5</v>
      </c>
      <c r="M16" t="s">
        <v>16</v>
      </c>
      <c r="N16">
        <v>1.2</v>
      </c>
      <c r="O16">
        <v>1.19</v>
      </c>
      <c r="P16">
        <f t="shared" si="1"/>
        <v>46587.268637907058</v>
      </c>
      <c r="Q16">
        <f t="shared" si="2"/>
        <v>6988090.2956860587</v>
      </c>
    </row>
    <row r="17" spans="1:17" x14ac:dyDescent="0.35">
      <c r="A17" t="s">
        <v>3</v>
      </c>
      <c r="B17" s="9" t="s">
        <v>18</v>
      </c>
      <c r="C17" s="9">
        <f>$Q$2*0.7</f>
        <v>1072411.2654905482</v>
      </c>
      <c r="D17" s="9">
        <f>$Q$2</f>
        <v>1532016.0935579261</v>
      </c>
      <c r="E17" s="9">
        <f>$Q$3</f>
        <v>2933510.4419421721</v>
      </c>
      <c r="F17" s="9">
        <f>$Q$3</f>
        <v>2933510.4419421721</v>
      </c>
      <c r="G17" s="9">
        <f>$Q$4</f>
        <v>5678461.2859492609</v>
      </c>
      <c r="I17" t="s">
        <v>0</v>
      </c>
      <c r="J17">
        <v>21403.893117982541</v>
      </c>
      <c r="K17">
        <v>16.5</v>
      </c>
      <c r="L17">
        <f t="shared" si="0"/>
        <v>2475</v>
      </c>
      <c r="M17" t="s">
        <v>16</v>
      </c>
      <c r="N17">
        <v>1.2</v>
      </c>
      <c r="O17">
        <v>1.19</v>
      </c>
      <c r="P17">
        <f t="shared" si="1"/>
        <v>30564.759372479068</v>
      </c>
      <c r="Q17">
        <f t="shared" si="2"/>
        <v>4584713.9058718598</v>
      </c>
    </row>
    <row r="18" spans="1:17" x14ac:dyDescent="0.35">
      <c r="A18" t="s">
        <v>3</v>
      </c>
      <c r="B18" s="9" t="s">
        <v>61</v>
      </c>
      <c r="C18" s="3">
        <f>C17/C19</f>
        <v>0.12835851548670973</v>
      </c>
      <c r="D18" s="3">
        <f t="shared" ref="D18" si="3">D17/D19</f>
        <v>0.18336930783815675</v>
      </c>
      <c r="E18" s="3">
        <f t="shared" ref="E18" si="4">E17/E19</f>
        <v>0.35111627190919104</v>
      </c>
      <c r="F18" s="3">
        <f t="shared" ref="F18" si="5">F17/F19</f>
        <v>0.35111627190919104</v>
      </c>
      <c r="G18" s="3">
        <f t="shared" ref="G18" si="6">G17/G19</f>
        <v>0.67966356226199476</v>
      </c>
    </row>
    <row r="19" spans="1:17" x14ac:dyDescent="0.35">
      <c r="A19" t="s">
        <v>3</v>
      </c>
      <c r="B19" s="9" t="s">
        <v>17</v>
      </c>
      <c r="C19" s="9">
        <v>8354812</v>
      </c>
      <c r="D19" s="9">
        <v>8354812</v>
      </c>
      <c r="E19" s="9">
        <v>8354812</v>
      </c>
      <c r="F19" s="9">
        <v>8354812</v>
      </c>
      <c r="G19" s="9">
        <v>8354812</v>
      </c>
    </row>
    <row r="20" spans="1:17" x14ac:dyDescent="0.35">
      <c r="A20" t="s">
        <v>14</v>
      </c>
      <c r="B20" s="9" t="s">
        <v>56</v>
      </c>
      <c r="C20" s="9">
        <f>$L$6*0.7/1000</f>
        <v>1.0185</v>
      </c>
      <c r="D20" s="9">
        <f>$L$6/1000</f>
        <v>1.4550000000000001</v>
      </c>
      <c r="E20" s="9">
        <f>$L$7/1000</f>
        <v>1.5585</v>
      </c>
      <c r="F20" s="9">
        <f>$L$7/1000</f>
        <v>1.5585</v>
      </c>
      <c r="G20" s="9">
        <f>$L$8/1000</f>
        <v>1.7925</v>
      </c>
    </row>
    <row r="21" spans="1:17" x14ac:dyDescent="0.35">
      <c r="A21" t="s">
        <v>14</v>
      </c>
      <c r="B21" s="9" t="s">
        <v>57</v>
      </c>
      <c r="C21" s="9">
        <v>6</v>
      </c>
      <c r="D21" s="9">
        <v>7</v>
      </c>
      <c r="E21" s="9">
        <v>8</v>
      </c>
      <c r="F21" s="9">
        <v>8</v>
      </c>
      <c r="G21" s="9">
        <v>8</v>
      </c>
    </row>
    <row r="22" spans="1:17" x14ac:dyDescent="0.35">
      <c r="A22" t="s">
        <v>14</v>
      </c>
      <c r="B22" s="9" t="s">
        <v>58</v>
      </c>
      <c r="C22" s="9">
        <v>5</v>
      </c>
      <c r="D22" s="9">
        <v>5</v>
      </c>
      <c r="E22" s="9">
        <v>5</v>
      </c>
      <c r="F22" s="9">
        <v>5</v>
      </c>
      <c r="G22" s="9">
        <v>5</v>
      </c>
    </row>
    <row r="23" spans="1:17" x14ac:dyDescent="0.35">
      <c r="A23" t="s">
        <v>14</v>
      </c>
      <c r="B23" s="9" t="s">
        <v>59</v>
      </c>
      <c r="C23" s="9">
        <v>2</v>
      </c>
      <c r="D23" s="9">
        <v>2</v>
      </c>
      <c r="E23" s="9">
        <v>2</v>
      </c>
      <c r="F23" s="9">
        <v>2</v>
      </c>
      <c r="G23" s="9">
        <v>2</v>
      </c>
    </row>
    <row r="24" spans="1:17" x14ac:dyDescent="0.35">
      <c r="A24" t="s">
        <v>14</v>
      </c>
      <c r="B24" s="9" t="s">
        <v>60</v>
      </c>
      <c r="C24" s="9">
        <v>0.3</v>
      </c>
      <c r="D24" s="9">
        <v>0.3</v>
      </c>
      <c r="E24" s="9">
        <v>0.3</v>
      </c>
      <c r="F24" s="9">
        <v>0.3</v>
      </c>
      <c r="G24" s="9">
        <v>0.3</v>
      </c>
    </row>
    <row r="25" spans="1:17" x14ac:dyDescent="0.35">
      <c r="A25" t="s">
        <v>14</v>
      </c>
      <c r="B25" s="9" t="s">
        <v>4</v>
      </c>
      <c r="C25" s="9">
        <v>45.6</v>
      </c>
      <c r="D25" s="9">
        <v>45.6</v>
      </c>
      <c r="E25" s="9">
        <v>45.6</v>
      </c>
      <c r="F25" s="9">
        <v>45.6</v>
      </c>
      <c r="G25" s="9">
        <v>45.6</v>
      </c>
    </row>
    <row r="26" spans="1:17" x14ac:dyDescent="0.35">
      <c r="A26" t="s">
        <v>14</v>
      </c>
      <c r="B26" s="9" t="s">
        <v>5</v>
      </c>
      <c r="C26" s="3">
        <v>2.93</v>
      </c>
      <c r="D26" s="3">
        <v>2.93</v>
      </c>
      <c r="E26" s="3">
        <v>2.93</v>
      </c>
      <c r="F26" s="3">
        <v>2.93</v>
      </c>
      <c r="G26" s="3">
        <v>2.93</v>
      </c>
    </row>
    <row r="27" spans="1:17" x14ac:dyDescent="0.35">
      <c r="A27" t="s">
        <v>14</v>
      </c>
      <c r="B27" s="9" t="s">
        <v>6</v>
      </c>
      <c r="C27" s="3"/>
      <c r="D27" s="3"/>
      <c r="E27" s="3"/>
      <c r="F27" s="3"/>
      <c r="G27" s="3"/>
    </row>
    <row r="28" spans="1:17" x14ac:dyDescent="0.35">
      <c r="A28" t="s">
        <v>14</v>
      </c>
      <c r="B28" s="9" t="s">
        <v>7</v>
      </c>
      <c r="C28" s="3">
        <v>0.34</v>
      </c>
      <c r="D28" s="3">
        <v>0.34</v>
      </c>
      <c r="E28" s="3">
        <v>0.34</v>
      </c>
      <c r="F28" s="3">
        <v>0.34</v>
      </c>
      <c r="G28" s="3">
        <v>0.34</v>
      </c>
    </row>
    <row r="29" spans="1:17" x14ac:dyDescent="0.35">
      <c r="A29" t="s">
        <v>14</v>
      </c>
      <c r="B29" s="9" t="s">
        <v>8</v>
      </c>
      <c r="C29" s="9">
        <v>0.62666666666666671</v>
      </c>
      <c r="D29" s="9">
        <v>0.62666666666666671</v>
      </c>
      <c r="E29" s="9">
        <v>0.62666666666666671</v>
      </c>
      <c r="F29" s="9">
        <v>0.62666666666666671</v>
      </c>
      <c r="G29" s="9">
        <v>0.62666666666666671</v>
      </c>
    </row>
    <row r="30" spans="1:17" x14ac:dyDescent="0.35">
      <c r="A30" t="s">
        <v>14</v>
      </c>
      <c r="B30" s="9" t="s">
        <v>9</v>
      </c>
      <c r="C30" s="3">
        <v>0.96</v>
      </c>
      <c r="D30" s="3">
        <v>0.96</v>
      </c>
      <c r="E30" s="3">
        <v>0.96</v>
      </c>
      <c r="F30" s="3">
        <v>0.96</v>
      </c>
      <c r="G30" s="3">
        <v>0.96</v>
      </c>
    </row>
    <row r="31" spans="1:17" x14ac:dyDescent="0.35">
      <c r="A31" t="s">
        <v>14</v>
      </c>
      <c r="B31" s="9" t="s">
        <v>10</v>
      </c>
      <c r="C31" s="9">
        <v>0.38800000000000001</v>
      </c>
      <c r="D31" s="9">
        <v>0.38800000000000001</v>
      </c>
      <c r="E31" s="9">
        <v>0.38800000000000001</v>
      </c>
      <c r="F31" s="9">
        <v>0.38800000000000001</v>
      </c>
      <c r="G31" s="9">
        <v>0.38800000000000001</v>
      </c>
    </row>
    <row r="32" spans="1:17" x14ac:dyDescent="0.35">
      <c r="A32" t="s">
        <v>14</v>
      </c>
      <c r="B32" s="9" t="s">
        <v>11</v>
      </c>
      <c r="C32" s="9">
        <v>0.35599999999999998</v>
      </c>
      <c r="D32" s="9">
        <v>0.35599999999999998</v>
      </c>
      <c r="E32" s="9">
        <v>0.35599999999999998</v>
      </c>
      <c r="F32" s="9">
        <v>0.35599999999999998</v>
      </c>
      <c r="G32" s="9">
        <v>0.35599999999999998</v>
      </c>
    </row>
    <row r="33" spans="1:7" x14ac:dyDescent="0.35">
      <c r="A33" t="s">
        <v>14</v>
      </c>
      <c r="B33" s="9" t="s">
        <v>12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</row>
    <row r="34" spans="1:7" x14ac:dyDescent="0.35">
      <c r="A34" t="s">
        <v>14</v>
      </c>
      <c r="B34" s="9" t="s">
        <v>13</v>
      </c>
      <c r="C34" s="9">
        <v>2.36</v>
      </c>
      <c r="D34" s="9">
        <v>2.36</v>
      </c>
      <c r="E34" s="9">
        <v>2.36</v>
      </c>
      <c r="F34" s="9">
        <v>2.36</v>
      </c>
      <c r="G34" s="9">
        <v>2.36</v>
      </c>
    </row>
    <row r="35" spans="1:7" x14ac:dyDescent="0.35">
      <c r="A35" t="s">
        <v>14</v>
      </c>
      <c r="B35" s="9" t="s">
        <v>18</v>
      </c>
      <c r="C35" s="9">
        <f>$Q$6*0.7</f>
        <v>1398207.6677018104</v>
      </c>
      <c r="D35" s="9">
        <f>$Q$6</f>
        <v>1997439.5252883006</v>
      </c>
      <c r="E35" s="9">
        <f>$Q$6</f>
        <v>1997439.5252883006</v>
      </c>
      <c r="F35" s="9">
        <f>$Q$6</f>
        <v>1997439.5252883006</v>
      </c>
      <c r="G35" s="9">
        <f>$Q$6</f>
        <v>1997439.5252883006</v>
      </c>
    </row>
    <row r="36" spans="1:7" x14ac:dyDescent="0.35">
      <c r="A36" t="s">
        <v>14</v>
      </c>
      <c r="B36" s="9" t="s">
        <v>61</v>
      </c>
      <c r="C36" s="3">
        <f>C35/C37</f>
        <v>0.16735357632246067</v>
      </c>
      <c r="D36" s="3">
        <f t="shared" ref="D36" si="7">D35/D37</f>
        <v>0.23907653760351527</v>
      </c>
      <c r="E36" s="3">
        <f t="shared" ref="E36" si="8">E35/E37</f>
        <v>0.23907653760351527</v>
      </c>
      <c r="F36" s="3">
        <f t="shared" ref="F36" si="9">F35/F37</f>
        <v>0.23907653760351527</v>
      </c>
      <c r="G36" s="3">
        <f t="shared" ref="G36" si="10">G35/G37</f>
        <v>0.23907653760351527</v>
      </c>
    </row>
    <row r="37" spans="1:7" x14ac:dyDescent="0.35">
      <c r="A37" t="s">
        <v>14</v>
      </c>
      <c r="B37" s="9" t="s">
        <v>17</v>
      </c>
      <c r="C37" s="9">
        <v>8354812</v>
      </c>
      <c r="D37" s="9">
        <v>8354812</v>
      </c>
      <c r="E37" s="9">
        <v>8354812</v>
      </c>
      <c r="F37" s="9">
        <v>8354812</v>
      </c>
      <c r="G37" s="9">
        <v>8354812</v>
      </c>
    </row>
    <row r="38" spans="1:7" x14ac:dyDescent="0.35">
      <c r="A38" t="s">
        <v>15</v>
      </c>
      <c r="B38" s="9" t="s">
        <v>56</v>
      </c>
      <c r="C38" s="9">
        <f>$L$10*0.7/1000</f>
        <v>0.86834999999999996</v>
      </c>
      <c r="D38" s="9">
        <f>$L$10/1000</f>
        <v>1.2404999999999999</v>
      </c>
      <c r="E38" s="9">
        <f>$L$11/1000</f>
        <v>1.4670000000000001</v>
      </c>
      <c r="F38" s="9">
        <f>$L$11/1000</f>
        <v>1.4670000000000001</v>
      </c>
      <c r="G38" s="9">
        <f>$L$12/1000</f>
        <v>1.8225</v>
      </c>
    </row>
    <row r="39" spans="1:7" x14ac:dyDescent="0.35">
      <c r="A39" t="s">
        <v>15</v>
      </c>
      <c r="B39" s="9" t="s">
        <v>57</v>
      </c>
      <c r="C39" s="9">
        <v>3.6206896551724137</v>
      </c>
      <c r="D39" s="9">
        <v>3.6206896551724137</v>
      </c>
      <c r="E39" s="9">
        <v>4.931034482758621</v>
      </c>
      <c r="F39" s="9">
        <v>7.2413793103448274</v>
      </c>
      <c r="G39" s="9">
        <v>4.931034482758621</v>
      </c>
    </row>
    <row r="40" spans="1:7" x14ac:dyDescent="0.35">
      <c r="A40" t="s">
        <v>15</v>
      </c>
      <c r="B40" s="9" t="s">
        <v>58</v>
      </c>
      <c r="C40" s="9">
        <v>14.413793103448276</v>
      </c>
      <c r="D40" s="9">
        <v>14.413793103448276</v>
      </c>
      <c r="E40" s="9">
        <v>7.5172413793103452</v>
      </c>
      <c r="F40" s="9">
        <v>4.068965517241379</v>
      </c>
      <c r="G40" s="9">
        <v>7.5172413793103452</v>
      </c>
    </row>
    <row r="41" spans="1:7" x14ac:dyDescent="0.35">
      <c r="A41" t="s">
        <v>15</v>
      </c>
      <c r="B41" s="9" t="s">
        <v>59</v>
      </c>
      <c r="C41" s="9">
        <v>4.068965517241379</v>
      </c>
      <c r="D41" s="9">
        <v>4.068965517241379</v>
      </c>
      <c r="E41" s="9">
        <v>4.068965517241379</v>
      </c>
      <c r="F41" s="9">
        <v>4.068965517241379</v>
      </c>
      <c r="G41" s="9">
        <v>4.068965517241379</v>
      </c>
    </row>
    <row r="42" spans="1:7" x14ac:dyDescent="0.35">
      <c r="A42" t="s">
        <v>15</v>
      </c>
      <c r="B42" s="9" t="s">
        <v>60</v>
      </c>
      <c r="C42" s="9">
        <v>0.76666666666666661</v>
      </c>
      <c r="D42" s="9">
        <v>0.76666666666666661</v>
      </c>
      <c r="E42" s="9">
        <v>0.76666666666666661</v>
      </c>
      <c r="F42" s="9">
        <v>0.76666666666666661</v>
      </c>
      <c r="G42" s="9">
        <v>0.76666666666666661</v>
      </c>
    </row>
    <row r="43" spans="1:7" x14ac:dyDescent="0.35">
      <c r="A43" t="s">
        <v>15</v>
      </c>
      <c r="B43" s="9" t="s">
        <v>4</v>
      </c>
      <c r="C43" s="9">
        <v>45.6</v>
      </c>
      <c r="D43" s="9">
        <v>45.6</v>
      </c>
      <c r="E43" s="9">
        <v>45.6</v>
      </c>
      <c r="F43" s="9">
        <v>45.6</v>
      </c>
      <c r="G43" s="9">
        <v>45.6</v>
      </c>
    </row>
    <row r="44" spans="1:7" x14ac:dyDescent="0.35">
      <c r="A44" t="s">
        <v>15</v>
      </c>
      <c r="B44" s="9" t="s">
        <v>5</v>
      </c>
      <c r="C44" s="3">
        <v>2.93</v>
      </c>
      <c r="D44" s="3">
        <v>2.93</v>
      </c>
      <c r="E44" s="3">
        <v>2.93</v>
      </c>
      <c r="F44" s="3">
        <v>2.93</v>
      </c>
      <c r="G44" s="3">
        <v>2.93</v>
      </c>
    </row>
    <row r="45" spans="1:7" x14ac:dyDescent="0.35">
      <c r="A45" t="s">
        <v>15</v>
      </c>
      <c r="B45" s="9" t="s">
        <v>6</v>
      </c>
      <c r="C45" s="3"/>
      <c r="D45" s="3"/>
      <c r="E45" s="3"/>
      <c r="F45" s="3"/>
      <c r="G45" s="3"/>
    </row>
    <row r="46" spans="1:7" x14ac:dyDescent="0.35">
      <c r="A46" t="s">
        <v>15</v>
      </c>
      <c r="B46" s="9" t="s">
        <v>7</v>
      </c>
      <c r="C46" s="3">
        <v>0.34</v>
      </c>
      <c r="D46" s="3">
        <v>0.34</v>
      </c>
      <c r="E46" s="3">
        <v>0.34</v>
      </c>
      <c r="F46" s="3">
        <v>0.34</v>
      </c>
      <c r="G46" s="3">
        <v>0.34</v>
      </c>
    </row>
    <row r="47" spans="1:7" x14ac:dyDescent="0.35">
      <c r="A47" t="s">
        <v>15</v>
      </c>
      <c r="B47" s="9" t="s">
        <v>8</v>
      </c>
      <c r="C47" s="9">
        <v>0.62666666666666671</v>
      </c>
      <c r="D47" s="9">
        <v>0.62666666666666671</v>
      </c>
      <c r="E47" s="9">
        <v>0.62666666666666671</v>
      </c>
      <c r="F47" s="9">
        <v>0.62666666666666671</v>
      </c>
      <c r="G47" s="9">
        <v>0.62666666666666671</v>
      </c>
    </row>
    <row r="48" spans="1:7" x14ac:dyDescent="0.35">
      <c r="A48" t="s">
        <v>15</v>
      </c>
      <c r="B48" s="9" t="s">
        <v>9</v>
      </c>
      <c r="C48" s="3">
        <v>0.96</v>
      </c>
      <c r="D48" s="3">
        <v>0.96</v>
      </c>
      <c r="E48" s="3">
        <v>0.96</v>
      </c>
      <c r="F48" s="3">
        <v>0.96</v>
      </c>
      <c r="G48" s="3">
        <v>0.96</v>
      </c>
    </row>
    <row r="49" spans="1:7" x14ac:dyDescent="0.35">
      <c r="A49" t="s">
        <v>15</v>
      </c>
      <c r="B49" s="9" t="s">
        <v>10</v>
      </c>
      <c r="C49" s="9">
        <v>0.38800000000000001</v>
      </c>
      <c r="D49" s="9">
        <v>0.38800000000000001</v>
      </c>
      <c r="E49" s="9">
        <v>0.38800000000000001</v>
      </c>
      <c r="F49" s="9">
        <v>0.38800000000000001</v>
      </c>
      <c r="G49" s="9">
        <v>0.38800000000000001</v>
      </c>
    </row>
    <row r="50" spans="1:7" x14ac:dyDescent="0.35">
      <c r="A50" t="s">
        <v>15</v>
      </c>
      <c r="B50" s="9" t="s">
        <v>11</v>
      </c>
      <c r="C50" s="9">
        <v>0.35599999999999998</v>
      </c>
      <c r="D50" s="9">
        <v>0.35599999999999998</v>
      </c>
      <c r="E50" s="9">
        <v>0.35599999999999998</v>
      </c>
      <c r="F50" s="9">
        <v>0.35599999999999998</v>
      </c>
      <c r="G50" s="9">
        <v>0.35599999999999998</v>
      </c>
    </row>
    <row r="51" spans="1:7" x14ac:dyDescent="0.35">
      <c r="A51" t="s">
        <v>15</v>
      </c>
      <c r="B51" s="9" t="s">
        <v>12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</row>
    <row r="52" spans="1:7" x14ac:dyDescent="0.35">
      <c r="A52" t="s">
        <v>15</v>
      </c>
      <c r="B52" s="9" t="s">
        <v>13</v>
      </c>
      <c r="C52" s="9">
        <v>2.36</v>
      </c>
      <c r="D52" s="9">
        <v>2.36</v>
      </c>
      <c r="E52" s="9">
        <v>2.36</v>
      </c>
      <c r="F52" s="9">
        <v>2.36</v>
      </c>
      <c r="G52" s="9">
        <v>2.36</v>
      </c>
    </row>
    <row r="53" spans="1:7" x14ac:dyDescent="0.35">
      <c r="A53" t="s">
        <v>15</v>
      </c>
      <c r="B53" s="9" t="s">
        <v>18</v>
      </c>
      <c r="C53" s="9">
        <f>$Q$10*0.7</f>
        <v>1516685.3474167208</v>
      </c>
      <c r="D53" s="9">
        <f>$Q$10</f>
        <v>2166693.3534524585</v>
      </c>
      <c r="E53" s="9">
        <f>$Q$10</f>
        <v>2166693.3534524585</v>
      </c>
      <c r="F53" s="9">
        <f>$Q$10</f>
        <v>2166693.3534524585</v>
      </c>
      <c r="G53" s="9">
        <f>$Q$10</f>
        <v>2166693.3534524585</v>
      </c>
    </row>
    <row r="54" spans="1:7" x14ac:dyDescent="0.35">
      <c r="A54" t="s">
        <v>15</v>
      </c>
      <c r="B54" s="9" t="s">
        <v>61</v>
      </c>
      <c r="C54" s="3">
        <f>C53/C55</f>
        <v>0.18153434780061128</v>
      </c>
      <c r="D54" s="3">
        <f t="shared" ref="D54" si="11">D53/D55</f>
        <v>0.25933478257230186</v>
      </c>
      <c r="E54" s="3">
        <f t="shared" ref="E54" si="12">E53/E55</f>
        <v>0.25933478257230186</v>
      </c>
      <c r="F54" s="3">
        <f t="shared" ref="F54" si="13">F53/F55</f>
        <v>0.25933478257230186</v>
      </c>
      <c r="G54" s="3">
        <f t="shared" ref="G54" si="14">G53/G55</f>
        <v>0.25933478257230186</v>
      </c>
    </row>
    <row r="55" spans="1:7" x14ac:dyDescent="0.35">
      <c r="A55" t="s">
        <v>15</v>
      </c>
      <c r="B55" s="9" t="s">
        <v>17</v>
      </c>
      <c r="C55" s="9">
        <v>8354812</v>
      </c>
      <c r="D55" s="9">
        <v>8354812</v>
      </c>
      <c r="E55" s="9">
        <v>8354812</v>
      </c>
      <c r="F55" s="9">
        <v>8354812</v>
      </c>
      <c r="G55" s="9">
        <v>8354812</v>
      </c>
    </row>
    <row r="56" spans="1:7" x14ac:dyDescent="0.35">
      <c r="A56" t="s">
        <v>16</v>
      </c>
      <c r="B56" s="9" t="s">
        <v>56</v>
      </c>
      <c r="C56" s="9">
        <f>$L$14*0.7/1000</f>
        <v>1.1822999999999999</v>
      </c>
      <c r="D56" s="9">
        <f>$L$14/1000</f>
        <v>1.6890000000000001</v>
      </c>
      <c r="E56" s="9">
        <f>$L$15/1000</f>
        <v>1.9275</v>
      </c>
      <c r="F56" s="9">
        <f>$L$15/1000</f>
        <v>1.9275</v>
      </c>
      <c r="G56" s="9">
        <f>$L$16/1000</f>
        <v>2.3414999999999999</v>
      </c>
    </row>
    <row r="57" spans="1:7" x14ac:dyDescent="0.35">
      <c r="A57" t="s">
        <v>16</v>
      </c>
      <c r="B57" s="9" t="s">
        <v>57</v>
      </c>
      <c r="C57" s="9">
        <v>6.3103448275862073</v>
      </c>
      <c r="D57" s="9">
        <v>6.3103448275862073</v>
      </c>
      <c r="E57" s="9">
        <v>6.3103448275862073</v>
      </c>
      <c r="F57" s="9">
        <v>6.3103448275862073</v>
      </c>
      <c r="G57" s="9">
        <v>6.3103448275862073</v>
      </c>
    </row>
    <row r="58" spans="1:7" x14ac:dyDescent="0.35">
      <c r="A58" t="s">
        <v>16</v>
      </c>
      <c r="B58" s="9" t="s">
        <v>58</v>
      </c>
      <c r="C58" s="9">
        <v>5</v>
      </c>
      <c r="D58" s="9">
        <v>5</v>
      </c>
      <c r="E58" s="9">
        <v>5</v>
      </c>
      <c r="F58" s="9">
        <v>5</v>
      </c>
      <c r="G58" s="9">
        <v>5</v>
      </c>
    </row>
    <row r="59" spans="1:7" x14ac:dyDescent="0.35">
      <c r="A59" t="s">
        <v>16</v>
      </c>
      <c r="B59" s="9" t="s">
        <v>59</v>
      </c>
      <c r="C59" s="9">
        <v>4.7586206896551726</v>
      </c>
      <c r="D59" s="9">
        <v>4.7586206896551726</v>
      </c>
      <c r="E59" s="9">
        <v>4.7586206896551726</v>
      </c>
      <c r="F59" s="9">
        <v>4.7586206896551726</v>
      </c>
      <c r="G59" s="9">
        <v>4.7586206896551726</v>
      </c>
    </row>
    <row r="60" spans="1:7" x14ac:dyDescent="0.35">
      <c r="A60" t="s">
        <v>16</v>
      </c>
      <c r="B60" s="9" t="s">
        <v>60</v>
      </c>
      <c r="C60" s="9">
        <v>0.6333333333333333</v>
      </c>
      <c r="D60" s="9">
        <v>0.6333333333333333</v>
      </c>
      <c r="E60" s="9">
        <v>0.6333333333333333</v>
      </c>
      <c r="F60" s="9">
        <v>0.6333333333333333</v>
      </c>
      <c r="G60" s="9">
        <v>0.6333333333333333</v>
      </c>
    </row>
    <row r="61" spans="1:7" x14ac:dyDescent="0.35">
      <c r="A61" t="s">
        <v>16</v>
      </c>
      <c r="B61" s="9" t="s">
        <v>4</v>
      </c>
      <c r="C61" s="9">
        <v>45.6</v>
      </c>
      <c r="D61" s="9">
        <v>45.6</v>
      </c>
      <c r="E61" s="9">
        <v>45.6</v>
      </c>
      <c r="F61" s="9">
        <v>45.6</v>
      </c>
      <c r="G61" s="9">
        <v>45.6</v>
      </c>
    </row>
    <row r="62" spans="1:7" x14ac:dyDescent="0.35">
      <c r="A62" t="s">
        <v>16</v>
      </c>
      <c r="B62" s="9" t="s">
        <v>5</v>
      </c>
      <c r="C62" s="3">
        <v>2.93</v>
      </c>
      <c r="D62" s="3">
        <v>2.93</v>
      </c>
      <c r="E62" s="3">
        <v>2.93</v>
      </c>
      <c r="F62" s="3">
        <v>2.93</v>
      </c>
      <c r="G62" s="3">
        <v>2.93</v>
      </c>
    </row>
    <row r="63" spans="1:7" x14ac:dyDescent="0.35">
      <c r="A63" t="s">
        <v>16</v>
      </c>
      <c r="B63" s="9" t="s">
        <v>6</v>
      </c>
      <c r="C63" s="3"/>
      <c r="D63" s="3"/>
      <c r="E63" s="3"/>
      <c r="F63" s="3"/>
      <c r="G63" s="3"/>
    </row>
    <row r="64" spans="1:7" x14ac:dyDescent="0.35">
      <c r="A64" t="s">
        <v>16</v>
      </c>
      <c r="B64" s="9" t="s">
        <v>7</v>
      </c>
      <c r="C64" s="3">
        <v>0.34</v>
      </c>
      <c r="D64" s="3">
        <v>0.34</v>
      </c>
      <c r="E64" s="3">
        <v>0.34</v>
      </c>
      <c r="F64" s="3">
        <v>0.34</v>
      </c>
      <c r="G64" s="3">
        <v>0.34</v>
      </c>
    </row>
    <row r="65" spans="1:7" x14ac:dyDescent="0.35">
      <c r="A65" t="s">
        <v>16</v>
      </c>
      <c r="B65" s="9" t="s">
        <v>8</v>
      </c>
      <c r="C65" s="9">
        <v>0.62666666666666671</v>
      </c>
      <c r="D65" s="9">
        <v>0.62666666666666671</v>
      </c>
      <c r="E65" s="9">
        <v>0.62666666666666671</v>
      </c>
      <c r="F65" s="9">
        <v>0.62666666666666671</v>
      </c>
      <c r="G65" s="9">
        <v>0.62666666666666671</v>
      </c>
    </row>
    <row r="66" spans="1:7" x14ac:dyDescent="0.35">
      <c r="A66" t="s">
        <v>16</v>
      </c>
      <c r="B66" s="9" t="s">
        <v>9</v>
      </c>
      <c r="C66" s="3">
        <v>0.96</v>
      </c>
      <c r="D66" s="3">
        <v>0.96</v>
      </c>
      <c r="E66" s="3">
        <v>0.96</v>
      </c>
      <c r="F66" s="3">
        <v>0.96</v>
      </c>
      <c r="G66" s="3">
        <v>0.96</v>
      </c>
    </row>
    <row r="67" spans="1:7" x14ac:dyDescent="0.35">
      <c r="A67" t="s">
        <v>16</v>
      </c>
      <c r="B67" s="9" t="s">
        <v>10</v>
      </c>
      <c r="C67" s="9">
        <v>0.38800000000000001</v>
      </c>
      <c r="D67" s="9">
        <v>0.38800000000000001</v>
      </c>
      <c r="E67" s="9">
        <v>0.38800000000000001</v>
      </c>
      <c r="F67" s="9">
        <v>0.38800000000000001</v>
      </c>
      <c r="G67" s="9">
        <v>0.38800000000000001</v>
      </c>
    </row>
    <row r="68" spans="1:7" x14ac:dyDescent="0.35">
      <c r="A68" t="s">
        <v>16</v>
      </c>
      <c r="B68" s="9" t="s">
        <v>11</v>
      </c>
      <c r="C68" s="9">
        <v>0.35599999999999998</v>
      </c>
      <c r="D68" s="9">
        <v>0.35599999999999998</v>
      </c>
      <c r="E68" s="9">
        <v>0.35599999999999998</v>
      </c>
      <c r="F68" s="9">
        <v>0.35599999999999998</v>
      </c>
      <c r="G68" s="9">
        <v>0.35599999999999998</v>
      </c>
    </row>
    <row r="69" spans="1:7" x14ac:dyDescent="0.35">
      <c r="A69" t="s">
        <v>16</v>
      </c>
      <c r="B69" s="9" t="s">
        <v>12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</row>
    <row r="70" spans="1:7" x14ac:dyDescent="0.35">
      <c r="A70" t="s">
        <v>16</v>
      </c>
      <c r="B70" s="9" t="s">
        <v>13</v>
      </c>
      <c r="C70" s="9">
        <v>2.36</v>
      </c>
      <c r="D70" s="9">
        <v>2.36</v>
      </c>
      <c r="E70" s="9">
        <v>2.36</v>
      </c>
      <c r="F70" s="9">
        <v>2.36</v>
      </c>
      <c r="G70" s="9">
        <v>2.36</v>
      </c>
    </row>
    <row r="71" spans="1:7" x14ac:dyDescent="0.35">
      <c r="A71" t="s">
        <v>16</v>
      </c>
      <c r="B71" s="9" t="s">
        <v>18</v>
      </c>
      <c r="C71" s="9">
        <f>$Q$14*0.7</f>
        <v>1428127.3723339429</v>
      </c>
      <c r="D71" s="9">
        <f>$Q$14</f>
        <v>2040181.9604770616</v>
      </c>
      <c r="E71" s="9">
        <f>$Q$14</f>
        <v>2040181.9604770616</v>
      </c>
      <c r="F71" s="9">
        <f>$Q$14</f>
        <v>2040181.9604770616</v>
      </c>
      <c r="G71" s="9">
        <f>$Q$14</f>
        <v>2040181.9604770616</v>
      </c>
    </row>
    <row r="72" spans="1:7" x14ac:dyDescent="0.35">
      <c r="A72" t="s">
        <v>16</v>
      </c>
      <c r="B72" s="9" t="s">
        <v>61</v>
      </c>
      <c r="C72" s="3">
        <f>C71/C73</f>
        <v>0.17093471071927685</v>
      </c>
      <c r="D72" s="3">
        <f t="shared" ref="D72:G72" si="15">D71/D73</f>
        <v>0.24419244388468125</v>
      </c>
      <c r="E72" s="3">
        <f t="shared" si="15"/>
        <v>0.24419244388468125</v>
      </c>
      <c r="F72" s="3">
        <f t="shared" si="15"/>
        <v>0.24419244388468125</v>
      </c>
      <c r="G72" s="3">
        <f t="shared" si="15"/>
        <v>0.24419244388468125</v>
      </c>
    </row>
    <row r="73" spans="1:7" x14ac:dyDescent="0.35">
      <c r="A73" t="s">
        <v>16</v>
      </c>
      <c r="B73" s="9" t="s">
        <v>17</v>
      </c>
      <c r="C73" s="9">
        <v>8354812</v>
      </c>
      <c r="D73" s="9">
        <v>8354812</v>
      </c>
      <c r="E73" s="9">
        <v>8354812</v>
      </c>
      <c r="F73" s="9">
        <v>8354812</v>
      </c>
      <c r="G73" s="9">
        <v>8354812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4576-55D7-4CCA-A140-46565AC07E7D}">
  <dimension ref="A1:R73"/>
  <sheetViews>
    <sheetView workbookViewId="0">
      <selection activeCell="H19" sqref="H19"/>
    </sheetView>
  </sheetViews>
  <sheetFormatPr baseColWidth="10" defaultRowHeight="14.5" x14ac:dyDescent="0.35"/>
  <cols>
    <col min="2" max="2" width="26.1796875" style="9" bestFit="1" customWidth="1"/>
    <col min="3" max="7" width="11.453125" style="9"/>
  </cols>
  <sheetData>
    <row r="1" spans="1:18" x14ac:dyDescent="0.35">
      <c r="A1" t="s">
        <v>1</v>
      </c>
      <c r="B1" s="9" t="s">
        <v>2</v>
      </c>
      <c r="C1" s="9" t="s">
        <v>48</v>
      </c>
      <c r="D1" s="9" t="s">
        <v>49</v>
      </c>
      <c r="E1" s="9" t="s">
        <v>50</v>
      </c>
      <c r="F1" s="9" t="s">
        <v>51</v>
      </c>
      <c r="G1" s="9" t="s">
        <v>52</v>
      </c>
      <c r="I1" t="s">
        <v>28</v>
      </c>
      <c r="J1" t="s">
        <v>29</v>
      </c>
      <c r="K1" t="s">
        <v>30</v>
      </c>
      <c r="L1" t="s">
        <v>53</v>
      </c>
      <c r="M1" t="s">
        <v>31</v>
      </c>
      <c r="N1" t="s">
        <v>32</v>
      </c>
      <c r="O1" t="s">
        <v>33</v>
      </c>
      <c r="P1" t="s">
        <v>34</v>
      </c>
      <c r="Q1" t="s">
        <v>54</v>
      </c>
      <c r="R1" t="s">
        <v>55</v>
      </c>
    </row>
    <row r="2" spans="1:18" x14ac:dyDescent="0.35">
      <c r="A2" t="s">
        <v>3</v>
      </c>
      <c r="B2" s="9" t="s">
        <v>56</v>
      </c>
      <c r="C2" s="9">
        <f>$L$2*0.7/1000</f>
        <v>1.1644499999999998</v>
      </c>
      <c r="D2" s="9">
        <f>$L$2/1000</f>
        <v>1.6635</v>
      </c>
      <c r="E2" s="9">
        <f>$L$3/1000</f>
        <v>1.833</v>
      </c>
      <c r="F2" s="9">
        <f>$L$3/1000</f>
        <v>1.833</v>
      </c>
      <c r="G2" s="9">
        <f>$L$4/1000</f>
        <v>2.2050000000000001</v>
      </c>
      <c r="I2" t="s">
        <v>25</v>
      </c>
      <c r="J2">
        <v>7802.4756483724277</v>
      </c>
      <c r="K2">
        <v>11.09</v>
      </c>
      <c r="L2">
        <f>K2*$R$2</f>
        <v>1663.5</v>
      </c>
      <c r="M2" t="s">
        <v>3</v>
      </c>
      <c r="N2">
        <v>1.1000000000000001</v>
      </c>
      <c r="O2">
        <v>1.19</v>
      </c>
      <c r="P2">
        <f>J2*N2*O2</f>
        <v>10213.440623719507</v>
      </c>
      <c r="Q2">
        <f>P2*$R$2</f>
        <v>1532016.0935579261</v>
      </c>
      <c r="R2">
        <v>150</v>
      </c>
    </row>
    <row r="3" spans="1:18" x14ac:dyDescent="0.35">
      <c r="A3" t="s">
        <v>3</v>
      </c>
      <c r="B3" s="9" t="s">
        <v>57</v>
      </c>
      <c r="C3" s="9">
        <v>6</v>
      </c>
      <c r="D3" s="9">
        <v>7</v>
      </c>
      <c r="E3" s="9">
        <v>8</v>
      </c>
      <c r="F3" s="9">
        <v>8</v>
      </c>
      <c r="G3" s="9">
        <v>8</v>
      </c>
      <c r="I3" t="s">
        <v>26</v>
      </c>
      <c r="J3">
        <v>14290.636667602839</v>
      </c>
      <c r="K3">
        <v>12.22</v>
      </c>
      <c r="L3">
        <f t="shared" ref="L3:L17" si="0">K3*$R$2</f>
        <v>1833</v>
      </c>
      <c r="M3" t="s">
        <v>3</v>
      </c>
      <c r="N3">
        <v>1.1499999999999999</v>
      </c>
      <c r="O3">
        <v>1.19</v>
      </c>
      <c r="P3">
        <f t="shared" ref="P3:P17" si="1">J3*N3*O3</f>
        <v>19556.736279614481</v>
      </c>
      <c r="Q3">
        <f t="shared" ref="Q3:Q17" si="2">P3*$R$2</f>
        <v>2933510.4419421721</v>
      </c>
    </row>
    <row r="4" spans="1:18" x14ac:dyDescent="0.35">
      <c r="A4" t="s">
        <v>3</v>
      </c>
      <c r="B4" s="9" t="s">
        <v>58</v>
      </c>
      <c r="C4" s="9">
        <v>5</v>
      </c>
      <c r="D4" s="9">
        <v>5</v>
      </c>
      <c r="E4" s="9">
        <v>5</v>
      </c>
      <c r="F4" s="9">
        <v>5</v>
      </c>
      <c r="G4" s="9">
        <v>5</v>
      </c>
      <c r="I4" t="s">
        <v>27</v>
      </c>
      <c r="J4">
        <v>26510.0900371114</v>
      </c>
      <c r="K4">
        <v>14.7</v>
      </c>
      <c r="L4">
        <f t="shared" si="0"/>
        <v>2205</v>
      </c>
      <c r="M4" t="s">
        <v>3</v>
      </c>
      <c r="N4">
        <v>1.2</v>
      </c>
      <c r="O4">
        <v>1.19</v>
      </c>
      <c r="P4">
        <f t="shared" si="1"/>
        <v>37856.408572995075</v>
      </c>
      <c r="Q4">
        <f t="shared" si="2"/>
        <v>5678461.2859492609</v>
      </c>
    </row>
    <row r="5" spans="1:18" x14ac:dyDescent="0.35">
      <c r="A5" t="s">
        <v>3</v>
      </c>
      <c r="B5" s="9" t="s">
        <v>59</v>
      </c>
      <c r="C5" s="9">
        <v>2</v>
      </c>
      <c r="D5" s="9">
        <v>2</v>
      </c>
      <c r="E5" s="9">
        <v>2</v>
      </c>
      <c r="F5" s="9">
        <v>2</v>
      </c>
      <c r="G5" s="9">
        <v>2</v>
      </c>
      <c r="I5" t="s">
        <v>0</v>
      </c>
      <c r="J5">
        <v>16546.597047847641</v>
      </c>
      <c r="K5">
        <v>15.34</v>
      </c>
      <c r="L5">
        <f t="shared" si="0"/>
        <v>2301</v>
      </c>
      <c r="M5" t="s">
        <v>3</v>
      </c>
      <c r="N5">
        <v>1.2</v>
      </c>
      <c r="O5">
        <v>1.19</v>
      </c>
      <c r="P5">
        <f t="shared" si="1"/>
        <v>23628.540584326431</v>
      </c>
      <c r="Q5">
        <f t="shared" si="2"/>
        <v>3544281.0876489645</v>
      </c>
    </row>
    <row r="6" spans="1:18" x14ac:dyDescent="0.35">
      <c r="A6" t="s">
        <v>3</v>
      </c>
      <c r="B6" s="9" t="s">
        <v>60</v>
      </c>
      <c r="C6" s="9">
        <v>0.16666666666666666</v>
      </c>
      <c r="D6" s="9">
        <v>0.16666666666666666</v>
      </c>
      <c r="E6" s="9">
        <v>0.16666666666666666</v>
      </c>
      <c r="F6" s="9">
        <v>0.16666666666666666</v>
      </c>
      <c r="G6" s="9">
        <v>0.16666666666666666</v>
      </c>
      <c r="I6" t="s">
        <v>25</v>
      </c>
      <c r="J6">
        <v>10063.47988824914</v>
      </c>
      <c r="K6">
        <v>9.66</v>
      </c>
      <c r="L6">
        <f t="shared" si="0"/>
        <v>1449</v>
      </c>
      <c r="M6" t="s">
        <v>14</v>
      </c>
      <c r="N6">
        <v>1.1000000000000001</v>
      </c>
      <c r="O6">
        <v>1.19</v>
      </c>
      <c r="P6">
        <f t="shared" si="1"/>
        <v>13173.095173718124</v>
      </c>
      <c r="Q6">
        <f t="shared" si="2"/>
        <v>1975964.2760577186</v>
      </c>
    </row>
    <row r="7" spans="1:18" x14ac:dyDescent="0.35">
      <c r="A7" t="s">
        <v>3</v>
      </c>
      <c r="B7" s="9" t="s">
        <v>4</v>
      </c>
      <c r="C7" s="9">
        <v>45.6</v>
      </c>
      <c r="D7" s="9">
        <v>45.6</v>
      </c>
      <c r="E7" s="9">
        <v>45.6</v>
      </c>
      <c r="F7" s="9">
        <v>45.6</v>
      </c>
      <c r="G7" s="9">
        <v>45.6</v>
      </c>
      <c r="I7" t="s">
        <v>26</v>
      </c>
      <c r="J7">
        <v>17079.040995899199</v>
      </c>
      <c r="K7">
        <v>10.34</v>
      </c>
      <c r="L7">
        <f t="shared" si="0"/>
        <v>1551</v>
      </c>
      <c r="M7" t="s">
        <v>14</v>
      </c>
      <c r="N7">
        <v>1.1499999999999999</v>
      </c>
      <c r="O7">
        <v>1.19</v>
      </c>
      <c r="P7">
        <f t="shared" si="1"/>
        <v>23372.66760288805</v>
      </c>
      <c r="Q7">
        <f t="shared" si="2"/>
        <v>3505900.1404332076</v>
      </c>
    </row>
    <row r="8" spans="1:18" x14ac:dyDescent="0.35">
      <c r="A8" t="s">
        <v>3</v>
      </c>
      <c r="B8" s="9" t="s">
        <v>5</v>
      </c>
      <c r="C8" s="3">
        <v>2.93</v>
      </c>
      <c r="D8" s="3">
        <v>2.93</v>
      </c>
      <c r="E8" s="3">
        <v>2.93</v>
      </c>
      <c r="F8" s="3">
        <v>2.93</v>
      </c>
      <c r="G8" s="3">
        <v>2.93</v>
      </c>
      <c r="I8" t="s">
        <v>27</v>
      </c>
      <c r="J8">
        <v>30465.968745622591</v>
      </c>
      <c r="K8">
        <v>11.91</v>
      </c>
      <c r="L8">
        <f t="shared" si="0"/>
        <v>1786.5</v>
      </c>
      <c r="M8" t="s">
        <v>14</v>
      </c>
      <c r="N8">
        <v>1.2</v>
      </c>
      <c r="O8">
        <v>1.19</v>
      </c>
      <c r="P8">
        <f t="shared" si="1"/>
        <v>43505.403368749052</v>
      </c>
      <c r="Q8">
        <f t="shared" si="2"/>
        <v>6525810.505312358</v>
      </c>
    </row>
    <row r="9" spans="1:18" x14ac:dyDescent="0.35">
      <c r="A9" t="s">
        <v>3</v>
      </c>
      <c r="B9" s="9" t="s">
        <v>6</v>
      </c>
      <c r="C9" s="3"/>
      <c r="D9" s="3"/>
      <c r="E9" s="3"/>
      <c r="F9" s="3"/>
      <c r="G9" s="3"/>
      <c r="I9" t="s">
        <v>0</v>
      </c>
      <c r="J9">
        <v>20394.14042498613</v>
      </c>
      <c r="K9">
        <v>12.68</v>
      </c>
      <c r="L9">
        <f t="shared" si="0"/>
        <v>1902</v>
      </c>
      <c r="M9" t="s">
        <v>14</v>
      </c>
      <c r="N9">
        <v>1.2</v>
      </c>
      <c r="O9">
        <v>1.19</v>
      </c>
      <c r="P9">
        <f t="shared" si="1"/>
        <v>29122.832526880193</v>
      </c>
      <c r="Q9">
        <f t="shared" si="2"/>
        <v>4368424.8790320288</v>
      </c>
    </row>
    <row r="10" spans="1:18" x14ac:dyDescent="0.35">
      <c r="A10" t="s">
        <v>3</v>
      </c>
      <c r="B10" s="9" t="s">
        <v>7</v>
      </c>
      <c r="C10" s="3">
        <v>0.34</v>
      </c>
      <c r="D10" s="3">
        <v>0.34</v>
      </c>
      <c r="E10" s="3">
        <v>0.34</v>
      </c>
      <c r="F10" s="3">
        <v>0.34</v>
      </c>
      <c r="G10" s="3">
        <v>0.34</v>
      </c>
      <c r="I10" t="s">
        <v>25</v>
      </c>
      <c r="J10">
        <v>10723.612234026001</v>
      </c>
      <c r="K10">
        <v>8.19</v>
      </c>
      <c r="L10">
        <f t="shared" si="0"/>
        <v>1228.5</v>
      </c>
      <c r="M10" t="s">
        <v>15</v>
      </c>
      <c r="N10">
        <v>1.1000000000000001</v>
      </c>
      <c r="O10">
        <v>1.19</v>
      </c>
      <c r="P10">
        <f t="shared" si="1"/>
        <v>14037.208414340035</v>
      </c>
      <c r="Q10">
        <f t="shared" si="2"/>
        <v>2105581.2621510052</v>
      </c>
    </row>
    <row r="11" spans="1:18" x14ac:dyDescent="0.35">
      <c r="A11" t="s">
        <v>3</v>
      </c>
      <c r="B11" s="9" t="s">
        <v>8</v>
      </c>
      <c r="C11" s="9">
        <v>0.62666666666666671</v>
      </c>
      <c r="D11" s="9">
        <v>0.62666666666666671</v>
      </c>
      <c r="E11" s="9">
        <v>0.62666666666666671</v>
      </c>
      <c r="F11" s="9">
        <v>0.62666666666666671</v>
      </c>
      <c r="G11" s="9">
        <v>0.62666666666666671</v>
      </c>
      <c r="I11" t="s">
        <v>26</v>
      </c>
      <c r="J11">
        <v>18489.72492146544</v>
      </c>
      <c r="K11">
        <v>9.66</v>
      </c>
      <c r="L11">
        <f t="shared" si="0"/>
        <v>1449</v>
      </c>
      <c r="M11" t="s">
        <v>15</v>
      </c>
      <c r="N11">
        <v>1.1499999999999999</v>
      </c>
      <c r="O11">
        <v>1.19</v>
      </c>
      <c r="P11">
        <f t="shared" si="1"/>
        <v>25303.188555025452</v>
      </c>
      <c r="Q11">
        <f t="shared" si="2"/>
        <v>3795478.2832538178</v>
      </c>
    </row>
    <row r="12" spans="1:18" x14ac:dyDescent="0.35">
      <c r="A12" t="s">
        <v>3</v>
      </c>
      <c r="B12" s="9" t="s">
        <v>9</v>
      </c>
      <c r="C12" s="3">
        <v>0.96</v>
      </c>
      <c r="D12" s="3">
        <v>0.96</v>
      </c>
      <c r="E12" s="3">
        <v>0.96</v>
      </c>
      <c r="F12" s="3">
        <v>0.96</v>
      </c>
      <c r="G12" s="3">
        <v>0.96</v>
      </c>
      <c r="I12" t="s">
        <v>27</v>
      </c>
      <c r="J12">
        <v>32509.561222334611</v>
      </c>
      <c r="K12">
        <v>11.96</v>
      </c>
      <c r="L12">
        <f t="shared" si="0"/>
        <v>1794.0000000000002</v>
      </c>
      <c r="M12" t="s">
        <v>15</v>
      </c>
      <c r="N12">
        <v>1.2</v>
      </c>
      <c r="O12">
        <v>1.19</v>
      </c>
      <c r="P12">
        <f t="shared" si="1"/>
        <v>46423.653425493816</v>
      </c>
      <c r="Q12">
        <f t="shared" si="2"/>
        <v>6963548.0138240727</v>
      </c>
    </row>
    <row r="13" spans="1:18" x14ac:dyDescent="0.35">
      <c r="A13" t="s">
        <v>3</v>
      </c>
      <c r="B13" s="9" t="s">
        <v>10</v>
      </c>
      <c r="C13" s="9">
        <v>0.38800000000000001</v>
      </c>
      <c r="D13" s="9">
        <v>0.38800000000000001</v>
      </c>
      <c r="E13" s="9">
        <v>0.38800000000000001</v>
      </c>
      <c r="F13" s="9">
        <v>0.38800000000000001</v>
      </c>
      <c r="G13" s="9">
        <v>0.38800000000000001</v>
      </c>
      <c r="I13" t="s">
        <v>0</v>
      </c>
      <c r="J13">
        <v>22159.45940513914</v>
      </c>
      <c r="K13">
        <v>12.58</v>
      </c>
      <c r="L13">
        <f t="shared" si="0"/>
        <v>1887</v>
      </c>
      <c r="M13" t="s">
        <v>15</v>
      </c>
      <c r="N13">
        <v>1.2</v>
      </c>
      <c r="O13">
        <v>1.19</v>
      </c>
      <c r="P13">
        <f t="shared" si="1"/>
        <v>31643.708030538688</v>
      </c>
      <c r="Q13">
        <f t="shared" si="2"/>
        <v>4746556.2045808034</v>
      </c>
    </row>
    <row r="14" spans="1:18" x14ac:dyDescent="0.35">
      <c r="A14" t="s">
        <v>3</v>
      </c>
      <c r="B14" s="9" t="s">
        <v>11</v>
      </c>
      <c r="C14" s="9">
        <v>0.35599999999999998</v>
      </c>
      <c r="D14" s="9">
        <v>0.35599999999999998</v>
      </c>
      <c r="E14" s="9">
        <v>0.35599999999999998</v>
      </c>
      <c r="F14" s="9">
        <v>0.35599999999999998</v>
      </c>
      <c r="G14" s="9">
        <v>0.35599999999999998</v>
      </c>
      <c r="I14" t="s">
        <v>25</v>
      </c>
      <c r="J14">
        <v>10402.28095589712</v>
      </c>
      <c r="K14">
        <v>11.26</v>
      </c>
      <c r="L14">
        <f t="shared" si="0"/>
        <v>1689</v>
      </c>
      <c r="M14" t="s">
        <v>16</v>
      </c>
      <c r="N14">
        <v>1.1000000000000001</v>
      </c>
      <c r="O14">
        <v>1.19</v>
      </c>
      <c r="P14">
        <f t="shared" si="1"/>
        <v>13616.585771269331</v>
      </c>
      <c r="Q14">
        <f t="shared" si="2"/>
        <v>2042487.8656903997</v>
      </c>
    </row>
    <row r="15" spans="1:18" x14ac:dyDescent="0.35">
      <c r="A15" t="s">
        <v>3</v>
      </c>
      <c r="B15" s="9" t="s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I15" t="s">
        <v>26</v>
      </c>
      <c r="J15">
        <v>18098.70810172446</v>
      </c>
      <c r="K15">
        <v>12.86</v>
      </c>
      <c r="L15">
        <f t="shared" si="0"/>
        <v>1929</v>
      </c>
      <c r="M15" t="s">
        <v>16</v>
      </c>
      <c r="N15">
        <v>1.1499999999999999</v>
      </c>
      <c r="O15">
        <v>1.19</v>
      </c>
      <c r="P15">
        <f t="shared" si="1"/>
        <v>24768.082037209922</v>
      </c>
      <c r="Q15">
        <f t="shared" si="2"/>
        <v>3715212.3055814882</v>
      </c>
    </row>
    <row r="16" spans="1:18" x14ac:dyDescent="0.35">
      <c r="A16" t="s">
        <v>3</v>
      </c>
      <c r="B16" s="9" t="s">
        <v>13</v>
      </c>
      <c r="C16" s="9">
        <v>2.36</v>
      </c>
      <c r="D16" s="9">
        <v>2.36</v>
      </c>
      <c r="E16" s="9">
        <v>2.36</v>
      </c>
      <c r="F16" s="9">
        <v>2.36</v>
      </c>
      <c r="G16" s="9">
        <v>2.36</v>
      </c>
      <c r="I16" t="s">
        <v>27</v>
      </c>
      <c r="J16">
        <v>32643.039720634279</v>
      </c>
      <c r="K16">
        <v>15.61</v>
      </c>
      <c r="L16">
        <f t="shared" si="0"/>
        <v>2341.5</v>
      </c>
      <c r="M16" t="s">
        <v>16</v>
      </c>
      <c r="N16">
        <v>1.2</v>
      </c>
      <c r="O16">
        <v>1.19</v>
      </c>
      <c r="P16">
        <f t="shared" si="1"/>
        <v>46614.260721065744</v>
      </c>
      <c r="Q16">
        <f t="shared" si="2"/>
        <v>6992139.1081598615</v>
      </c>
    </row>
    <row r="17" spans="1:17" x14ac:dyDescent="0.35">
      <c r="A17" t="s">
        <v>3</v>
      </c>
      <c r="B17" s="9" t="s">
        <v>18</v>
      </c>
      <c r="C17" s="9">
        <f>$Q$2*0.7</f>
        <v>1072411.2654905482</v>
      </c>
      <c r="D17" s="9">
        <f>$Q$2</f>
        <v>1532016.0935579261</v>
      </c>
      <c r="E17" s="9">
        <f>$Q$3</f>
        <v>2933510.4419421721</v>
      </c>
      <c r="F17" s="9">
        <f>$Q$3</f>
        <v>2933510.4419421721</v>
      </c>
      <c r="G17" s="9">
        <f>$Q$4</f>
        <v>5678461.2859492609</v>
      </c>
      <c r="I17" t="s">
        <v>0</v>
      </c>
      <c r="J17">
        <v>21427.171567458121</v>
      </c>
      <c r="K17">
        <v>16.510000000000002</v>
      </c>
      <c r="L17">
        <f t="shared" si="0"/>
        <v>2476.5000000000005</v>
      </c>
      <c r="M17" t="s">
        <v>16</v>
      </c>
      <c r="N17">
        <v>1.2</v>
      </c>
      <c r="O17">
        <v>1.19</v>
      </c>
      <c r="P17">
        <f t="shared" si="1"/>
        <v>30598.000998330193</v>
      </c>
      <c r="Q17">
        <f t="shared" si="2"/>
        <v>4589700.1497495286</v>
      </c>
    </row>
    <row r="18" spans="1:17" x14ac:dyDescent="0.35">
      <c r="A18" t="s">
        <v>3</v>
      </c>
      <c r="B18" s="9" t="s">
        <v>61</v>
      </c>
      <c r="C18" s="3">
        <f>C17/C19</f>
        <v>0.12835851548670973</v>
      </c>
      <c r="D18" s="3">
        <f t="shared" ref="D18:G18" si="3">D17/D19</f>
        <v>0.18336930783815675</v>
      </c>
      <c r="E18" s="3">
        <f t="shared" si="3"/>
        <v>0.35111627190919104</v>
      </c>
      <c r="F18" s="3">
        <f t="shared" si="3"/>
        <v>0.35111627190919104</v>
      </c>
      <c r="G18" s="3">
        <f t="shared" si="3"/>
        <v>0.67966356226199476</v>
      </c>
    </row>
    <row r="19" spans="1:17" x14ac:dyDescent="0.35">
      <c r="A19" t="s">
        <v>3</v>
      </c>
      <c r="B19" s="9" t="s">
        <v>17</v>
      </c>
      <c r="C19" s="9">
        <v>8354812</v>
      </c>
      <c r="D19" s="9">
        <v>8354812</v>
      </c>
      <c r="E19" s="9">
        <v>8354812</v>
      </c>
      <c r="F19" s="9">
        <v>8354812</v>
      </c>
      <c r="G19" s="9">
        <v>8354812</v>
      </c>
    </row>
    <row r="20" spans="1:17" x14ac:dyDescent="0.35">
      <c r="A20" t="s">
        <v>14</v>
      </c>
      <c r="B20" s="9" t="s">
        <v>56</v>
      </c>
      <c r="C20" s="9">
        <f>$L$6*0.7/1000</f>
        <v>1.0143</v>
      </c>
      <c r="D20" s="9">
        <f>$L$6/1000</f>
        <v>1.4490000000000001</v>
      </c>
      <c r="E20" s="9">
        <f>$L$7/1000</f>
        <v>1.5509999999999999</v>
      </c>
      <c r="F20" s="9">
        <f>$L$7/1000</f>
        <v>1.5509999999999999</v>
      </c>
      <c r="G20" s="9">
        <f>$L$8/1000</f>
        <v>1.7865</v>
      </c>
    </row>
    <row r="21" spans="1:17" x14ac:dyDescent="0.35">
      <c r="A21" t="s">
        <v>14</v>
      </c>
      <c r="B21" s="9" t="s">
        <v>57</v>
      </c>
      <c r="C21" s="9">
        <v>6</v>
      </c>
      <c r="D21" s="9">
        <v>7</v>
      </c>
      <c r="E21" s="9">
        <v>8</v>
      </c>
      <c r="F21" s="9">
        <v>8</v>
      </c>
      <c r="G21" s="9">
        <v>8</v>
      </c>
    </row>
    <row r="22" spans="1:17" x14ac:dyDescent="0.35">
      <c r="A22" t="s">
        <v>14</v>
      </c>
      <c r="B22" s="9" t="s">
        <v>58</v>
      </c>
      <c r="C22" s="9">
        <v>5</v>
      </c>
      <c r="D22" s="9">
        <v>5</v>
      </c>
      <c r="E22" s="9">
        <v>5</v>
      </c>
      <c r="F22" s="9">
        <v>5</v>
      </c>
      <c r="G22" s="9">
        <v>5</v>
      </c>
    </row>
    <row r="23" spans="1:17" x14ac:dyDescent="0.35">
      <c r="A23" t="s">
        <v>14</v>
      </c>
      <c r="B23" s="9" t="s">
        <v>59</v>
      </c>
      <c r="C23" s="9">
        <v>2</v>
      </c>
      <c r="D23" s="9">
        <v>2</v>
      </c>
      <c r="E23" s="9">
        <v>2</v>
      </c>
      <c r="F23" s="9">
        <v>2</v>
      </c>
      <c r="G23" s="9">
        <v>2</v>
      </c>
    </row>
    <row r="24" spans="1:17" x14ac:dyDescent="0.35">
      <c r="A24" t="s">
        <v>14</v>
      </c>
      <c r="B24" s="9" t="s">
        <v>60</v>
      </c>
      <c r="C24" s="9">
        <v>0.3</v>
      </c>
      <c r="D24" s="9">
        <v>0.3</v>
      </c>
      <c r="E24" s="9">
        <v>0.3</v>
      </c>
      <c r="F24" s="9">
        <v>0.3</v>
      </c>
      <c r="G24" s="9">
        <v>0.3</v>
      </c>
    </row>
    <row r="25" spans="1:17" x14ac:dyDescent="0.35">
      <c r="A25" t="s">
        <v>14</v>
      </c>
      <c r="B25" s="9" t="s">
        <v>4</v>
      </c>
      <c r="C25" s="9">
        <v>45.6</v>
      </c>
      <c r="D25" s="9">
        <v>45.6</v>
      </c>
      <c r="E25" s="9">
        <v>45.6</v>
      </c>
      <c r="F25" s="9">
        <v>45.6</v>
      </c>
      <c r="G25" s="9">
        <v>45.6</v>
      </c>
    </row>
    <row r="26" spans="1:17" x14ac:dyDescent="0.35">
      <c r="A26" t="s">
        <v>14</v>
      </c>
      <c r="B26" s="9" t="s">
        <v>5</v>
      </c>
      <c r="C26" s="3">
        <v>2.93</v>
      </c>
      <c r="D26" s="3">
        <v>2.93</v>
      </c>
      <c r="E26" s="3">
        <v>2.93</v>
      </c>
      <c r="F26" s="3">
        <v>2.93</v>
      </c>
      <c r="G26" s="3">
        <v>2.93</v>
      </c>
    </row>
    <row r="27" spans="1:17" x14ac:dyDescent="0.35">
      <c r="A27" t="s">
        <v>14</v>
      </c>
      <c r="B27" s="9" t="s">
        <v>6</v>
      </c>
      <c r="C27" s="3"/>
      <c r="D27" s="3"/>
      <c r="E27" s="3"/>
      <c r="F27" s="3"/>
      <c r="G27" s="3"/>
    </row>
    <row r="28" spans="1:17" x14ac:dyDescent="0.35">
      <c r="A28" t="s">
        <v>14</v>
      </c>
      <c r="B28" s="9" t="s">
        <v>7</v>
      </c>
      <c r="C28" s="3">
        <v>0.34</v>
      </c>
      <c r="D28" s="3">
        <v>0.34</v>
      </c>
      <c r="E28" s="3">
        <v>0.34</v>
      </c>
      <c r="F28" s="3">
        <v>0.34</v>
      </c>
      <c r="G28" s="3">
        <v>0.34</v>
      </c>
    </row>
    <row r="29" spans="1:17" x14ac:dyDescent="0.35">
      <c r="A29" t="s">
        <v>14</v>
      </c>
      <c r="B29" s="9" t="s">
        <v>8</v>
      </c>
      <c r="C29" s="9">
        <v>0.62666666666666671</v>
      </c>
      <c r="D29" s="9">
        <v>0.62666666666666671</v>
      </c>
      <c r="E29" s="9">
        <v>0.62666666666666671</v>
      </c>
      <c r="F29" s="9">
        <v>0.62666666666666671</v>
      </c>
      <c r="G29" s="9">
        <v>0.62666666666666671</v>
      </c>
    </row>
    <row r="30" spans="1:17" x14ac:dyDescent="0.35">
      <c r="A30" t="s">
        <v>14</v>
      </c>
      <c r="B30" s="9" t="s">
        <v>9</v>
      </c>
      <c r="C30" s="3">
        <v>0.96</v>
      </c>
      <c r="D30" s="3">
        <v>0.96</v>
      </c>
      <c r="E30" s="3">
        <v>0.96</v>
      </c>
      <c r="F30" s="3">
        <v>0.96</v>
      </c>
      <c r="G30" s="3">
        <v>0.96</v>
      </c>
    </row>
    <row r="31" spans="1:17" x14ac:dyDescent="0.35">
      <c r="A31" t="s">
        <v>14</v>
      </c>
      <c r="B31" s="9" t="s">
        <v>10</v>
      </c>
      <c r="C31" s="9">
        <v>0.38800000000000001</v>
      </c>
      <c r="D31" s="9">
        <v>0.38800000000000001</v>
      </c>
      <c r="E31" s="9">
        <v>0.38800000000000001</v>
      </c>
      <c r="F31" s="9">
        <v>0.38800000000000001</v>
      </c>
      <c r="G31" s="9">
        <v>0.38800000000000001</v>
      </c>
    </row>
    <row r="32" spans="1:17" x14ac:dyDescent="0.35">
      <c r="A32" t="s">
        <v>14</v>
      </c>
      <c r="B32" s="9" t="s">
        <v>11</v>
      </c>
      <c r="C32" s="9">
        <v>0.35599999999999998</v>
      </c>
      <c r="D32" s="9">
        <v>0.35599999999999998</v>
      </c>
      <c r="E32" s="9">
        <v>0.35599999999999998</v>
      </c>
      <c r="F32" s="9">
        <v>0.35599999999999998</v>
      </c>
      <c r="G32" s="9">
        <v>0.35599999999999998</v>
      </c>
    </row>
    <row r="33" spans="1:7" x14ac:dyDescent="0.35">
      <c r="A33" t="s">
        <v>14</v>
      </c>
      <c r="B33" s="9" t="s">
        <v>12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</row>
    <row r="34" spans="1:7" x14ac:dyDescent="0.35">
      <c r="A34" t="s">
        <v>14</v>
      </c>
      <c r="B34" s="9" t="s">
        <v>13</v>
      </c>
      <c r="C34" s="9">
        <v>2.36</v>
      </c>
      <c r="D34" s="9">
        <v>2.36</v>
      </c>
      <c r="E34" s="9">
        <v>2.36</v>
      </c>
      <c r="F34" s="9">
        <v>2.36</v>
      </c>
      <c r="G34" s="9">
        <v>2.36</v>
      </c>
    </row>
    <row r="35" spans="1:7" x14ac:dyDescent="0.35">
      <c r="A35" t="s">
        <v>14</v>
      </c>
      <c r="B35" s="9" t="s">
        <v>18</v>
      </c>
      <c r="C35" s="9">
        <f>$Q$6*0.7</f>
        <v>1383174.993240403</v>
      </c>
      <c r="D35" s="9">
        <f>$Q$6</f>
        <v>1975964.2760577186</v>
      </c>
      <c r="E35" s="9">
        <f>$Q$6</f>
        <v>1975964.2760577186</v>
      </c>
      <c r="F35" s="9">
        <f>$Q$6</f>
        <v>1975964.2760577186</v>
      </c>
      <c r="G35" s="9">
        <f>$Q$6</f>
        <v>1975964.2760577186</v>
      </c>
    </row>
    <row r="36" spans="1:7" x14ac:dyDescent="0.35">
      <c r="A36" t="s">
        <v>14</v>
      </c>
      <c r="B36" s="9" t="s">
        <v>61</v>
      </c>
      <c r="C36" s="3">
        <f>C35/C37</f>
        <v>0.16555429293207352</v>
      </c>
      <c r="D36" s="3">
        <f t="shared" ref="D36:G36" si="4">D35/D37</f>
        <v>0.23650613276010501</v>
      </c>
      <c r="E36" s="3">
        <f t="shared" si="4"/>
        <v>0.23650613276010501</v>
      </c>
      <c r="F36" s="3">
        <f t="shared" si="4"/>
        <v>0.23650613276010501</v>
      </c>
      <c r="G36" s="3">
        <f t="shared" si="4"/>
        <v>0.23650613276010501</v>
      </c>
    </row>
    <row r="37" spans="1:7" x14ac:dyDescent="0.35">
      <c r="A37" t="s">
        <v>14</v>
      </c>
      <c r="B37" s="9" t="s">
        <v>17</v>
      </c>
      <c r="C37" s="9">
        <v>8354812</v>
      </c>
      <c r="D37" s="9">
        <v>8354812</v>
      </c>
      <c r="E37" s="9">
        <v>8354812</v>
      </c>
      <c r="F37" s="9">
        <v>8354812</v>
      </c>
      <c r="G37" s="9">
        <v>8354812</v>
      </c>
    </row>
    <row r="38" spans="1:7" x14ac:dyDescent="0.35">
      <c r="A38" t="s">
        <v>15</v>
      </c>
      <c r="B38" s="9" t="s">
        <v>56</v>
      </c>
      <c r="C38" s="9">
        <f>$L$10*0.7/1000</f>
        <v>0.85994999999999988</v>
      </c>
      <c r="D38" s="9">
        <f>$L$10/1000</f>
        <v>1.2284999999999999</v>
      </c>
      <c r="E38" s="9">
        <f>$L$11/1000</f>
        <v>1.4490000000000001</v>
      </c>
      <c r="F38" s="9">
        <f>$L$11/1000</f>
        <v>1.4490000000000001</v>
      </c>
      <c r="G38" s="9">
        <f>$L$12/1000</f>
        <v>1.7940000000000003</v>
      </c>
    </row>
    <row r="39" spans="1:7" x14ac:dyDescent="0.35">
      <c r="A39" t="s">
        <v>15</v>
      </c>
      <c r="B39" s="9" t="s">
        <v>57</v>
      </c>
      <c r="C39" s="9">
        <v>3.6206896551724137</v>
      </c>
      <c r="D39" s="9">
        <v>3.6206896551724137</v>
      </c>
      <c r="E39" s="9">
        <v>4.931034482758621</v>
      </c>
      <c r="F39" s="9">
        <v>7.2413793103448274</v>
      </c>
      <c r="G39" s="9">
        <v>4.931034482758621</v>
      </c>
    </row>
    <row r="40" spans="1:7" x14ac:dyDescent="0.35">
      <c r="A40" t="s">
        <v>15</v>
      </c>
      <c r="B40" s="9" t="s">
        <v>58</v>
      </c>
      <c r="C40" s="9">
        <v>14.413793103448276</v>
      </c>
      <c r="D40" s="9">
        <v>14.413793103448276</v>
      </c>
      <c r="E40" s="9">
        <v>7.5172413793103452</v>
      </c>
      <c r="F40" s="9">
        <v>4.068965517241379</v>
      </c>
      <c r="G40" s="9">
        <v>7.5172413793103452</v>
      </c>
    </row>
    <row r="41" spans="1:7" x14ac:dyDescent="0.35">
      <c r="A41" t="s">
        <v>15</v>
      </c>
      <c r="B41" s="9" t="s">
        <v>59</v>
      </c>
      <c r="C41" s="9">
        <v>4.068965517241379</v>
      </c>
      <c r="D41" s="9">
        <v>4.068965517241379</v>
      </c>
      <c r="E41" s="9">
        <v>4.068965517241379</v>
      </c>
      <c r="F41" s="9">
        <v>4.068965517241379</v>
      </c>
      <c r="G41" s="9">
        <v>4.068965517241379</v>
      </c>
    </row>
    <row r="42" spans="1:7" x14ac:dyDescent="0.35">
      <c r="A42" t="s">
        <v>15</v>
      </c>
      <c r="B42" s="9" t="s">
        <v>60</v>
      </c>
      <c r="C42" s="9">
        <v>0.76666666666666661</v>
      </c>
      <c r="D42" s="9">
        <v>0.76666666666666661</v>
      </c>
      <c r="E42" s="9">
        <v>0.76666666666666661</v>
      </c>
      <c r="F42" s="9">
        <v>0.76666666666666661</v>
      </c>
      <c r="G42" s="9">
        <v>0.76666666666666661</v>
      </c>
    </row>
    <row r="43" spans="1:7" x14ac:dyDescent="0.35">
      <c r="A43" t="s">
        <v>15</v>
      </c>
      <c r="B43" s="9" t="s">
        <v>4</v>
      </c>
      <c r="C43" s="9">
        <v>45.6</v>
      </c>
      <c r="D43" s="9">
        <v>45.6</v>
      </c>
      <c r="E43" s="9">
        <v>45.6</v>
      </c>
      <c r="F43" s="9">
        <v>45.6</v>
      </c>
      <c r="G43" s="9">
        <v>45.6</v>
      </c>
    </row>
    <row r="44" spans="1:7" x14ac:dyDescent="0.35">
      <c r="A44" t="s">
        <v>15</v>
      </c>
      <c r="B44" s="9" t="s">
        <v>5</v>
      </c>
      <c r="C44" s="3">
        <v>2.93</v>
      </c>
      <c r="D44" s="3">
        <v>2.93</v>
      </c>
      <c r="E44" s="3">
        <v>2.93</v>
      </c>
      <c r="F44" s="3">
        <v>2.93</v>
      </c>
      <c r="G44" s="3">
        <v>2.93</v>
      </c>
    </row>
    <row r="45" spans="1:7" x14ac:dyDescent="0.35">
      <c r="A45" t="s">
        <v>15</v>
      </c>
      <c r="B45" s="9" t="s">
        <v>6</v>
      </c>
      <c r="C45" s="3"/>
      <c r="D45" s="3"/>
      <c r="E45" s="3"/>
      <c r="F45" s="3"/>
      <c r="G45" s="3"/>
    </row>
    <row r="46" spans="1:7" x14ac:dyDescent="0.35">
      <c r="A46" t="s">
        <v>15</v>
      </c>
      <c r="B46" s="9" t="s">
        <v>7</v>
      </c>
      <c r="C46" s="3">
        <v>0.34</v>
      </c>
      <c r="D46" s="3">
        <v>0.34</v>
      </c>
      <c r="E46" s="3">
        <v>0.34</v>
      </c>
      <c r="F46" s="3">
        <v>0.34</v>
      </c>
      <c r="G46" s="3">
        <v>0.34</v>
      </c>
    </row>
    <row r="47" spans="1:7" x14ac:dyDescent="0.35">
      <c r="A47" t="s">
        <v>15</v>
      </c>
      <c r="B47" s="9" t="s">
        <v>8</v>
      </c>
      <c r="C47" s="9">
        <v>0.62666666666666671</v>
      </c>
      <c r="D47" s="9">
        <v>0.62666666666666671</v>
      </c>
      <c r="E47" s="9">
        <v>0.62666666666666671</v>
      </c>
      <c r="F47" s="9">
        <v>0.62666666666666671</v>
      </c>
      <c r="G47" s="9">
        <v>0.62666666666666671</v>
      </c>
    </row>
    <row r="48" spans="1:7" x14ac:dyDescent="0.35">
      <c r="A48" t="s">
        <v>15</v>
      </c>
      <c r="B48" s="9" t="s">
        <v>9</v>
      </c>
      <c r="C48" s="3">
        <v>0.96</v>
      </c>
      <c r="D48" s="3">
        <v>0.96</v>
      </c>
      <c r="E48" s="3">
        <v>0.96</v>
      </c>
      <c r="F48" s="3">
        <v>0.96</v>
      </c>
      <c r="G48" s="3">
        <v>0.96</v>
      </c>
    </row>
    <row r="49" spans="1:7" x14ac:dyDescent="0.35">
      <c r="A49" t="s">
        <v>15</v>
      </c>
      <c r="B49" s="9" t="s">
        <v>10</v>
      </c>
      <c r="C49" s="9">
        <v>0.38800000000000001</v>
      </c>
      <c r="D49" s="9">
        <v>0.38800000000000001</v>
      </c>
      <c r="E49" s="9">
        <v>0.38800000000000001</v>
      </c>
      <c r="F49" s="9">
        <v>0.38800000000000001</v>
      </c>
      <c r="G49" s="9">
        <v>0.38800000000000001</v>
      </c>
    </row>
    <row r="50" spans="1:7" x14ac:dyDescent="0.35">
      <c r="A50" t="s">
        <v>15</v>
      </c>
      <c r="B50" s="9" t="s">
        <v>11</v>
      </c>
      <c r="C50" s="9">
        <v>0.35599999999999998</v>
      </c>
      <c r="D50" s="9">
        <v>0.35599999999999998</v>
      </c>
      <c r="E50" s="9">
        <v>0.35599999999999998</v>
      </c>
      <c r="F50" s="9">
        <v>0.35599999999999998</v>
      </c>
      <c r="G50" s="9">
        <v>0.35599999999999998</v>
      </c>
    </row>
    <row r="51" spans="1:7" x14ac:dyDescent="0.35">
      <c r="A51" t="s">
        <v>15</v>
      </c>
      <c r="B51" s="9" t="s">
        <v>12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</row>
    <row r="52" spans="1:7" x14ac:dyDescent="0.35">
      <c r="A52" t="s">
        <v>15</v>
      </c>
      <c r="B52" s="9" t="s">
        <v>13</v>
      </c>
      <c r="C52" s="9">
        <v>2.36</v>
      </c>
      <c r="D52" s="9">
        <v>2.36</v>
      </c>
      <c r="E52" s="9">
        <v>2.36</v>
      </c>
      <c r="F52" s="9">
        <v>2.36</v>
      </c>
      <c r="G52" s="9">
        <v>2.36</v>
      </c>
    </row>
    <row r="53" spans="1:7" x14ac:dyDescent="0.35">
      <c r="A53" t="s">
        <v>15</v>
      </c>
      <c r="B53" s="9" t="s">
        <v>18</v>
      </c>
      <c r="C53" s="9">
        <f>$Q$10*0.7</f>
        <v>1473906.8835057036</v>
      </c>
      <c r="D53" s="9">
        <f>$Q$10</f>
        <v>2105581.2621510052</v>
      </c>
      <c r="E53" s="9">
        <f>$Q$10</f>
        <v>2105581.2621510052</v>
      </c>
      <c r="F53" s="9">
        <f>$Q$10</f>
        <v>2105581.2621510052</v>
      </c>
      <c r="G53" s="9">
        <f>$Q$10</f>
        <v>2105581.2621510052</v>
      </c>
    </row>
    <row r="54" spans="1:7" x14ac:dyDescent="0.35">
      <c r="A54" t="s">
        <v>15</v>
      </c>
      <c r="B54" s="9" t="s">
        <v>61</v>
      </c>
      <c r="C54" s="3">
        <f>C53/C55</f>
        <v>0.17641412918755128</v>
      </c>
      <c r="D54" s="3">
        <f t="shared" ref="D54:G54" si="5">D53/D55</f>
        <v>0.25202018455364467</v>
      </c>
      <c r="E54" s="3">
        <f t="shared" si="5"/>
        <v>0.25202018455364467</v>
      </c>
      <c r="F54" s="3">
        <f t="shared" si="5"/>
        <v>0.25202018455364467</v>
      </c>
      <c r="G54" s="3">
        <f t="shared" si="5"/>
        <v>0.25202018455364467</v>
      </c>
    </row>
    <row r="55" spans="1:7" x14ac:dyDescent="0.35">
      <c r="A55" t="s">
        <v>15</v>
      </c>
      <c r="B55" s="9" t="s">
        <v>17</v>
      </c>
      <c r="C55" s="9">
        <v>8354812</v>
      </c>
      <c r="D55" s="9">
        <v>8354812</v>
      </c>
      <c r="E55" s="9">
        <v>8354812</v>
      </c>
      <c r="F55" s="9">
        <v>8354812</v>
      </c>
      <c r="G55" s="9">
        <v>8354812</v>
      </c>
    </row>
    <row r="56" spans="1:7" x14ac:dyDescent="0.35">
      <c r="A56" t="s">
        <v>16</v>
      </c>
      <c r="B56" s="9" t="s">
        <v>56</v>
      </c>
      <c r="C56" s="9">
        <f>$L$14*0.7/1000</f>
        <v>1.1822999999999999</v>
      </c>
      <c r="D56" s="9">
        <f>$L$14/1000</f>
        <v>1.6890000000000001</v>
      </c>
      <c r="E56" s="9">
        <f>$L$15/1000</f>
        <v>1.929</v>
      </c>
      <c r="F56" s="9">
        <f>$L$15/1000</f>
        <v>1.929</v>
      </c>
      <c r="G56" s="9">
        <f>$L$16/1000</f>
        <v>2.3414999999999999</v>
      </c>
    </row>
    <row r="57" spans="1:7" x14ac:dyDescent="0.35">
      <c r="A57" t="s">
        <v>16</v>
      </c>
      <c r="B57" s="9" t="s">
        <v>57</v>
      </c>
      <c r="C57" s="9">
        <v>6.3103448275862073</v>
      </c>
      <c r="D57" s="9">
        <v>6.3103448275862073</v>
      </c>
      <c r="E57" s="9">
        <v>6.3103448275862073</v>
      </c>
      <c r="F57" s="9">
        <v>6.3103448275862073</v>
      </c>
      <c r="G57" s="9">
        <v>6.3103448275862073</v>
      </c>
    </row>
    <row r="58" spans="1:7" x14ac:dyDescent="0.35">
      <c r="A58" t="s">
        <v>16</v>
      </c>
      <c r="B58" s="9" t="s">
        <v>58</v>
      </c>
      <c r="C58" s="9">
        <v>5</v>
      </c>
      <c r="D58" s="9">
        <v>5</v>
      </c>
      <c r="E58" s="9">
        <v>5</v>
      </c>
      <c r="F58" s="9">
        <v>5</v>
      </c>
      <c r="G58" s="9">
        <v>5</v>
      </c>
    </row>
    <row r="59" spans="1:7" x14ac:dyDescent="0.35">
      <c r="A59" t="s">
        <v>16</v>
      </c>
      <c r="B59" s="9" t="s">
        <v>59</v>
      </c>
      <c r="C59" s="9">
        <v>4.7586206896551726</v>
      </c>
      <c r="D59" s="9">
        <v>4.7586206896551726</v>
      </c>
      <c r="E59" s="9">
        <v>4.7586206896551726</v>
      </c>
      <c r="F59" s="9">
        <v>4.7586206896551726</v>
      </c>
      <c r="G59" s="9">
        <v>4.7586206896551726</v>
      </c>
    </row>
    <row r="60" spans="1:7" x14ac:dyDescent="0.35">
      <c r="A60" t="s">
        <v>16</v>
      </c>
      <c r="B60" s="9" t="s">
        <v>60</v>
      </c>
      <c r="C60" s="9">
        <v>0.6333333333333333</v>
      </c>
      <c r="D60" s="9">
        <v>0.6333333333333333</v>
      </c>
      <c r="E60" s="9">
        <v>0.6333333333333333</v>
      </c>
      <c r="F60" s="9">
        <v>0.6333333333333333</v>
      </c>
      <c r="G60" s="9">
        <v>0.6333333333333333</v>
      </c>
    </row>
    <row r="61" spans="1:7" x14ac:dyDescent="0.35">
      <c r="A61" t="s">
        <v>16</v>
      </c>
      <c r="B61" s="9" t="s">
        <v>4</v>
      </c>
      <c r="C61" s="9">
        <v>45.6</v>
      </c>
      <c r="D61" s="9">
        <v>45.6</v>
      </c>
      <c r="E61" s="9">
        <v>45.6</v>
      </c>
      <c r="F61" s="9">
        <v>45.6</v>
      </c>
      <c r="G61" s="9">
        <v>45.6</v>
      </c>
    </row>
    <row r="62" spans="1:7" x14ac:dyDescent="0.35">
      <c r="A62" t="s">
        <v>16</v>
      </c>
      <c r="B62" s="9" t="s">
        <v>5</v>
      </c>
      <c r="C62" s="3">
        <v>2.93</v>
      </c>
      <c r="D62" s="3">
        <v>2.93</v>
      </c>
      <c r="E62" s="3">
        <v>2.93</v>
      </c>
      <c r="F62" s="3">
        <v>2.93</v>
      </c>
      <c r="G62" s="3">
        <v>2.93</v>
      </c>
    </row>
    <row r="63" spans="1:7" x14ac:dyDescent="0.35">
      <c r="A63" t="s">
        <v>16</v>
      </c>
      <c r="B63" s="9" t="s">
        <v>6</v>
      </c>
      <c r="C63" s="3"/>
      <c r="D63" s="3"/>
      <c r="E63" s="3"/>
      <c r="F63" s="3"/>
      <c r="G63" s="3"/>
    </row>
    <row r="64" spans="1:7" x14ac:dyDescent="0.35">
      <c r="A64" t="s">
        <v>16</v>
      </c>
      <c r="B64" s="9" t="s">
        <v>7</v>
      </c>
      <c r="C64" s="3">
        <v>0.34</v>
      </c>
      <c r="D64" s="3">
        <v>0.34</v>
      </c>
      <c r="E64" s="3">
        <v>0.34</v>
      </c>
      <c r="F64" s="3">
        <v>0.34</v>
      </c>
      <c r="G64" s="3">
        <v>0.34</v>
      </c>
    </row>
    <row r="65" spans="1:7" x14ac:dyDescent="0.35">
      <c r="A65" t="s">
        <v>16</v>
      </c>
      <c r="B65" s="9" t="s">
        <v>8</v>
      </c>
      <c r="C65" s="9">
        <v>0.62666666666666671</v>
      </c>
      <c r="D65" s="9">
        <v>0.62666666666666671</v>
      </c>
      <c r="E65" s="9">
        <v>0.62666666666666671</v>
      </c>
      <c r="F65" s="9">
        <v>0.62666666666666671</v>
      </c>
      <c r="G65" s="9">
        <v>0.62666666666666671</v>
      </c>
    </row>
    <row r="66" spans="1:7" x14ac:dyDescent="0.35">
      <c r="A66" t="s">
        <v>16</v>
      </c>
      <c r="B66" s="9" t="s">
        <v>9</v>
      </c>
      <c r="C66" s="3">
        <v>0.96</v>
      </c>
      <c r="D66" s="3">
        <v>0.96</v>
      </c>
      <c r="E66" s="3">
        <v>0.96</v>
      </c>
      <c r="F66" s="3">
        <v>0.96</v>
      </c>
      <c r="G66" s="3">
        <v>0.96</v>
      </c>
    </row>
    <row r="67" spans="1:7" x14ac:dyDescent="0.35">
      <c r="A67" t="s">
        <v>16</v>
      </c>
      <c r="B67" s="9" t="s">
        <v>10</v>
      </c>
      <c r="C67" s="9">
        <v>0.38800000000000001</v>
      </c>
      <c r="D67" s="9">
        <v>0.38800000000000001</v>
      </c>
      <c r="E67" s="9">
        <v>0.38800000000000001</v>
      </c>
      <c r="F67" s="9">
        <v>0.38800000000000001</v>
      </c>
      <c r="G67" s="9">
        <v>0.38800000000000001</v>
      </c>
    </row>
    <row r="68" spans="1:7" x14ac:dyDescent="0.35">
      <c r="A68" t="s">
        <v>16</v>
      </c>
      <c r="B68" s="9" t="s">
        <v>11</v>
      </c>
      <c r="C68" s="9">
        <v>0.35599999999999998</v>
      </c>
      <c r="D68" s="9">
        <v>0.35599999999999998</v>
      </c>
      <c r="E68" s="9">
        <v>0.35599999999999998</v>
      </c>
      <c r="F68" s="9">
        <v>0.35599999999999998</v>
      </c>
      <c r="G68" s="9">
        <v>0.35599999999999998</v>
      </c>
    </row>
    <row r="69" spans="1:7" x14ac:dyDescent="0.35">
      <c r="A69" t="s">
        <v>16</v>
      </c>
      <c r="B69" s="9" t="s">
        <v>12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</row>
    <row r="70" spans="1:7" x14ac:dyDescent="0.35">
      <c r="A70" t="s">
        <v>16</v>
      </c>
      <c r="B70" s="9" t="s">
        <v>13</v>
      </c>
      <c r="C70" s="9">
        <v>2.36</v>
      </c>
      <c r="D70" s="9">
        <v>2.36</v>
      </c>
      <c r="E70" s="9">
        <v>2.36</v>
      </c>
      <c r="F70" s="9">
        <v>2.36</v>
      </c>
      <c r="G70" s="9">
        <v>2.36</v>
      </c>
    </row>
    <row r="71" spans="1:7" x14ac:dyDescent="0.35">
      <c r="A71" t="s">
        <v>16</v>
      </c>
      <c r="B71" s="9" t="s">
        <v>18</v>
      </c>
      <c r="C71" s="9">
        <f>$Q$14*0.7</f>
        <v>1429741.5059832798</v>
      </c>
      <c r="D71" s="9">
        <f>$Q$14</f>
        <v>2042487.8656903997</v>
      </c>
      <c r="E71" s="9">
        <f>$Q$14</f>
        <v>2042487.8656903997</v>
      </c>
      <c r="F71" s="9">
        <f>$Q$14</f>
        <v>2042487.8656903997</v>
      </c>
      <c r="G71" s="9">
        <f>$Q$14</f>
        <v>2042487.8656903997</v>
      </c>
    </row>
    <row r="72" spans="1:7" x14ac:dyDescent="0.35">
      <c r="A72" t="s">
        <v>16</v>
      </c>
      <c r="B72" s="9" t="s">
        <v>61</v>
      </c>
      <c r="C72" s="3">
        <f>C71/C73</f>
        <v>0.1711279088007342</v>
      </c>
      <c r="D72" s="3">
        <f t="shared" ref="D72:G72" si="6">D71/D73</f>
        <v>0.24446844114390601</v>
      </c>
      <c r="E72" s="3">
        <f t="shared" si="6"/>
        <v>0.24446844114390601</v>
      </c>
      <c r="F72" s="3">
        <f t="shared" si="6"/>
        <v>0.24446844114390601</v>
      </c>
      <c r="G72" s="3">
        <f t="shared" si="6"/>
        <v>0.24446844114390601</v>
      </c>
    </row>
    <row r="73" spans="1:7" x14ac:dyDescent="0.35">
      <c r="A73" t="s">
        <v>16</v>
      </c>
      <c r="B73" s="9" t="s">
        <v>17</v>
      </c>
      <c r="C73" s="9">
        <v>8354812</v>
      </c>
      <c r="D73" s="9">
        <v>8354812</v>
      </c>
      <c r="E73" s="9">
        <v>8354812</v>
      </c>
      <c r="F73" s="9">
        <v>8354812</v>
      </c>
      <c r="G73" s="9">
        <v>8354812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C9AE-3799-45D9-B9D7-3DF21F9088D0}">
  <dimension ref="A1:R73"/>
  <sheetViews>
    <sheetView workbookViewId="0">
      <selection activeCell="C1" sqref="C1:G1048576"/>
    </sheetView>
  </sheetViews>
  <sheetFormatPr baseColWidth="10" defaultRowHeight="14.5" x14ac:dyDescent="0.35"/>
  <cols>
    <col min="2" max="2" width="26.1796875" style="9" bestFit="1" customWidth="1"/>
    <col min="3" max="7" width="11.453125" style="9"/>
  </cols>
  <sheetData>
    <row r="1" spans="1:18" x14ac:dyDescent="0.35">
      <c r="A1" t="s">
        <v>1</v>
      </c>
      <c r="B1" s="9" t="s">
        <v>2</v>
      </c>
      <c r="C1" s="9" t="s">
        <v>48</v>
      </c>
      <c r="D1" s="9" t="s">
        <v>49</v>
      </c>
      <c r="E1" s="9" t="s">
        <v>50</v>
      </c>
      <c r="F1" s="9" t="s">
        <v>51</v>
      </c>
      <c r="G1" s="9" t="s">
        <v>52</v>
      </c>
      <c r="I1" t="s">
        <v>28</v>
      </c>
      <c r="J1" t="s">
        <v>29</v>
      </c>
      <c r="K1" t="s">
        <v>30</v>
      </c>
      <c r="L1" t="s">
        <v>53</v>
      </c>
      <c r="M1" t="s">
        <v>31</v>
      </c>
      <c r="N1" t="s">
        <v>32</v>
      </c>
      <c r="O1" t="s">
        <v>33</v>
      </c>
      <c r="P1" t="s">
        <v>34</v>
      </c>
      <c r="Q1" t="s">
        <v>54</v>
      </c>
      <c r="R1" t="s">
        <v>55</v>
      </c>
    </row>
    <row r="2" spans="1:18" x14ac:dyDescent="0.35">
      <c r="A2" t="s">
        <v>3</v>
      </c>
      <c r="B2" s="9" t="s">
        <v>56</v>
      </c>
      <c r="C2" s="9">
        <f>$L$2*0.7/1000</f>
        <v>1.2368999999999999</v>
      </c>
      <c r="D2" s="9">
        <f>$L$2/1000</f>
        <v>1.7669999999999999</v>
      </c>
      <c r="E2" s="9">
        <f>$L$3/1000</f>
        <v>1.9470000000000001</v>
      </c>
      <c r="F2" s="9">
        <f>$L$3/1000</f>
        <v>1.9470000000000001</v>
      </c>
      <c r="G2" s="9">
        <f>$L$4/1000</f>
        <v>2.3414999999999999</v>
      </c>
      <c r="I2" t="s">
        <v>25</v>
      </c>
      <c r="J2">
        <v>8045.4921105173999</v>
      </c>
      <c r="K2">
        <v>11.78</v>
      </c>
      <c r="L2">
        <f>K2*$R$2</f>
        <v>1767</v>
      </c>
      <c r="M2" t="s">
        <v>3</v>
      </c>
      <c r="N2">
        <v>1.1000000000000001</v>
      </c>
      <c r="O2">
        <v>1.19</v>
      </c>
      <c r="P2">
        <f>J2*N2*O2</f>
        <v>10531.549172667277</v>
      </c>
      <c r="Q2">
        <f>P2*$R$2</f>
        <v>1579732.3759000916</v>
      </c>
      <c r="R2">
        <v>150</v>
      </c>
    </row>
    <row r="3" spans="1:18" x14ac:dyDescent="0.35">
      <c r="A3" t="s">
        <v>3</v>
      </c>
      <c r="B3" s="9" t="s">
        <v>57</v>
      </c>
      <c r="C3" s="9">
        <v>6</v>
      </c>
      <c r="D3" s="9">
        <v>7</v>
      </c>
      <c r="E3" s="9">
        <v>8</v>
      </c>
      <c r="F3" s="9">
        <v>8</v>
      </c>
      <c r="G3" s="9">
        <v>8</v>
      </c>
      <c r="I3" t="s">
        <v>26</v>
      </c>
      <c r="J3">
        <v>14754.17983888599</v>
      </c>
      <c r="K3">
        <v>12.98</v>
      </c>
      <c r="L3">
        <f t="shared" ref="L3:L17" si="0">K3*$R$2</f>
        <v>1947</v>
      </c>
      <c r="M3" t="s">
        <v>3</v>
      </c>
      <c r="N3">
        <v>1.1499999999999999</v>
      </c>
      <c r="O3">
        <v>1.19</v>
      </c>
      <c r="P3">
        <f t="shared" ref="P3:P17" si="1">J3*N3*O3</f>
        <v>20191.095109515474</v>
      </c>
      <c r="Q3">
        <f t="shared" ref="Q3:Q17" si="2">P3*$R$2</f>
        <v>3028664.2664273214</v>
      </c>
    </row>
    <row r="4" spans="1:18" x14ac:dyDescent="0.35">
      <c r="A4" t="s">
        <v>3</v>
      </c>
      <c r="B4" s="9" t="s">
        <v>58</v>
      </c>
      <c r="C4" s="9">
        <v>5</v>
      </c>
      <c r="D4" s="9">
        <v>5</v>
      </c>
      <c r="E4" s="9">
        <v>5</v>
      </c>
      <c r="F4" s="9">
        <v>5</v>
      </c>
      <c r="G4" s="9">
        <v>5</v>
      </c>
      <c r="I4" t="s">
        <v>27</v>
      </c>
      <c r="J4">
        <v>27354.400139197391</v>
      </c>
      <c r="K4">
        <v>15.61</v>
      </c>
      <c r="L4">
        <f t="shared" si="0"/>
        <v>2341.5</v>
      </c>
      <c r="M4" t="s">
        <v>3</v>
      </c>
      <c r="N4">
        <v>1.2</v>
      </c>
      <c r="O4">
        <v>1.19</v>
      </c>
      <c r="P4">
        <f t="shared" si="1"/>
        <v>39062.083398773866</v>
      </c>
      <c r="Q4">
        <f t="shared" si="2"/>
        <v>5859312.5098160803</v>
      </c>
    </row>
    <row r="5" spans="1:18" x14ac:dyDescent="0.35">
      <c r="A5" t="s">
        <v>3</v>
      </c>
      <c r="B5" s="9" t="s">
        <v>59</v>
      </c>
      <c r="C5" s="9">
        <v>2</v>
      </c>
      <c r="D5" s="9">
        <v>2</v>
      </c>
      <c r="E5" s="9">
        <v>2</v>
      </c>
      <c r="F5" s="9">
        <v>2</v>
      </c>
      <c r="G5" s="9">
        <v>2</v>
      </c>
      <c r="I5" t="s">
        <v>0</v>
      </c>
      <c r="J5">
        <v>16989.450791985579</v>
      </c>
      <c r="K5">
        <v>16.27</v>
      </c>
      <c r="L5">
        <f t="shared" si="0"/>
        <v>2440.5</v>
      </c>
      <c r="M5" t="s">
        <v>3</v>
      </c>
      <c r="N5">
        <v>1.2</v>
      </c>
      <c r="O5">
        <v>1.19</v>
      </c>
      <c r="P5">
        <f t="shared" si="1"/>
        <v>24260.935730955407</v>
      </c>
      <c r="Q5">
        <f t="shared" si="2"/>
        <v>3639140.3596433112</v>
      </c>
    </row>
    <row r="6" spans="1:18" x14ac:dyDescent="0.35">
      <c r="A6" t="s">
        <v>3</v>
      </c>
      <c r="B6" s="9" t="s">
        <v>60</v>
      </c>
      <c r="C6" s="9">
        <v>0.33333333333333331</v>
      </c>
      <c r="D6" s="9">
        <v>0.33333333333333331</v>
      </c>
      <c r="E6" s="9">
        <v>0.33333333333333331</v>
      </c>
      <c r="F6" s="9">
        <v>0.33333333333333331</v>
      </c>
      <c r="G6" s="9">
        <v>0.33333333333333331</v>
      </c>
      <c r="I6" t="s">
        <v>25</v>
      </c>
      <c r="J6">
        <v>9689.3888357210053</v>
      </c>
      <c r="K6">
        <v>8.68</v>
      </c>
      <c r="L6">
        <f t="shared" si="0"/>
        <v>1302</v>
      </c>
      <c r="M6" t="s">
        <v>14</v>
      </c>
      <c r="N6">
        <v>1.1000000000000001</v>
      </c>
      <c r="O6">
        <v>1.19</v>
      </c>
      <c r="P6">
        <f t="shared" si="1"/>
        <v>12683.409985958797</v>
      </c>
      <c r="Q6">
        <f t="shared" si="2"/>
        <v>1902511.4978938196</v>
      </c>
    </row>
    <row r="7" spans="1:18" x14ac:dyDescent="0.35">
      <c r="A7" t="s">
        <v>3</v>
      </c>
      <c r="B7" s="9" t="s">
        <v>4</v>
      </c>
      <c r="C7" s="9">
        <v>45.6</v>
      </c>
      <c r="D7" s="9">
        <v>45.6</v>
      </c>
      <c r="E7" s="9">
        <v>45.6</v>
      </c>
      <c r="F7" s="9">
        <v>45.6</v>
      </c>
      <c r="G7" s="9">
        <v>45.6</v>
      </c>
      <c r="I7" t="s">
        <v>26</v>
      </c>
      <c r="J7">
        <v>16829.516270704011</v>
      </c>
      <c r="K7">
        <v>9.33</v>
      </c>
      <c r="L7">
        <f t="shared" si="0"/>
        <v>1399.5</v>
      </c>
      <c r="M7" t="s">
        <v>14</v>
      </c>
      <c r="N7">
        <v>1.1499999999999999</v>
      </c>
      <c r="O7">
        <v>1.19</v>
      </c>
      <c r="P7">
        <f t="shared" si="1"/>
        <v>23031.193016458434</v>
      </c>
      <c r="Q7">
        <f t="shared" si="2"/>
        <v>3454678.952468765</v>
      </c>
    </row>
    <row r="8" spans="1:18" x14ac:dyDescent="0.35">
      <c r="A8" t="s">
        <v>3</v>
      </c>
      <c r="B8" s="9" t="s">
        <v>5</v>
      </c>
      <c r="C8" s="3">
        <v>2.93</v>
      </c>
      <c r="D8" s="3">
        <v>2.93</v>
      </c>
      <c r="E8" s="3">
        <v>2.93</v>
      </c>
      <c r="F8" s="3">
        <v>2.93</v>
      </c>
      <c r="G8" s="3">
        <v>2.93</v>
      </c>
      <c r="I8" t="s">
        <v>27</v>
      </c>
      <c r="J8">
        <v>30424.912469756091</v>
      </c>
      <c r="K8">
        <v>10.74</v>
      </c>
      <c r="L8">
        <f t="shared" si="0"/>
        <v>1611</v>
      </c>
      <c r="M8" t="s">
        <v>14</v>
      </c>
      <c r="N8">
        <v>1.2</v>
      </c>
      <c r="O8">
        <v>1.19</v>
      </c>
      <c r="P8">
        <f t="shared" si="1"/>
        <v>43446.775006811695</v>
      </c>
      <c r="Q8">
        <f t="shared" si="2"/>
        <v>6517016.251021754</v>
      </c>
    </row>
    <row r="9" spans="1:18" x14ac:dyDescent="0.35">
      <c r="A9" t="s">
        <v>3</v>
      </c>
      <c r="B9" s="9" t="s">
        <v>6</v>
      </c>
      <c r="C9" s="3"/>
      <c r="D9" s="3"/>
      <c r="E9" s="3"/>
      <c r="F9" s="3"/>
      <c r="G9" s="3"/>
      <c r="I9" t="s">
        <v>0</v>
      </c>
      <c r="J9">
        <v>19749.114695051168</v>
      </c>
      <c r="K9">
        <v>11.32</v>
      </c>
      <c r="L9">
        <f t="shared" si="0"/>
        <v>1698</v>
      </c>
      <c r="M9" t="s">
        <v>14</v>
      </c>
      <c r="N9">
        <v>1.2</v>
      </c>
      <c r="O9">
        <v>1.19</v>
      </c>
      <c r="P9">
        <f t="shared" si="1"/>
        <v>28201.735784533066</v>
      </c>
      <c r="Q9">
        <f t="shared" si="2"/>
        <v>4230260.3676799601</v>
      </c>
    </row>
    <row r="10" spans="1:18" x14ac:dyDescent="0.35">
      <c r="A10" t="s">
        <v>3</v>
      </c>
      <c r="B10" s="9" t="s">
        <v>7</v>
      </c>
      <c r="C10" s="3">
        <v>0.34</v>
      </c>
      <c r="D10" s="3">
        <v>0.34</v>
      </c>
      <c r="E10" s="3">
        <v>0.34</v>
      </c>
      <c r="F10" s="3">
        <v>0.34</v>
      </c>
      <c r="G10" s="3">
        <v>0.34</v>
      </c>
      <c r="I10" t="s">
        <v>25</v>
      </c>
      <c r="J10">
        <v>9804.1190533314857</v>
      </c>
      <c r="K10">
        <v>6.47</v>
      </c>
      <c r="L10">
        <f t="shared" si="0"/>
        <v>970.5</v>
      </c>
      <c r="M10" t="s">
        <v>15</v>
      </c>
      <c r="N10">
        <v>1.1000000000000001</v>
      </c>
      <c r="O10">
        <v>1.19</v>
      </c>
      <c r="P10">
        <f t="shared" si="1"/>
        <v>12833.591840810914</v>
      </c>
      <c r="Q10">
        <f t="shared" si="2"/>
        <v>1925038.7761216371</v>
      </c>
    </row>
    <row r="11" spans="1:18" x14ac:dyDescent="0.35">
      <c r="A11" t="s">
        <v>3</v>
      </c>
      <c r="B11" s="9" t="s">
        <v>8</v>
      </c>
      <c r="C11" s="9">
        <v>0.81333333333333335</v>
      </c>
      <c r="D11" s="9">
        <v>0.81333333333333335</v>
      </c>
      <c r="E11" s="9">
        <v>0.81333333333333335</v>
      </c>
      <c r="F11" s="9">
        <v>0.81333333333333335</v>
      </c>
      <c r="G11" s="9">
        <v>0.81333333333333335</v>
      </c>
      <c r="I11" t="s">
        <v>26</v>
      </c>
      <c r="J11">
        <v>17333.569934958879</v>
      </c>
      <c r="K11">
        <v>7.92</v>
      </c>
      <c r="L11">
        <f t="shared" si="0"/>
        <v>1188</v>
      </c>
      <c r="M11" t="s">
        <v>15</v>
      </c>
      <c r="N11">
        <v>1.1499999999999999</v>
      </c>
      <c r="O11">
        <v>1.19</v>
      </c>
      <c r="P11">
        <f t="shared" si="1"/>
        <v>23720.990455991225</v>
      </c>
      <c r="Q11">
        <f t="shared" si="2"/>
        <v>3558148.5683986838</v>
      </c>
    </row>
    <row r="12" spans="1:18" x14ac:dyDescent="0.35">
      <c r="A12" t="s">
        <v>3</v>
      </c>
      <c r="B12" s="9" t="s">
        <v>9</v>
      </c>
      <c r="C12" s="3">
        <v>0.96</v>
      </c>
      <c r="D12" s="3">
        <v>0.96</v>
      </c>
      <c r="E12" s="3">
        <v>0.96</v>
      </c>
      <c r="F12" s="3">
        <v>0.96</v>
      </c>
      <c r="G12" s="3">
        <v>0.96</v>
      </c>
      <c r="I12" t="s">
        <v>27</v>
      </c>
      <c r="J12">
        <v>30164.451823858701</v>
      </c>
      <c r="K12">
        <v>9.4499999999999993</v>
      </c>
      <c r="L12">
        <f t="shared" si="0"/>
        <v>1417.5</v>
      </c>
      <c r="M12" t="s">
        <v>15</v>
      </c>
      <c r="N12">
        <v>1.2</v>
      </c>
      <c r="O12">
        <v>1.19</v>
      </c>
      <c r="P12">
        <f t="shared" si="1"/>
        <v>43074.837204470226</v>
      </c>
      <c r="Q12">
        <f t="shared" si="2"/>
        <v>6461225.5806705337</v>
      </c>
    </row>
    <row r="13" spans="1:18" x14ac:dyDescent="0.35">
      <c r="A13" t="s">
        <v>3</v>
      </c>
      <c r="B13" s="9" t="s">
        <v>10</v>
      </c>
      <c r="C13" s="9">
        <v>0.69399999999999995</v>
      </c>
      <c r="D13" s="9">
        <v>0.69399999999999995</v>
      </c>
      <c r="E13" s="9">
        <v>0.69399999999999995</v>
      </c>
      <c r="F13" s="9">
        <v>0.69399999999999995</v>
      </c>
      <c r="G13" s="9">
        <v>0.69399999999999995</v>
      </c>
      <c r="I13" t="s">
        <v>0</v>
      </c>
      <c r="J13">
        <v>20517.892556284361</v>
      </c>
      <c r="K13">
        <v>10.31</v>
      </c>
      <c r="L13">
        <f t="shared" si="0"/>
        <v>1546.5</v>
      </c>
      <c r="M13" t="s">
        <v>15</v>
      </c>
      <c r="N13">
        <v>1.2</v>
      </c>
      <c r="O13">
        <v>1.19</v>
      </c>
      <c r="P13">
        <f t="shared" si="1"/>
        <v>29299.550570374064</v>
      </c>
      <c r="Q13">
        <f t="shared" si="2"/>
        <v>4394932.5855561094</v>
      </c>
    </row>
    <row r="14" spans="1:18" x14ac:dyDescent="0.35">
      <c r="A14" t="s">
        <v>3</v>
      </c>
      <c r="B14" s="9" t="s">
        <v>11</v>
      </c>
      <c r="C14" s="9">
        <v>0.42799999999999999</v>
      </c>
      <c r="D14" s="9">
        <v>0.42799999999999999</v>
      </c>
      <c r="E14" s="9">
        <v>0.42799999999999999</v>
      </c>
      <c r="F14" s="9">
        <v>0.42799999999999999</v>
      </c>
      <c r="G14" s="9">
        <v>0.42799999999999999</v>
      </c>
      <c r="I14" t="s">
        <v>25</v>
      </c>
      <c r="J14">
        <v>8963.5514546466911</v>
      </c>
      <c r="K14">
        <v>8.14</v>
      </c>
      <c r="L14">
        <f t="shared" si="0"/>
        <v>1221</v>
      </c>
      <c r="M14" t="s">
        <v>16</v>
      </c>
      <c r="N14">
        <v>1.1000000000000001</v>
      </c>
      <c r="O14">
        <v>1.19</v>
      </c>
      <c r="P14">
        <f t="shared" si="1"/>
        <v>11733.288854132519</v>
      </c>
      <c r="Q14">
        <f t="shared" si="2"/>
        <v>1759993.328119878</v>
      </c>
    </row>
    <row r="15" spans="1:18" x14ac:dyDescent="0.35">
      <c r="A15" t="s">
        <v>3</v>
      </c>
      <c r="B15" s="9" t="s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I15" t="s">
        <v>26</v>
      </c>
      <c r="J15">
        <v>15829.20545271626</v>
      </c>
      <c r="K15">
        <v>9.52</v>
      </c>
      <c r="L15">
        <f t="shared" si="0"/>
        <v>1428</v>
      </c>
      <c r="M15" t="s">
        <v>16</v>
      </c>
      <c r="N15">
        <v>1.1499999999999999</v>
      </c>
      <c r="O15">
        <v>1.19</v>
      </c>
      <c r="P15">
        <f t="shared" si="1"/>
        <v>21662.267662042199</v>
      </c>
      <c r="Q15">
        <f t="shared" si="2"/>
        <v>3249340.1493063299</v>
      </c>
    </row>
    <row r="16" spans="1:18" x14ac:dyDescent="0.35">
      <c r="A16" t="s">
        <v>3</v>
      </c>
      <c r="B16" s="9" t="s">
        <v>13</v>
      </c>
      <c r="C16" s="9">
        <v>2.6799999999999997</v>
      </c>
      <c r="D16" s="9">
        <v>2.6799999999999997</v>
      </c>
      <c r="E16" s="9">
        <v>2.6799999999999997</v>
      </c>
      <c r="F16" s="9">
        <v>2.6799999999999997</v>
      </c>
      <c r="G16" s="9">
        <v>2.6799999999999997</v>
      </c>
      <c r="I16" t="s">
        <v>27</v>
      </c>
      <c r="J16">
        <v>28592.534521504709</v>
      </c>
      <c r="K16">
        <v>11.23</v>
      </c>
      <c r="L16">
        <f t="shared" si="0"/>
        <v>1684.5</v>
      </c>
      <c r="M16" t="s">
        <v>16</v>
      </c>
      <c r="N16">
        <v>1.2</v>
      </c>
      <c r="O16">
        <v>1.19</v>
      </c>
      <c r="P16">
        <f t="shared" si="1"/>
        <v>40830.139296708716</v>
      </c>
      <c r="Q16">
        <f t="shared" si="2"/>
        <v>6124520.8945063073</v>
      </c>
    </row>
    <row r="17" spans="1:17" x14ac:dyDescent="0.35">
      <c r="A17" t="s">
        <v>3</v>
      </c>
      <c r="B17" s="9" t="s">
        <v>18</v>
      </c>
      <c r="C17" s="9">
        <f>$Q$2*0.7</f>
        <v>1105812.663130064</v>
      </c>
      <c r="D17" s="9">
        <f>$Q$2</f>
        <v>1579732.3759000916</v>
      </c>
      <c r="E17" s="9">
        <f>$Q$3</f>
        <v>3028664.2664273214</v>
      </c>
      <c r="F17" s="9">
        <f>$Q$3</f>
        <v>3028664.2664273214</v>
      </c>
      <c r="G17" s="9">
        <f>$Q$4</f>
        <v>5859312.5098160803</v>
      </c>
      <c r="I17" t="s">
        <v>0</v>
      </c>
      <c r="J17">
        <v>18351.54063174652</v>
      </c>
      <c r="K17">
        <v>12.2</v>
      </c>
      <c r="L17">
        <f t="shared" si="0"/>
        <v>1830</v>
      </c>
      <c r="M17" t="s">
        <v>16</v>
      </c>
      <c r="N17">
        <v>1.2</v>
      </c>
      <c r="O17">
        <v>1.19</v>
      </c>
      <c r="P17">
        <f t="shared" si="1"/>
        <v>26206.000022134031</v>
      </c>
      <c r="Q17">
        <f t="shared" si="2"/>
        <v>3930900.0033201044</v>
      </c>
    </row>
    <row r="18" spans="1:17" x14ac:dyDescent="0.35">
      <c r="A18" t="s">
        <v>3</v>
      </c>
      <c r="B18" s="9" t="s">
        <v>61</v>
      </c>
      <c r="C18" s="3">
        <f>C17/C19</f>
        <v>0.13235637895024616</v>
      </c>
      <c r="D18" s="3">
        <f t="shared" ref="D18" si="3">D17/D19</f>
        <v>0.18908054135749452</v>
      </c>
      <c r="E18" s="3">
        <f t="shared" ref="E18" si="4">E17/E19</f>
        <v>0.3625053761146656</v>
      </c>
      <c r="F18" s="3">
        <f t="shared" ref="F18" si="5">F17/F19</f>
        <v>0.3625053761146656</v>
      </c>
      <c r="G18" s="3">
        <f t="shared" ref="G18" si="6">G17/G19</f>
        <v>0.70130991694559741</v>
      </c>
    </row>
    <row r="19" spans="1:17" x14ac:dyDescent="0.35">
      <c r="A19" t="s">
        <v>3</v>
      </c>
      <c r="B19" s="9" t="s">
        <v>17</v>
      </c>
      <c r="C19" s="9">
        <v>8354812</v>
      </c>
      <c r="D19" s="9">
        <v>8354812</v>
      </c>
      <c r="E19" s="9">
        <v>8354812</v>
      </c>
      <c r="F19" s="9">
        <v>8354812</v>
      </c>
      <c r="G19" s="9">
        <v>8354812</v>
      </c>
    </row>
    <row r="20" spans="1:17" x14ac:dyDescent="0.35">
      <c r="A20" t="s">
        <v>14</v>
      </c>
      <c r="B20" s="9" t="s">
        <v>56</v>
      </c>
      <c r="C20" s="9">
        <f>$L$6*0.7/1000</f>
        <v>0.91139999999999999</v>
      </c>
      <c r="D20" s="9">
        <f>$L$6/1000</f>
        <v>1.302</v>
      </c>
      <c r="E20" s="9">
        <f>$L$7/1000</f>
        <v>1.3995</v>
      </c>
      <c r="F20" s="9">
        <f>$L$7/1000</f>
        <v>1.3995</v>
      </c>
      <c r="G20" s="9">
        <f>$L$8/1000</f>
        <v>1.611</v>
      </c>
    </row>
    <row r="21" spans="1:17" x14ac:dyDescent="0.35">
      <c r="A21" t="s">
        <v>14</v>
      </c>
      <c r="B21" s="9" t="s">
        <v>57</v>
      </c>
      <c r="C21" s="9">
        <v>6</v>
      </c>
      <c r="D21" s="9">
        <v>7</v>
      </c>
      <c r="E21" s="9">
        <v>8</v>
      </c>
      <c r="F21" s="9">
        <v>8</v>
      </c>
      <c r="G21" s="9">
        <v>8</v>
      </c>
    </row>
    <row r="22" spans="1:17" x14ac:dyDescent="0.35">
      <c r="A22" t="s">
        <v>14</v>
      </c>
      <c r="B22" s="9" t="s">
        <v>58</v>
      </c>
      <c r="C22" s="9">
        <v>5</v>
      </c>
      <c r="D22" s="9">
        <v>5</v>
      </c>
      <c r="E22" s="9">
        <v>5</v>
      </c>
      <c r="F22" s="9">
        <v>5</v>
      </c>
      <c r="G22" s="9">
        <v>5</v>
      </c>
    </row>
    <row r="23" spans="1:17" x14ac:dyDescent="0.35">
      <c r="A23" t="s">
        <v>14</v>
      </c>
      <c r="B23" s="9" t="s">
        <v>59</v>
      </c>
      <c r="C23" s="9">
        <v>2</v>
      </c>
      <c r="D23" s="9">
        <v>2</v>
      </c>
      <c r="E23" s="9">
        <v>2</v>
      </c>
      <c r="F23" s="9">
        <v>2</v>
      </c>
      <c r="G23" s="9">
        <v>2</v>
      </c>
    </row>
    <row r="24" spans="1:17" x14ac:dyDescent="0.35">
      <c r="A24" t="s">
        <v>14</v>
      </c>
      <c r="B24" s="9" t="s">
        <v>60</v>
      </c>
      <c r="C24" s="9">
        <v>0.4</v>
      </c>
      <c r="D24" s="9">
        <v>0.4</v>
      </c>
      <c r="E24" s="9">
        <v>0.4</v>
      </c>
      <c r="F24" s="9">
        <v>0.4</v>
      </c>
      <c r="G24" s="9">
        <v>0.4</v>
      </c>
    </row>
    <row r="25" spans="1:17" x14ac:dyDescent="0.35">
      <c r="A25" t="s">
        <v>14</v>
      </c>
      <c r="B25" s="9" t="s">
        <v>4</v>
      </c>
      <c r="C25" s="9">
        <v>45.6</v>
      </c>
      <c r="D25" s="9">
        <v>45.6</v>
      </c>
      <c r="E25" s="9">
        <v>45.6</v>
      </c>
      <c r="F25" s="9">
        <v>45.6</v>
      </c>
      <c r="G25" s="9">
        <v>45.6</v>
      </c>
    </row>
    <row r="26" spans="1:17" x14ac:dyDescent="0.35">
      <c r="A26" t="s">
        <v>14</v>
      </c>
      <c r="B26" s="9" t="s">
        <v>5</v>
      </c>
      <c r="C26" s="3">
        <v>2.93</v>
      </c>
      <c r="D26" s="3">
        <v>2.93</v>
      </c>
      <c r="E26" s="3">
        <v>2.93</v>
      </c>
      <c r="F26" s="3">
        <v>2.93</v>
      </c>
      <c r="G26" s="3">
        <v>2.93</v>
      </c>
    </row>
    <row r="27" spans="1:17" x14ac:dyDescent="0.35">
      <c r="A27" t="s">
        <v>14</v>
      </c>
      <c r="B27" s="9" t="s">
        <v>6</v>
      </c>
      <c r="C27" s="3"/>
      <c r="D27" s="3"/>
      <c r="E27" s="3"/>
      <c r="F27" s="3"/>
      <c r="G27" s="3"/>
    </row>
    <row r="28" spans="1:17" x14ac:dyDescent="0.35">
      <c r="A28" t="s">
        <v>14</v>
      </c>
      <c r="B28" s="9" t="s">
        <v>7</v>
      </c>
      <c r="C28" s="3">
        <v>0.34</v>
      </c>
      <c r="D28" s="3">
        <v>0.34</v>
      </c>
      <c r="E28" s="3">
        <v>0.34</v>
      </c>
      <c r="F28" s="3">
        <v>0.34</v>
      </c>
      <c r="G28" s="3">
        <v>0.34</v>
      </c>
    </row>
    <row r="29" spans="1:17" x14ac:dyDescent="0.35">
      <c r="A29" t="s">
        <v>14</v>
      </c>
      <c r="B29" s="9" t="s">
        <v>8</v>
      </c>
      <c r="C29" s="9">
        <v>0.81333333333333335</v>
      </c>
      <c r="D29" s="9">
        <v>0.81333333333333335</v>
      </c>
      <c r="E29" s="9">
        <v>0.81333333333333335</v>
      </c>
      <c r="F29" s="9">
        <v>0.81333333333333335</v>
      </c>
      <c r="G29" s="9">
        <v>0.81333333333333335</v>
      </c>
    </row>
    <row r="30" spans="1:17" x14ac:dyDescent="0.35">
      <c r="A30" t="s">
        <v>14</v>
      </c>
      <c r="B30" s="9" t="s">
        <v>9</v>
      </c>
      <c r="C30" s="3">
        <v>0.96</v>
      </c>
      <c r="D30" s="3">
        <v>0.96</v>
      </c>
      <c r="E30" s="3">
        <v>0.96</v>
      </c>
      <c r="F30" s="3">
        <v>0.96</v>
      </c>
      <c r="G30" s="3">
        <v>0.96</v>
      </c>
    </row>
    <row r="31" spans="1:17" x14ac:dyDescent="0.35">
      <c r="A31" t="s">
        <v>14</v>
      </c>
      <c r="B31" s="9" t="s">
        <v>10</v>
      </c>
      <c r="C31" s="9">
        <v>0.69399999999999995</v>
      </c>
      <c r="D31" s="9">
        <v>0.69399999999999995</v>
      </c>
      <c r="E31" s="9">
        <v>0.69399999999999995</v>
      </c>
      <c r="F31" s="9">
        <v>0.69399999999999995</v>
      </c>
      <c r="G31" s="9">
        <v>0.69399999999999995</v>
      </c>
    </row>
    <row r="32" spans="1:17" x14ac:dyDescent="0.35">
      <c r="A32" t="s">
        <v>14</v>
      </c>
      <c r="B32" s="9" t="s">
        <v>11</v>
      </c>
      <c r="C32" s="9">
        <v>0.42799999999999999</v>
      </c>
      <c r="D32" s="9">
        <v>0.42799999999999999</v>
      </c>
      <c r="E32" s="9">
        <v>0.42799999999999999</v>
      </c>
      <c r="F32" s="9">
        <v>0.42799999999999999</v>
      </c>
      <c r="G32" s="9">
        <v>0.42799999999999999</v>
      </c>
    </row>
    <row r="33" spans="1:7" x14ac:dyDescent="0.35">
      <c r="A33" t="s">
        <v>14</v>
      </c>
      <c r="B33" s="9" t="s">
        <v>12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</row>
    <row r="34" spans="1:7" x14ac:dyDescent="0.35">
      <c r="A34" t="s">
        <v>14</v>
      </c>
      <c r="B34" s="9" t="s">
        <v>13</v>
      </c>
      <c r="C34" s="9">
        <v>2.6799999999999997</v>
      </c>
      <c r="D34" s="9">
        <v>2.6799999999999997</v>
      </c>
      <c r="E34" s="9">
        <v>2.6799999999999997</v>
      </c>
      <c r="F34" s="9">
        <v>2.6799999999999997</v>
      </c>
      <c r="G34" s="9">
        <v>2.6799999999999997</v>
      </c>
    </row>
    <row r="35" spans="1:7" x14ac:dyDescent="0.35">
      <c r="A35" t="s">
        <v>14</v>
      </c>
      <c r="B35" s="9" t="s">
        <v>18</v>
      </c>
      <c r="C35" s="9">
        <f>$Q$6*0.7</f>
        <v>1331758.0485256736</v>
      </c>
      <c r="D35" s="9">
        <f>$Q$6</f>
        <v>1902511.4978938196</v>
      </c>
      <c r="E35" s="9">
        <f>$Q$6</f>
        <v>1902511.4978938196</v>
      </c>
      <c r="F35" s="9">
        <f>$Q$6</f>
        <v>1902511.4978938196</v>
      </c>
      <c r="G35" s="9">
        <f>$Q$6</f>
        <v>1902511.4978938196</v>
      </c>
    </row>
    <row r="36" spans="1:7" x14ac:dyDescent="0.35">
      <c r="A36" t="s">
        <v>14</v>
      </c>
      <c r="B36" s="9" t="s">
        <v>61</v>
      </c>
      <c r="C36" s="3">
        <f>C35/C37</f>
        <v>0.15940012157373182</v>
      </c>
      <c r="D36" s="3">
        <f t="shared" ref="D36" si="7">D35/D37</f>
        <v>0.22771445939104548</v>
      </c>
      <c r="E36" s="3">
        <f t="shared" ref="E36" si="8">E35/E37</f>
        <v>0.22771445939104548</v>
      </c>
      <c r="F36" s="3">
        <f t="shared" ref="F36" si="9">F35/F37</f>
        <v>0.22771445939104548</v>
      </c>
      <c r="G36" s="3">
        <f t="shared" ref="G36" si="10">G35/G37</f>
        <v>0.22771445939104548</v>
      </c>
    </row>
    <row r="37" spans="1:7" x14ac:dyDescent="0.35">
      <c r="A37" t="s">
        <v>14</v>
      </c>
      <c r="B37" s="9" t="s">
        <v>17</v>
      </c>
      <c r="C37" s="9">
        <v>8354812</v>
      </c>
      <c r="D37" s="9">
        <v>8354812</v>
      </c>
      <c r="E37" s="9">
        <v>8354812</v>
      </c>
      <c r="F37" s="9">
        <v>8354812</v>
      </c>
      <c r="G37" s="9">
        <v>8354812</v>
      </c>
    </row>
    <row r="38" spans="1:7" x14ac:dyDescent="0.35">
      <c r="A38" t="s">
        <v>15</v>
      </c>
      <c r="B38" s="9" t="s">
        <v>56</v>
      </c>
      <c r="C38" s="9">
        <f>$L$10*0.7/1000</f>
        <v>0.6793499999999999</v>
      </c>
      <c r="D38" s="9">
        <f>$L$10/1000</f>
        <v>0.97050000000000003</v>
      </c>
      <c r="E38" s="9">
        <f>$L$11/1000</f>
        <v>1.1879999999999999</v>
      </c>
      <c r="F38" s="9">
        <f>$L$11/1000</f>
        <v>1.1879999999999999</v>
      </c>
      <c r="G38" s="9">
        <f>$L$12/1000</f>
        <v>1.4175</v>
      </c>
    </row>
    <row r="39" spans="1:7" x14ac:dyDescent="0.35">
      <c r="A39" t="s">
        <v>15</v>
      </c>
      <c r="B39" s="9" t="s">
        <v>57</v>
      </c>
      <c r="C39" s="9">
        <v>4.3103448275862064</v>
      </c>
      <c r="D39" s="9">
        <v>4.3103448275862064</v>
      </c>
      <c r="E39" s="9">
        <v>5.9655172413793105</v>
      </c>
      <c r="F39" s="9">
        <v>8.6206896551724128</v>
      </c>
      <c r="G39" s="9">
        <v>5.9655172413793105</v>
      </c>
    </row>
    <row r="40" spans="1:7" x14ac:dyDescent="0.35">
      <c r="A40" t="s">
        <v>15</v>
      </c>
      <c r="B40" s="9" t="s">
        <v>58</v>
      </c>
      <c r="C40" s="9">
        <v>8.2068965517241388</v>
      </c>
      <c r="D40" s="9">
        <v>8.2068965517241388</v>
      </c>
      <c r="E40" s="9">
        <v>4.7586206896551726</v>
      </c>
      <c r="F40" s="9">
        <v>3.0344827586206895</v>
      </c>
      <c r="G40" s="9">
        <v>4.7586206896551726</v>
      </c>
    </row>
    <row r="41" spans="1:7" x14ac:dyDescent="0.35">
      <c r="A41" t="s">
        <v>15</v>
      </c>
      <c r="B41" s="9" t="s">
        <v>59</v>
      </c>
      <c r="C41" s="9">
        <v>3.0344827586206895</v>
      </c>
      <c r="D41" s="9">
        <v>3.0344827586206895</v>
      </c>
      <c r="E41" s="9">
        <v>3.0344827586206895</v>
      </c>
      <c r="F41" s="9">
        <v>3.0344827586206895</v>
      </c>
      <c r="G41" s="9">
        <v>3.0344827586206895</v>
      </c>
    </row>
    <row r="42" spans="1:7" x14ac:dyDescent="0.35">
      <c r="A42" t="s">
        <v>15</v>
      </c>
      <c r="B42" s="9" t="s">
        <v>60</v>
      </c>
      <c r="C42" s="9">
        <v>0.83333333333333326</v>
      </c>
      <c r="D42" s="9">
        <v>0.83333333333333326</v>
      </c>
      <c r="E42" s="9">
        <v>0.83333333333333326</v>
      </c>
      <c r="F42" s="9">
        <v>0.83333333333333326</v>
      </c>
      <c r="G42" s="9">
        <v>0.83333333333333326</v>
      </c>
    </row>
    <row r="43" spans="1:7" x14ac:dyDescent="0.35">
      <c r="A43" t="s">
        <v>15</v>
      </c>
      <c r="B43" s="9" t="s">
        <v>4</v>
      </c>
      <c r="C43" s="9">
        <v>45.6</v>
      </c>
      <c r="D43" s="9">
        <v>45.6</v>
      </c>
      <c r="E43" s="9">
        <v>45.6</v>
      </c>
      <c r="F43" s="9">
        <v>45.6</v>
      </c>
      <c r="G43" s="9">
        <v>45.6</v>
      </c>
    </row>
    <row r="44" spans="1:7" x14ac:dyDescent="0.35">
      <c r="A44" t="s">
        <v>15</v>
      </c>
      <c r="B44" s="9" t="s">
        <v>5</v>
      </c>
      <c r="C44" s="3">
        <v>2.93</v>
      </c>
      <c r="D44" s="3">
        <v>2.93</v>
      </c>
      <c r="E44" s="3">
        <v>2.93</v>
      </c>
      <c r="F44" s="3">
        <v>2.93</v>
      </c>
      <c r="G44" s="3">
        <v>2.93</v>
      </c>
    </row>
    <row r="45" spans="1:7" x14ac:dyDescent="0.35">
      <c r="A45" t="s">
        <v>15</v>
      </c>
      <c r="B45" s="9" t="s">
        <v>6</v>
      </c>
      <c r="C45" s="3"/>
      <c r="D45" s="3"/>
      <c r="E45" s="3"/>
      <c r="F45" s="3"/>
      <c r="G45" s="3"/>
    </row>
    <row r="46" spans="1:7" x14ac:dyDescent="0.35">
      <c r="A46" t="s">
        <v>15</v>
      </c>
      <c r="B46" s="9" t="s">
        <v>7</v>
      </c>
      <c r="C46" s="3">
        <v>0.34</v>
      </c>
      <c r="D46" s="3">
        <v>0.34</v>
      </c>
      <c r="E46" s="3">
        <v>0.34</v>
      </c>
      <c r="F46" s="3">
        <v>0.34</v>
      </c>
      <c r="G46" s="3">
        <v>0.34</v>
      </c>
    </row>
    <row r="47" spans="1:7" x14ac:dyDescent="0.35">
      <c r="A47" t="s">
        <v>15</v>
      </c>
      <c r="B47" s="9" t="s">
        <v>8</v>
      </c>
      <c r="C47" s="9">
        <v>0.81333333333333335</v>
      </c>
      <c r="D47" s="9">
        <v>0.81333333333333335</v>
      </c>
      <c r="E47" s="9">
        <v>0.81333333333333335</v>
      </c>
      <c r="F47" s="9">
        <v>0.81333333333333335</v>
      </c>
      <c r="G47" s="9">
        <v>0.81333333333333335</v>
      </c>
    </row>
    <row r="48" spans="1:7" x14ac:dyDescent="0.35">
      <c r="A48" t="s">
        <v>15</v>
      </c>
      <c r="B48" s="9" t="s">
        <v>9</v>
      </c>
      <c r="C48" s="3">
        <v>0.96</v>
      </c>
      <c r="D48" s="3">
        <v>0.96</v>
      </c>
      <c r="E48" s="3">
        <v>0.96</v>
      </c>
      <c r="F48" s="3">
        <v>0.96</v>
      </c>
      <c r="G48" s="3">
        <v>0.96</v>
      </c>
    </row>
    <row r="49" spans="1:7" x14ac:dyDescent="0.35">
      <c r="A49" t="s">
        <v>15</v>
      </c>
      <c r="B49" s="9" t="s">
        <v>10</v>
      </c>
      <c r="C49" s="9">
        <v>0.69399999999999995</v>
      </c>
      <c r="D49" s="9">
        <v>0.69399999999999995</v>
      </c>
      <c r="E49" s="9">
        <v>0.69399999999999995</v>
      </c>
      <c r="F49" s="9">
        <v>0.69399999999999995</v>
      </c>
      <c r="G49" s="9">
        <v>0.69399999999999995</v>
      </c>
    </row>
    <row r="50" spans="1:7" x14ac:dyDescent="0.35">
      <c r="A50" t="s">
        <v>15</v>
      </c>
      <c r="B50" s="9" t="s">
        <v>11</v>
      </c>
      <c r="C50" s="9">
        <v>0.42799999999999999</v>
      </c>
      <c r="D50" s="9">
        <v>0.42799999999999999</v>
      </c>
      <c r="E50" s="9">
        <v>0.42799999999999999</v>
      </c>
      <c r="F50" s="9">
        <v>0.42799999999999999</v>
      </c>
      <c r="G50" s="9">
        <v>0.42799999999999999</v>
      </c>
    </row>
    <row r="51" spans="1:7" x14ac:dyDescent="0.35">
      <c r="A51" t="s">
        <v>15</v>
      </c>
      <c r="B51" s="9" t="s">
        <v>12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</row>
    <row r="52" spans="1:7" x14ac:dyDescent="0.35">
      <c r="A52" t="s">
        <v>15</v>
      </c>
      <c r="B52" s="9" t="s">
        <v>13</v>
      </c>
      <c r="C52" s="9">
        <v>2.6799999999999997</v>
      </c>
      <c r="D52" s="9">
        <v>2.6799999999999997</v>
      </c>
      <c r="E52" s="9">
        <v>2.6799999999999997</v>
      </c>
      <c r="F52" s="9">
        <v>2.6799999999999997</v>
      </c>
      <c r="G52" s="9">
        <v>2.6799999999999997</v>
      </c>
    </row>
    <row r="53" spans="1:7" x14ac:dyDescent="0.35">
      <c r="A53" t="s">
        <v>15</v>
      </c>
      <c r="B53" s="9" t="s">
        <v>18</v>
      </c>
      <c r="C53" s="9">
        <f>$Q$10*0.7</f>
        <v>1347527.143285146</v>
      </c>
      <c r="D53" s="9">
        <f>$Q$10</f>
        <v>1925038.7761216371</v>
      </c>
      <c r="E53" s="9">
        <f>$Q$10</f>
        <v>1925038.7761216371</v>
      </c>
      <c r="F53" s="9">
        <f>$Q$10</f>
        <v>1925038.7761216371</v>
      </c>
      <c r="G53" s="9">
        <f>$Q$10</f>
        <v>1925038.7761216371</v>
      </c>
    </row>
    <row r="54" spans="1:7" x14ac:dyDescent="0.35">
      <c r="A54" t="s">
        <v>15</v>
      </c>
      <c r="B54" s="9" t="s">
        <v>61</v>
      </c>
      <c r="C54" s="3">
        <f>C53/C55</f>
        <v>0.16128754821594382</v>
      </c>
      <c r="D54" s="3">
        <f t="shared" ref="D54" si="11">D53/D55</f>
        <v>0.23041078316563401</v>
      </c>
      <c r="E54" s="3">
        <f t="shared" ref="E54" si="12">E53/E55</f>
        <v>0.23041078316563401</v>
      </c>
      <c r="F54" s="3">
        <f t="shared" ref="F54" si="13">F53/F55</f>
        <v>0.23041078316563401</v>
      </c>
      <c r="G54" s="3">
        <f t="shared" ref="G54" si="14">G53/G55</f>
        <v>0.23041078316563401</v>
      </c>
    </row>
    <row r="55" spans="1:7" x14ac:dyDescent="0.35">
      <c r="A55" t="s">
        <v>15</v>
      </c>
      <c r="B55" s="9" t="s">
        <v>17</v>
      </c>
      <c r="C55" s="9">
        <v>8354812</v>
      </c>
      <c r="D55" s="9">
        <v>8354812</v>
      </c>
      <c r="E55" s="9">
        <v>8354812</v>
      </c>
      <c r="F55" s="9">
        <v>8354812</v>
      </c>
      <c r="G55" s="9">
        <v>8354812</v>
      </c>
    </row>
    <row r="56" spans="1:7" x14ac:dyDescent="0.35">
      <c r="A56" t="s">
        <v>16</v>
      </c>
      <c r="B56" s="9" t="s">
        <v>56</v>
      </c>
      <c r="C56" s="9">
        <f>$L$14*0.7/1000</f>
        <v>0.8546999999999999</v>
      </c>
      <c r="D56" s="9">
        <f>$L$14/1000</f>
        <v>1.2210000000000001</v>
      </c>
      <c r="E56" s="9">
        <f>$L$15/1000</f>
        <v>1.4279999999999999</v>
      </c>
      <c r="F56" s="9">
        <f>$L$15/1000</f>
        <v>1.4279999999999999</v>
      </c>
      <c r="G56" s="9">
        <f>$L$16/1000</f>
        <v>1.6845000000000001</v>
      </c>
    </row>
    <row r="57" spans="1:7" x14ac:dyDescent="0.35">
      <c r="A57" t="s">
        <v>16</v>
      </c>
      <c r="B57" s="9" t="s">
        <v>57</v>
      </c>
      <c r="C57" s="9">
        <v>6.6551724137931032</v>
      </c>
      <c r="D57" s="9">
        <v>6.6551724137931032</v>
      </c>
      <c r="E57" s="9">
        <v>6.6551724137931032</v>
      </c>
      <c r="F57" s="9">
        <v>6.6551724137931032</v>
      </c>
      <c r="G57" s="9">
        <v>6.6551724137931032</v>
      </c>
    </row>
    <row r="58" spans="1:7" x14ac:dyDescent="0.35">
      <c r="A58" t="s">
        <v>16</v>
      </c>
      <c r="B58" s="9" t="s">
        <v>58</v>
      </c>
      <c r="C58" s="9">
        <v>5</v>
      </c>
      <c r="D58" s="9">
        <v>5</v>
      </c>
      <c r="E58" s="9">
        <v>5</v>
      </c>
      <c r="F58" s="9">
        <v>5</v>
      </c>
      <c r="G58" s="9">
        <v>5</v>
      </c>
    </row>
    <row r="59" spans="1:7" x14ac:dyDescent="0.35">
      <c r="A59" t="s">
        <v>16</v>
      </c>
      <c r="B59" s="9" t="s">
        <v>59</v>
      </c>
      <c r="C59" s="9">
        <v>4.7586206896551726</v>
      </c>
      <c r="D59" s="9">
        <v>4.7586206896551726</v>
      </c>
      <c r="E59" s="9">
        <v>4.7586206896551726</v>
      </c>
      <c r="F59" s="9">
        <v>4.7586206896551726</v>
      </c>
      <c r="G59" s="9">
        <v>4.7586206896551726</v>
      </c>
    </row>
    <row r="60" spans="1:7" x14ac:dyDescent="0.35">
      <c r="A60" t="s">
        <v>16</v>
      </c>
      <c r="B60" s="9" t="s">
        <v>60</v>
      </c>
      <c r="C60" s="9">
        <v>0.76666666666666661</v>
      </c>
      <c r="D60" s="9">
        <v>0.76666666666666661</v>
      </c>
      <c r="E60" s="9">
        <v>0.76666666666666661</v>
      </c>
      <c r="F60" s="9">
        <v>0.76666666666666661</v>
      </c>
      <c r="G60" s="9">
        <v>0.76666666666666661</v>
      </c>
    </row>
    <row r="61" spans="1:7" x14ac:dyDescent="0.35">
      <c r="A61" t="s">
        <v>16</v>
      </c>
      <c r="B61" s="9" t="s">
        <v>4</v>
      </c>
      <c r="C61" s="9">
        <v>45.6</v>
      </c>
      <c r="D61" s="9">
        <v>45.6</v>
      </c>
      <c r="E61" s="9">
        <v>45.6</v>
      </c>
      <c r="F61" s="9">
        <v>45.6</v>
      </c>
      <c r="G61" s="9">
        <v>45.6</v>
      </c>
    </row>
    <row r="62" spans="1:7" x14ac:dyDescent="0.35">
      <c r="A62" t="s">
        <v>16</v>
      </c>
      <c r="B62" s="9" t="s">
        <v>5</v>
      </c>
      <c r="C62" s="3">
        <v>2.93</v>
      </c>
      <c r="D62" s="3">
        <v>2.93</v>
      </c>
      <c r="E62" s="3">
        <v>2.93</v>
      </c>
      <c r="F62" s="3">
        <v>2.93</v>
      </c>
      <c r="G62" s="3">
        <v>2.93</v>
      </c>
    </row>
    <row r="63" spans="1:7" x14ac:dyDescent="0.35">
      <c r="A63" t="s">
        <v>16</v>
      </c>
      <c r="B63" s="9" t="s">
        <v>6</v>
      </c>
      <c r="C63" s="3"/>
      <c r="D63" s="3"/>
      <c r="E63" s="3"/>
      <c r="F63" s="3"/>
      <c r="G63" s="3"/>
    </row>
    <row r="64" spans="1:7" x14ac:dyDescent="0.35">
      <c r="A64" t="s">
        <v>16</v>
      </c>
      <c r="B64" s="9" t="s">
        <v>7</v>
      </c>
      <c r="C64" s="3">
        <v>0.34</v>
      </c>
      <c r="D64" s="3">
        <v>0.34</v>
      </c>
      <c r="E64" s="3">
        <v>0.34</v>
      </c>
      <c r="F64" s="3">
        <v>0.34</v>
      </c>
      <c r="G64" s="3">
        <v>0.34</v>
      </c>
    </row>
    <row r="65" spans="1:7" x14ac:dyDescent="0.35">
      <c r="A65" t="s">
        <v>16</v>
      </c>
      <c r="B65" s="9" t="s">
        <v>8</v>
      </c>
      <c r="C65" s="9">
        <v>0.81333333333333335</v>
      </c>
      <c r="D65" s="9">
        <v>0.81333333333333335</v>
      </c>
      <c r="E65" s="9">
        <v>0.81333333333333335</v>
      </c>
      <c r="F65" s="9">
        <v>0.81333333333333335</v>
      </c>
      <c r="G65" s="9">
        <v>0.81333333333333335</v>
      </c>
    </row>
    <row r="66" spans="1:7" x14ac:dyDescent="0.35">
      <c r="A66" t="s">
        <v>16</v>
      </c>
      <c r="B66" s="9" t="s">
        <v>9</v>
      </c>
      <c r="C66" s="3">
        <v>0.96</v>
      </c>
      <c r="D66" s="3">
        <v>0.96</v>
      </c>
      <c r="E66" s="3">
        <v>0.96</v>
      </c>
      <c r="F66" s="3">
        <v>0.96</v>
      </c>
      <c r="G66" s="3">
        <v>0.96</v>
      </c>
    </row>
    <row r="67" spans="1:7" x14ac:dyDescent="0.35">
      <c r="A67" t="s">
        <v>16</v>
      </c>
      <c r="B67" s="9" t="s">
        <v>10</v>
      </c>
      <c r="C67" s="9">
        <v>0.69399999999999995</v>
      </c>
      <c r="D67" s="9">
        <v>0.69399999999999995</v>
      </c>
      <c r="E67" s="9">
        <v>0.69399999999999995</v>
      </c>
      <c r="F67" s="9">
        <v>0.69399999999999995</v>
      </c>
      <c r="G67" s="9">
        <v>0.69399999999999995</v>
      </c>
    </row>
    <row r="68" spans="1:7" x14ac:dyDescent="0.35">
      <c r="A68" t="s">
        <v>16</v>
      </c>
      <c r="B68" s="9" t="s">
        <v>11</v>
      </c>
      <c r="C68" s="9">
        <v>0.42799999999999999</v>
      </c>
      <c r="D68" s="9">
        <v>0.42799999999999999</v>
      </c>
      <c r="E68" s="9">
        <v>0.42799999999999999</v>
      </c>
      <c r="F68" s="9">
        <v>0.42799999999999999</v>
      </c>
      <c r="G68" s="9">
        <v>0.42799999999999999</v>
      </c>
    </row>
    <row r="69" spans="1:7" x14ac:dyDescent="0.35">
      <c r="A69" t="s">
        <v>16</v>
      </c>
      <c r="B69" s="9" t="s">
        <v>12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</row>
    <row r="70" spans="1:7" x14ac:dyDescent="0.35">
      <c r="A70" t="s">
        <v>16</v>
      </c>
      <c r="B70" s="9" t="s">
        <v>13</v>
      </c>
      <c r="C70" s="9">
        <v>2.6799999999999997</v>
      </c>
      <c r="D70" s="9">
        <v>2.6799999999999997</v>
      </c>
      <c r="E70" s="9">
        <v>2.6799999999999997</v>
      </c>
      <c r="F70" s="9">
        <v>2.6799999999999997</v>
      </c>
      <c r="G70" s="9">
        <v>2.6799999999999997</v>
      </c>
    </row>
    <row r="71" spans="1:7" x14ac:dyDescent="0.35">
      <c r="A71" t="s">
        <v>16</v>
      </c>
      <c r="B71" s="9" t="s">
        <v>18</v>
      </c>
      <c r="C71" s="9">
        <f>$Q$14*0.7</f>
        <v>1231995.3296839145</v>
      </c>
      <c r="D71" s="9">
        <f>$Q$14</f>
        <v>1759993.328119878</v>
      </c>
      <c r="E71" s="9">
        <f>$Q$14</f>
        <v>1759993.328119878</v>
      </c>
      <c r="F71" s="9">
        <f>$Q$14</f>
        <v>1759993.328119878</v>
      </c>
      <c r="G71" s="9">
        <f>$Q$14</f>
        <v>1759993.328119878</v>
      </c>
    </row>
    <row r="72" spans="1:7" x14ac:dyDescent="0.35">
      <c r="A72" t="s">
        <v>16</v>
      </c>
      <c r="B72" s="9" t="s">
        <v>61</v>
      </c>
      <c r="C72" s="3">
        <f>C71/C73</f>
        <v>0.14745937187861494</v>
      </c>
      <c r="D72" s="3">
        <f t="shared" ref="D72:G72" si="15">D71/D73</f>
        <v>0.21065624554087847</v>
      </c>
      <c r="E72" s="3">
        <f t="shared" si="15"/>
        <v>0.21065624554087847</v>
      </c>
      <c r="F72" s="3">
        <f t="shared" si="15"/>
        <v>0.21065624554087847</v>
      </c>
      <c r="G72" s="3">
        <f t="shared" si="15"/>
        <v>0.21065624554087847</v>
      </c>
    </row>
    <row r="73" spans="1:7" x14ac:dyDescent="0.35">
      <c r="A73" t="s">
        <v>16</v>
      </c>
      <c r="B73" s="9" t="s">
        <v>17</v>
      </c>
      <c r="C73" s="9">
        <v>8354812</v>
      </c>
      <c r="D73" s="9">
        <v>8354812</v>
      </c>
      <c r="E73" s="9">
        <v>8354812</v>
      </c>
      <c r="F73" s="9">
        <v>8354812</v>
      </c>
      <c r="G73" s="9">
        <v>8354812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A7E2-B61C-45B4-8BC3-CA2CED719D2E}">
  <dimension ref="A1:R73"/>
  <sheetViews>
    <sheetView workbookViewId="0">
      <selection activeCell="C1" sqref="C1:G1048576"/>
    </sheetView>
  </sheetViews>
  <sheetFormatPr baseColWidth="10" defaultRowHeight="14.5" x14ac:dyDescent="0.35"/>
  <cols>
    <col min="2" max="2" width="26.1796875" style="9" bestFit="1" customWidth="1"/>
    <col min="3" max="7" width="11.453125" style="9"/>
  </cols>
  <sheetData>
    <row r="1" spans="1:18" x14ac:dyDescent="0.35">
      <c r="A1" t="s">
        <v>1</v>
      </c>
      <c r="B1" s="9" t="s">
        <v>2</v>
      </c>
      <c r="C1" s="9" t="s">
        <v>48</v>
      </c>
      <c r="D1" s="9" t="s">
        <v>49</v>
      </c>
      <c r="E1" s="9" t="s">
        <v>50</v>
      </c>
      <c r="F1" s="9" t="s">
        <v>51</v>
      </c>
      <c r="G1" s="9" t="s">
        <v>52</v>
      </c>
      <c r="I1" t="s">
        <v>28</v>
      </c>
      <c r="J1" t="s">
        <v>29</v>
      </c>
      <c r="K1" t="s">
        <v>30</v>
      </c>
      <c r="L1" t="s">
        <v>53</v>
      </c>
      <c r="M1" t="s">
        <v>31</v>
      </c>
      <c r="N1" t="s">
        <v>32</v>
      </c>
      <c r="O1" t="s">
        <v>33</v>
      </c>
      <c r="P1" t="s">
        <v>34</v>
      </c>
      <c r="Q1" t="s">
        <v>54</v>
      </c>
      <c r="R1" t="s">
        <v>55</v>
      </c>
    </row>
    <row r="2" spans="1:18" x14ac:dyDescent="0.35">
      <c r="A2" t="s">
        <v>3</v>
      </c>
      <c r="B2" s="9" t="s">
        <v>56</v>
      </c>
      <c r="C2" s="9">
        <f>$L$2*0.7/1000</f>
        <v>1.2368999999999999</v>
      </c>
      <c r="D2" s="9">
        <f>$L$2/1000</f>
        <v>1.7669999999999999</v>
      </c>
      <c r="E2" s="9">
        <f>$L$3/1000</f>
        <v>1.9470000000000001</v>
      </c>
      <c r="F2" s="9">
        <f>$L$3/1000</f>
        <v>1.9470000000000001</v>
      </c>
      <c r="G2" s="9">
        <f>$L$4/1000</f>
        <v>2.3414999999999999</v>
      </c>
      <c r="I2" t="s">
        <v>25</v>
      </c>
      <c r="J2">
        <v>8045.4921105173999</v>
      </c>
      <c r="K2">
        <v>11.78</v>
      </c>
      <c r="L2">
        <f>K2*$R$2</f>
        <v>1767</v>
      </c>
      <c r="M2" t="s">
        <v>3</v>
      </c>
      <c r="N2">
        <v>1.1000000000000001</v>
      </c>
      <c r="O2">
        <v>1.19</v>
      </c>
      <c r="P2">
        <f>J2*N2*O2</f>
        <v>10531.549172667277</v>
      </c>
      <c r="Q2">
        <f>P2*$R$2</f>
        <v>1579732.3759000916</v>
      </c>
      <c r="R2">
        <v>150</v>
      </c>
    </row>
    <row r="3" spans="1:18" x14ac:dyDescent="0.35">
      <c r="A3" t="s">
        <v>3</v>
      </c>
      <c r="B3" s="9" t="s">
        <v>57</v>
      </c>
      <c r="C3" s="9">
        <v>6</v>
      </c>
      <c r="D3" s="9">
        <v>7</v>
      </c>
      <c r="E3" s="9">
        <v>8</v>
      </c>
      <c r="F3" s="9">
        <v>8</v>
      </c>
      <c r="G3" s="9">
        <v>8</v>
      </c>
      <c r="I3" t="s">
        <v>26</v>
      </c>
      <c r="J3">
        <v>14754.17983888599</v>
      </c>
      <c r="K3">
        <v>12.98</v>
      </c>
      <c r="L3">
        <f t="shared" ref="L3:L17" si="0">K3*$R$2</f>
        <v>1947</v>
      </c>
      <c r="M3" t="s">
        <v>3</v>
      </c>
      <c r="N3">
        <v>1.1499999999999999</v>
      </c>
      <c r="O3">
        <v>1.19</v>
      </c>
      <c r="P3">
        <f t="shared" ref="P3:P17" si="1">J3*N3*O3</f>
        <v>20191.095109515474</v>
      </c>
      <c r="Q3">
        <f t="shared" ref="Q3:Q17" si="2">P3*$R$2</f>
        <v>3028664.2664273214</v>
      </c>
    </row>
    <row r="4" spans="1:18" x14ac:dyDescent="0.35">
      <c r="A4" t="s">
        <v>3</v>
      </c>
      <c r="B4" s="9" t="s">
        <v>58</v>
      </c>
      <c r="C4" s="9">
        <v>5</v>
      </c>
      <c r="D4" s="9">
        <v>5</v>
      </c>
      <c r="E4" s="9">
        <v>5</v>
      </c>
      <c r="F4" s="9">
        <v>5</v>
      </c>
      <c r="G4" s="9">
        <v>5</v>
      </c>
      <c r="I4" t="s">
        <v>27</v>
      </c>
      <c r="J4">
        <v>27354.400139197391</v>
      </c>
      <c r="K4">
        <v>15.61</v>
      </c>
      <c r="L4">
        <f t="shared" si="0"/>
        <v>2341.5</v>
      </c>
      <c r="M4" t="s">
        <v>3</v>
      </c>
      <c r="N4">
        <v>1.2</v>
      </c>
      <c r="O4">
        <v>1.19</v>
      </c>
      <c r="P4">
        <f t="shared" si="1"/>
        <v>39062.083398773866</v>
      </c>
      <c r="Q4">
        <f t="shared" si="2"/>
        <v>5859312.5098160803</v>
      </c>
    </row>
    <row r="5" spans="1:18" x14ac:dyDescent="0.35">
      <c r="A5" t="s">
        <v>3</v>
      </c>
      <c r="B5" s="9" t="s">
        <v>59</v>
      </c>
      <c r="C5" s="9">
        <v>2</v>
      </c>
      <c r="D5" s="9">
        <v>2</v>
      </c>
      <c r="E5" s="9">
        <v>2</v>
      </c>
      <c r="F5" s="9">
        <v>2</v>
      </c>
      <c r="G5" s="9">
        <v>2</v>
      </c>
      <c r="I5" t="s">
        <v>0</v>
      </c>
      <c r="J5">
        <v>16989.450791985579</v>
      </c>
      <c r="K5">
        <v>16.27</v>
      </c>
      <c r="L5">
        <f t="shared" si="0"/>
        <v>2440.5</v>
      </c>
      <c r="M5" t="s">
        <v>3</v>
      </c>
      <c r="N5">
        <v>1.2</v>
      </c>
      <c r="O5">
        <v>1.19</v>
      </c>
      <c r="P5">
        <f t="shared" si="1"/>
        <v>24260.935730955407</v>
      </c>
      <c r="Q5">
        <f t="shared" si="2"/>
        <v>3639140.3596433112</v>
      </c>
    </row>
    <row r="6" spans="1:18" x14ac:dyDescent="0.35">
      <c r="A6" t="s">
        <v>3</v>
      </c>
      <c r="B6" s="9" t="s">
        <v>60</v>
      </c>
      <c r="C6" s="9">
        <v>0.33333333333333331</v>
      </c>
      <c r="D6" s="9">
        <v>0.33333333333333331</v>
      </c>
      <c r="E6" s="9">
        <v>0.33333333333333331</v>
      </c>
      <c r="F6" s="9">
        <v>0.33333333333333331</v>
      </c>
      <c r="G6" s="9">
        <v>0.33333333333333331</v>
      </c>
      <c r="I6" t="s">
        <v>25</v>
      </c>
      <c r="J6">
        <v>9581.994655272305</v>
      </c>
      <c r="K6">
        <v>8.65</v>
      </c>
      <c r="L6">
        <f t="shared" si="0"/>
        <v>1297.5</v>
      </c>
      <c r="M6" t="s">
        <v>14</v>
      </c>
      <c r="N6">
        <v>1.1000000000000001</v>
      </c>
      <c r="O6">
        <v>1.19</v>
      </c>
      <c r="P6">
        <f t="shared" si="1"/>
        <v>12542.831003751447</v>
      </c>
      <c r="Q6">
        <f t="shared" si="2"/>
        <v>1881424.6505627171</v>
      </c>
    </row>
    <row r="7" spans="1:18" x14ac:dyDescent="0.35">
      <c r="A7" t="s">
        <v>3</v>
      </c>
      <c r="B7" s="9" t="s">
        <v>4</v>
      </c>
      <c r="C7" s="9">
        <v>45.6</v>
      </c>
      <c r="D7" s="9">
        <v>45.6</v>
      </c>
      <c r="E7" s="9">
        <v>45.6</v>
      </c>
      <c r="F7" s="9">
        <v>45.6</v>
      </c>
      <c r="G7" s="9">
        <v>45.6</v>
      </c>
      <c r="I7" t="s">
        <v>26</v>
      </c>
      <c r="J7">
        <v>16713.54372389381</v>
      </c>
      <c r="K7">
        <v>9.3000000000000007</v>
      </c>
      <c r="L7">
        <f t="shared" si="0"/>
        <v>1395</v>
      </c>
      <c r="M7" t="s">
        <v>14</v>
      </c>
      <c r="N7">
        <v>1.1499999999999999</v>
      </c>
      <c r="O7">
        <v>1.19</v>
      </c>
      <c r="P7">
        <f t="shared" si="1"/>
        <v>22872.484586148676</v>
      </c>
      <c r="Q7">
        <f t="shared" si="2"/>
        <v>3430872.6879223012</v>
      </c>
    </row>
    <row r="8" spans="1:18" x14ac:dyDescent="0.35">
      <c r="A8" t="s">
        <v>3</v>
      </c>
      <c r="B8" s="9" t="s">
        <v>5</v>
      </c>
      <c r="C8" s="3">
        <v>2.93</v>
      </c>
      <c r="D8" s="3">
        <v>2.93</v>
      </c>
      <c r="E8" s="3">
        <v>2.93</v>
      </c>
      <c r="F8" s="3">
        <v>2.93</v>
      </c>
      <c r="G8" s="3">
        <v>2.93</v>
      </c>
      <c r="I8" t="s">
        <v>27</v>
      </c>
      <c r="J8">
        <v>30292.757329000739</v>
      </c>
      <c r="K8">
        <v>10.7</v>
      </c>
      <c r="L8">
        <f t="shared" si="0"/>
        <v>1605</v>
      </c>
      <c r="M8" t="s">
        <v>14</v>
      </c>
      <c r="N8">
        <v>1.2</v>
      </c>
      <c r="O8">
        <v>1.19</v>
      </c>
      <c r="P8">
        <f t="shared" si="1"/>
        <v>43258.05746581305</v>
      </c>
      <c r="Q8">
        <f t="shared" si="2"/>
        <v>6488708.6198719572</v>
      </c>
    </row>
    <row r="9" spans="1:18" x14ac:dyDescent="0.35">
      <c r="A9" t="s">
        <v>3</v>
      </c>
      <c r="B9" s="9" t="s">
        <v>6</v>
      </c>
      <c r="C9" s="3"/>
      <c r="D9" s="3"/>
      <c r="E9" s="3"/>
      <c r="F9" s="3"/>
      <c r="G9" s="3"/>
      <c r="I9" t="s">
        <v>0</v>
      </c>
      <c r="J9">
        <v>19604.34255666547</v>
      </c>
      <c r="K9">
        <v>11.28</v>
      </c>
      <c r="L9">
        <f t="shared" si="0"/>
        <v>1692</v>
      </c>
      <c r="M9" t="s">
        <v>14</v>
      </c>
      <c r="N9">
        <v>1.2</v>
      </c>
      <c r="O9">
        <v>1.19</v>
      </c>
      <c r="P9">
        <f t="shared" si="1"/>
        <v>27995.001170918291</v>
      </c>
      <c r="Q9">
        <f t="shared" si="2"/>
        <v>4199250.1756377434</v>
      </c>
    </row>
    <row r="10" spans="1:18" x14ac:dyDescent="0.35">
      <c r="A10" t="s">
        <v>3</v>
      </c>
      <c r="B10" s="9" t="s">
        <v>7</v>
      </c>
      <c r="C10" s="3">
        <v>0.34</v>
      </c>
      <c r="D10" s="3">
        <v>0.34</v>
      </c>
      <c r="E10" s="3">
        <v>0.34</v>
      </c>
      <c r="F10" s="3">
        <v>0.34</v>
      </c>
      <c r="G10" s="3">
        <v>0.34</v>
      </c>
      <c r="I10" t="s">
        <v>25</v>
      </c>
      <c r="J10">
        <v>9476.6410580806223</v>
      </c>
      <c r="K10">
        <v>6.39</v>
      </c>
      <c r="L10">
        <f t="shared" si="0"/>
        <v>958.5</v>
      </c>
      <c r="M10" t="s">
        <v>15</v>
      </c>
      <c r="N10">
        <v>1.1000000000000001</v>
      </c>
      <c r="O10">
        <v>1.19</v>
      </c>
      <c r="P10">
        <f t="shared" si="1"/>
        <v>12404.923145027535</v>
      </c>
      <c r="Q10">
        <f t="shared" si="2"/>
        <v>1860738.4717541302</v>
      </c>
    </row>
    <row r="11" spans="1:18" x14ac:dyDescent="0.35">
      <c r="A11" t="s">
        <v>3</v>
      </c>
      <c r="B11" s="9" t="s">
        <v>8</v>
      </c>
      <c r="C11" s="9">
        <v>0.81333333333333335</v>
      </c>
      <c r="D11" s="9">
        <v>0.81333333333333335</v>
      </c>
      <c r="E11" s="9">
        <v>0.81333333333333335</v>
      </c>
      <c r="F11" s="9">
        <v>0.81333333333333335</v>
      </c>
      <c r="G11" s="9">
        <v>0.81333333333333335</v>
      </c>
      <c r="I11" t="s">
        <v>26</v>
      </c>
      <c r="J11">
        <v>16800.74876518059</v>
      </c>
      <c r="K11">
        <v>7.79</v>
      </c>
      <c r="L11">
        <f t="shared" si="0"/>
        <v>1168.5</v>
      </c>
      <c r="M11" t="s">
        <v>15</v>
      </c>
      <c r="N11">
        <v>1.1499999999999999</v>
      </c>
      <c r="O11">
        <v>1.19</v>
      </c>
      <c r="P11">
        <f t="shared" si="1"/>
        <v>22991.824685149637</v>
      </c>
      <c r="Q11">
        <f t="shared" si="2"/>
        <v>3448773.7027724455</v>
      </c>
    </row>
    <row r="12" spans="1:18" x14ac:dyDescent="0.35">
      <c r="A12" t="s">
        <v>3</v>
      </c>
      <c r="B12" s="9" t="s">
        <v>9</v>
      </c>
      <c r="C12" s="3">
        <v>0.96</v>
      </c>
      <c r="D12" s="3">
        <v>0.96</v>
      </c>
      <c r="E12" s="3">
        <v>0.96</v>
      </c>
      <c r="F12" s="3">
        <v>0.96</v>
      </c>
      <c r="G12" s="3">
        <v>0.96</v>
      </c>
      <c r="I12" t="s">
        <v>27</v>
      </c>
      <c r="J12">
        <v>29364.111059042789</v>
      </c>
      <c r="K12">
        <v>9.26</v>
      </c>
      <c r="L12">
        <f t="shared" si="0"/>
        <v>1389</v>
      </c>
      <c r="M12" t="s">
        <v>15</v>
      </c>
      <c r="N12">
        <v>1.2</v>
      </c>
      <c r="O12">
        <v>1.19</v>
      </c>
      <c r="P12">
        <f t="shared" si="1"/>
        <v>41931.9505923131</v>
      </c>
      <c r="Q12">
        <f t="shared" si="2"/>
        <v>6289792.5888469648</v>
      </c>
    </row>
    <row r="13" spans="1:18" x14ac:dyDescent="0.35">
      <c r="A13" t="s">
        <v>3</v>
      </c>
      <c r="B13" s="9" t="s">
        <v>10</v>
      </c>
      <c r="C13" s="9">
        <v>0.69399999999999995</v>
      </c>
      <c r="D13" s="9">
        <v>0.69399999999999995</v>
      </c>
      <c r="E13" s="9">
        <v>0.69399999999999995</v>
      </c>
      <c r="F13" s="9">
        <v>0.69399999999999995</v>
      </c>
      <c r="G13" s="9">
        <v>0.69399999999999995</v>
      </c>
      <c r="I13" t="s">
        <v>0</v>
      </c>
      <c r="J13">
        <v>19840.916835774409</v>
      </c>
      <c r="K13">
        <v>10.14</v>
      </c>
      <c r="L13">
        <f t="shared" si="0"/>
        <v>1521</v>
      </c>
      <c r="M13" t="s">
        <v>15</v>
      </c>
      <c r="N13">
        <v>1.2</v>
      </c>
      <c r="O13">
        <v>1.19</v>
      </c>
      <c r="P13">
        <f t="shared" si="1"/>
        <v>28332.829241485855</v>
      </c>
      <c r="Q13">
        <f t="shared" si="2"/>
        <v>4249924.3862228785</v>
      </c>
    </row>
    <row r="14" spans="1:18" x14ac:dyDescent="0.35">
      <c r="A14" t="s">
        <v>3</v>
      </c>
      <c r="B14" s="9" t="s">
        <v>11</v>
      </c>
      <c r="C14" s="9">
        <v>0.42799999999999999</v>
      </c>
      <c r="D14" s="9">
        <v>0.42799999999999999</v>
      </c>
      <c r="E14" s="9">
        <v>0.42799999999999999</v>
      </c>
      <c r="F14" s="9">
        <v>0.42799999999999999</v>
      </c>
      <c r="G14" s="9">
        <v>0.42799999999999999</v>
      </c>
      <c r="I14" t="s">
        <v>25</v>
      </c>
      <c r="J14">
        <v>9038.7050673166814</v>
      </c>
      <c r="K14">
        <v>8.16</v>
      </c>
      <c r="L14">
        <f t="shared" si="0"/>
        <v>1224</v>
      </c>
      <c r="M14" t="s">
        <v>16</v>
      </c>
      <c r="N14">
        <v>1.1000000000000001</v>
      </c>
      <c r="O14">
        <v>1.19</v>
      </c>
      <c r="P14">
        <f t="shared" si="1"/>
        <v>11831.664933117538</v>
      </c>
      <c r="Q14">
        <f t="shared" si="2"/>
        <v>1774749.7399676307</v>
      </c>
    </row>
    <row r="15" spans="1:18" x14ac:dyDescent="0.35">
      <c r="A15" t="s">
        <v>3</v>
      </c>
      <c r="B15" s="9" t="s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I15" t="s">
        <v>26</v>
      </c>
      <c r="J15">
        <v>15951.420784880311</v>
      </c>
      <c r="K15">
        <v>9.5500000000000007</v>
      </c>
      <c r="L15">
        <f t="shared" si="0"/>
        <v>1432.5</v>
      </c>
      <c r="M15" t="s">
        <v>16</v>
      </c>
      <c r="N15">
        <v>1.1499999999999999</v>
      </c>
      <c r="O15">
        <v>1.19</v>
      </c>
      <c r="P15">
        <f t="shared" si="1"/>
        <v>21829.519344108703</v>
      </c>
      <c r="Q15">
        <f t="shared" si="2"/>
        <v>3274427.9016163056</v>
      </c>
    </row>
    <row r="16" spans="1:18" x14ac:dyDescent="0.35">
      <c r="A16" t="s">
        <v>3</v>
      </c>
      <c r="B16" s="9" t="s">
        <v>13</v>
      </c>
      <c r="C16" s="9">
        <v>2.6799999999999997</v>
      </c>
      <c r="D16" s="9">
        <v>2.6799999999999997</v>
      </c>
      <c r="E16" s="9">
        <v>2.6799999999999997</v>
      </c>
      <c r="F16" s="9">
        <v>2.6799999999999997</v>
      </c>
      <c r="G16" s="9">
        <v>2.6799999999999997</v>
      </c>
      <c r="I16" t="s">
        <v>27</v>
      </c>
      <c r="J16">
        <v>28804.21558358469</v>
      </c>
      <c r="K16">
        <v>11.28</v>
      </c>
      <c r="L16">
        <f t="shared" si="0"/>
        <v>1692</v>
      </c>
      <c r="M16" t="s">
        <v>16</v>
      </c>
      <c r="N16">
        <v>1.2</v>
      </c>
      <c r="O16">
        <v>1.19</v>
      </c>
      <c r="P16">
        <f t="shared" si="1"/>
        <v>41132.419853358937</v>
      </c>
      <c r="Q16">
        <f t="shared" si="2"/>
        <v>6169862.9780038409</v>
      </c>
    </row>
    <row r="17" spans="1:17" x14ac:dyDescent="0.35">
      <c r="A17" t="s">
        <v>3</v>
      </c>
      <c r="B17" s="9" t="s">
        <v>18</v>
      </c>
      <c r="C17" s="9">
        <f>$Q$2*0.7</f>
        <v>1105812.663130064</v>
      </c>
      <c r="D17" s="9">
        <f>$Q$2</f>
        <v>1579732.3759000916</v>
      </c>
      <c r="E17" s="9">
        <f>$Q$3</f>
        <v>3028664.2664273214</v>
      </c>
      <c r="F17" s="9">
        <f>$Q$3</f>
        <v>3028664.2664273214</v>
      </c>
      <c r="G17" s="9">
        <f>$Q$4</f>
        <v>5859312.5098160803</v>
      </c>
      <c r="I17" t="s">
        <v>0</v>
      </c>
      <c r="J17">
        <v>18502.039849041019</v>
      </c>
      <c r="K17">
        <v>12.24</v>
      </c>
      <c r="L17">
        <f t="shared" si="0"/>
        <v>1836</v>
      </c>
      <c r="M17" t="s">
        <v>16</v>
      </c>
      <c r="N17">
        <v>1.2</v>
      </c>
      <c r="O17">
        <v>1.19</v>
      </c>
      <c r="P17">
        <f t="shared" si="1"/>
        <v>26420.912904430574</v>
      </c>
      <c r="Q17">
        <f t="shared" si="2"/>
        <v>3963136.9356645863</v>
      </c>
    </row>
    <row r="18" spans="1:17" x14ac:dyDescent="0.35">
      <c r="A18" t="s">
        <v>3</v>
      </c>
      <c r="B18" s="9" t="s">
        <v>61</v>
      </c>
      <c r="C18" s="3">
        <f>C17/C19</f>
        <v>0.13235637895024616</v>
      </c>
      <c r="D18" s="3">
        <f t="shared" ref="D18:G18" si="3">D17/D19</f>
        <v>0.18908054135749452</v>
      </c>
      <c r="E18" s="3">
        <f t="shared" si="3"/>
        <v>0.3625053761146656</v>
      </c>
      <c r="F18" s="3">
        <f t="shared" si="3"/>
        <v>0.3625053761146656</v>
      </c>
      <c r="G18" s="3">
        <f t="shared" si="3"/>
        <v>0.70130991694559741</v>
      </c>
    </row>
    <row r="19" spans="1:17" x14ac:dyDescent="0.35">
      <c r="A19" t="s">
        <v>3</v>
      </c>
      <c r="B19" s="9" t="s">
        <v>17</v>
      </c>
      <c r="C19" s="9">
        <v>8354812</v>
      </c>
      <c r="D19" s="9">
        <v>8354812</v>
      </c>
      <c r="E19" s="9">
        <v>8354812</v>
      </c>
      <c r="F19" s="9">
        <v>8354812</v>
      </c>
      <c r="G19" s="9">
        <v>8354812</v>
      </c>
    </row>
    <row r="20" spans="1:17" x14ac:dyDescent="0.35">
      <c r="A20" t="s">
        <v>14</v>
      </c>
      <c r="B20" s="9" t="s">
        <v>56</v>
      </c>
      <c r="C20" s="9">
        <f>$L$6*0.7/1000</f>
        <v>0.90824999999999989</v>
      </c>
      <c r="D20" s="9">
        <f>$L$6/1000</f>
        <v>1.2975000000000001</v>
      </c>
      <c r="E20" s="9">
        <f>$L$7/1000</f>
        <v>1.395</v>
      </c>
      <c r="F20" s="9">
        <f>$L$7/1000</f>
        <v>1.395</v>
      </c>
      <c r="G20" s="9">
        <f>$L$8/1000</f>
        <v>1.605</v>
      </c>
    </row>
    <row r="21" spans="1:17" x14ac:dyDescent="0.35">
      <c r="A21" t="s">
        <v>14</v>
      </c>
      <c r="B21" s="9" t="s">
        <v>57</v>
      </c>
      <c r="C21" s="9">
        <v>6</v>
      </c>
      <c r="D21" s="9">
        <v>7</v>
      </c>
      <c r="E21" s="9">
        <v>8</v>
      </c>
      <c r="F21" s="9">
        <v>8</v>
      </c>
      <c r="G21" s="9">
        <v>8</v>
      </c>
    </row>
    <row r="22" spans="1:17" x14ac:dyDescent="0.35">
      <c r="A22" t="s">
        <v>14</v>
      </c>
      <c r="B22" s="9" t="s">
        <v>58</v>
      </c>
      <c r="C22" s="9">
        <v>5</v>
      </c>
      <c r="D22" s="9">
        <v>5</v>
      </c>
      <c r="E22" s="9">
        <v>5</v>
      </c>
      <c r="F22" s="9">
        <v>5</v>
      </c>
      <c r="G22" s="9">
        <v>5</v>
      </c>
    </row>
    <row r="23" spans="1:17" x14ac:dyDescent="0.35">
      <c r="A23" t="s">
        <v>14</v>
      </c>
      <c r="B23" s="9" t="s">
        <v>59</v>
      </c>
      <c r="C23" s="9">
        <v>2</v>
      </c>
      <c r="D23" s="9">
        <v>2</v>
      </c>
      <c r="E23" s="9">
        <v>2</v>
      </c>
      <c r="F23" s="9">
        <v>2</v>
      </c>
      <c r="G23" s="9">
        <v>2</v>
      </c>
    </row>
    <row r="24" spans="1:17" x14ac:dyDescent="0.35">
      <c r="A24" t="s">
        <v>14</v>
      </c>
      <c r="B24" s="9" t="s">
        <v>60</v>
      </c>
      <c r="C24" s="9">
        <v>0.4</v>
      </c>
      <c r="D24" s="9">
        <v>0.4</v>
      </c>
      <c r="E24" s="9">
        <v>0.4</v>
      </c>
      <c r="F24" s="9">
        <v>0.4</v>
      </c>
      <c r="G24" s="9">
        <v>0.4</v>
      </c>
    </row>
    <row r="25" spans="1:17" x14ac:dyDescent="0.35">
      <c r="A25" t="s">
        <v>14</v>
      </c>
      <c r="B25" s="9" t="s">
        <v>4</v>
      </c>
      <c r="C25" s="9">
        <v>45.6</v>
      </c>
      <c r="D25" s="9">
        <v>45.6</v>
      </c>
      <c r="E25" s="9">
        <v>45.6</v>
      </c>
      <c r="F25" s="9">
        <v>45.6</v>
      </c>
      <c r="G25" s="9">
        <v>45.6</v>
      </c>
    </row>
    <row r="26" spans="1:17" x14ac:dyDescent="0.35">
      <c r="A26" t="s">
        <v>14</v>
      </c>
      <c r="B26" s="9" t="s">
        <v>5</v>
      </c>
      <c r="C26" s="3">
        <v>2.93</v>
      </c>
      <c r="D26" s="3">
        <v>2.93</v>
      </c>
      <c r="E26" s="3">
        <v>2.93</v>
      </c>
      <c r="F26" s="3">
        <v>2.93</v>
      </c>
      <c r="G26" s="3">
        <v>2.93</v>
      </c>
    </row>
    <row r="27" spans="1:17" x14ac:dyDescent="0.35">
      <c r="A27" t="s">
        <v>14</v>
      </c>
      <c r="B27" s="9" t="s">
        <v>6</v>
      </c>
      <c r="C27" s="3"/>
      <c r="D27" s="3"/>
      <c r="E27" s="3"/>
      <c r="F27" s="3"/>
      <c r="G27" s="3"/>
    </row>
    <row r="28" spans="1:17" x14ac:dyDescent="0.35">
      <c r="A28" t="s">
        <v>14</v>
      </c>
      <c r="B28" s="9" t="s">
        <v>7</v>
      </c>
      <c r="C28" s="3">
        <v>0.34</v>
      </c>
      <c r="D28" s="3">
        <v>0.34</v>
      </c>
      <c r="E28" s="3">
        <v>0.34</v>
      </c>
      <c r="F28" s="3">
        <v>0.34</v>
      </c>
      <c r="G28" s="3">
        <v>0.34</v>
      </c>
    </row>
    <row r="29" spans="1:17" x14ac:dyDescent="0.35">
      <c r="A29" t="s">
        <v>14</v>
      </c>
      <c r="B29" s="9" t="s">
        <v>8</v>
      </c>
      <c r="C29" s="9">
        <v>0.81333333333333335</v>
      </c>
      <c r="D29" s="9">
        <v>0.81333333333333335</v>
      </c>
      <c r="E29" s="9">
        <v>0.81333333333333335</v>
      </c>
      <c r="F29" s="9">
        <v>0.81333333333333335</v>
      </c>
      <c r="G29" s="9">
        <v>0.81333333333333335</v>
      </c>
    </row>
    <row r="30" spans="1:17" x14ac:dyDescent="0.35">
      <c r="A30" t="s">
        <v>14</v>
      </c>
      <c r="B30" s="9" t="s">
        <v>9</v>
      </c>
      <c r="C30" s="3">
        <v>0.96</v>
      </c>
      <c r="D30" s="3">
        <v>0.96</v>
      </c>
      <c r="E30" s="3">
        <v>0.96</v>
      </c>
      <c r="F30" s="3">
        <v>0.96</v>
      </c>
      <c r="G30" s="3">
        <v>0.96</v>
      </c>
    </row>
    <row r="31" spans="1:17" x14ac:dyDescent="0.35">
      <c r="A31" t="s">
        <v>14</v>
      </c>
      <c r="B31" s="9" t="s">
        <v>10</v>
      </c>
      <c r="C31" s="9">
        <v>0.69399999999999995</v>
      </c>
      <c r="D31" s="9">
        <v>0.69399999999999995</v>
      </c>
      <c r="E31" s="9">
        <v>0.69399999999999995</v>
      </c>
      <c r="F31" s="9">
        <v>0.69399999999999995</v>
      </c>
      <c r="G31" s="9">
        <v>0.69399999999999995</v>
      </c>
    </row>
    <row r="32" spans="1:17" x14ac:dyDescent="0.35">
      <c r="A32" t="s">
        <v>14</v>
      </c>
      <c r="B32" s="9" t="s">
        <v>11</v>
      </c>
      <c r="C32" s="9">
        <v>0.42799999999999999</v>
      </c>
      <c r="D32" s="9">
        <v>0.42799999999999999</v>
      </c>
      <c r="E32" s="9">
        <v>0.42799999999999999</v>
      </c>
      <c r="F32" s="9">
        <v>0.42799999999999999</v>
      </c>
      <c r="G32" s="9">
        <v>0.42799999999999999</v>
      </c>
    </row>
    <row r="33" spans="1:7" x14ac:dyDescent="0.35">
      <c r="A33" t="s">
        <v>14</v>
      </c>
      <c r="B33" s="9" t="s">
        <v>12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</row>
    <row r="34" spans="1:7" x14ac:dyDescent="0.35">
      <c r="A34" t="s">
        <v>14</v>
      </c>
      <c r="B34" s="9" t="s">
        <v>13</v>
      </c>
      <c r="C34" s="9">
        <v>2.6799999999999997</v>
      </c>
      <c r="D34" s="9">
        <v>2.6799999999999997</v>
      </c>
      <c r="E34" s="9">
        <v>2.6799999999999997</v>
      </c>
      <c r="F34" s="9">
        <v>2.6799999999999997</v>
      </c>
      <c r="G34" s="9">
        <v>2.6799999999999997</v>
      </c>
    </row>
    <row r="35" spans="1:7" x14ac:dyDescent="0.35">
      <c r="A35" t="s">
        <v>14</v>
      </c>
      <c r="B35" s="9" t="s">
        <v>18</v>
      </c>
      <c r="C35" s="9">
        <f>$Q$6*0.7</f>
        <v>1316997.2553939018</v>
      </c>
      <c r="D35" s="9">
        <f>$Q$6</f>
        <v>1881424.6505627171</v>
      </c>
      <c r="E35" s="9">
        <f>$Q$6</f>
        <v>1881424.6505627171</v>
      </c>
      <c r="F35" s="9">
        <f>$Q$6</f>
        <v>1881424.6505627171</v>
      </c>
      <c r="G35" s="9">
        <f>$Q$6</f>
        <v>1881424.6505627171</v>
      </c>
    </row>
    <row r="36" spans="1:7" x14ac:dyDescent="0.35">
      <c r="A36" t="s">
        <v>14</v>
      </c>
      <c r="B36" s="9" t="s">
        <v>61</v>
      </c>
      <c r="C36" s="3">
        <f>C35/C37</f>
        <v>0.15763338006814537</v>
      </c>
      <c r="D36" s="3">
        <f t="shared" ref="D36:G36" si="4">D35/D37</f>
        <v>0.22519054295449342</v>
      </c>
      <c r="E36" s="3">
        <f t="shared" si="4"/>
        <v>0.22519054295449342</v>
      </c>
      <c r="F36" s="3">
        <f t="shared" si="4"/>
        <v>0.22519054295449342</v>
      </c>
      <c r="G36" s="3">
        <f t="shared" si="4"/>
        <v>0.22519054295449342</v>
      </c>
    </row>
    <row r="37" spans="1:7" x14ac:dyDescent="0.35">
      <c r="A37" t="s">
        <v>14</v>
      </c>
      <c r="B37" s="9" t="s">
        <v>17</v>
      </c>
      <c r="C37" s="9">
        <v>8354812</v>
      </c>
      <c r="D37" s="9">
        <v>8354812</v>
      </c>
      <c r="E37" s="9">
        <v>8354812</v>
      </c>
      <c r="F37" s="9">
        <v>8354812</v>
      </c>
      <c r="G37" s="9">
        <v>8354812</v>
      </c>
    </row>
    <row r="38" spans="1:7" x14ac:dyDescent="0.35">
      <c r="A38" t="s">
        <v>15</v>
      </c>
      <c r="B38" s="9" t="s">
        <v>56</v>
      </c>
      <c r="C38" s="9">
        <f>$L$10*0.7/1000</f>
        <v>0.67094999999999994</v>
      </c>
      <c r="D38" s="9">
        <f>$L$10/1000</f>
        <v>0.95850000000000002</v>
      </c>
      <c r="E38" s="9">
        <f>$L$11/1000</f>
        <v>1.1685000000000001</v>
      </c>
      <c r="F38" s="9">
        <f>$L$11/1000</f>
        <v>1.1685000000000001</v>
      </c>
      <c r="G38" s="9">
        <f>$L$12/1000</f>
        <v>1.389</v>
      </c>
    </row>
    <row r="39" spans="1:7" x14ac:dyDescent="0.35">
      <c r="A39" t="s">
        <v>15</v>
      </c>
      <c r="B39" s="9" t="s">
        <v>57</v>
      </c>
      <c r="C39" s="9">
        <v>4.3103448275862064</v>
      </c>
      <c r="D39" s="9">
        <v>4.3103448275862064</v>
      </c>
      <c r="E39" s="9">
        <v>5.9655172413793105</v>
      </c>
      <c r="F39" s="9">
        <v>8.6206896551724128</v>
      </c>
      <c r="G39" s="9">
        <v>5.9655172413793105</v>
      </c>
    </row>
    <row r="40" spans="1:7" x14ac:dyDescent="0.35">
      <c r="A40" t="s">
        <v>15</v>
      </c>
      <c r="B40" s="9" t="s">
        <v>58</v>
      </c>
      <c r="C40" s="9">
        <v>8.2068965517241388</v>
      </c>
      <c r="D40" s="9">
        <v>8.2068965517241388</v>
      </c>
      <c r="E40" s="9">
        <v>4.7586206896551726</v>
      </c>
      <c r="F40" s="9">
        <v>3.0344827586206895</v>
      </c>
      <c r="G40" s="9">
        <v>4.7586206896551726</v>
      </c>
    </row>
    <row r="41" spans="1:7" x14ac:dyDescent="0.35">
      <c r="A41" t="s">
        <v>15</v>
      </c>
      <c r="B41" s="9" t="s">
        <v>59</v>
      </c>
      <c r="C41" s="9">
        <v>3.0344827586206895</v>
      </c>
      <c r="D41" s="9">
        <v>3.0344827586206895</v>
      </c>
      <c r="E41" s="9">
        <v>3.0344827586206895</v>
      </c>
      <c r="F41" s="9">
        <v>3.0344827586206895</v>
      </c>
      <c r="G41" s="9">
        <v>3.0344827586206895</v>
      </c>
    </row>
    <row r="42" spans="1:7" x14ac:dyDescent="0.35">
      <c r="A42" t="s">
        <v>15</v>
      </c>
      <c r="B42" s="9" t="s">
        <v>60</v>
      </c>
      <c r="C42" s="9">
        <v>0.83333333333333326</v>
      </c>
      <c r="D42" s="9">
        <v>0.83333333333333326</v>
      </c>
      <c r="E42" s="9">
        <v>0.83333333333333326</v>
      </c>
      <c r="F42" s="9">
        <v>0.83333333333333326</v>
      </c>
      <c r="G42" s="9">
        <v>0.83333333333333326</v>
      </c>
    </row>
    <row r="43" spans="1:7" x14ac:dyDescent="0.35">
      <c r="A43" t="s">
        <v>15</v>
      </c>
      <c r="B43" s="9" t="s">
        <v>4</v>
      </c>
      <c r="C43" s="9">
        <v>45.6</v>
      </c>
      <c r="D43" s="9">
        <v>45.6</v>
      </c>
      <c r="E43" s="9">
        <v>45.6</v>
      </c>
      <c r="F43" s="9">
        <v>45.6</v>
      </c>
      <c r="G43" s="9">
        <v>45.6</v>
      </c>
    </row>
    <row r="44" spans="1:7" x14ac:dyDescent="0.35">
      <c r="A44" t="s">
        <v>15</v>
      </c>
      <c r="B44" s="9" t="s">
        <v>5</v>
      </c>
      <c r="C44" s="3">
        <v>2.93</v>
      </c>
      <c r="D44" s="3">
        <v>2.93</v>
      </c>
      <c r="E44" s="3">
        <v>2.93</v>
      </c>
      <c r="F44" s="3">
        <v>2.93</v>
      </c>
      <c r="G44" s="3">
        <v>2.93</v>
      </c>
    </row>
    <row r="45" spans="1:7" x14ac:dyDescent="0.35">
      <c r="A45" t="s">
        <v>15</v>
      </c>
      <c r="B45" s="9" t="s">
        <v>6</v>
      </c>
      <c r="C45" s="3"/>
      <c r="D45" s="3"/>
      <c r="E45" s="3"/>
      <c r="F45" s="3"/>
      <c r="G45" s="3"/>
    </row>
    <row r="46" spans="1:7" x14ac:dyDescent="0.35">
      <c r="A46" t="s">
        <v>15</v>
      </c>
      <c r="B46" s="9" t="s">
        <v>7</v>
      </c>
      <c r="C46" s="3">
        <v>0.34</v>
      </c>
      <c r="D46" s="3">
        <v>0.34</v>
      </c>
      <c r="E46" s="3">
        <v>0.34</v>
      </c>
      <c r="F46" s="3">
        <v>0.34</v>
      </c>
      <c r="G46" s="3">
        <v>0.34</v>
      </c>
    </row>
    <row r="47" spans="1:7" x14ac:dyDescent="0.35">
      <c r="A47" t="s">
        <v>15</v>
      </c>
      <c r="B47" s="9" t="s">
        <v>8</v>
      </c>
      <c r="C47" s="9">
        <v>0.81333333333333335</v>
      </c>
      <c r="D47" s="9">
        <v>0.81333333333333335</v>
      </c>
      <c r="E47" s="9">
        <v>0.81333333333333335</v>
      </c>
      <c r="F47" s="9">
        <v>0.81333333333333335</v>
      </c>
      <c r="G47" s="9">
        <v>0.81333333333333335</v>
      </c>
    </row>
    <row r="48" spans="1:7" x14ac:dyDescent="0.35">
      <c r="A48" t="s">
        <v>15</v>
      </c>
      <c r="B48" s="9" t="s">
        <v>9</v>
      </c>
      <c r="C48" s="3">
        <v>0.96</v>
      </c>
      <c r="D48" s="3">
        <v>0.96</v>
      </c>
      <c r="E48" s="3">
        <v>0.96</v>
      </c>
      <c r="F48" s="3">
        <v>0.96</v>
      </c>
      <c r="G48" s="3">
        <v>0.96</v>
      </c>
    </row>
    <row r="49" spans="1:7" x14ac:dyDescent="0.35">
      <c r="A49" t="s">
        <v>15</v>
      </c>
      <c r="B49" s="9" t="s">
        <v>10</v>
      </c>
      <c r="C49" s="9">
        <v>0.69399999999999995</v>
      </c>
      <c r="D49" s="9">
        <v>0.69399999999999995</v>
      </c>
      <c r="E49" s="9">
        <v>0.69399999999999995</v>
      </c>
      <c r="F49" s="9">
        <v>0.69399999999999995</v>
      </c>
      <c r="G49" s="9">
        <v>0.69399999999999995</v>
      </c>
    </row>
    <row r="50" spans="1:7" x14ac:dyDescent="0.35">
      <c r="A50" t="s">
        <v>15</v>
      </c>
      <c r="B50" s="9" t="s">
        <v>11</v>
      </c>
      <c r="C50" s="9">
        <v>0.42799999999999999</v>
      </c>
      <c r="D50" s="9">
        <v>0.42799999999999999</v>
      </c>
      <c r="E50" s="9">
        <v>0.42799999999999999</v>
      </c>
      <c r="F50" s="9">
        <v>0.42799999999999999</v>
      </c>
      <c r="G50" s="9">
        <v>0.42799999999999999</v>
      </c>
    </row>
    <row r="51" spans="1:7" x14ac:dyDescent="0.35">
      <c r="A51" t="s">
        <v>15</v>
      </c>
      <c r="B51" s="9" t="s">
        <v>12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</row>
    <row r="52" spans="1:7" x14ac:dyDescent="0.35">
      <c r="A52" t="s">
        <v>15</v>
      </c>
      <c r="B52" s="9" t="s">
        <v>13</v>
      </c>
      <c r="C52" s="9">
        <v>2.6799999999999997</v>
      </c>
      <c r="D52" s="9">
        <v>2.6799999999999997</v>
      </c>
      <c r="E52" s="9">
        <v>2.6799999999999997</v>
      </c>
      <c r="F52" s="9">
        <v>2.6799999999999997</v>
      </c>
      <c r="G52" s="9">
        <v>2.6799999999999997</v>
      </c>
    </row>
    <row r="53" spans="1:7" x14ac:dyDescent="0.35">
      <c r="A53" t="s">
        <v>15</v>
      </c>
      <c r="B53" s="9" t="s">
        <v>18</v>
      </c>
      <c r="C53" s="9">
        <f>$Q$10*0.7</f>
        <v>1302516.9302278911</v>
      </c>
      <c r="D53" s="9">
        <f>$Q$10</f>
        <v>1860738.4717541302</v>
      </c>
      <c r="E53" s="9">
        <f>$Q$10</f>
        <v>1860738.4717541302</v>
      </c>
      <c r="F53" s="9">
        <f>$Q$10</f>
        <v>1860738.4717541302</v>
      </c>
      <c r="G53" s="9">
        <f>$Q$10</f>
        <v>1860738.4717541302</v>
      </c>
    </row>
    <row r="54" spans="1:7" x14ac:dyDescent="0.35">
      <c r="A54" t="s">
        <v>15</v>
      </c>
      <c r="B54" s="9" t="s">
        <v>61</v>
      </c>
      <c r="C54" s="3">
        <f>C53/C55</f>
        <v>0.15590020819473749</v>
      </c>
      <c r="D54" s="3">
        <f t="shared" ref="D54:G54" si="5">D53/D55</f>
        <v>0.22271458313533929</v>
      </c>
      <c r="E54" s="3">
        <f t="shared" si="5"/>
        <v>0.22271458313533929</v>
      </c>
      <c r="F54" s="3">
        <f t="shared" si="5"/>
        <v>0.22271458313533929</v>
      </c>
      <c r="G54" s="3">
        <f t="shared" si="5"/>
        <v>0.22271458313533929</v>
      </c>
    </row>
    <row r="55" spans="1:7" x14ac:dyDescent="0.35">
      <c r="A55" t="s">
        <v>15</v>
      </c>
      <c r="B55" s="9" t="s">
        <v>17</v>
      </c>
      <c r="C55" s="9">
        <v>8354812</v>
      </c>
      <c r="D55" s="9">
        <v>8354812</v>
      </c>
      <c r="E55" s="9">
        <v>8354812</v>
      </c>
      <c r="F55" s="9">
        <v>8354812</v>
      </c>
      <c r="G55" s="9">
        <v>8354812</v>
      </c>
    </row>
    <row r="56" spans="1:7" x14ac:dyDescent="0.35">
      <c r="A56" t="s">
        <v>16</v>
      </c>
      <c r="B56" s="9" t="s">
        <v>56</v>
      </c>
      <c r="C56" s="9">
        <f>$L$14*0.7/1000</f>
        <v>0.85680000000000001</v>
      </c>
      <c r="D56" s="9">
        <f>$L$14/1000</f>
        <v>1.224</v>
      </c>
      <c r="E56" s="9">
        <f>$L$15/1000</f>
        <v>1.4325000000000001</v>
      </c>
      <c r="F56" s="9">
        <f>$L$15/1000</f>
        <v>1.4325000000000001</v>
      </c>
      <c r="G56" s="9">
        <f>$L$16/1000</f>
        <v>1.6919999999999999</v>
      </c>
    </row>
    <row r="57" spans="1:7" x14ac:dyDescent="0.35">
      <c r="A57" t="s">
        <v>16</v>
      </c>
      <c r="B57" s="9" t="s">
        <v>57</v>
      </c>
      <c r="C57" s="9">
        <v>6.6551724137931032</v>
      </c>
      <c r="D57" s="9">
        <v>6.6551724137931032</v>
      </c>
      <c r="E57" s="9">
        <v>6.6551724137931032</v>
      </c>
      <c r="F57" s="9">
        <v>6.6551724137931032</v>
      </c>
      <c r="G57" s="9">
        <v>6.6551724137931032</v>
      </c>
    </row>
    <row r="58" spans="1:7" x14ac:dyDescent="0.35">
      <c r="A58" t="s">
        <v>16</v>
      </c>
      <c r="B58" s="9" t="s">
        <v>58</v>
      </c>
      <c r="C58" s="9">
        <v>5</v>
      </c>
      <c r="D58" s="9">
        <v>5</v>
      </c>
      <c r="E58" s="9">
        <v>5</v>
      </c>
      <c r="F58" s="9">
        <v>5</v>
      </c>
      <c r="G58" s="9">
        <v>5</v>
      </c>
    </row>
    <row r="59" spans="1:7" x14ac:dyDescent="0.35">
      <c r="A59" t="s">
        <v>16</v>
      </c>
      <c r="B59" s="9" t="s">
        <v>59</v>
      </c>
      <c r="C59" s="9">
        <v>4.7586206896551726</v>
      </c>
      <c r="D59" s="9">
        <v>4.7586206896551726</v>
      </c>
      <c r="E59" s="9">
        <v>4.7586206896551726</v>
      </c>
      <c r="F59" s="9">
        <v>4.7586206896551726</v>
      </c>
      <c r="G59" s="9">
        <v>4.7586206896551726</v>
      </c>
    </row>
    <row r="60" spans="1:7" x14ac:dyDescent="0.35">
      <c r="A60" t="s">
        <v>16</v>
      </c>
      <c r="B60" s="9" t="s">
        <v>60</v>
      </c>
      <c r="C60" s="9">
        <v>0.76666666666666661</v>
      </c>
      <c r="D60" s="9">
        <v>0.76666666666666661</v>
      </c>
      <c r="E60" s="9">
        <v>0.76666666666666661</v>
      </c>
      <c r="F60" s="9">
        <v>0.76666666666666661</v>
      </c>
      <c r="G60" s="9">
        <v>0.76666666666666661</v>
      </c>
    </row>
    <row r="61" spans="1:7" x14ac:dyDescent="0.35">
      <c r="A61" t="s">
        <v>16</v>
      </c>
      <c r="B61" s="9" t="s">
        <v>4</v>
      </c>
      <c r="C61" s="9">
        <v>45.6</v>
      </c>
      <c r="D61" s="9">
        <v>45.6</v>
      </c>
      <c r="E61" s="9">
        <v>45.6</v>
      </c>
      <c r="F61" s="9">
        <v>45.6</v>
      </c>
      <c r="G61" s="9">
        <v>45.6</v>
      </c>
    </row>
    <row r="62" spans="1:7" x14ac:dyDescent="0.35">
      <c r="A62" t="s">
        <v>16</v>
      </c>
      <c r="B62" s="9" t="s">
        <v>5</v>
      </c>
      <c r="C62" s="3">
        <v>2.93</v>
      </c>
      <c r="D62" s="3">
        <v>2.93</v>
      </c>
      <c r="E62" s="3">
        <v>2.93</v>
      </c>
      <c r="F62" s="3">
        <v>2.93</v>
      </c>
      <c r="G62" s="3">
        <v>2.93</v>
      </c>
    </row>
    <row r="63" spans="1:7" x14ac:dyDescent="0.35">
      <c r="A63" t="s">
        <v>16</v>
      </c>
      <c r="B63" s="9" t="s">
        <v>6</v>
      </c>
      <c r="C63" s="3"/>
      <c r="D63" s="3"/>
      <c r="E63" s="3"/>
      <c r="F63" s="3"/>
      <c r="G63" s="3"/>
    </row>
    <row r="64" spans="1:7" x14ac:dyDescent="0.35">
      <c r="A64" t="s">
        <v>16</v>
      </c>
      <c r="B64" s="9" t="s">
        <v>7</v>
      </c>
      <c r="C64" s="3">
        <v>0.34</v>
      </c>
      <c r="D64" s="3">
        <v>0.34</v>
      </c>
      <c r="E64" s="3">
        <v>0.34</v>
      </c>
      <c r="F64" s="3">
        <v>0.34</v>
      </c>
      <c r="G64" s="3">
        <v>0.34</v>
      </c>
    </row>
    <row r="65" spans="1:7" x14ac:dyDescent="0.35">
      <c r="A65" t="s">
        <v>16</v>
      </c>
      <c r="B65" s="9" t="s">
        <v>8</v>
      </c>
      <c r="C65" s="9">
        <v>0.81333333333333335</v>
      </c>
      <c r="D65" s="9">
        <v>0.81333333333333335</v>
      </c>
      <c r="E65" s="9">
        <v>0.81333333333333335</v>
      </c>
      <c r="F65" s="9">
        <v>0.81333333333333335</v>
      </c>
      <c r="G65" s="9">
        <v>0.81333333333333335</v>
      </c>
    </row>
    <row r="66" spans="1:7" x14ac:dyDescent="0.35">
      <c r="A66" t="s">
        <v>16</v>
      </c>
      <c r="B66" s="9" t="s">
        <v>9</v>
      </c>
      <c r="C66" s="3">
        <v>0.96</v>
      </c>
      <c r="D66" s="3">
        <v>0.96</v>
      </c>
      <c r="E66" s="3">
        <v>0.96</v>
      </c>
      <c r="F66" s="3">
        <v>0.96</v>
      </c>
      <c r="G66" s="3">
        <v>0.96</v>
      </c>
    </row>
    <row r="67" spans="1:7" x14ac:dyDescent="0.35">
      <c r="A67" t="s">
        <v>16</v>
      </c>
      <c r="B67" s="9" t="s">
        <v>10</v>
      </c>
      <c r="C67" s="9">
        <v>0.69399999999999995</v>
      </c>
      <c r="D67" s="9">
        <v>0.69399999999999995</v>
      </c>
      <c r="E67" s="9">
        <v>0.69399999999999995</v>
      </c>
      <c r="F67" s="9">
        <v>0.69399999999999995</v>
      </c>
      <c r="G67" s="9">
        <v>0.69399999999999995</v>
      </c>
    </row>
    <row r="68" spans="1:7" x14ac:dyDescent="0.35">
      <c r="A68" t="s">
        <v>16</v>
      </c>
      <c r="B68" s="9" t="s">
        <v>11</v>
      </c>
      <c r="C68" s="9">
        <v>0.42799999999999999</v>
      </c>
      <c r="D68" s="9">
        <v>0.42799999999999999</v>
      </c>
      <c r="E68" s="9">
        <v>0.42799999999999999</v>
      </c>
      <c r="F68" s="9">
        <v>0.42799999999999999</v>
      </c>
      <c r="G68" s="9">
        <v>0.42799999999999999</v>
      </c>
    </row>
    <row r="69" spans="1:7" x14ac:dyDescent="0.35">
      <c r="A69" t="s">
        <v>16</v>
      </c>
      <c r="B69" s="9" t="s">
        <v>12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</row>
    <row r="70" spans="1:7" x14ac:dyDescent="0.35">
      <c r="A70" t="s">
        <v>16</v>
      </c>
      <c r="B70" s="9" t="s">
        <v>13</v>
      </c>
      <c r="C70" s="9">
        <v>2.6799999999999997</v>
      </c>
      <c r="D70" s="9">
        <v>2.6799999999999997</v>
      </c>
      <c r="E70" s="9">
        <v>2.6799999999999997</v>
      </c>
      <c r="F70" s="9">
        <v>2.6799999999999997</v>
      </c>
      <c r="G70" s="9">
        <v>2.6799999999999997</v>
      </c>
    </row>
    <row r="71" spans="1:7" x14ac:dyDescent="0.35">
      <c r="A71" t="s">
        <v>16</v>
      </c>
      <c r="B71" s="9" t="s">
        <v>18</v>
      </c>
      <c r="C71" s="9">
        <f>$Q$14*0.7</f>
        <v>1242324.8179773414</v>
      </c>
      <c r="D71" s="9">
        <f>$Q$14</f>
        <v>1774749.7399676307</v>
      </c>
      <c r="E71" s="9">
        <f>$Q$14</f>
        <v>1774749.7399676307</v>
      </c>
      <c r="F71" s="9">
        <f>$Q$14</f>
        <v>1774749.7399676307</v>
      </c>
      <c r="G71" s="9">
        <f>$Q$14</f>
        <v>1774749.7399676307</v>
      </c>
    </row>
    <row r="72" spans="1:7" x14ac:dyDescent="0.35">
      <c r="A72" t="s">
        <v>16</v>
      </c>
      <c r="B72" s="9" t="s">
        <v>61</v>
      </c>
      <c r="C72" s="3">
        <f>C71/C73</f>
        <v>0.14869572385079896</v>
      </c>
      <c r="D72" s="3">
        <f t="shared" ref="D72:G72" si="6">D71/D73</f>
        <v>0.21242246264399853</v>
      </c>
      <c r="E72" s="3">
        <f t="shared" si="6"/>
        <v>0.21242246264399853</v>
      </c>
      <c r="F72" s="3">
        <f t="shared" si="6"/>
        <v>0.21242246264399853</v>
      </c>
      <c r="G72" s="3">
        <f t="shared" si="6"/>
        <v>0.21242246264399853</v>
      </c>
    </row>
    <row r="73" spans="1:7" x14ac:dyDescent="0.35">
      <c r="A73" t="s">
        <v>16</v>
      </c>
      <c r="B73" s="9" t="s">
        <v>17</v>
      </c>
      <c r="C73" s="9">
        <v>8354812</v>
      </c>
      <c r="D73" s="9">
        <v>8354812</v>
      </c>
      <c r="E73" s="9">
        <v>8354812</v>
      </c>
      <c r="F73" s="9">
        <v>8354812</v>
      </c>
      <c r="G73" s="9">
        <v>8354812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357D-AAD0-4BE7-ACC6-37623E185A65}">
  <dimension ref="A1:R73"/>
  <sheetViews>
    <sheetView workbookViewId="0">
      <selection activeCell="I42" sqref="I42"/>
    </sheetView>
  </sheetViews>
  <sheetFormatPr baseColWidth="10" defaultRowHeight="14.5" x14ac:dyDescent="0.35"/>
  <cols>
    <col min="2" max="2" width="26.1796875" style="9" bestFit="1" customWidth="1"/>
    <col min="3" max="8" width="11.453125" style="9"/>
  </cols>
  <sheetData>
    <row r="1" spans="1:18" x14ac:dyDescent="0.35">
      <c r="A1" t="s">
        <v>1</v>
      </c>
      <c r="B1" s="9" t="s">
        <v>2</v>
      </c>
      <c r="C1" s="9" t="s">
        <v>48</v>
      </c>
      <c r="D1" s="9" t="s">
        <v>49</v>
      </c>
      <c r="E1" s="9" t="s">
        <v>50</v>
      </c>
      <c r="F1" s="9" t="s">
        <v>51</v>
      </c>
      <c r="G1" s="9" t="s">
        <v>52</v>
      </c>
      <c r="I1" t="s">
        <v>28</v>
      </c>
      <c r="J1" t="s">
        <v>29</v>
      </c>
      <c r="K1" t="s">
        <v>30</v>
      </c>
      <c r="L1" t="s">
        <v>53</v>
      </c>
      <c r="M1" t="s">
        <v>31</v>
      </c>
      <c r="N1" t="s">
        <v>32</v>
      </c>
      <c r="O1" t="s">
        <v>33</v>
      </c>
      <c r="P1" t="s">
        <v>34</v>
      </c>
      <c r="Q1" t="s">
        <v>54</v>
      </c>
      <c r="R1" t="s">
        <v>55</v>
      </c>
    </row>
    <row r="2" spans="1:18" x14ac:dyDescent="0.35">
      <c r="A2" t="s">
        <v>3</v>
      </c>
      <c r="B2" s="9" t="s">
        <v>56</v>
      </c>
      <c r="C2" s="9">
        <f>$L$2*0.7/1000</f>
        <v>1.31985</v>
      </c>
      <c r="D2" s="9">
        <f>$L$2/1000</f>
        <v>1.8855</v>
      </c>
      <c r="E2" s="9">
        <f>$L$3/1000</f>
        <v>2.073</v>
      </c>
      <c r="F2" s="9">
        <f>$L$3/1000</f>
        <v>2.073</v>
      </c>
      <c r="G2" s="9">
        <f>$L$4/1000</f>
        <v>2.4855</v>
      </c>
      <c r="I2" t="s">
        <v>25</v>
      </c>
      <c r="J2">
        <v>8296.9897845162686</v>
      </c>
      <c r="K2">
        <v>12.57</v>
      </c>
      <c r="L2">
        <f>K2*$R$2</f>
        <v>1885.5</v>
      </c>
      <c r="M2" t="s">
        <v>3</v>
      </c>
      <c r="N2">
        <v>1.1000000000000001</v>
      </c>
      <c r="O2">
        <v>1.19</v>
      </c>
      <c r="P2">
        <f>J2*N2*O2</f>
        <v>10860.759627931797</v>
      </c>
      <c r="Q2">
        <f>P2*$R$2</f>
        <v>1629113.9441897694</v>
      </c>
      <c r="R2">
        <v>150</v>
      </c>
    </row>
    <row r="3" spans="1:18" x14ac:dyDescent="0.35">
      <c r="A3" t="s">
        <v>3</v>
      </c>
      <c r="B3" s="9" t="s">
        <v>57</v>
      </c>
      <c r="C3" s="9">
        <v>6</v>
      </c>
      <c r="D3" s="9">
        <v>7</v>
      </c>
      <c r="E3" s="9">
        <v>8</v>
      </c>
      <c r="F3" s="9">
        <v>8</v>
      </c>
      <c r="G3" s="9">
        <v>8</v>
      </c>
      <c r="I3" t="s">
        <v>26</v>
      </c>
      <c r="J3">
        <v>15233.525245562359</v>
      </c>
      <c r="K3">
        <v>13.82</v>
      </c>
      <c r="L3">
        <f t="shared" ref="L3:L17" si="0">K3*$R$2</f>
        <v>2073</v>
      </c>
      <c r="M3" t="s">
        <v>3</v>
      </c>
      <c r="N3">
        <v>1.1499999999999999</v>
      </c>
      <c r="O3">
        <v>1.19</v>
      </c>
      <c r="P3">
        <f t="shared" ref="P3:P17" si="1">J3*N3*O3</f>
        <v>20847.079298552086</v>
      </c>
      <c r="Q3">
        <f t="shared" ref="Q3:Q17" si="2">P3*$R$2</f>
        <v>3127061.8947828128</v>
      </c>
    </row>
    <row r="4" spans="1:18" x14ac:dyDescent="0.35">
      <c r="A4" t="s">
        <v>3</v>
      </c>
      <c r="B4" s="9" t="s">
        <v>58</v>
      </c>
      <c r="C4" s="9">
        <v>5</v>
      </c>
      <c r="D4" s="9">
        <v>5</v>
      </c>
      <c r="E4" s="9">
        <v>5</v>
      </c>
      <c r="F4" s="9">
        <v>5</v>
      </c>
      <c r="G4" s="9">
        <v>5</v>
      </c>
      <c r="I4" t="s">
        <v>27</v>
      </c>
      <c r="J4">
        <v>28230.45721145242</v>
      </c>
      <c r="K4">
        <v>16.57</v>
      </c>
      <c r="L4">
        <f t="shared" si="0"/>
        <v>2485.5</v>
      </c>
      <c r="M4" t="s">
        <v>3</v>
      </c>
      <c r="N4">
        <v>1.2</v>
      </c>
      <c r="O4">
        <v>1.19</v>
      </c>
      <c r="P4">
        <f t="shared" si="1"/>
        <v>40313.092897954055</v>
      </c>
      <c r="Q4">
        <f t="shared" si="2"/>
        <v>6046963.9346931083</v>
      </c>
    </row>
    <row r="5" spans="1:18" x14ac:dyDescent="0.35">
      <c r="A5" t="s">
        <v>3</v>
      </c>
      <c r="B5" s="9" t="s">
        <v>59</v>
      </c>
      <c r="C5" s="9">
        <v>2</v>
      </c>
      <c r="D5" s="9">
        <v>2</v>
      </c>
      <c r="E5" s="9">
        <v>2</v>
      </c>
      <c r="F5" s="9">
        <v>2</v>
      </c>
      <c r="G5" s="9">
        <v>2</v>
      </c>
      <c r="I5" t="s">
        <v>0</v>
      </c>
      <c r="J5">
        <v>17533.417635480819</v>
      </c>
      <c r="K5">
        <v>17.32</v>
      </c>
      <c r="L5">
        <f t="shared" si="0"/>
        <v>2598</v>
      </c>
      <c r="M5" t="s">
        <v>3</v>
      </c>
      <c r="N5">
        <v>1.2</v>
      </c>
      <c r="O5">
        <v>1.19</v>
      </c>
      <c r="P5">
        <f t="shared" si="1"/>
        <v>25037.720383466607</v>
      </c>
      <c r="Q5">
        <f t="shared" si="2"/>
        <v>3755658.057519991</v>
      </c>
    </row>
    <row r="6" spans="1:18" x14ac:dyDescent="0.35">
      <c r="A6" t="s">
        <v>3</v>
      </c>
      <c r="B6" s="9" t="s">
        <v>60</v>
      </c>
      <c r="C6" s="9">
        <v>0.5</v>
      </c>
      <c r="D6" s="9">
        <v>0.5</v>
      </c>
      <c r="E6" s="9">
        <v>0.5</v>
      </c>
      <c r="F6" s="9">
        <v>0.5</v>
      </c>
      <c r="G6" s="9">
        <v>0.5</v>
      </c>
      <c r="I6" t="s">
        <v>25</v>
      </c>
      <c r="J6">
        <v>9673.6602114641573</v>
      </c>
      <c r="K6">
        <v>8.56</v>
      </c>
      <c r="L6">
        <f t="shared" si="0"/>
        <v>1284</v>
      </c>
      <c r="M6" t="s">
        <v>14</v>
      </c>
      <c r="N6">
        <v>1.1000000000000001</v>
      </c>
      <c r="O6">
        <v>1.19</v>
      </c>
      <c r="P6">
        <f t="shared" si="1"/>
        <v>12662.821216806582</v>
      </c>
      <c r="Q6">
        <f t="shared" si="2"/>
        <v>1899423.1825209872</v>
      </c>
    </row>
    <row r="7" spans="1:18" x14ac:dyDescent="0.35">
      <c r="A7" t="s">
        <v>3</v>
      </c>
      <c r="B7" s="9" t="s">
        <v>4</v>
      </c>
      <c r="C7" s="9">
        <v>45.6</v>
      </c>
      <c r="D7" s="9">
        <v>45.6</v>
      </c>
      <c r="E7" s="9">
        <v>45.6</v>
      </c>
      <c r="F7" s="9">
        <v>45.6</v>
      </c>
      <c r="G7" s="9">
        <v>45.6</v>
      </c>
      <c r="I7" t="s">
        <v>26</v>
      </c>
      <c r="J7">
        <v>16998.490215014659</v>
      </c>
      <c r="K7">
        <v>9.18</v>
      </c>
      <c r="L7">
        <f t="shared" si="0"/>
        <v>1377</v>
      </c>
      <c r="M7" t="s">
        <v>14</v>
      </c>
      <c r="N7">
        <v>1.1499999999999999</v>
      </c>
      <c r="O7">
        <v>1.19</v>
      </c>
      <c r="P7">
        <f t="shared" si="1"/>
        <v>23262.433859247558</v>
      </c>
      <c r="Q7">
        <f t="shared" si="2"/>
        <v>3489365.0788871339</v>
      </c>
    </row>
    <row r="8" spans="1:18" x14ac:dyDescent="0.35">
      <c r="A8" t="s">
        <v>3</v>
      </c>
      <c r="B8" s="9" t="s">
        <v>5</v>
      </c>
      <c r="C8" s="3">
        <v>2.93</v>
      </c>
      <c r="D8" s="3">
        <v>2.93</v>
      </c>
      <c r="E8" s="3">
        <v>2.93</v>
      </c>
      <c r="F8" s="3">
        <v>2.93</v>
      </c>
      <c r="G8" s="3">
        <v>2.93</v>
      </c>
      <c r="I8" t="s">
        <v>27</v>
      </c>
      <c r="J8">
        <v>30862.132882620161</v>
      </c>
      <c r="K8">
        <v>10.55</v>
      </c>
      <c r="L8">
        <f t="shared" si="0"/>
        <v>1582.5</v>
      </c>
      <c r="M8" t="s">
        <v>14</v>
      </c>
      <c r="N8">
        <v>1.2</v>
      </c>
      <c r="O8">
        <v>1.19</v>
      </c>
      <c r="P8">
        <f t="shared" si="1"/>
        <v>44071.125756381589</v>
      </c>
      <c r="Q8">
        <f t="shared" si="2"/>
        <v>6610668.8634572383</v>
      </c>
    </row>
    <row r="9" spans="1:18" x14ac:dyDescent="0.35">
      <c r="A9" t="s">
        <v>3</v>
      </c>
      <c r="B9" s="9" t="s">
        <v>6</v>
      </c>
      <c r="C9" s="3"/>
      <c r="D9" s="3"/>
      <c r="E9" s="3"/>
      <c r="F9" s="3"/>
      <c r="G9" s="3"/>
      <c r="I9" t="s">
        <v>0</v>
      </c>
      <c r="J9">
        <v>19751.39361979951</v>
      </c>
      <c r="K9">
        <v>11.11</v>
      </c>
      <c r="L9">
        <f t="shared" si="0"/>
        <v>1666.5</v>
      </c>
      <c r="M9" t="s">
        <v>14</v>
      </c>
      <c r="N9">
        <v>1.2</v>
      </c>
      <c r="O9">
        <v>1.19</v>
      </c>
      <c r="P9">
        <f t="shared" si="1"/>
        <v>28204.990089073697</v>
      </c>
      <c r="Q9">
        <f t="shared" si="2"/>
        <v>4230748.5133610545</v>
      </c>
    </row>
    <row r="10" spans="1:18" x14ac:dyDescent="0.35">
      <c r="A10" t="s">
        <v>3</v>
      </c>
      <c r="B10" s="9" t="s">
        <v>7</v>
      </c>
      <c r="C10" s="3">
        <v>0.34</v>
      </c>
      <c r="D10" s="3">
        <v>0.34</v>
      </c>
      <c r="E10" s="3">
        <v>0.34</v>
      </c>
      <c r="F10" s="3">
        <v>0.34</v>
      </c>
      <c r="G10" s="3">
        <v>0.34</v>
      </c>
      <c r="I10" t="s">
        <v>25</v>
      </c>
      <c r="J10">
        <v>9594.6351373313555</v>
      </c>
      <c r="K10">
        <v>5.98</v>
      </c>
      <c r="L10">
        <f t="shared" si="0"/>
        <v>897.00000000000011</v>
      </c>
      <c r="M10" t="s">
        <v>15</v>
      </c>
      <c r="N10">
        <v>1.1000000000000001</v>
      </c>
      <c r="O10">
        <v>1.19</v>
      </c>
      <c r="P10">
        <f t="shared" si="1"/>
        <v>12559.377394766745</v>
      </c>
      <c r="Q10">
        <f t="shared" si="2"/>
        <v>1883906.6092150118</v>
      </c>
    </row>
    <row r="11" spans="1:18" x14ac:dyDescent="0.35">
      <c r="A11" t="s">
        <v>3</v>
      </c>
      <c r="B11" s="9" t="s">
        <v>8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I11" t="s">
        <v>26</v>
      </c>
      <c r="J11">
        <v>16805.662013410849</v>
      </c>
      <c r="K11">
        <v>7.38</v>
      </c>
      <c r="L11">
        <f t="shared" si="0"/>
        <v>1107</v>
      </c>
      <c r="M11" t="s">
        <v>15</v>
      </c>
      <c r="N11">
        <v>1.1499999999999999</v>
      </c>
      <c r="O11">
        <v>1.19</v>
      </c>
      <c r="P11">
        <f t="shared" si="1"/>
        <v>22998.548465352742</v>
      </c>
      <c r="Q11">
        <f t="shared" si="2"/>
        <v>3449782.2698029112</v>
      </c>
    </row>
    <row r="12" spans="1:18" x14ac:dyDescent="0.35">
      <c r="A12" t="s">
        <v>3</v>
      </c>
      <c r="B12" s="9" t="s">
        <v>9</v>
      </c>
      <c r="C12" s="3">
        <v>0.27900000000000003</v>
      </c>
      <c r="D12" s="3">
        <v>0.27900000000000003</v>
      </c>
      <c r="E12" s="3">
        <v>0.27900000000000003</v>
      </c>
      <c r="F12" s="3">
        <v>0.27900000000000003</v>
      </c>
      <c r="G12" s="3">
        <v>0.27900000000000003</v>
      </c>
      <c r="I12" t="s">
        <v>27</v>
      </c>
      <c r="J12">
        <v>29692.491549480201</v>
      </c>
      <c r="K12">
        <v>8.64</v>
      </c>
      <c r="L12">
        <f t="shared" si="0"/>
        <v>1296</v>
      </c>
      <c r="M12" t="s">
        <v>15</v>
      </c>
      <c r="N12">
        <v>1.2</v>
      </c>
      <c r="O12">
        <v>1.19</v>
      </c>
      <c r="P12">
        <f t="shared" si="1"/>
        <v>42400.877932657728</v>
      </c>
      <c r="Q12">
        <f t="shared" si="2"/>
        <v>6360131.6898986595</v>
      </c>
    </row>
    <row r="13" spans="1:18" x14ac:dyDescent="0.35">
      <c r="A13" t="s">
        <v>3</v>
      </c>
      <c r="B13" s="9" t="s">
        <v>10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I13" t="s">
        <v>0</v>
      </c>
      <c r="J13">
        <v>19711.914909815681</v>
      </c>
      <c r="K13">
        <v>9.61</v>
      </c>
      <c r="L13">
        <f t="shared" si="0"/>
        <v>1441.5</v>
      </c>
      <c r="M13" t="s">
        <v>15</v>
      </c>
      <c r="N13">
        <v>1.2</v>
      </c>
      <c r="O13">
        <v>1.19</v>
      </c>
      <c r="P13">
        <f t="shared" si="1"/>
        <v>28148.614491216791</v>
      </c>
      <c r="Q13">
        <f t="shared" si="2"/>
        <v>4222292.1736825183</v>
      </c>
    </row>
    <row r="14" spans="1:18" x14ac:dyDescent="0.35">
      <c r="A14" t="s">
        <v>3</v>
      </c>
      <c r="B14" s="9" t="s">
        <v>11</v>
      </c>
      <c r="C14" s="9">
        <v>0.5</v>
      </c>
      <c r="D14" s="9">
        <v>0.5</v>
      </c>
      <c r="E14" s="9">
        <v>0.5</v>
      </c>
      <c r="F14" s="9">
        <v>0.5</v>
      </c>
      <c r="G14" s="9">
        <v>0.5</v>
      </c>
      <c r="I14" t="s">
        <v>25</v>
      </c>
      <c r="J14">
        <v>8637.3087440617201</v>
      </c>
      <c r="K14">
        <v>6.61</v>
      </c>
      <c r="L14">
        <f t="shared" si="0"/>
        <v>991.5</v>
      </c>
      <c r="M14" t="s">
        <v>16</v>
      </c>
      <c r="N14">
        <v>1.1000000000000001</v>
      </c>
      <c r="O14">
        <v>1.19</v>
      </c>
      <c r="P14">
        <f t="shared" si="1"/>
        <v>11306.237145976791</v>
      </c>
      <c r="Q14">
        <f t="shared" si="2"/>
        <v>1695935.5718965186</v>
      </c>
    </row>
    <row r="15" spans="1:18" x14ac:dyDescent="0.35">
      <c r="A15" t="s">
        <v>3</v>
      </c>
      <c r="B15" s="9" t="s">
        <v>12</v>
      </c>
      <c r="C15" s="3">
        <v>1.579</v>
      </c>
      <c r="D15" s="3">
        <v>1.579</v>
      </c>
      <c r="E15" s="3">
        <v>1.579</v>
      </c>
      <c r="F15" s="3">
        <v>1.579</v>
      </c>
      <c r="G15" s="3">
        <v>1.579</v>
      </c>
      <c r="I15" t="s">
        <v>26</v>
      </c>
      <c r="J15">
        <v>15365.131432244279</v>
      </c>
      <c r="K15">
        <v>7.97</v>
      </c>
      <c r="L15">
        <f t="shared" si="0"/>
        <v>1195.5</v>
      </c>
      <c r="M15" t="s">
        <v>16</v>
      </c>
      <c r="N15">
        <v>1.1499999999999999</v>
      </c>
      <c r="O15">
        <v>1.19</v>
      </c>
      <c r="P15">
        <f t="shared" si="1"/>
        <v>21027.182365026292</v>
      </c>
      <c r="Q15">
        <f t="shared" si="2"/>
        <v>3154077.3547539436</v>
      </c>
    </row>
    <row r="16" spans="1:18" x14ac:dyDescent="0.35">
      <c r="A16" t="s">
        <v>3</v>
      </c>
      <c r="B16" s="9" t="s">
        <v>13</v>
      </c>
      <c r="C16" s="9">
        <v>2.5</v>
      </c>
      <c r="D16" s="9">
        <v>2.5</v>
      </c>
      <c r="E16" s="9">
        <v>2.5</v>
      </c>
      <c r="F16" s="9">
        <v>2.5</v>
      </c>
      <c r="G16" s="9">
        <v>2.5</v>
      </c>
      <c r="I16" t="s">
        <v>27</v>
      </c>
      <c r="J16">
        <v>27796.06802333779</v>
      </c>
      <c r="K16">
        <v>9.15</v>
      </c>
      <c r="L16">
        <f t="shared" si="0"/>
        <v>1372.5</v>
      </c>
      <c r="M16" t="s">
        <v>16</v>
      </c>
      <c r="N16">
        <v>1.2</v>
      </c>
      <c r="O16">
        <v>1.19</v>
      </c>
      <c r="P16">
        <f t="shared" si="1"/>
        <v>39692.785137326362</v>
      </c>
      <c r="Q16">
        <f t="shared" si="2"/>
        <v>5953917.7705989545</v>
      </c>
    </row>
    <row r="17" spans="1:17" x14ac:dyDescent="0.35">
      <c r="A17" t="s">
        <v>3</v>
      </c>
      <c r="B17" s="9" t="s">
        <v>18</v>
      </c>
      <c r="C17" s="9">
        <f>$Q$2*0.7</f>
        <v>1140379.7609328385</v>
      </c>
      <c r="D17" s="9">
        <f>$Q$2</f>
        <v>1629113.9441897694</v>
      </c>
      <c r="E17" s="9">
        <f>$Q$3</f>
        <v>3127061.8947828128</v>
      </c>
      <c r="F17" s="9">
        <f>$Q$3</f>
        <v>3127061.8947828128</v>
      </c>
      <c r="G17" s="9">
        <f>$Q$4</f>
        <v>6046963.9346931083</v>
      </c>
      <c r="I17" t="s">
        <v>0</v>
      </c>
      <c r="J17">
        <v>17689.047775339699</v>
      </c>
      <c r="K17">
        <v>10.24</v>
      </c>
      <c r="L17">
        <f t="shared" si="0"/>
        <v>1536</v>
      </c>
      <c r="M17" t="s">
        <v>16</v>
      </c>
      <c r="N17">
        <v>1.2</v>
      </c>
      <c r="O17">
        <v>1.19</v>
      </c>
      <c r="P17">
        <f t="shared" si="1"/>
        <v>25259.960223185088</v>
      </c>
      <c r="Q17">
        <f t="shared" si="2"/>
        <v>3788994.0334777632</v>
      </c>
    </row>
    <row r="18" spans="1:17" x14ac:dyDescent="0.35">
      <c r="A18" t="s">
        <v>3</v>
      </c>
      <c r="B18" s="9" t="s">
        <v>61</v>
      </c>
      <c r="C18" s="3">
        <f>C17/C19</f>
        <v>0.13649376681759429</v>
      </c>
      <c r="D18" s="3">
        <f t="shared" ref="D18" si="3">D17/D19</f>
        <v>0.19499109545370613</v>
      </c>
      <c r="E18" s="3">
        <f t="shared" ref="E18" si="4">E17/E19</f>
        <v>0.37428273607865897</v>
      </c>
      <c r="F18" s="3">
        <f t="shared" ref="F18" si="5">F17/F19</f>
        <v>0.37428273607865897</v>
      </c>
      <c r="G18" s="3">
        <f t="shared" ref="G18" si="6">G17/G19</f>
        <v>0.72377019790428654</v>
      </c>
    </row>
    <row r="19" spans="1:17" x14ac:dyDescent="0.35">
      <c r="A19" t="s">
        <v>3</v>
      </c>
      <c r="B19" s="9" t="s">
        <v>17</v>
      </c>
      <c r="C19" s="9">
        <v>8354812</v>
      </c>
      <c r="D19" s="9">
        <v>8354812</v>
      </c>
      <c r="E19" s="9">
        <v>8354812</v>
      </c>
      <c r="F19" s="9">
        <v>8354812</v>
      </c>
      <c r="G19" s="9">
        <v>8354812</v>
      </c>
    </row>
    <row r="20" spans="1:17" x14ac:dyDescent="0.35">
      <c r="A20" t="s">
        <v>14</v>
      </c>
      <c r="B20" s="9" t="s">
        <v>56</v>
      </c>
      <c r="C20" s="9">
        <f>$L$6*0.7/1000</f>
        <v>0.89879999999999993</v>
      </c>
      <c r="D20" s="9">
        <f>$L$6/1000</f>
        <v>1.284</v>
      </c>
      <c r="E20" s="9">
        <f>$L$7/1000</f>
        <v>1.377</v>
      </c>
      <c r="F20" s="9">
        <f>$L$7/1000</f>
        <v>1.377</v>
      </c>
      <c r="G20" s="9">
        <f>$L$8/1000</f>
        <v>1.5825</v>
      </c>
    </row>
    <row r="21" spans="1:17" x14ac:dyDescent="0.35">
      <c r="A21" t="s">
        <v>14</v>
      </c>
      <c r="B21" s="9" t="s">
        <v>57</v>
      </c>
      <c r="C21" s="9">
        <v>6</v>
      </c>
      <c r="D21" s="9">
        <v>7</v>
      </c>
      <c r="E21" s="9">
        <v>8</v>
      </c>
      <c r="F21" s="9">
        <v>8</v>
      </c>
      <c r="G21" s="9">
        <v>8</v>
      </c>
    </row>
    <row r="22" spans="1:17" x14ac:dyDescent="0.35">
      <c r="A22" t="s">
        <v>14</v>
      </c>
      <c r="B22" s="9" t="s">
        <v>58</v>
      </c>
      <c r="C22" s="9">
        <v>5</v>
      </c>
      <c r="D22" s="9">
        <v>5</v>
      </c>
      <c r="E22" s="9">
        <v>5</v>
      </c>
      <c r="F22" s="9">
        <v>5</v>
      </c>
      <c r="G22" s="9">
        <v>5</v>
      </c>
    </row>
    <row r="23" spans="1:17" x14ac:dyDescent="0.35">
      <c r="A23" t="s">
        <v>14</v>
      </c>
      <c r="B23" s="9" t="s">
        <v>59</v>
      </c>
      <c r="C23" s="9">
        <v>2</v>
      </c>
      <c r="D23" s="9">
        <v>2</v>
      </c>
      <c r="E23" s="9">
        <v>2</v>
      </c>
      <c r="F23" s="9">
        <v>2</v>
      </c>
      <c r="G23" s="9">
        <v>2</v>
      </c>
    </row>
    <row r="24" spans="1:17" x14ac:dyDescent="0.35">
      <c r="A24" t="s">
        <v>14</v>
      </c>
      <c r="B24" s="9" t="s">
        <v>60</v>
      </c>
      <c r="C24" s="3">
        <v>0.5</v>
      </c>
      <c r="D24" s="3">
        <v>0.5</v>
      </c>
      <c r="E24" s="3">
        <v>0.5</v>
      </c>
      <c r="F24" s="3">
        <v>0.5</v>
      </c>
      <c r="G24" s="3">
        <v>0.5</v>
      </c>
    </row>
    <row r="25" spans="1:17" x14ac:dyDescent="0.35">
      <c r="A25" t="s">
        <v>14</v>
      </c>
      <c r="B25" s="9" t="s">
        <v>4</v>
      </c>
      <c r="C25" s="9">
        <v>45.6</v>
      </c>
      <c r="D25" s="9">
        <v>45.6</v>
      </c>
      <c r="E25" s="9">
        <v>45.6</v>
      </c>
      <c r="F25" s="9">
        <v>45.6</v>
      </c>
      <c r="G25" s="9">
        <v>45.6</v>
      </c>
    </row>
    <row r="26" spans="1:17" x14ac:dyDescent="0.35">
      <c r="A26" t="s">
        <v>14</v>
      </c>
      <c r="B26" s="9" t="s">
        <v>5</v>
      </c>
      <c r="C26" s="3">
        <v>2.93</v>
      </c>
      <c r="D26" s="3">
        <v>2.93</v>
      </c>
      <c r="E26" s="3">
        <v>2.93</v>
      </c>
      <c r="F26" s="3">
        <v>2.93</v>
      </c>
      <c r="G26" s="3">
        <v>2.93</v>
      </c>
    </row>
    <row r="27" spans="1:17" x14ac:dyDescent="0.35">
      <c r="A27" t="s">
        <v>14</v>
      </c>
      <c r="B27" s="9" t="s">
        <v>6</v>
      </c>
      <c r="C27" s="3"/>
      <c r="D27" s="3"/>
      <c r="E27" s="3"/>
      <c r="F27" s="3"/>
      <c r="G27" s="3"/>
    </row>
    <row r="28" spans="1:17" x14ac:dyDescent="0.35">
      <c r="A28" t="s">
        <v>14</v>
      </c>
      <c r="B28" s="9" t="s">
        <v>7</v>
      </c>
      <c r="C28" s="3">
        <v>0.34</v>
      </c>
      <c r="D28" s="3">
        <v>0.34</v>
      </c>
      <c r="E28" s="3">
        <v>0.34</v>
      </c>
      <c r="F28" s="3">
        <v>0.34</v>
      </c>
      <c r="G28" s="3">
        <v>0.34</v>
      </c>
    </row>
    <row r="29" spans="1:17" x14ac:dyDescent="0.35">
      <c r="A29" t="s">
        <v>14</v>
      </c>
      <c r="B29" s="9" t="s">
        <v>8</v>
      </c>
      <c r="C29" s="9">
        <v>1</v>
      </c>
      <c r="D29" s="9">
        <v>1</v>
      </c>
      <c r="E29" s="9">
        <v>1</v>
      </c>
      <c r="F29" s="9">
        <v>1</v>
      </c>
      <c r="G29" s="9">
        <v>1</v>
      </c>
    </row>
    <row r="30" spans="1:17" x14ac:dyDescent="0.35">
      <c r="A30" t="s">
        <v>14</v>
      </c>
      <c r="B30" s="9" t="s">
        <v>9</v>
      </c>
      <c r="C30" s="3">
        <v>0.27900000000000003</v>
      </c>
      <c r="D30" s="3">
        <v>0.27900000000000003</v>
      </c>
      <c r="E30" s="3">
        <v>0.27900000000000003</v>
      </c>
      <c r="F30" s="3">
        <v>0.27900000000000003</v>
      </c>
      <c r="G30" s="3">
        <v>0.27900000000000003</v>
      </c>
    </row>
    <row r="31" spans="1:17" x14ac:dyDescent="0.35">
      <c r="A31" t="s">
        <v>14</v>
      </c>
      <c r="B31" s="9" t="s">
        <v>10</v>
      </c>
      <c r="C31" s="9">
        <v>1</v>
      </c>
      <c r="D31" s="9">
        <v>1</v>
      </c>
      <c r="E31" s="9">
        <v>1</v>
      </c>
      <c r="F31" s="9">
        <v>1</v>
      </c>
      <c r="G31" s="9">
        <v>1</v>
      </c>
    </row>
    <row r="32" spans="1:17" x14ac:dyDescent="0.35">
      <c r="A32" t="s">
        <v>14</v>
      </c>
      <c r="B32" s="9" t="s">
        <v>11</v>
      </c>
      <c r="C32" s="9">
        <v>0.5</v>
      </c>
      <c r="D32" s="9">
        <v>0.5</v>
      </c>
      <c r="E32" s="9">
        <v>0.5</v>
      </c>
      <c r="F32" s="9">
        <v>0.5</v>
      </c>
      <c r="G32" s="9">
        <v>0.5</v>
      </c>
    </row>
    <row r="33" spans="1:7" x14ac:dyDescent="0.35">
      <c r="A33" t="s">
        <v>14</v>
      </c>
      <c r="B33" s="9" t="s">
        <v>12</v>
      </c>
      <c r="C33" s="3">
        <v>1.579</v>
      </c>
      <c r="D33" s="3">
        <v>1.579</v>
      </c>
      <c r="E33" s="3">
        <v>1.579</v>
      </c>
      <c r="F33" s="3">
        <v>1.579</v>
      </c>
      <c r="G33" s="3">
        <v>1.579</v>
      </c>
    </row>
    <row r="34" spans="1:7" x14ac:dyDescent="0.35">
      <c r="A34" t="s">
        <v>14</v>
      </c>
      <c r="B34" s="9" t="s">
        <v>13</v>
      </c>
      <c r="C34" s="9">
        <v>2.5</v>
      </c>
      <c r="D34" s="9">
        <v>2.5</v>
      </c>
      <c r="E34" s="9">
        <v>2.5</v>
      </c>
      <c r="F34" s="9">
        <v>2.5</v>
      </c>
      <c r="G34" s="9">
        <v>2.5</v>
      </c>
    </row>
    <row r="35" spans="1:7" x14ac:dyDescent="0.35">
      <c r="A35" t="s">
        <v>14</v>
      </c>
      <c r="B35" s="9" t="s">
        <v>18</v>
      </c>
      <c r="C35" s="9">
        <f>$Q$6*0.7</f>
        <v>1329596.227764691</v>
      </c>
      <c r="D35" s="9">
        <f>$Q$6</f>
        <v>1899423.1825209872</v>
      </c>
      <c r="E35" s="9">
        <f>$Q$6</f>
        <v>1899423.1825209872</v>
      </c>
      <c r="F35" s="9">
        <f>$Q$6</f>
        <v>1899423.1825209872</v>
      </c>
      <c r="G35" s="9">
        <f>$Q$6</f>
        <v>1899423.1825209872</v>
      </c>
    </row>
    <row r="36" spans="1:7" x14ac:dyDescent="0.35">
      <c r="A36" t="s">
        <v>14</v>
      </c>
      <c r="B36" s="9" t="s">
        <v>61</v>
      </c>
      <c r="C36" s="3">
        <f>C35/C37</f>
        <v>0.1591413699990725</v>
      </c>
      <c r="D36" s="3">
        <f t="shared" ref="D36" si="7">D35/D37</f>
        <v>0.22734481428438932</v>
      </c>
      <c r="E36" s="3">
        <f t="shared" ref="E36" si="8">E35/E37</f>
        <v>0.22734481428438932</v>
      </c>
      <c r="F36" s="3">
        <f t="shared" ref="F36" si="9">F35/F37</f>
        <v>0.22734481428438932</v>
      </c>
      <c r="G36" s="3">
        <f t="shared" ref="G36" si="10">G35/G37</f>
        <v>0.22734481428438932</v>
      </c>
    </row>
    <row r="37" spans="1:7" x14ac:dyDescent="0.35">
      <c r="A37" t="s">
        <v>14</v>
      </c>
      <c r="B37" s="9" t="s">
        <v>17</v>
      </c>
      <c r="C37" s="9">
        <v>8354812</v>
      </c>
      <c r="D37" s="9">
        <v>8354812</v>
      </c>
      <c r="E37" s="9">
        <v>8354812</v>
      </c>
      <c r="F37" s="9">
        <v>8354812</v>
      </c>
      <c r="G37" s="9">
        <v>8354812</v>
      </c>
    </row>
    <row r="38" spans="1:7" x14ac:dyDescent="0.35">
      <c r="A38" t="s">
        <v>15</v>
      </c>
      <c r="B38" s="9" t="s">
        <v>56</v>
      </c>
      <c r="C38" s="9">
        <f>$L$10*0.7/1000</f>
        <v>0.62790000000000012</v>
      </c>
      <c r="D38" s="9">
        <f>$L$10/1000</f>
        <v>0.89700000000000013</v>
      </c>
      <c r="E38" s="9">
        <f>$L$11/1000</f>
        <v>1.107</v>
      </c>
      <c r="F38" s="9">
        <f>$L$11/1000</f>
        <v>1.107</v>
      </c>
      <c r="G38" s="9">
        <f>$L$12/1000</f>
        <v>1.296</v>
      </c>
    </row>
    <row r="39" spans="1:7" x14ac:dyDescent="0.35">
      <c r="A39" t="s">
        <v>15</v>
      </c>
      <c r="B39" s="9" t="s">
        <v>57</v>
      </c>
      <c r="C39" s="9">
        <v>5</v>
      </c>
      <c r="D39" s="9">
        <v>5</v>
      </c>
      <c r="E39" s="9">
        <v>7</v>
      </c>
      <c r="F39" s="9">
        <v>10</v>
      </c>
      <c r="G39" s="9">
        <v>7</v>
      </c>
    </row>
    <row r="40" spans="1:7" x14ac:dyDescent="0.35">
      <c r="A40" t="s">
        <v>15</v>
      </c>
      <c r="B40" s="9" t="s">
        <v>58</v>
      </c>
      <c r="C40" s="9">
        <v>2</v>
      </c>
      <c r="D40" s="9">
        <v>2</v>
      </c>
      <c r="E40" s="9">
        <v>2</v>
      </c>
      <c r="F40" s="9">
        <v>2</v>
      </c>
      <c r="G40" s="9">
        <v>2</v>
      </c>
    </row>
    <row r="41" spans="1:7" x14ac:dyDescent="0.35">
      <c r="A41" t="s">
        <v>15</v>
      </c>
      <c r="B41" s="9" t="s">
        <v>59</v>
      </c>
      <c r="C41" s="9">
        <v>2</v>
      </c>
      <c r="D41" s="9">
        <v>2</v>
      </c>
      <c r="E41" s="9">
        <v>2</v>
      </c>
      <c r="F41" s="9">
        <v>2</v>
      </c>
      <c r="G41" s="9">
        <v>2</v>
      </c>
    </row>
    <row r="42" spans="1:7" x14ac:dyDescent="0.35">
      <c r="A42" t="s">
        <v>15</v>
      </c>
      <c r="B42" s="9" t="s">
        <v>60</v>
      </c>
      <c r="C42" s="3">
        <v>0.9</v>
      </c>
      <c r="D42" s="3">
        <v>0.9</v>
      </c>
      <c r="E42" s="3">
        <v>0.9</v>
      </c>
      <c r="F42" s="3">
        <v>0.9</v>
      </c>
      <c r="G42" s="3">
        <v>0.9</v>
      </c>
    </row>
    <row r="43" spans="1:7" x14ac:dyDescent="0.35">
      <c r="A43" t="s">
        <v>15</v>
      </c>
      <c r="B43" s="9" t="s">
        <v>4</v>
      </c>
      <c r="C43" s="9">
        <v>45.6</v>
      </c>
      <c r="D43" s="9">
        <v>45.6</v>
      </c>
      <c r="E43" s="9">
        <v>45.6</v>
      </c>
      <c r="F43" s="9">
        <v>45.6</v>
      </c>
      <c r="G43" s="9">
        <v>45.6</v>
      </c>
    </row>
    <row r="44" spans="1:7" x14ac:dyDescent="0.35">
      <c r="A44" t="s">
        <v>15</v>
      </c>
      <c r="B44" s="9" t="s">
        <v>5</v>
      </c>
      <c r="C44" s="3">
        <v>2.93</v>
      </c>
      <c r="D44" s="3">
        <v>2.93</v>
      </c>
      <c r="E44" s="3">
        <v>2.93</v>
      </c>
      <c r="F44" s="3">
        <v>2.93</v>
      </c>
      <c r="G44" s="3">
        <v>2.93</v>
      </c>
    </row>
    <row r="45" spans="1:7" x14ac:dyDescent="0.35">
      <c r="A45" t="s">
        <v>15</v>
      </c>
      <c r="B45" s="9" t="s">
        <v>6</v>
      </c>
      <c r="C45" s="3"/>
      <c r="D45" s="3"/>
      <c r="E45" s="3"/>
      <c r="F45" s="3"/>
      <c r="G45" s="3"/>
    </row>
    <row r="46" spans="1:7" x14ac:dyDescent="0.35">
      <c r="A46" t="s">
        <v>15</v>
      </c>
      <c r="B46" s="9" t="s">
        <v>7</v>
      </c>
      <c r="C46" s="3">
        <v>0.34</v>
      </c>
      <c r="D46" s="3">
        <v>0.34</v>
      </c>
      <c r="E46" s="3">
        <v>0.34</v>
      </c>
      <c r="F46" s="3">
        <v>0.34</v>
      </c>
      <c r="G46" s="3">
        <v>0.34</v>
      </c>
    </row>
    <row r="47" spans="1:7" x14ac:dyDescent="0.35">
      <c r="A47" t="s">
        <v>15</v>
      </c>
      <c r="B47" s="9" t="s">
        <v>8</v>
      </c>
      <c r="C47" s="9">
        <v>1</v>
      </c>
      <c r="D47" s="9">
        <v>1</v>
      </c>
      <c r="E47" s="9">
        <v>1</v>
      </c>
      <c r="F47" s="9">
        <v>1</v>
      </c>
      <c r="G47" s="9">
        <v>1</v>
      </c>
    </row>
    <row r="48" spans="1:7" x14ac:dyDescent="0.35">
      <c r="A48" t="s">
        <v>15</v>
      </c>
      <c r="B48" s="9" t="s">
        <v>9</v>
      </c>
      <c r="C48" s="3">
        <v>0.27900000000000003</v>
      </c>
      <c r="D48" s="3">
        <v>0.27900000000000003</v>
      </c>
      <c r="E48" s="3">
        <v>0.27900000000000003</v>
      </c>
      <c r="F48" s="3">
        <v>0.27900000000000003</v>
      </c>
      <c r="G48" s="3">
        <v>0.27900000000000003</v>
      </c>
    </row>
    <row r="49" spans="1:7" x14ac:dyDescent="0.35">
      <c r="A49" t="s">
        <v>15</v>
      </c>
      <c r="B49" s="9" t="s">
        <v>10</v>
      </c>
      <c r="C49" s="9">
        <v>1</v>
      </c>
      <c r="D49" s="9">
        <v>1</v>
      </c>
      <c r="E49" s="9">
        <v>1</v>
      </c>
      <c r="F49" s="9">
        <v>1</v>
      </c>
      <c r="G49" s="9">
        <v>1</v>
      </c>
    </row>
    <row r="50" spans="1:7" x14ac:dyDescent="0.35">
      <c r="A50" t="s">
        <v>15</v>
      </c>
      <c r="B50" s="9" t="s">
        <v>11</v>
      </c>
      <c r="C50" s="9">
        <v>0.5</v>
      </c>
      <c r="D50" s="9">
        <v>0.5</v>
      </c>
      <c r="E50" s="9">
        <v>0.5</v>
      </c>
      <c r="F50" s="9">
        <v>0.5</v>
      </c>
      <c r="G50" s="9">
        <v>0.5</v>
      </c>
    </row>
    <row r="51" spans="1:7" x14ac:dyDescent="0.35">
      <c r="A51" t="s">
        <v>15</v>
      </c>
      <c r="B51" s="9" t="s">
        <v>12</v>
      </c>
      <c r="C51" s="3">
        <v>1.579</v>
      </c>
      <c r="D51" s="3">
        <v>1.579</v>
      </c>
      <c r="E51" s="3">
        <v>1.579</v>
      </c>
      <c r="F51" s="3">
        <v>1.579</v>
      </c>
      <c r="G51" s="3">
        <v>1.579</v>
      </c>
    </row>
    <row r="52" spans="1:7" x14ac:dyDescent="0.35">
      <c r="A52" t="s">
        <v>15</v>
      </c>
      <c r="B52" s="9" t="s">
        <v>13</v>
      </c>
      <c r="C52" s="9">
        <v>2.5</v>
      </c>
      <c r="D52" s="9">
        <v>2.5</v>
      </c>
      <c r="E52" s="9">
        <v>2.5</v>
      </c>
      <c r="F52" s="9">
        <v>2.5</v>
      </c>
      <c r="G52" s="9">
        <v>2.5</v>
      </c>
    </row>
    <row r="53" spans="1:7" x14ac:dyDescent="0.35">
      <c r="A53" t="s">
        <v>15</v>
      </c>
      <c r="B53" s="9" t="s">
        <v>18</v>
      </c>
      <c r="C53" s="9">
        <f>$Q$10*0.7</f>
        <v>1318734.6264505081</v>
      </c>
      <c r="D53" s="9">
        <f>$Q$10</f>
        <v>1883906.6092150118</v>
      </c>
      <c r="E53" s="9">
        <f>$Q$10</f>
        <v>1883906.6092150118</v>
      </c>
      <c r="F53" s="9">
        <f>$Q$10</f>
        <v>1883906.6092150118</v>
      </c>
      <c r="G53" s="9">
        <f>$Q$10</f>
        <v>1883906.6092150118</v>
      </c>
    </row>
    <row r="54" spans="1:7" x14ac:dyDescent="0.35">
      <c r="A54" t="s">
        <v>15</v>
      </c>
      <c r="B54" s="9" t="s">
        <v>61</v>
      </c>
      <c r="C54" s="3">
        <f>C53/C55</f>
        <v>0.15784132862002259</v>
      </c>
      <c r="D54" s="3">
        <f t="shared" ref="D54" si="11">D53/D55</f>
        <v>0.22548761231431799</v>
      </c>
      <c r="E54" s="3">
        <f t="shared" ref="E54" si="12">E53/E55</f>
        <v>0.22548761231431799</v>
      </c>
      <c r="F54" s="3">
        <f t="shared" ref="F54" si="13">F53/F55</f>
        <v>0.22548761231431799</v>
      </c>
      <c r="G54" s="3">
        <f t="shared" ref="G54" si="14">G53/G55</f>
        <v>0.22548761231431799</v>
      </c>
    </row>
    <row r="55" spans="1:7" x14ac:dyDescent="0.35">
      <c r="A55" t="s">
        <v>15</v>
      </c>
      <c r="B55" s="9" t="s">
        <v>17</v>
      </c>
      <c r="C55" s="9">
        <v>8354812</v>
      </c>
      <c r="D55" s="9">
        <v>8354812</v>
      </c>
      <c r="E55" s="9">
        <v>8354812</v>
      </c>
      <c r="F55" s="9">
        <v>8354812</v>
      </c>
      <c r="G55" s="9">
        <v>8354812</v>
      </c>
    </row>
    <row r="56" spans="1:7" x14ac:dyDescent="0.35">
      <c r="A56" t="s">
        <v>16</v>
      </c>
      <c r="B56" s="9" t="s">
        <v>56</v>
      </c>
      <c r="C56" s="9">
        <f>$L$14*0.7/1000</f>
        <v>0.69404999999999994</v>
      </c>
      <c r="D56" s="9">
        <f>$L$14/1000</f>
        <v>0.99150000000000005</v>
      </c>
      <c r="E56" s="9">
        <f>$L$15/1000</f>
        <v>1.1955</v>
      </c>
      <c r="F56" s="9">
        <f>$L$15/1000</f>
        <v>1.1955</v>
      </c>
      <c r="G56" s="9">
        <f>$L$16/1000</f>
        <v>1.3725000000000001</v>
      </c>
    </row>
    <row r="57" spans="1:7" x14ac:dyDescent="0.35">
      <c r="A57" t="s">
        <v>16</v>
      </c>
      <c r="B57" s="9" t="s">
        <v>57</v>
      </c>
      <c r="C57" s="9">
        <v>7</v>
      </c>
      <c r="D57" s="9">
        <v>7</v>
      </c>
      <c r="E57" s="9">
        <v>7</v>
      </c>
      <c r="F57" s="9">
        <v>7</v>
      </c>
      <c r="G57" s="9">
        <v>7</v>
      </c>
    </row>
    <row r="58" spans="1:7" x14ac:dyDescent="0.35">
      <c r="A58" t="s">
        <v>16</v>
      </c>
      <c r="B58" s="9" t="s">
        <v>58</v>
      </c>
      <c r="C58" s="9">
        <v>5</v>
      </c>
      <c r="D58" s="9">
        <v>5</v>
      </c>
      <c r="E58" s="9">
        <v>5</v>
      </c>
      <c r="F58" s="9">
        <v>5</v>
      </c>
      <c r="G58" s="9">
        <v>5</v>
      </c>
    </row>
    <row r="59" spans="1:7" x14ac:dyDescent="0.35">
      <c r="A59" t="s">
        <v>16</v>
      </c>
      <c r="B59" s="9" t="s">
        <v>59</v>
      </c>
      <c r="C59" s="9">
        <v>2</v>
      </c>
      <c r="D59" s="9">
        <v>2</v>
      </c>
      <c r="E59" s="9">
        <v>2</v>
      </c>
      <c r="F59" s="9">
        <v>2</v>
      </c>
      <c r="G59" s="9">
        <v>2</v>
      </c>
    </row>
    <row r="60" spans="1:7" x14ac:dyDescent="0.35">
      <c r="A60" t="s">
        <v>16</v>
      </c>
      <c r="B60" s="9" t="s">
        <v>60</v>
      </c>
      <c r="C60" s="3">
        <v>0.9</v>
      </c>
      <c r="D60" s="3">
        <v>0.9</v>
      </c>
      <c r="E60" s="3">
        <v>0.9</v>
      </c>
      <c r="F60" s="3">
        <v>0.9</v>
      </c>
      <c r="G60" s="3">
        <v>0.9</v>
      </c>
    </row>
    <row r="61" spans="1:7" x14ac:dyDescent="0.35">
      <c r="A61" t="s">
        <v>16</v>
      </c>
      <c r="B61" s="9" t="s">
        <v>4</v>
      </c>
      <c r="C61" s="9">
        <v>45.6</v>
      </c>
      <c r="D61" s="9">
        <v>45.6</v>
      </c>
      <c r="E61" s="9">
        <v>45.6</v>
      </c>
      <c r="F61" s="9">
        <v>45.6</v>
      </c>
      <c r="G61" s="9">
        <v>45.6</v>
      </c>
    </row>
    <row r="62" spans="1:7" x14ac:dyDescent="0.35">
      <c r="A62" t="s">
        <v>16</v>
      </c>
      <c r="B62" s="9" t="s">
        <v>5</v>
      </c>
      <c r="C62" s="3">
        <v>2.93</v>
      </c>
      <c r="D62" s="3">
        <v>2.93</v>
      </c>
      <c r="E62" s="3">
        <v>2.93</v>
      </c>
      <c r="F62" s="3">
        <v>2.93</v>
      </c>
      <c r="G62" s="3">
        <v>2.93</v>
      </c>
    </row>
    <row r="63" spans="1:7" x14ac:dyDescent="0.35">
      <c r="A63" t="s">
        <v>16</v>
      </c>
      <c r="B63" s="9" t="s">
        <v>6</v>
      </c>
      <c r="C63" s="3"/>
      <c r="D63" s="3"/>
      <c r="E63" s="3"/>
      <c r="F63" s="3"/>
      <c r="G63" s="3"/>
    </row>
    <row r="64" spans="1:7" x14ac:dyDescent="0.35">
      <c r="A64" t="s">
        <v>16</v>
      </c>
      <c r="B64" s="9" t="s">
        <v>7</v>
      </c>
      <c r="C64" s="3">
        <v>0.34</v>
      </c>
      <c r="D64" s="3">
        <v>0.34</v>
      </c>
      <c r="E64" s="3">
        <v>0.34</v>
      </c>
      <c r="F64" s="3">
        <v>0.34</v>
      </c>
      <c r="G64" s="3">
        <v>0.34</v>
      </c>
    </row>
    <row r="65" spans="1:7" x14ac:dyDescent="0.35">
      <c r="A65" t="s">
        <v>16</v>
      </c>
      <c r="B65" s="9" t="s">
        <v>8</v>
      </c>
      <c r="C65" s="9">
        <v>1</v>
      </c>
      <c r="D65" s="9">
        <v>1</v>
      </c>
      <c r="E65" s="9">
        <v>1</v>
      </c>
      <c r="F65" s="9">
        <v>1</v>
      </c>
      <c r="G65" s="9">
        <v>1</v>
      </c>
    </row>
    <row r="66" spans="1:7" x14ac:dyDescent="0.35">
      <c r="A66" t="s">
        <v>16</v>
      </c>
      <c r="B66" s="9" t="s">
        <v>9</v>
      </c>
      <c r="C66" s="3">
        <v>0.27900000000000003</v>
      </c>
      <c r="D66" s="3">
        <v>0.27900000000000003</v>
      </c>
      <c r="E66" s="3">
        <v>0.27900000000000003</v>
      </c>
      <c r="F66" s="3">
        <v>0.27900000000000003</v>
      </c>
      <c r="G66" s="3">
        <v>0.27900000000000003</v>
      </c>
    </row>
    <row r="67" spans="1:7" x14ac:dyDescent="0.35">
      <c r="A67" t="s">
        <v>16</v>
      </c>
      <c r="B67" s="9" t="s">
        <v>10</v>
      </c>
      <c r="C67" s="9">
        <v>1</v>
      </c>
      <c r="D67" s="9">
        <v>1</v>
      </c>
      <c r="E67" s="9">
        <v>1</v>
      </c>
      <c r="F67" s="9">
        <v>1</v>
      </c>
      <c r="G67" s="9">
        <v>1</v>
      </c>
    </row>
    <row r="68" spans="1:7" x14ac:dyDescent="0.35">
      <c r="A68" t="s">
        <v>16</v>
      </c>
      <c r="B68" s="9" t="s">
        <v>11</v>
      </c>
      <c r="C68" s="9">
        <v>0.5</v>
      </c>
      <c r="D68" s="9">
        <v>0.5</v>
      </c>
      <c r="E68" s="9">
        <v>0.5</v>
      </c>
      <c r="F68" s="9">
        <v>0.5</v>
      </c>
      <c r="G68" s="9">
        <v>0.5</v>
      </c>
    </row>
    <row r="69" spans="1:7" x14ac:dyDescent="0.35">
      <c r="A69" t="s">
        <v>16</v>
      </c>
      <c r="B69" s="9" t="s">
        <v>12</v>
      </c>
      <c r="C69" s="3">
        <v>1.579</v>
      </c>
      <c r="D69" s="3">
        <v>1.579</v>
      </c>
      <c r="E69" s="3">
        <v>1.579</v>
      </c>
      <c r="F69" s="3">
        <v>1.579</v>
      </c>
      <c r="G69" s="3">
        <v>1.579</v>
      </c>
    </row>
    <row r="70" spans="1:7" x14ac:dyDescent="0.35">
      <c r="A70" t="s">
        <v>16</v>
      </c>
      <c r="B70" s="9" t="s">
        <v>13</v>
      </c>
      <c r="C70" s="9">
        <v>2.5</v>
      </c>
      <c r="D70" s="9">
        <v>2.5</v>
      </c>
      <c r="E70" s="9">
        <v>2.5</v>
      </c>
      <c r="F70" s="9">
        <v>2.5</v>
      </c>
      <c r="G70" s="9">
        <v>2.5</v>
      </c>
    </row>
    <row r="71" spans="1:7" x14ac:dyDescent="0.35">
      <c r="A71" t="s">
        <v>16</v>
      </c>
      <c r="B71" s="9" t="s">
        <v>18</v>
      </c>
      <c r="C71" s="9">
        <f>$Q$14*0.7</f>
        <v>1187154.9003275628</v>
      </c>
      <c r="D71" s="9">
        <f>$Q$14</f>
        <v>1695935.5718965186</v>
      </c>
      <c r="E71" s="9">
        <f>$Q$14</f>
        <v>1695935.5718965186</v>
      </c>
      <c r="F71" s="9">
        <f>$Q$14</f>
        <v>1695935.5718965186</v>
      </c>
      <c r="G71" s="9">
        <f>$Q$14</f>
        <v>1695935.5718965186</v>
      </c>
    </row>
    <row r="72" spans="1:7" x14ac:dyDescent="0.35">
      <c r="A72" t="s">
        <v>16</v>
      </c>
      <c r="B72" s="9" t="s">
        <v>61</v>
      </c>
      <c r="C72" s="3">
        <f>C71/C73</f>
        <v>0.14209235352364155</v>
      </c>
      <c r="D72" s="3">
        <f t="shared" ref="D72:G72" si="15">D71/D73</f>
        <v>0.20298907646234512</v>
      </c>
      <c r="E72" s="3">
        <f t="shared" si="15"/>
        <v>0.20298907646234512</v>
      </c>
      <c r="F72" s="3">
        <f t="shared" si="15"/>
        <v>0.20298907646234512</v>
      </c>
      <c r="G72" s="3">
        <f t="shared" si="15"/>
        <v>0.20298907646234512</v>
      </c>
    </row>
    <row r="73" spans="1:7" x14ac:dyDescent="0.35">
      <c r="A73" t="s">
        <v>16</v>
      </c>
      <c r="B73" s="9" t="s">
        <v>17</v>
      </c>
      <c r="C73" s="9">
        <v>8354812</v>
      </c>
      <c r="D73" s="9">
        <v>8354812</v>
      </c>
      <c r="E73" s="9">
        <v>8354812</v>
      </c>
      <c r="F73" s="9">
        <v>8354812</v>
      </c>
      <c r="G73" s="9">
        <v>8354812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42F20-182F-4DD0-B87C-8125D81477E5}">
  <dimension ref="A1:R73"/>
  <sheetViews>
    <sheetView workbookViewId="0">
      <selection activeCell="J21" sqref="J21"/>
    </sheetView>
  </sheetViews>
  <sheetFormatPr baseColWidth="10" defaultRowHeight="14.5" x14ac:dyDescent="0.35"/>
  <cols>
    <col min="2" max="2" width="26.1796875" style="9" bestFit="1" customWidth="1"/>
    <col min="3" max="7" width="11.453125" style="9"/>
  </cols>
  <sheetData>
    <row r="1" spans="1:18" x14ac:dyDescent="0.35">
      <c r="A1" t="s">
        <v>1</v>
      </c>
      <c r="B1" s="9" t="s">
        <v>2</v>
      </c>
      <c r="C1" s="9" t="s">
        <v>48</v>
      </c>
      <c r="D1" s="9" t="s">
        <v>49</v>
      </c>
      <c r="E1" s="9" t="s">
        <v>50</v>
      </c>
      <c r="F1" s="9" t="s">
        <v>51</v>
      </c>
      <c r="G1" s="9" t="s">
        <v>52</v>
      </c>
      <c r="I1" t="s">
        <v>28</v>
      </c>
      <c r="J1" t="s">
        <v>29</v>
      </c>
      <c r="K1" t="s">
        <v>30</v>
      </c>
      <c r="L1" t="s">
        <v>53</v>
      </c>
      <c r="M1" t="s">
        <v>31</v>
      </c>
      <c r="N1" t="s">
        <v>32</v>
      </c>
      <c r="O1" t="s">
        <v>33</v>
      </c>
      <c r="P1" t="s">
        <v>34</v>
      </c>
      <c r="Q1" t="s">
        <v>54</v>
      </c>
      <c r="R1" t="s">
        <v>55</v>
      </c>
    </row>
    <row r="2" spans="1:18" x14ac:dyDescent="0.35">
      <c r="A2" t="s">
        <v>3</v>
      </c>
      <c r="B2" s="9" t="s">
        <v>56</v>
      </c>
      <c r="C2" s="9">
        <f>$L$2*0.7/1000</f>
        <v>1.31985</v>
      </c>
      <c r="D2" s="9">
        <f>$L$2/1000</f>
        <v>1.8855</v>
      </c>
      <c r="E2" s="9">
        <f>$L$3/1000</f>
        <v>2.073</v>
      </c>
      <c r="F2" s="9">
        <f>$L$3/1000</f>
        <v>2.073</v>
      </c>
      <c r="G2" s="9">
        <f>$L$4/1000</f>
        <v>2.4855</v>
      </c>
      <c r="I2" t="s">
        <v>25</v>
      </c>
      <c r="J2">
        <v>8296.9897845162686</v>
      </c>
      <c r="K2">
        <v>12.57</v>
      </c>
      <c r="L2">
        <f>K2*$R$2</f>
        <v>1885.5</v>
      </c>
      <c r="M2" t="s">
        <v>3</v>
      </c>
      <c r="N2">
        <v>1.1000000000000001</v>
      </c>
      <c r="O2">
        <v>1.19</v>
      </c>
      <c r="P2">
        <f>J2*N2*O2</f>
        <v>10860.759627931797</v>
      </c>
      <c r="Q2">
        <f>P2*$R$2</f>
        <v>1629113.9441897694</v>
      </c>
      <c r="R2">
        <v>150</v>
      </c>
    </row>
    <row r="3" spans="1:18" x14ac:dyDescent="0.35">
      <c r="A3" t="s">
        <v>3</v>
      </c>
      <c r="B3" s="9" t="s">
        <v>57</v>
      </c>
      <c r="C3" s="9">
        <v>6</v>
      </c>
      <c r="D3" s="9">
        <v>7</v>
      </c>
      <c r="E3" s="9">
        <v>8</v>
      </c>
      <c r="F3" s="9">
        <v>8</v>
      </c>
      <c r="G3" s="9">
        <v>8</v>
      </c>
      <c r="I3" t="s">
        <v>26</v>
      </c>
      <c r="J3">
        <v>15233.525245562359</v>
      </c>
      <c r="K3">
        <v>13.82</v>
      </c>
      <c r="L3">
        <f t="shared" ref="L3:L17" si="0">K3*$R$2</f>
        <v>2073</v>
      </c>
      <c r="M3" t="s">
        <v>3</v>
      </c>
      <c r="N3">
        <v>1.1499999999999999</v>
      </c>
      <c r="O3">
        <v>1.19</v>
      </c>
      <c r="P3">
        <f t="shared" ref="P3:P17" si="1">J3*N3*O3</f>
        <v>20847.079298552086</v>
      </c>
      <c r="Q3">
        <f t="shared" ref="Q3:Q17" si="2">P3*$R$2</f>
        <v>3127061.8947828128</v>
      </c>
    </row>
    <row r="4" spans="1:18" x14ac:dyDescent="0.35">
      <c r="A4" t="s">
        <v>3</v>
      </c>
      <c r="B4" s="9" t="s">
        <v>58</v>
      </c>
      <c r="C4" s="9">
        <v>5</v>
      </c>
      <c r="D4" s="9">
        <v>5</v>
      </c>
      <c r="E4" s="9">
        <v>5</v>
      </c>
      <c r="F4" s="9">
        <v>5</v>
      </c>
      <c r="G4" s="9">
        <v>5</v>
      </c>
      <c r="I4" t="s">
        <v>27</v>
      </c>
      <c r="J4">
        <v>28230.45721145242</v>
      </c>
      <c r="K4">
        <v>16.57</v>
      </c>
      <c r="L4">
        <f t="shared" si="0"/>
        <v>2485.5</v>
      </c>
      <c r="M4" t="s">
        <v>3</v>
      </c>
      <c r="N4">
        <v>1.2</v>
      </c>
      <c r="O4">
        <v>1.19</v>
      </c>
      <c r="P4">
        <f t="shared" si="1"/>
        <v>40313.092897954055</v>
      </c>
      <c r="Q4">
        <f t="shared" si="2"/>
        <v>6046963.9346931083</v>
      </c>
    </row>
    <row r="5" spans="1:18" x14ac:dyDescent="0.35">
      <c r="A5" t="s">
        <v>3</v>
      </c>
      <c r="B5" s="9" t="s">
        <v>59</v>
      </c>
      <c r="C5" s="9">
        <v>2</v>
      </c>
      <c r="D5" s="9">
        <v>2</v>
      </c>
      <c r="E5" s="9">
        <v>2</v>
      </c>
      <c r="F5" s="9">
        <v>2</v>
      </c>
      <c r="G5" s="9">
        <v>2</v>
      </c>
      <c r="I5" t="s">
        <v>0</v>
      </c>
      <c r="J5">
        <v>17533.417635480819</v>
      </c>
      <c r="K5">
        <v>17.32</v>
      </c>
      <c r="L5">
        <f t="shared" si="0"/>
        <v>2598</v>
      </c>
      <c r="M5" t="s">
        <v>3</v>
      </c>
      <c r="N5">
        <v>1.2</v>
      </c>
      <c r="O5">
        <v>1.19</v>
      </c>
      <c r="P5">
        <f t="shared" si="1"/>
        <v>25037.720383466607</v>
      </c>
      <c r="Q5">
        <f t="shared" si="2"/>
        <v>3755658.057519991</v>
      </c>
    </row>
    <row r="6" spans="1:18" x14ac:dyDescent="0.35">
      <c r="A6" t="s">
        <v>3</v>
      </c>
      <c r="B6" s="9" t="s">
        <v>60</v>
      </c>
      <c r="C6" s="9">
        <v>0.5</v>
      </c>
      <c r="D6" s="9">
        <v>0.5</v>
      </c>
      <c r="E6" s="9">
        <v>0.5</v>
      </c>
      <c r="F6" s="9">
        <v>0.5</v>
      </c>
      <c r="G6" s="9">
        <v>0.5</v>
      </c>
      <c r="I6" t="s">
        <v>25</v>
      </c>
      <c r="J6">
        <v>9594.3422062071531</v>
      </c>
      <c r="K6">
        <v>8.5399999999999991</v>
      </c>
      <c r="L6">
        <f t="shared" si="0"/>
        <v>1280.9999999999998</v>
      </c>
      <c r="M6" t="s">
        <v>14</v>
      </c>
      <c r="N6">
        <v>1.1000000000000001</v>
      </c>
      <c r="O6">
        <v>1.19</v>
      </c>
      <c r="P6">
        <f t="shared" si="1"/>
        <v>12558.993947925164</v>
      </c>
      <c r="Q6">
        <f t="shared" si="2"/>
        <v>1883849.0921887746</v>
      </c>
    </row>
    <row r="7" spans="1:18" x14ac:dyDescent="0.35">
      <c r="A7" t="s">
        <v>3</v>
      </c>
      <c r="B7" s="9" t="s">
        <v>4</v>
      </c>
      <c r="C7" s="9">
        <v>45.6</v>
      </c>
      <c r="D7" s="9">
        <v>45.6</v>
      </c>
      <c r="E7" s="9">
        <v>45.6</v>
      </c>
      <c r="F7" s="9">
        <v>45.6</v>
      </c>
      <c r="G7" s="9">
        <v>45.6</v>
      </c>
      <c r="I7" t="s">
        <v>26</v>
      </c>
      <c r="J7">
        <v>16913.812194497001</v>
      </c>
      <c r="K7">
        <v>9.16</v>
      </c>
      <c r="L7">
        <f t="shared" si="0"/>
        <v>1374</v>
      </c>
      <c r="M7" t="s">
        <v>14</v>
      </c>
      <c r="N7">
        <v>1.1499999999999999</v>
      </c>
      <c r="O7">
        <v>1.19</v>
      </c>
      <c r="P7">
        <f t="shared" si="1"/>
        <v>23146.55198816914</v>
      </c>
      <c r="Q7">
        <f t="shared" si="2"/>
        <v>3471982.7982253712</v>
      </c>
    </row>
    <row r="8" spans="1:18" x14ac:dyDescent="0.35">
      <c r="A8" t="s">
        <v>3</v>
      </c>
      <c r="B8" s="9" t="s">
        <v>5</v>
      </c>
      <c r="C8" s="3">
        <v>2.93</v>
      </c>
      <c r="D8" s="3">
        <v>2.93</v>
      </c>
      <c r="E8" s="3">
        <v>2.93</v>
      </c>
      <c r="F8" s="3">
        <v>2.93</v>
      </c>
      <c r="G8" s="3">
        <v>2.93</v>
      </c>
      <c r="I8" t="s">
        <v>27</v>
      </c>
      <c r="J8">
        <v>30767.227042575862</v>
      </c>
      <c r="K8">
        <v>10.52</v>
      </c>
      <c r="L8">
        <f t="shared" si="0"/>
        <v>1578</v>
      </c>
      <c r="M8" t="s">
        <v>14</v>
      </c>
      <c r="N8">
        <v>1.2</v>
      </c>
      <c r="O8">
        <v>1.19</v>
      </c>
      <c r="P8">
        <f t="shared" si="1"/>
        <v>43935.600216798332</v>
      </c>
      <c r="Q8">
        <f t="shared" si="2"/>
        <v>6590340.0325197494</v>
      </c>
    </row>
    <row r="9" spans="1:18" x14ac:dyDescent="0.35">
      <c r="A9" t="s">
        <v>3</v>
      </c>
      <c r="B9" s="9" t="s">
        <v>6</v>
      </c>
      <c r="C9" s="3"/>
      <c r="D9" s="3"/>
      <c r="E9" s="3"/>
      <c r="F9" s="3"/>
      <c r="G9" s="3"/>
      <c r="I9" t="s">
        <v>0</v>
      </c>
      <c r="J9">
        <v>19646.985399194298</v>
      </c>
      <c r="K9">
        <v>11.09</v>
      </c>
      <c r="L9">
        <f t="shared" si="0"/>
        <v>1663.5</v>
      </c>
      <c r="M9" t="s">
        <v>14</v>
      </c>
      <c r="N9">
        <v>1.2</v>
      </c>
      <c r="O9">
        <v>1.19</v>
      </c>
      <c r="P9">
        <f t="shared" si="1"/>
        <v>28055.895150049455</v>
      </c>
      <c r="Q9">
        <f t="shared" si="2"/>
        <v>4208384.2725074179</v>
      </c>
    </row>
    <row r="10" spans="1:18" x14ac:dyDescent="0.35">
      <c r="A10" t="s">
        <v>3</v>
      </c>
      <c r="B10" s="9" t="s">
        <v>7</v>
      </c>
      <c r="C10" s="3">
        <v>0.34</v>
      </c>
      <c r="D10" s="3">
        <v>0.34</v>
      </c>
      <c r="E10" s="3">
        <v>0.34</v>
      </c>
      <c r="F10" s="3">
        <v>0.34</v>
      </c>
      <c r="G10" s="3">
        <v>0.34</v>
      </c>
      <c r="I10" t="s">
        <v>25</v>
      </c>
      <c r="J10">
        <v>9328.020714999162</v>
      </c>
      <c r="K10">
        <v>5.92</v>
      </c>
      <c r="L10">
        <f t="shared" si="0"/>
        <v>888</v>
      </c>
      <c r="M10" t="s">
        <v>15</v>
      </c>
      <c r="N10">
        <v>1.1000000000000001</v>
      </c>
      <c r="O10">
        <v>1.19</v>
      </c>
      <c r="P10">
        <f t="shared" si="1"/>
        <v>12210.379115933903</v>
      </c>
      <c r="Q10">
        <f t="shared" si="2"/>
        <v>1831556.8673900855</v>
      </c>
    </row>
    <row r="11" spans="1:18" x14ac:dyDescent="0.35">
      <c r="A11" t="s">
        <v>3</v>
      </c>
      <c r="B11" s="9" t="s">
        <v>8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I11" t="s">
        <v>26</v>
      </c>
      <c r="J11">
        <v>16395.751775996439</v>
      </c>
      <c r="K11">
        <v>7.28</v>
      </c>
      <c r="L11">
        <f t="shared" si="0"/>
        <v>1092</v>
      </c>
      <c r="M11" t="s">
        <v>15</v>
      </c>
      <c r="N11">
        <v>1.1499999999999999</v>
      </c>
      <c r="O11">
        <v>1.19</v>
      </c>
      <c r="P11">
        <f t="shared" si="1"/>
        <v>22437.586305451125</v>
      </c>
      <c r="Q11">
        <f t="shared" si="2"/>
        <v>3365637.9458176689</v>
      </c>
    </row>
    <row r="12" spans="1:18" x14ac:dyDescent="0.35">
      <c r="A12" t="s">
        <v>3</v>
      </c>
      <c r="B12" s="9" t="s">
        <v>9</v>
      </c>
      <c r="C12" s="3">
        <v>0.27900000000000003</v>
      </c>
      <c r="D12" s="3">
        <v>0.27900000000000003</v>
      </c>
      <c r="E12" s="3">
        <v>0.27900000000000003</v>
      </c>
      <c r="F12" s="3">
        <v>0.27900000000000003</v>
      </c>
      <c r="G12" s="3">
        <v>0.27900000000000003</v>
      </c>
      <c r="I12" t="s">
        <v>27</v>
      </c>
      <c r="J12">
        <v>29058.252431885081</v>
      </c>
      <c r="K12">
        <v>8.48</v>
      </c>
      <c r="L12">
        <f t="shared" si="0"/>
        <v>1272</v>
      </c>
      <c r="M12" t="s">
        <v>15</v>
      </c>
      <c r="N12">
        <v>1.2</v>
      </c>
      <c r="O12">
        <v>1.19</v>
      </c>
      <c r="P12">
        <f t="shared" si="1"/>
        <v>41495.184472731889</v>
      </c>
      <c r="Q12">
        <f t="shared" si="2"/>
        <v>6224277.6709097838</v>
      </c>
    </row>
    <row r="13" spans="1:18" x14ac:dyDescent="0.35">
      <c r="A13" t="s">
        <v>3</v>
      </c>
      <c r="B13" s="9" t="s">
        <v>10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I13" t="s">
        <v>0</v>
      </c>
      <c r="J13">
        <v>19193.463892968441</v>
      </c>
      <c r="K13">
        <v>9.48</v>
      </c>
      <c r="L13">
        <f t="shared" si="0"/>
        <v>1422</v>
      </c>
      <c r="M13" t="s">
        <v>15</v>
      </c>
      <c r="N13">
        <v>1.2</v>
      </c>
      <c r="O13">
        <v>1.19</v>
      </c>
      <c r="P13">
        <f t="shared" si="1"/>
        <v>27408.266439158928</v>
      </c>
      <c r="Q13">
        <f t="shared" si="2"/>
        <v>4111239.9658738393</v>
      </c>
    </row>
    <row r="14" spans="1:18" x14ac:dyDescent="0.35">
      <c r="A14" t="s">
        <v>3</v>
      </c>
      <c r="B14" s="9" t="s">
        <v>11</v>
      </c>
      <c r="C14" s="9">
        <v>0.5</v>
      </c>
      <c r="D14" s="9">
        <v>0.5</v>
      </c>
      <c r="E14" s="9">
        <v>0.5</v>
      </c>
      <c r="F14" s="9">
        <v>0.5</v>
      </c>
      <c r="G14" s="9">
        <v>0.5</v>
      </c>
      <c r="I14" t="s">
        <v>25</v>
      </c>
      <c r="J14">
        <v>8764.0011719875329</v>
      </c>
      <c r="K14">
        <v>6.64</v>
      </c>
      <c r="L14">
        <f t="shared" si="0"/>
        <v>996</v>
      </c>
      <c r="M14" t="s">
        <v>16</v>
      </c>
      <c r="N14">
        <v>1.1000000000000001</v>
      </c>
      <c r="O14">
        <v>1.19</v>
      </c>
      <c r="P14">
        <f t="shared" si="1"/>
        <v>11472.077534131682</v>
      </c>
      <c r="Q14">
        <f t="shared" si="2"/>
        <v>1720811.6301197524</v>
      </c>
    </row>
    <row r="15" spans="1:18" x14ac:dyDescent="0.35">
      <c r="A15" t="s">
        <v>3</v>
      </c>
      <c r="B15" s="9" t="s">
        <v>12</v>
      </c>
      <c r="C15" s="3">
        <v>1.579</v>
      </c>
      <c r="D15" s="3">
        <v>1.579</v>
      </c>
      <c r="E15" s="3">
        <v>1.579</v>
      </c>
      <c r="F15" s="3">
        <v>1.579</v>
      </c>
      <c r="G15" s="3">
        <v>1.579</v>
      </c>
      <c r="I15" t="s">
        <v>26</v>
      </c>
      <c r="J15">
        <v>15570.68005720574</v>
      </c>
      <c r="K15">
        <v>8.0299999999999994</v>
      </c>
      <c r="L15">
        <f t="shared" si="0"/>
        <v>1204.5</v>
      </c>
      <c r="M15" t="s">
        <v>16</v>
      </c>
      <c r="N15">
        <v>1.1499999999999999</v>
      </c>
      <c r="O15">
        <v>1.19</v>
      </c>
      <c r="P15">
        <f t="shared" si="1"/>
        <v>21308.475658286054</v>
      </c>
      <c r="Q15">
        <f t="shared" si="2"/>
        <v>3196271.3487429079</v>
      </c>
    </row>
    <row r="16" spans="1:18" x14ac:dyDescent="0.35">
      <c r="A16" t="s">
        <v>3</v>
      </c>
      <c r="B16" s="9" t="s">
        <v>13</v>
      </c>
      <c r="C16" s="9">
        <v>2.5</v>
      </c>
      <c r="D16" s="9">
        <v>2.5</v>
      </c>
      <c r="E16" s="9">
        <v>2.5</v>
      </c>
      <c r="F16" s="9">
        <v>2.5</v>
      </c>
      <c r="G16" s="9">
        <v>2.5</v>
      </c>
      <c r="I16" t="s">
        <v>27</v>
      </c>
      <c r="J16">
        <v>28152.877701685549</v>
      </c>
      <c r="K16">
        <v>9.25</v>
      </c>
      <c r="L16">
        <f t="shared" si="0"/>
        <v>1387.5</v>
      </c>
      <c r="M16" t="s">
        <v>16</v>
      </c>
      <c r="N16">
        <v>1.2</v>
      </c>
      <c r="O16">
        <v>1.19</v>
      </c>
      <c r="P16">
        <f t="shared" si="1"/>
        <v>40202.309358006962</v>
      </c>
      <c r="Q16">
        <f t="shared" si="2"/>
        <v>6030346.4037010446</v>
      </c>
    </row>
    <row r="17" spans="1:17" x14ac:dyDescent="0.35">
      <c r="A17" t="s">
        <v>3</v>
      </c>
      <c r="B17" s="9" t="s">
        <v>18</v>
      </c>
      <c r="C17" s="9">
        <f>$Q$2*0.7</f>
        <v>1140379.7609328385</v>
      </c>
      <c r="D17" s="9">
        <f>$Q$2</f>
        <v>1629113.9441897694</v>
      </c>
      <c r="E17" s="9">
        <f>$Q$3</f>
        <v>3127061.8947828128</v>
      </c>
      <c r="F17" s="9">
        <f>$Q$3</f>
        <v>3127061.8947828128</v>
      </c>
      <c r="G17" s="9">
        <f>$Q$4</f>
        <v>6046963.9346931083</v>
      </c>
      <c r="I17" t="s">
        <v>0</v>
      </c>
      <c r="J17">
        <v>17938.148889273471</v>
      </c>
      <c r="K17">
        <v>10.3</v>
      </c>
      <c r="L17">
        <f t="shared" si="0"/>
        <v>1545</v>
      </c>
      <c r="M17" t="s">
        <v>16</v>
      </c>
      <c r="N17">
        <v>1.2</v>
      </c>
      <c r="O17">
        <v>1.19</v>
      </c>
      <c r="P17">
        <f t="shared" si="1"/>
        <v>25615.676613882515</v>
      </c>
      <c r="Q17">
        <f t="shared" si="2"/>
        <v>3842351.4920823774</v>
      </c>
    </row>
    <row r="18" spans="1:17" x14ac:dyDescent="0.35">
      <c r="A18" t="s">
        <v>3</v>
      </c>
      <c r="B18" s="9" t="s">
        <v>61</v>
      </c>
      <c r="C18" s="3">
        <f>C17/C19</f>
        <v>0.13649376681759429</v>
      </c>
      <c r="D18" s="3">
        <f t="shared" ref="D18:G18" si="3">D17/D19</f>
        <v>0.19499109545370613</v>
      </c>
      <c r="E18" s="3">
        <f t="shared" si="3"/>
        <v>0.37428273607865897</v>
      </c>
      <c r="F18" s="3">
        <f t="shared" si="3"/>
        <v>0.37428273607865897</v>
      </c>
      <c r="G18" s="3">
        <f t="shared" si="3"/>
        <v>0.72377019790428654</v>
      </c>
    </row>
    <row r="19" spans="1:17" x14ac:dyDescent="0.35">
      <c r="A19" t="s">
        <v>3</v>
      </c>
      <c r="B19" s="9" t="s">
        <v>17</v>
      </c>
      <c r="C19" s="9">
        <v>8354812</v>
      </c>
      <c r="D19" s="9">
        <v>8354812</v>
      </c>
      <c r="E19" s="9">
        <v>8354812</v>
      </c>
      <c r="F19" s="9">
        <v>8354812</v>
      </c>
      <c r="G19" s="9">
        <v>8354812</v>
      </c>
    </row>
    <row r="20" spans="1:17" x14ac:dyDescent="0.35">
      <c r="A20" t="s">
        <v>14</v>
      </c>
      <c r="B20" s="9" t="s">
        <v>56</v>
      </c>
      <c r="C20" s="9">
        <f>$L$6*0.7/1000</f>
        <v>0.89669999999999983</v>
      </c>
      <c r="D20" s="9">
        <f>$L$6/1000</f>
        <v>1.2809999999999997</v>
      </c>
      <c r="E20" s="9">
        <f>$L$7/1000</f>
        <v>1.3740000000000001</v>
      </c>
      <c r="F20" s="9">
        <f>$L$7/1000</f>
        <v>1.3740000000000001</v>
      </c>
      <c r="G20" s="9">
        <f>$L$8/1000</f>
        <v>1.5780000000000001</v>
      </c>
    </row>
    <row r="21" spans="1:17" x14ac:dyDescent="0.35">
      <c r="A21" t="s">
        <v>14</v>
      </c>
      <c r="B21" s="9" t="s">
        <v>57</v>
      </c>
      <c r="C21" s="9">
        <v>6</v>
      </c>
      <c r="D21" s="9">
        <v>7</v>
      </c>
      <c r="E21" s="9">
        <v>8</v>
      </c>
      <c r="F21" s="9">
        <v>8</v>
      </c>
      <c r="G21" s="9">
        <v>8</v>
      </c>
    </row>
    <row r="22" spans="1:17" x14ac:dyDescent="0.35">
      <c r="A22" t="s">
        <v>14</v>
      </c>
      <c r="B22" s="9" t="s">
        <v>58</v>
      </c>
      <c r="C22" s="9">
        <v>5</v>
      </c>
      <c r="D22" s="9">
        <v>5</v>
      </c>
      <c r="E22" s="9">
        <v>5</v>
      </c>
      <c r="F22" s="9">
        <v>5</v>
      </c>
      <c r="G22" s="9">
        <v>5</v>
      </c>
    </row>
    <row r="23" spans="1:17" x14ac:dyDescent="0.35">
      <c r="A23" t="s">
        <v>14</v>
      </c>
      <c r="B23" s="9" t="s">
        <v>59</v>
      </c>
      <c r="C23" s="9">
        <v>2</v>
      </c>
      <c r="D23" s="9">
        <v>2</v>
      </c>
      <c r="E23" s="9">
        <v>2</v>
      </c>
      <c r="F23" s="9">
        <v>2</v>
      </c>
      <c r="G23" s="9">
        <v>2</v>
      </c>
    </row>
    <row r="24" spans="1:17" x14ac:dyDescent="0.35">
      <c r="A24" t="s">
        <v>14</v>
      </c>
      <c r="B24" s="9" t="s">
        <v>60</v>
      </c>
      <c r="C24" s="3">
        <v>0.5</v>
      </c>
      <c r="D24" s="3">
        <v>0.5</v>
      </c>
      <c r="E24" s="3">
        <v>0.5</v>
      </c>
      <c r="F24" s="3">
        <v>0.5</v>
      </c>
      <c r="G24" s="3">
        <v>0.5</v>
      </c>
    </row>
    <row r="25" spans="1:17" x14ac:dyDescent="0.35">
      <c r="A25" t="s">
        <v>14</v>
      </c>
      <c r="B25" s="9" t="s">
        <v>4</v>
      </c>
      <c r="C25" s="9">
        <v>45.6</v>
      </c>
      <c r="D25" s="9">
        <v>45.6</v>
      </c>
      <c r="E25" s="9">
        <v>45.6</v>
      </c>
      <c r="F25" s="9">
        <v>45.6</v>
      </c>
      <c r="G25" s="9">
        <v>45.6</v>
      </c>
    </row>
    <row r="26" spans="1:17" x14ac:dyDescent="0.35">
      <c r="A26" t="s">
        <v>14</v>
      </c>
      <c r="B26" s="9" t="s">
        <v>5</v>
      </c>
      <c r="C26" s="3">
        <v>2.93</v>
      </c>
      <c r="D26" s="3">
        <v>2.93</v>
      </c>
      <c r="E26" s="3">
        <v>2.93</v>
      </c>
      <c r="F26" s="3">
        <v>2.93</v>
      </c>
      <c r="G26" s="3">
        <v>2.93</v>
      </c>
    </row>
    <row r="27" spans="1:17" x14ac:dyDescent="0.35">
      <c r="A27" t="s">
        <v>14</v>
      </c>
      <c r="B27" s="9" t="s">
        <v>6</v>
      </c>
      <c r="C27" s="3"/>
      <c r="D27" s="3"/>
      <c r="E27" s="3"/>
      <c r="F27" s="3"/>
      <c r="G27" s="3"/>
    </row>
    <row r="28" spans="1:17" x14ac:dyDescent="0.35">
      <c r="A28" t="s">
        <v>14</v>
      </c>
      <c r="B28" s="9" t="s">
        <v>7</v>
      </c>
      <c r="C28" s="3">
        <v>0.34</v>
      </c>
      <c r="D28" s="3">
        <v>0.34</v>
      </c>
      <c r="E28" s="3">
        <v>0.34</v>
      </c>
      <c r="F28" s="3">
        <v>0.34</v>
      </c>
      <c r="G28" s="3">
        <v>0.34</v>
      </c>
    </row>
    <row r="29" spans="1:17" x14ac:dyDescent="0.35">
      <c r="A29" t="s">
        <v>14</v>
      </c>
      <c r="B29" s="9" t="s">
        <v>8</v>
      </c>
      <c r="C29" s="9">
        <v>1</v>
      </c>
      <c r="D29" s="9">
        <v>1</v>
      </c>
      <c r="E29" s="9">
        <v>1</v>
      </c>
      <c r="F29" s="9">
        <v>1</v>
      </c>
      <c r="G29" s="9">
        <v>1</v>
      </c>
    </row>
    <row r="30" spans="1:17" x14ac:dyDescent="0.35">
      <c r="A30" t="s">
        <v>14</v>
      </c>
      <c r="B30" s="9" t="s">
        <v>9</v>
      </c>
      <c r="C30" s="3">
        <v>0.27900000000000003</v>
      </c>
      <c r="D30" s="3">
        <v>0.27900000000000003</v>
      </c>
      <c r="E30" s="3">
        <v>0.27900000000000003</v>
      </c>
      <c r="F30" s="3">
        <v>0.27900000000000003</v>
      </c>
      <c r="G30" s="3">
        <v>0.27900000000000003</v>
      </c>
    </row>
    <row r="31" spans="1:17" x14ac:dyDescent="0.35">
      <c r="A31" t="s">
        <v>14</v>
      </c>
      <c r="B31" s="9" t="s">
        <v>10</v>
      </c>
      <c r="C31" s="9">
        <v>1</v>
      </c>
      <c r="D31" s="9">
        <v>1</v>
      </c>
      <c r="E31" s="9">
        <v>1</v>
      </c>
      <c r="F31" s="9">
        <v>1</v>
      </c>
      <c r="G31" s="9">
        <v>1</v>
      </c>
    </row>
    <row r="32" spans="1:17" x14ac:dyDescent="0.35">
      <c r="A32" t="s">
        <v>14</v>
      </c>
      <c r="B32" s="9" t="s">
        <v>11</v>
      </c>
      <c r="C32" s="9">
        <v>0.5</v>
      </c>
      <c r="D32" s="9">
        <v>0.5</v>
      </c>
      <c r="E32" s="9">
        <v>0.5</v>
      </c>
      <c r="F32" s="9">
        <v>0.5</v>
      </c>
      <c r="G32" s="9">
        <v>0.5</v>
      </c>
    </row>
    <row r="33" spans="1:7" x14ac:dyDescent="0.35">
      <c r="A33" t="s">
        <v>14</v>
      </c>
      <c r="B33" s="9" t="s">
        <v>12</v>
      </c>
      <c r="C33" s="3">
        <v>1.579</v>
      </c>
      <c r="D33" s="3">
        <v>1.579</v>
      </c>
      <c r="E33" s="3">
        <v>1.579</v>
      </c>
      <c r="F33" s="3">
        <v>1.579</v>
      </c>
      <c r="G33" s="3">
        <v>1.579</v>
      </c>
    </row>
    <row r="34" spans="1:7" x14ac:dyDescent="0.35">
      <c r="A34" t="s">
        <v>14</v>
      </c>
      <c r="B34" s="9" t="s">
        <v>13</v>
      </c>
      <c r="C34" s="9">
        <v>2.5</v>
      </c>
      <c r="D34" s="9">
        <v>2.5</v>
      </c>
      <c r="E34" s="9">
        <v>2.5</v>
      </c>
      <c r="F34" s="9">
        <v>2.5</v>
      </c>
      <c r="G34" s="9">
        <v>2.5</v>
      </c>
    </row>
    <row r="35" spans="1:7" x14ac:dyDescent="0.35">
      <c r="A35" t="s">
        <v>14</v>
      </c>
      <c r="B35" s="9" t="s">
        <v>18</v>
      </c>
      <c r="C35" s="9">
        <f>$Q$6*0.7</f>
        <v>1318694.3645321422</v>
      </c>
      <c r="D35" s="9">
        <f>$Q$6</f>
        <v>1883849.0921887746</v>
      </c>
      <c r="E35" s="9">
        <f>$Q$6</f>
        <v>1883849.0921887746</v>
      </c>
      <c r="F35" s="9">
        <f>$Q$6</f>
        <v>1883849.0921887746</v>
      </c>
      <c r="G35" s="9">
        <f>$Q$6</f>
        <v>1883849.0921887746</v>
      </c>
    </row>
    <row r="36" spans="1:7" x14ac:dyDescent="0.35">
      <c r="A36" t="s">
        <v>14</v>
      </c>
      <c r="B36" s="9" t="s">
        <v>61</v>
      </c>
      <c r="C36" s="3">
        <f>C35/C37</f>
        <v>0.1578365096105265</v>
      </c>
      <c r="D36" s="3">
        <f t="shared" ref="D36:G36" si="4">D35/D37</f>
        <v>0.22548072801503788</v>
      </c>
      <c r="E36" s="3">
        <f t="shared" si="4"/>
        <v>0.22548072801503788</v>
      </c>
      <c r="F36" s="3">
        <f t="shared" si="4"/>
        <v>0.22548072801503788</v>
      </c>
      <c r="G36" s="3">
        <f t="shared" si="4"/>
        <v>0.22548072801503788</v>
      </c>
    </row>
    <row r="37" spans="1:7" x14ac:dyDescent="0.35">
      <c r="A37" t="s">
        <v>14</v>
      </c>
      <c r="B37" s="9" t="s">
        <v>17</v>
      </c>
      <c r="C37" s="9">
        <v>8354812</v>
      </c>
      <c r="D37" s="9">
        <v>8354812</v>
      </c>
      <c r="E37" s="9">
        <v>8354812</v>
      </c>
      <c r="F37" s="9">
        <v>8354812</v>
      </c>
      <c r="G37" s="9">
        <v>8354812</v>
      </c>
    </row>
    <row r="38" spans="1:7" x14ac:dyDescent="0.35">
      <c r="A38" t="s">
        <v>15</v>
      </c>
      <c r="B38" s="9" t="s">
        <v>56</v>
      </c>
      <c r="C38" s="9">
        <f>$L$10*0.7/1000</f>
        <v>0.62159999999999993</v>
      </c>
      <c r="D38" s="9">
        <f>$L$10/1000</f>
        <v>0.88800000000000001</v>
      </c>
      <c r="E38" s="9">
        <f>$L$11/1000</f>
        <v>1.0920000000000001</v>
      </c>
      <c r="F38" s="9">
        <f>$L$11/1000</f>
        <v>1.0920000000000001</v>
      </c>
      <c r="G38" s="9">
        <f>$L$12/1000</f>
        <v>1.272</v>
      </c>
    </row>
    <row r="39" spans="1:7" x14ac:dyDescent="0.35">
      <c r="A39" t="s">
        <v>15</v>
      </c>
      <c r="B39" s="9" t="s">
        <v>57</v>
      </c>
      <c r="C39" s="9">
        <v>5</v>
      </c>
      <c r="D39" s="9">
        <v>5</v>
      </c>
      <c r="E39" s="9">
        <v>7</v>
      </c>
      <c r="F39" s="9">
        <v>10</v>
      </c>
      <c r="G39" s="9">
        <v>7</v>
      </c>
    </row>
    <row r="40" spans="1:7" x14ac:dyDescent="0.35">
      <c r="A40" t="s">
        <v>15</v>
      </c>
      <c r="B40" s="9" t="s">
        <v>58</v>
      </c>
      <c r="C40" s="9">
        <v>2</v>
      </c>
      <c r="D40" s="9">
        <v>2</v>
      </c>
      <c r="E40" s="9">
        <v>2</v>
      </c>
      <c r="F40" s="9">
        <v>2</v>
      </c>
      <c r="G40" s="9">
        <v>2</v>
      </c>
    </row>
    <row r="41" spans="1:7" x14ac:dyDescent="0.35">
      <c r="A41" t="s">
        <v>15</v>
      </c>
      <c r="B41" s="9" t="s">
        <v>59</v>
      </c>
      <c r="C41" s="9">
        <v>2</v>
      </c>
      <c r="D41" s="9">
        <v>2</v>
      </c>
      <c r="E41" s="9">
        <v>2</v>
      </c>
      <c r="F41" s="9">
        <v>2</v>
      </c>
      <c r="G41" s="9">
        <v>2</v>
      </c>
    </row>
    <row r="42" spans="1:7" x14ac:dyDescent="0.35">
      <c r="A42" t="s">
        <v>15</v>
      </c>
      <c r="B42" s="9" t="s">
        <v>60</v>
      </c>
      <c r="C42" s="3">
        <v>0.9</v>
      </c>
      <c r="D42" s="3">
        <v>0.9</v>
      </c>
      <c r="E42" s="3">
        <v>0.9</v>
      </c>
      <c r="F42" s="3">
        <v>0.9</v>
      </c>
      <c r="G42" s="3">
        <v>0.9</v>
      </c>
    </row>
    <row r="43" spans="1:7" x14ac:dyDescent="0.35">
      <c r="A43" t="s">
        <v>15</v>
      </c>
      <c r="B43" s="9" t="s">
        <v>4</v>
      </c>
      <c r="C43" s="9">
        <v>45.6</v>
      </c>
      <c r="D43" s="9">
        <v>45.6</v>
      </c>
      <c r="E43" s="9">
        <v>45.6</v>
      </c>
      <c r="F43" s="9">
        <v>45.6</v>
      </c>
      <c r="G43" s="9">
        <v>45.6</v>
      </c>
    </row>
    <row r="44" spans="1:7" x14ac:dyDescent="0.35">
      <c r="A44" t="s">
        <v>15</v>
      </c>
      <c r="B44" s="9" t="s">
        <v>5</v>
      </c>
      <c r="C44" s="3">
        <v>2.93</v>
      </c>
      <c r="D44" s="3">
        <v>2.93</v>
      </c>
      <c r="E44" s="3">
        <v>2.93</v>
      </c>
      <c r="F44" s="3">
        <v>2.93</v>
      </c>
      <c r="G44" s="3">
        <v>2.93</v>
      </c>
    </row>
    <row r="45" spans="1:7" x14ac:dyDescent="0.35">
      <c r="A45" t="s">
        <v>15</v>
      </c>
      <c r="B45" s="9" t="s">
        <v>6</v>
      </c>
      <c r="C45" s="3"/>
      <c r="D45" s="3"/>
      <c r="E45" s="3"/>
      <c r="F45" s="3"/>
      <c r="G45" s="3"/>
    </row>
    <row r="46" spans="1:7" x14ac:dyDescent="0.35">
      <c r="A46" t="s">
        <v>15</v>
      </c>
      <c r="B46" s="9" t="s">
        <v>7</v>
      </c>
      <c r="C46" s="3">
        <v>0.34</v>
      </c>
      <c r="D46" s="3">
        <v>0.34</v>
      </c>
      <c r="E46" s="3">
        <v>0.34</v>
      </c>
      <c r="F46" s="3">
        <v>0.34</v>
      </c>
      <c r="G46" s="3">
        <v>0.34</v>
      </c>
    </row>
    <row r="47" spans="1:7" x14ac:dyDescent="0.35">
      <c r="A47" t="s">
        <v>15</v>
      </c>
      <c r="B47" s="9" t="s">
        <v>8</v>
      </c>
      <c r="C47" s="9">
        <v>1</v>
      </c>
      <c r="D47" s="9">
        <v>1</v>
      </c>
      <c r="E47" s="9">
        <v>1</v>
      </c>
      <c r="F47" s="9">
        <v>1</v>
      </c>
      <c r="G47" s="9">
        <v>1</v>
      </c>
    </row>
    <row r="48" spans="1:7" x14ac:dyDescent="0.35">
      <c r="A48" t="s">
        <v>15</v>
      </c>
      <c r="B48" s="9" t="s">
        <v>9</v>
      </c>
      <c r="C48" s="3">
        <v>0.27900000000000003</v>
      </c>
      <c r="D48" s="3">
        <v>0.27900000000000003</v>
      </c>
      <c r="E48" s="3">
        <v>0.27900000000000003</v>
      </c>
      <c r="F48" s="3">
        <v>0.27900000000000003</v>
      </c>
      <c r="G48" s="3">
        <v>0.27900000000000003</v>
      </c>
    </row>
    <row r="49" spans="1:7" x14ac:dyDescent="0.35">
      <c r="A49" t="s">
        <v>15</v>
      </c>
      <c r="B49" s="9" t="s">
        <v>10</v>
      </c>
      <c r="C49" s="9">
        <v>1</v>
      </c>
      <c r="D49" s="9">
        <v>1</v>
      </c>
      <c r="E49" s="9">
        <v>1</v>
      </c>
      <c r="F49" s="9">
        <v>1</v>
      </c>
      <c r="G49" s="9">
        <v>1</v>
      </c>
    </row>
    <row r="50" spans="1:7" x14ac:dyDescent="0.35">
      <c r="A50" t="s">
        <v>15</v>
      </c>
      <c r="B50" s="9" t="s">
        <v>11</v>
      </c>
      <c r="C50" s="9">
        <v>0.5</v>
      </c>
      <c r="D50" s="9">
        <v>0.5</v>
      </c>
      <c r="E50" s="9">
        <v>0.5</v>
      </c>
      <c r="F50" s="9">
        <v>0.5</v>
      </c>
      <c r="G50" s="9">
        <v>0.5</v>
      </c>
    </row>
    <row r="51" spans="1:7" x14ac:dyDescent="0.35">
      <c r="A51" t="s">
        <v>15</v>
      </c>
      <c r="B51" s="9" t="s">
        <v>12</v>
      </c>
      <c r="C51" s="3">
        <v>1.579</v>
      </c>
      <c r="D51" s="3">
        <v>1.579</v>
      </c>
      <c r="E51" s="3">
        <v>1.579</v>
      </c>
      <c r="F51" s="3">
        <v>1.579</v>
      </c>
      <c r="G51" s="3">
        <v>1.579</v>
      </c>
    </row>
    <row r="52" spans="1:7" x14ac:dyDescent="0.35">
      <c r="A52" t="s">
        <v>15</v>
      </c>
      <c r="B52" s="9" t="s">
        <v>13</v>
      </c>
      <c r="C52" s="9">
        <v>2.5</v>
      </c>
      <c r="D52" s="9">
        <v>2.5</v>
      </c>
      <c r="E52" s="9">
        <v>2.5</v>
      </c>
      <c r="F52" s="9">
        <v>2.5</v>
      </c>
      <c r="G52" s="9">
        <v>2.5</v>
      </c>
    </row>
    <row r="53" spans="1:7" x14ac:dyDescent="0.35">
      <c r="A53" t="s">
        <v>15</v>
      </c>
      <c r="B53" s="9" t="s">
        <v>18</v>
      </c>
      <c r="C53" s="9">
        <f>$Q$10*0.7</f>
        <v>1282089.8071730598</v>
      </c>
      <c r="D53" s="9">
        <f>$Q$10</f>
        <v>1831556.8673900855</v>
      </c>
      <c r="E53" s="9">
        <f>$Q$10</f>
        <v>1831556.8673900855</v>
      </c>
      <c r="F53" s="9">
        <f>$Q$10</f>
        <v>1831556.8673900855</v>
      </c>
      <c r="G53" s="9">
        <f>$Q$10</f>
        <v>1831556.8673900855</v>
      </c>
    </row>
    <row r="54" spans="1:7" x14ac:dyDescent="0.35">
      <c r="A54" t="s">
        <v>15</v>
      </c>
      <c r="B54" s="9" t="s">
        <v>61</v>
      </c>
      <c r="C54" s="3">
        <f>C53/C55</f>
        <v>0.15345525514793867</v>
      </c>
      <c r="D54" s="3">
        <f t="shared" ref="D54:G54" si="5">D53/D55</f>
        <v>0.21922179306848383</v>
      </c>
      <c r="E54" s="3">
        <f t="shared" si="5"/>
        <v>0.21922179306848383</v>
      </c>
      <c r="F54" s="3">
        <f t="shared" si="5"/>
        <v>0.21922179306848383</v>
      </c>
      <c r="G54" s="3">
        <f t="shared" si="5"/>
        <v>0.21922179306848383</v>
      </c>
    </row>
    <row r="55" spans="1:7" x14ac:dyDescent="0.35">
      <c r="A55" t="s">
        <v>15</v>
      </c>
      <c r="B55" s="9" t="s">
        <v>17</v>
      </c>
      <c r="C55" s="9">
        <v>8354812</v>
      </c>
      <c r="D55" s="9">
        <v>8354812</v>
      </c>
      <c r="E55" s="9">
        <v>8354812</v>
      </c>
      <c r="F55" s="9">
        <v>8354812</v>
      </c>
      <c r="G55" s="9">
        <v>8354812</v>
      </c>
    </row>
    <row r="56" spans="1:7" x14ac:dyDescent="0.35">
      <c r="A56" t="s">
        <v>16</v>
      </c>
      <c r="B56" s="9" t="s">
        <v>56</v>
      </c>
      <c r="C56" s="9">
        <f>$L$14*0.7/1000</f>
        <v>0.69719999999999993</v>
      </c>
      <c r="D56" s="9">
        <f>$L$14/1000</f>
        <v>0.996</v>
      </c>
      <c r="E56" s="9">
        <f>$L$15/1000</f>
        <v>1.2044999999999999</v>
      </c>
      <c r="F56" s="9">
        <f>$L$15/1000</f>
        <v>1.2044999999999999</v>
      </c>
      <c r="G56" s="9">
        <f>$L$16/1000</f>
        <v>1.3875</v>
      </c>
    </row>
    <row r="57" spans="1:7" x14ac:dyDescent="0.35">
      <c r="A57" t="s">
        <v>16</v>
      </c>
      <c r="B57" s="9" t="s">
        <v>57</v>
      </c>
      <c r="C57" s="9">
        <v>7</v>
      </c>
      <c r="D57" s="9">
        <v>7</v>
      </c>
      <c r="E57" s="9">
        <v>7</v>
      </c>
      <c r="F57" s="9">
        <v>7</v>
      </c>
      <c r="G57" s="9">
        <v>7</v>
      </c>
    </row>
    <row r="58" spans="1:7" x14ac:dyDescent="0.35">
      <c r="A58" t="s">
        <v>16</v>
      </c>
      <c r="B58" s="9" t="s">
        <v>58</v>
      </c>
      <c r="C58" s="9">
        <v>5</v>
      </c>
      <c r="D58" s="9">
        <v>5</v>
      </c>
      <c r="E58" s="9">
        <v>5</v>
      </c>
      <c r="F58" s="9">
        <v>5</v>
      </c>
      <c r="G58" s="9">
        <v>5</v>
      </c>
    </row>
    <row r="59" spans="1:7" x14ac:dyDescent="0.35">
      <c r="A59" t="s">
        <v>16</v>
      </c>
      <c r="B59" s="9" t="s">
        <v>59</v>
      </c>
      <c r="C59" s="9">
        <v>2</v>
      </c>
      <c r="D59" s="9">
        <v>2</v>
      </c>
      <c r="E59" s="9">
        <v>2</v>
      </c>
      <c r="F59" s="9">
        <v>2</v>
      </c>
      <c r="G59" s="9">
        <v>2</v>
      </c>
    </row>
    <row r="60" spans="1:7" x14ac:dyDescent="0.35">
      <c r="A60" t="s">
        <v>16</v>
      </c>
      <c r="B60" s="9" t="s">
        <v>60</v>
      </c>
      <c r="C60" s="3">
        <v>0.9</v>
      </c>
      <c r="D60" s="3">
        <v>0.9</v>
      </c>
      <c r="E60" s="3">
        <v>0.9</v>
      </c>
      <c r="F60" s="3">
        <v>0.9</v>
      </c>
      <c r="G60" s="3">
        <v>0.9</v>
      </c>
    </row>
    <row r="61" spans="1:7" x14ac:dyDescent="0.35">
      <c r="A61" t="s">
        <v>16</v>
      </c>
      <c r="B61" s="9" t="s">
        <v>4</v>
      </c>
      <c r="C61" s="9">
        <v>45.6</v>
      </c>
      <c r="D61" s="9">
        <v>45.6</v>
      </c>
      <c r="E61" s="9">
        <v>45.6</v>
      </c>
      <c r="F61" s="9">
        <v>45.6</v>
      </c>
      <c r="G61" s="9">
        <v>45.6</v>
      </c>
    </row>
    <row r="62" spans="1:7" x14ac:dyDescent="0.35">
      <c r="A62" t="s">
        <v>16</v>
      </c>
      <c r="B62" s="9" t="s">
        <v>5</v>
      </c>
      <c r="C62" s="3">
        <v>2.93</v>
      </c>
      <c r="D62" s="3">
        <v>2.93</v>
      </c>
      <c r="E62" s="3">
        <v>2.93</v>
      </c>
      <c r="F62" s="3">
        <v>2.93</v>
      </c>
      <c r="G62" s="3">
        <v>2.93</v>
      </c>
    </row>
    <row r="63" spans="1:7" x14ac:dyDescent="0.35">
      <c r="A63" t="s">
        <v>16</v>
      </c>
      <c r="B63" s="9" t="s">
        <v>6</v>
      </c>
      <c r="C63" s="3"/>
      <c r="D63" s="3"/>
      <c r="E63" s="3"/>
      <c r="F63" s="3"/>
      <c r="G63" s="3"/>
    </row>
    <row r="64" spans="1:7" x14ac:dyDescent="0.35">
      <c r="A64" t="s">
        <v>16</v>
      </c>
      <c r="B64" s="9" t="s">
        <v>7</v>
      </c>
      <c r="C64" s="3">
        <v>0.34</v>
      </c>
      <c r="D64" s="3">
        <v>0.34</v>
      </c>
      <c r="E64" s="3">
        <v>0.34</v>
      </c>
      <c r="F64" s="3">
        <v>0.34</v>
      </c>
      <c r="G64" s="3">
        <v>0.34</v>
      </c>
    </row>
    <row r="65" spans="1:7" x14ac:dyDescent="0.35">
      <c r="A65" t="s">
        <v>16</v>
      </c>
      <c r="B65" s="9" t="s">
        <v>8</v>
      </c>
      <c r="C65" s="9">
        <v>1</v>
      </c>
      <c r="D65" s="9">
        <v>1</v>
      </c>
      <c r="E65" s="9">
        <v>1</v>
      </c>
      <c r="F65" s="9">
        <v>1</v>
      </c>
      <c r="G65" s="9">
        <v>1</v>
      </c>
    </row>
    <row r="66" spans="1:7" x14ac:dyDescent="0.35">
      <c r="A66" t="s">
        <v>16</v>
      </c>
      <c r="B66" s="9" t="s">
        <v>9</v>
      </c>
      <c r="C66" s="3">
        <v>0.27900000000000003</v>
      </c>
      <c r="D66" s="3">
        <v>0.27900000000000003</v>
      </c>
      <c r="E66" s="3">
        <v>0.27900000000000003</v>
      </c>
      <c r="F66" s="3">
        <v>0.27900000000000003</v>
      </c>
      <c r="G66" s="3">
        <v>0.27900000000000003</v>
      </c>
    </row>
    <row r="67" spans="1:7" x14ac:dyDescent="0.35">
      <c r="A67" t="s">
        <v>16</v>
      </c>
      <c r="B67" s="9" t="s">
        <v>10</v>
      </c>
      <c r="C67" s="9">
        <v>1</v>
      </c>
      <c r="D67" s="9">
        <v>1</v>
      </c>
      <c r="E67" s="9">
        <v>1</v>
      </c>
      <c r="F67" s="9">
        <v>1</v>
      </c>
      <c r="G67" s="9">
        <v>1</v>
      </c>
    </row>
    <row r="68" spans="1:7" x14ac:dyDescent="0.35">
      <c r="A68" t="s">
        <v>16</v>
      </c>
      <c r="B68" s="9" t="s">
        <v>11</v>
      </c>
      <c r="C68" s="9">
        <v>0.5</v>
      </c>
      <c r="D68" s="9">
        <v>0.5</v>
      </c>
      <c r="E68" s="9">
        <v>0.5</v>
      </c>
      <c r="F68" s="9">
        <v>0.5</v>
      </c>
      <c r="G68" s="9">
        <v>0.5</v>
      </c>
    </row>
    <row r="69" spans="1:7" x14ac:dyDescent="0.35">
      <c r="A69" t="s">
        <v>16</v>
      </c>
      <c r="B69" s="9" t="s">
        <v>12</v>
      </c>
      <c r="C69" s="3">
        <v>1.579</v>
      </c>
      <c r="D69" s="3">
        <v>1.579</v>
      </c>
      <c r="E69" s="3">
        <v>1.579</v>
      </c>
      <c r="F69" s="3">
        <v>1.579</v>
      </c>
      <c r="G69" s="3">
        <v>1.579</v>
      </c>
    </row>
    <row r="70" spans="1:7" x14ac:dyDescent="0.35">
      <c r="A70" t="s">
        <v>16</v>
      </c>
      <c r="B70" s="9" t="s">
        <v>13</v>
      </c>
      <c r="C70" s="9">
        <v>2.5</v>
      </c>
      <c r="D70" s="9">
        <v>2.5</v>
      </c>
      <c r="E70" s="9">
        <v>2.5</v>
      </c>
      <c r="F70" s="9">
        <v>2.5</v>
      </c>
      <c r="G70" s="9">
        <v>2.5</v>
      </c>
    </row>
    <row r="71" spans="1:7" x14ac:dyDescent="0.35">
      <c r="A71" t="s">
        <v>16</v>
      </c>
      <c r="B71" s="9" t="s">
        <v>18</v>
      </c>
      <c r="C71" s="9">
        <f>$Q$14*0.7</f>
        <v>1204568.1410838265</v>
      </c>
      <c r="D71" s="9">
        <f>$Q$14</f>
        <v>1720811.6301197524</v>
      </c>
      <c r="E71" s="9">
        <f>$Q$14</f>
        <v>1720811.6301197524</v>
      </c>
      <c r="F71" s="9">
        <f>$Q$14</f>
        <v>1720811.6301197524</v>
      </c>
      <c r="G71" s="9">
        <f>$Q$14</f>
        <v>1720811.6301197524</v>
      </c>
    </row>
    <row r="72" spans="1:7" x14ac:dyDescent="0.35">
      <c r="A72" t="s">
        <v>16</v>
      </c>
      <c r="B72" s="9" t="s">
        <v>61</v>
      </c>
      <c r="C72" s="3">
        <f>C71/C73</f>
        <v>0.1441765704702663</v>
      </c>
      <c r="D72" s="3">
        <f t="shared" ref="D72:G72" si="6">D71/D73</f>
        <v>0.20596652924323761</v>
      </c>
      <c r="E72" s="3">
        <f t="shared" si="6"/>
        <v>0.20596652924323761</v>
      </c>
      <c r="F72" s="3">
        <f t="shared" si="6"/>
        <v>0.20596652924323761</v>
      </c>
      <c r="G72" s="3">
        <f t="shared" si="6"/>
        <v>0.20596652924323761</v>
      </c>
    </row>
    <row r="73" spans="1:7" x14ac:dyDescent="0.35">
      <c r="A73" t="s">
        <v>16</v>
      </c>
      <c r="B73" s="9" t="s">
        <v>17</v>
      </c>
      <c r="C73" s="9">
        <v>8354812</v>
      </c>
      <c r="D73" s="9">
        <v>8354812</v>
      </c>
      <c r="E73" s="9">
        <v>8354812</v>
      </c>
      <c r="F73" s="9">
        <v>8354812</v>
      </c>
      <c r="G73" s="9">
        <v>8354812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FC76-6E5C-4568-BF56-95BF1758FCFF}">
  <dimension ref="A1:J61"/>
  <sheetViews>
    <sheetView tabSelected="1" workbookViewId="0">
      <selection activeCell="H3" sqref="H3:H4"/>
    </sheetView>
  </sheetViews>
  <sheetFormatPr baseColWidth="10" defaultRowHeight="14.5" x14ac:dyDescent="0.35"/>
  <sheetData>
    <row r="1" spans="1:10" x14ac:dyDescent="0.35">
      <c r="A1" t="s">
        <v>73</v>
      </c>
      <c r="B1" t="s">
        <v>70</v>
      </c>
      <c r="C1" t="s">
        <v>71</v>
      </c>
      <c r="D1" t="s">
        <v>72</v>
      </c>
      <c r="E1" t="s">
        <v>74</v>
      </c>
    </row>
    <row r="2" spans="1:10" x14ac:dyDescent="0.35">
      <c r="A2">
        <v>2021</v>
      </c>
      <c r="B2">
        <v>124612.53</v>
      </c>
      <c r="C2">
        <f>D2/B2</f>
        <v>498.66955594272906</v>
      </c>
      <c r="D2">
        <v>62140475</v>
      </c>
      <c r="E2">
        <f>B2*1000</f>
        <v>124612530</v>
      </c>
      <c r="H2" t="s">
        <v>47</v>
      </c>
    </row>
    <row r="3" spans="1:10" x14ac:dyDescent="0.35">
      <c r="A3">
        <v>2022</v>
      </c>
      <c r="B3">
        <v>123951.692</v>
      </c>
      <c r="C3">
        <f>(C$61-C$2)*(A3-A$2)/(A$61-A$2)+C$2</f>
        <v>502.59041092675062</v>
      </c>
      <c r="D3">
        <f t="shared" ref="D3:D61" si="0">B3*C3</f>
        <v>62296931.817346029</v>
      </c>
      <c r="E3">
        <f t="shared" ref="E3:E61" si="1">B3*1000</f>
        <v>123951692</v>
      </c>
      <c r="J3" s="11"/>
    </row>
    <row r="4" spans="1:10" x14ac:dyDescent="0.35">
      <c r="A4">
        <v>2023</v>
      </c>
      <c r="B4">
        <v>123294.51300000001</v>
      </c>
      <c r="C4">
        <f t="shared" ref="C4:C60" si="2">(C$61-C$2)*(A4-A$2)/(A$61-A$2)+C$2</f>
        <v>506.51126591077212</v>
      </c>
      <c r="D4">
        <f t="shared" si="0"/>
        <v>62450059.859482154</v>
      </c>
      <c r="E4">
        <f t="shared" si="1"/>
        <v>123294513</v>
      </c>
    </row>
    <row r="5" spans="1:10" x14ac:dyDescent="0.35">
      <c r="A5">
        <v>2024</v>
      </c>
      <c r="B5">
        <v>122631.432</v>
      </c>
      <c r="C5">
        <f t="shared" si="2"/>
        <v>510.43212089479368</v>
      </c>
      <c r="D5">
        <f t="shared" si="0"/>
        <v>62595021.924125671</v>
      </c>
      <c r="E5">
        <f t="shared" si="1"/>
        <v>122631432</v>
      </c>
    </row>
    <row r="6" spans="1:10" x14ac:dyDescent="0.35">
      <c r="A6">
        <v>2025</v>
      </c>
      <c r="B6">
        <v>121960.408</v>
      </c>
      <c r="C6">
        <f t="shared" si="2"/>
        <v>514.35297587881519</v>
      </c>
      <c r="D6">
        <f t="shared" si="0"/>
        <v>62730698.79419446</v>
      </c>
      <c r="E6">
        <f t="shared" si="1"/>
        <v>121960408</v>
      </c>
    </row>
    <row r="7" spans="1:10" x14ac:dyDescent="0.35">
      <c r="A7">
        <v>2026</v>
      </c>
      <c r="B7">
        <v>121282.488</v>
      </c>
      <c r="C7">
        <f t="shared" si="2"/>
        <v>518.2738308628368</v>
      </c>
      <c r="D7">
        <f t="shared" si="0"/>
        <v>62857539.672336034</v>
      </c>
      <c r="E7">
        <f t="shared" si="1"/>
        <v>121282488</v>
      </c>
    </row>
    <row r="8" spans="1:10" x14ac:dyDescent="0.35">
      <c r="A8">
        <v>2027</v>
      </c>
      <c r="B8">
        <v>120600.599</v>
      </c>
      <c r="C8">
        <f t="shared" si="2"/>
        <v>522.19468584685831</v>
      </c>
      <c r="D8">
        <f t="shared" si="0"/>
        <v>62976991.907747932</v>
      </c>
      <c r="E8">
        <f t="shared" si="1"/>
        <v>120600599</v>
      </c>
    </row>
    <row r="9" spans="1:10" x14ac:dyDescent="0.35">
      <c r="A9">
        <v>2028</v>
      </c>
      <c r="B9">
        <v>119912.238</v>
      </c>
      <c r="C9">
        <f t="shared" si="2"/>
        <v>526.11554083087981</v>
      </c>
      <c r="D9">
        <f t="shared" si="0"/>
        <v>63087691.947611175</v>
      </c>
      <c r="E9">
        <f t="shared" si="1"/>
        <v>119912238</v>
      </c>
    </row>
    <row r="10" spans="1:10" x14ac:dyDescent="0.35">
      <c r="A10">
        <v>2029</v>
      </c>
      <c r="B10">
        <v>119217.09699999999</v>
      </c>
      <c r="C10">
        <f t="shared" si="2"/>
        <v>530.03639581490143</v>
      </c>
      <c r="D10">
        <f t="shared" si="0"/>
        <v>63189400.413395494</v>
      </c>
      <c r="E10">
        <f t="shared" si="1"/>
        <v>119217097</v>
      </c>
    </row>
    <row r="11" spans="1:10" x14ac:dyDescent="0.35">
      <c r="A11">
        <v>2030</v>
      </c>
      <c r="B11">
        <v>118514.802</v>
      </c>
      <c r="C11">
        <f t="shared" si="2"/>
        <v>533.95725079892293</v>
      </c>
      <c r="D11">
        <f t="shared" si="0"/>
        <v>63281837.854898691</v>
      </c>
      <c r="E11">
        <f t="shared" si="1"/>
        <v>118514802</v>
      </c>
    </row>
    <row r="12" spans="1:10" x14ac:dyDescent="0.35">
      <c r="A12">
        <v>2031</v>
      </c>
      <c r="B12">
        <v>117805.68</v>
      </c>
      <c r="C12">
        <f t="shared" si="2"/>
        <v>537.87810578294443</v>
      </c>
      <c r="D12">
        <f t="shared" si="0"/>
        <v>63365096.008871697</v>
      </c>
      <c r="E12">
        <f t="shared" si="1"/>
        <v>117805680</v>
      </c>
    </row>
    <row r="13" spans="1:10" x14ac:dyDescent="0.35">
      <c r="A13">
        <v>2032</v>
      </c>
      <c r="B13">
        <v>117090.083</v>
      </c>
      <c r="C13">
        <f t="shared" si="2"/>
        <v>541.79896076696605</v>
      </c>
      <c r="D13">
        <f t="shared" si="0"/>
        <v>63439285.285517797</v>
      </c>
      <c r="E13">
        <f t="shared" si="1"/>
        <v>117090083</v>
      </c>
    </row>
    <row r="14" spans="1:10" x14ac:dyDescent="0.35">
      <c r="A14">
        <v>2033</v>
      </c>
      <c r="B14">
        <v>116368.193</v>
      </c>
      <c r="C14">
        <f t="shared" si="2"/>
        <v>545.71981575098755</v>
      </c>
      <c r="D14">
        <f t="shared" si="0"/>
        <v>63504428.843235359</v>
      </c>
      <c r="E14">
        <f t="shared" si="1"/>
        <v>116368193</v>
      </c>
    </row>
    <row r="15" spans="1:10" x14ac:dyDescent="0.35">
      <c r="A15">
        <v>2034</v>
      </c>
      <c r="B15">
        <v>115641.077</v>
      </c>
      <c r="C15">
        <f t="shared" si="2"/>
        <v>549.64067073500905</v>
      </c>
      <c r="D15">
        <f t="shared" si="0"/>
        <v>63561039.126798831</v>
      </c>
      <c r="E15">
        <f t="shared" si="1"/>
        <v>115641077</v>
      </c>
    </row>
    <row r="16" spans="1:10" x14ac:dyDescent="0.35">
      <c r="A16">
        <v>2035</v>
      </c>
      <c r="B16">
        <v>114907.058</v>
      </c>
      <c r="C16">
        <f t="shared" si="2"/>
        <v>553.56152571903067</v>
      </c>
      <c r="D16">
        <f t="shared" si="0"/>
        <v>63608126.342365153</v>
      </c>
      <c r="E16">
        <f t="shared" si="1"/>
        <v>114907058</v>
      </c>
    </row>
    <row r="17" spans="1:5" x14ac:dyDescent="0.35">
      <c r="A17">
        <v>2036</v>
      </c>
      <c r="B17">
        <v>114164.955</v>
      </c>
      <c r="C17">
        <f t="shared" si="2"/>
        <v>557.48238070305217</v>
      </c>
      <c r="D17">
        <f t="shared" si="0"/>
        <v>63644950.906256817</v>
      </c>
      <c r="E17">
        <f t="shared" si="1"/>
        <v>114164955</v>
      </c>
    </row>
    <row r="18" spans="1:5" x14ac:dyDescent="0.35">
      <c r="A18">
        <v>2037</v>
      </c>
      <c r="B18">
        <v>113416.742</v>
      </c>
      <c r="C18">
        <f t="shared" si="2"/>
        <v>561.40323568707367</v>
      </c>
      <c r="D18">
        <f t="shared" si="0"/>
        <v>63672525.939886026</v>
      </c>
      <c r="E18">
        <f t="shared" si="1"/>
        <v>113416742</v>
      </c>
    </row>
    <row r="19" spans="1:5" x14ac:dyDescent="0.35">
      <c r="A19">
        <v>2038</v>
      </c>
      <c r="B19">
        <v>112664.56600000001</v>
      </c>
      <c r="C19">
        <f t="shared" si="2"/>
        <v>565.32409067109529</v>
      </c>
      <c r="D19">
        <f t="shared" si="0"/>
        <v>63691993.324803606</v>
      </c>
      <c r="E19">
        <f t="shared" si="1"/>
        <v>112664566</v>
      </c>
    </row>
    <row r="20" spans="1:5" x14ac:dyDescent="0.35">
      <c r="A20">
        <v>2039</v>
      </c>
      <c r="B20">
        <v>111910.716</v>
      </c>
      <c r="C20">
        <f t="shared" si="2"/>
        <v>569.24494565511679</v>
      </c>
      <c r="D20">
        <f t="shared" si="0"/>
        <v>63704609.44764521</v>
      </c>
      <c r="E20">
        <f t="shared" si="1"/>
        <v>111910716</v>
      </c>
    </row>
    <row r="21" spans="1:5" x14ac:dyDescent="0.35">
      <c r="A21">
        <v>2040</v>
      </c>
      <c r="B21">
        <v>111157.201</v>
      </c>
      <c r="C21">
        <f t="shared" si="2"/>
        <v>573.1658006391383</v>
      </c>
      <c r="D21">
        <f t="shared" si="0"/>
        <v>63711506.107970625</v>
      </c>
      <c r="E21">
        <f t="shared" si="1"/>
        <v>111157201</v>
      </c>
    </row>
    <row r="22" spans="1:5" x14ac:dyDescent="0.35">
      <c r="A22">
        <v>2041</v>
      </c>
      <c r="B22">
        <v>110405.20699999999</v>
      </c>
      <c r="C22">
        <f t="shared" si="2"/>
        <v>577.08665562315991</v>
      </c>
      <c r="D22">
        <f t="shared" si="0"/>
        <v>63713371.671012685</v>
      </c>
      <c r="E22">
        <f t="shared" si="1"/>
        <v>110405207</v>
      </c>
    </row>
    <row r="23" spans="1:5" x14ac:dyDescent="0.35">
      <c r="A23">
        <v>2042</v>
      </c>
      <c r="B23">
        <v>109654.64</v>
      </c>
      <c r="C23">
        <f t="shared" si="2"/>
        <v>581.00751060718142</v>
      </c>
      <c r="D23">
        <f t="shared" si="0"/>
        <v>63710169.412926659</v>
      </c>
      <c r="E23">
        <f t="shared" si="1"/>
        <v>109654640</v>
      </c>
    </row>
    <row r="24" spans="1:5" x14ac:dyDescent="0.35">
      <c r="A24">
        <v>2043</v>
      </c>
      <c r="B24">
        <v>108903.96</v>
      </c>
      <c r="C24">
        <f t="shared" si="2"/>
        <v>584.92836559120292</v>
      </c>
      <c r="D24">
        <f t="shared" si="0"/>
        <v>63701015.329209745</v>
      </c>
      <c r="E24">
        <f t="shared" si="1"/>
        <v>108903960</v>
      </c>
    </row>
    <row r="25" spans="1:5" x14ac:dyDescent="0.35">
      <c r="A25">
        <v>2044</v>
      </c>
      <c r="B25">
        <v>108155.545</v>
      </c>
      <c r="C25">
        <f t="shared" si="2"/>
        <v>588.84922057522454</v>
      </c>
      <c r="D25">
        <f t="shared" si="0"/>
        <v>63687308.374138623</v>
      </c>
      <c r="E25">
        <f t="shared" si="1"/>
        <v>108155545</v>
      </c>
    </row>
    <row r="26" spans="1:5" x14ac:dyDescent="0.35">
      <c r="A26">
        <v>2045</v>
      </c>
      <c r="B26">
        <v>107412.29300000001</v>
      </c>
      <c r="C26">
        <f t="shared" si="2"/>
        <v>592.77007555924604</v>
      </c>
      <c r="D26">
        <f t="shared" si="0"/>
        <v>63670793.037601881</v>
      </c>
      <c r="E26">
        <f t="shared" si="1"/>
        <v>107412293</v>
      </c>
    </row>
    <row r="27" spans="1:5" x14ac:dyDescent="0.35">
      <c r="A27">
        <v>2046</v>
      </c>
      <c r="B27">
        <v>106674.353</v>
      </c>
      <c r="C27">
        <f t="shared" si="2"/>
        <v>596.69093054326754</v>
      </c>
      <c r="D27">
        <f t="shared" si="0"/>
        <v>63651618.956671007</v>
      </c>
      <c r="E27">
        <f t="shared" si="1"/>
        <v>106674353</v>
      </c>
    </row>
    <row r="28" spans="1:5" x14ac:dyDescent="0.35">
      <c r="A28">
        <v>2047</v>
      </c>
      <c r="B28">
        <v>105942.538</v>
      </c>
      <c r="C28">
        <f t="shared" si="2"/>
        <v>600.61178552728916</v>
      </c>
      <c r="D28">
        <f t="shared" si="0"/>
        <v>63630336.911472678</v>
      </c>
      <c r="E28">
        <f t="shared" si="1"/>
        <v>105942538</v>
      </c>
    </row>
    <row r="29" spans="1:5" x14ac:dyDescent="0.35">
      <c r="A29">
        <v>2048</v>
      </c>
      <c r="B29">
        <v>105216.618</v>
      </c>
      <c r="C29">
        <f t="shared" si="2"/>
        <v>604.53264051131066</v>
      </c>
      <c r="D29">
        <f t="shared" si="0"/>
        <v>63606879.905209899</v>
      </c>
      <c r="E29">
        <f t="shared" si="1"/>
        <v>105216618</v>
      </c>
    </row>
    <row r="30" spans="1:5" x14ac:dyDescent="0.35">
      <c r="A30">
        <v>2049</v>
      </c>
      <c r="B30">
        <v>104497.283</v>
      </c>
      <c r="C30">
        <f t="shared" si="2"/>
        <v>608.45349549533216</v>
      </c>
      <c r="D30">
        <f t="shared" si="0"/>
        <v>63581737.111114949</v>
      </c>
      <c r="E30">
        <f t="shared" si="1"/>
        <v>104497283</v>
      </c>
    </row>
    <row r="31" spans="1:5" x14ac:dyDescent="0.35">
      <c r="A31">
        <v>2050</v>
      </c>
      <c r="B31">
        <v>103784.357</v>
      </c>
      <c r="C31">
        <f t="shared" si="2"/>
        <v>612.37435047935378</v>
      </c>
      <c r="D31">
        <f t="shared" si="0"/>
        <v>63554878.207792379</v>
      </c>
      <c r="E31">
        <f t="shared" si="1"/>
        <v>103784357</v>
      </c>
    </row>
    <row r="32" spans="1:5" x14ac:dyDescent="0.35">
      <c r="A32">
        <v>2051</v>
      </c>
      <c r="B32">
        <v>103076.686</v>
      </c>
      <c r="C32">
        <f t="shared" si="2"/>
        <v>616.29520546337528</v>
      </c>
      <c r="D32">
        <f t="shared" si="0"/>
        <v>63525667.376853816</v>
      </c>
      <c r="E32">
        <f t="shared" si="1"/>
        <v>103076686</v>
      </c>
    </row>
    <row r="33" spans="1:5" x14ac:dyDescent="0.35">
      <c r="A33">
        <v>2052</v>
      </c>
      <c r="B33">
        <v>102373.74099999999</v>
      </c>
      <c r="C33">
        <f t="shared" si="2"/>
        <v>620.21606044739679</v>
      </c>
      <c r="D33">
        <f t="shared" si="0"/>
        <v>63493838.336282142</v>
      </c>
      <c r="E33">
        <f t="shared" si="1"/>
        <v>102373741</v>
      </c>
    </row>
    <row r="34" spans="1:5" x14ac:dyDescent="0.35">
      <c r="A34">
        <v>2053</v>
      </c>
      <c r="B34">
        <v>101672.959</v>
      </c>
      <c r="C34">
        <f t="shared" si="2"/>
        <v>624.1369154314184</v>
      </c>
      <c r="D34">
        <f t="shared" si="0"/>
        <v>63457847.013045073</v>
      </c>
      <c r="E34">
        <f t="shared" si="1"/>
        <v>101672959</v>
      </c>
    </row>
    <row r="35" spans="1:5" x14ac:dyDescent="0.35">
      <c r="A35">
        <v>2054</v>
      </c>
      <c r="B35">
        <v>100969.712</v>
      </c>
      <c r="C35">
        <f t="shared" si="2"/>
        <v>628.0577704154399</v>
      </c>
      <c r="D35">
        <f t="shared" si="0"/>
        <v>63414812.198209085</v>
      </c>
      <c r="E35">
        <f t="shared" si="1"/>
        <v>100969712</v>
      </c>
    </row>
    <row r="36" spans="1:5" x14ac:dyDescent="0.35">
      <c r="A36">
        <v>2055</v>
      </c>
      <c r="B36">
        <v>100261.155</v>
      </c>
      <c r="C36">
        <f t="shared" si="2"/>
        <v>631.97862539946141</v>
      </c>
      <c r="D36">
        <f t="shared" si="0"/>
        <v>63362906.917862333</v>
      </c>
      <c r="E36">
        <f t="shared" si="1"/>
        <v>100261155</v>
      </c>
    </row>
    <row r="37" spans="1:5" x14ac:dyDescent="0.35">
      <c r="A37">
        <v>2056</v>
      </c>
      <c r="B37">
        <v>99547.976999999999</v>
      </c>
      <c r="C37">
        <f t="shared" si="2"/>
        <v>635.89948038348302</v>
      </c>
      <c r="D37">
        <f t="shared" si="0"/>
        <v>63302506.847526915</v>
      </c>
      <c r="E37">
        <f t="shared" si="1"/>
        <v>99547977</v>
      </c>
    </row>
    <row r="38" spans="1:5" x14ac:dyDescent="0.35">
      <c r="A38">
        <v>2057</v>
      </c>
      <c r="B38">
        <v>98829.212</v>
      </c>
      <c r="C38">
        <f t="shared" si="2"/>
        <v>639.82033536750453</v>
      </c>
      <c r="D38">
        <f t="shared" si="0"/>
        <v>63232939.565946199</v>
      </c>
      <c r="E38">
        <f t="shared" si="1"/>
        <v>98829212</v>
      </c>
    </row>
    <row r="39" spans="1:5" x14ac:dyDescent="0.35">
      <c r="A39">
        <v>2058</v>
      </c>
      <c r="B39">
        <v>98103.898000000001</v>
      </c>
      <c r="C39">
        <f t="shared" si="2"/>
        <v>643.74119035152603</v>
      </c>
      <c r="D39">
        <f t="shared" si="0"/>
        <v>63153520.076644696</v>
      </c>
      <c r="E39">
        <f t="shared" si="1"/>
        <v>98103898</v>
      </c>
    </row>
    <row r="40" spans="1:5" x14ac:dyDescent="0.35">
      <c r="A40">
        <v>2059</v>
      </c>
      <c r="B40">
        <v>97371.456000000006</v>
      </c>
      <c r="C40">
        <f t="shared" si="2"/>
        <v>647.66204533554765</v>
      </c>
      <c r="D40">
        <f t="shared" si="0"/>
        <v>63063796.350260288</v>
      </c>
      <c r="E40">
        <f t="shared" si="1"/>
        <v>97371456</v>
      </c>
    </row>
    <row r="41" spans="1:5" x14ac:dyDescent="0.35">
      <c r="A41">
        <v>2060</v>
      </c>
      <c r="B41">
        <v>96631.456999999995</v>
      </c>
      <c r="C41">
        <f t="shared" si="2"/>
        <v>651.58290031956915</v>
      </c>
      <c r="D41">
        <f t="shared" si="0"/>
        <v>62963405.014165729</v>
      </c>
      <c r="E41">
        <f t="shared" si="1"/>
        <v>96631457</v>
      </c>
    </row>
    <row r="42" spans="1:5" x14ac:dyDescent="0.35">
      <c r="A42">
        <v>2061</v>
      </c>
      <c r="B42">
        <v>95885.918000000005</v>
      </c>
      <c r="C42">
        <f t="shared" si="2"/>
        <v>655.50375530359076</v>
      </c>
      <c r="D42">
        <f t="shared" si="0"/>
        <v>62853579.329732172</v>
      </c>
      <c r="E42">
        <f t="shared" si="1"/>
        <v>95885918</v>
      </c>
    </row>
    <row r="43" spans="1:5" x14ac:dyDescent="0.35">
      <c r="A43">
        <v>2062</v>
      </c>
      <c r="B43">
        <v>95135.941999999995</v>
      </c>
      <c r="C43">
        <f t="shared" si="2"/>
        <v>659.42461028761227</v>
      </c>
      <c r="D43">
        <f t="shared" si="0"/>
        <v>62734981.477694884</v>
      </c>
      <c r="E43">
        <f t="shared" si="1"/>
        <v>95135942</v>
      </c>
    </row>
    <row r="44" spans="1:5" x14ac:dyDescent="0.35">
      <c r="A44">
        <v>2063</v>
      </c>
      <c r="B44">
        <v>94381.509000000005</v>
      </c>
      <c r="C44">
        <f t="shared" si="2"/>
        <v>663.34546527163377</v>
      </c>
      <c r="D44">
        <f t="shared" si="0"/>
        <v>62607546.000643894</v>
      </c>
      <c r="E44">
        <f t="shared" si="1"/>
        <v>94381509</v>
      </c>
    </row>
    <row r="45" spans="1:5" x14ac:dyDescent="0.35">
      <c r="A45">
        <v>2064</v>
      </c>
      <c r="B45">
        <v>93622.767999999996</v>
      </c>
      <c r="C45">
        <f t="shared" si="2"/>
        <v>667.26632025565539</v>
      </c>
      <c r="D45">
        <f t="shared" si="0"/>
        <v>62471319.895508923</v>
      </c>
      <c r="E45">
        <f t="shared" si="1"/>
        <v>93622768</v>
      </c>
    </row>
    <row r="46" spans="1:5" x14ac:dyDescent="0.35">
      <c r="A46">
        <v>2065</v>
      </c>
      <c r="B46">
        <v>92862.514999999999</v>
      </c>
      <c r="C46">
        <f t="shared" si="2"/>
        <v>671.18717523967689</v>
      </c>
      <c r="D46">
        <f t="shared" si="0"/>
        <v>62328129.128502123</v>
      </c>
      <c r="E46">
        <f t="shared" si="1"/>
        <v>92862515</v>
      </c>
    </row>
    <row r="47" spans="1:5" x14ac:dyDescent="0.35">
      <c r="A47">
        <v>2066</v>
      </c>
      <c r="B47">
        <v>92104.053</v>
      </c>
      <c r="C47">
        <f t="shared" si="2"/>
        <v>675.10803022369839</v>
      </c>
      <c r="D47">
        <f t="shared" si="0"/>
        <v>62180185.796449117</v>
      </c>
      <c r="E47">
        <f t="shared" si="1"/>
        <v>92104053</v>
      </c>
    </row>
    <row r="48" spans="1:5" x14ac:dyDescent="0.35">
      <c r="A48">
        <v>2067</v>
      </c>
      <c r="B48">
        <v>91348.808000000005</v>
      </c>
      <c r="C48">
        <f t="shared" si="2"/>
        <v>679.0288852077199</v>
      </c>
      <c r="D48">
        <f t="shared" si="0"/>
        <v>62028479.261294045</v>
      </c>
      <c r="E48">
        <f t="shared" si="1"/>
        <v>91348808</v>
      </c>
    </row>
    <row r="49" spans="1:5" x14ac:dyDescent="0.35">
      <c r="A49">
        <v>2068</v>
      </c>
      <c r="B49">
        <v>90601.494000000006</v>
      </c>
      <c r="C49">
        <f t="shared" si="2"/>
        <v>682.94974019174151</v>
      </c>
      <c r="D49">
        <f t="shared" si="0"/>
        <v>61876266.788283631</v>
      </c>
      <c r="E49">
        <f t="shared" si="1"/>
        <v>90601494</v>
      </c>
    </row>
    <row r="50" spans="1:5" x14ac:dyDescent="0.35">
      <c r="A50">
        <v>2069</v>
      </c>
      <c r="B50">
        <v>89863.718999999997</v>
      </c>
      <c r="C50">
        <f t="shared" si="2"/>
        <v>686.87059517576301</v>
      </c>
      <c r="D50">
        <f t="shared" si="0"/>
        <v>61724746.154237524</v>
      </c>
      <c r="E50">
        <f t="shared" si="1"/>
        <v>89863719</v>
      </c>
    </row>
    <row r="51" spans="1:5" x14ac:dyDescent="0.35">
      <c r="A51">
        <v>2070</v>
      </c>
      <c r="B51">
        <v>89136.819000000003</v>
      </c>
      <c r="C51">
        <f t="shared" si="2"/>
        <v>690.79145015978452</v>
      </c>
      <c r="D51">
        <f t="shared" si="0"/>
        <v>61574952.459640235</v>
      </c>
      <c r="E51">
        <f t="shared" si="1"/>
        <v>89136819</v>
      </c>
    </row>
    <row r="52" spans="1:5" x14ac:dyDescent="0.35">
      <c r="A52">
        <v>2071</v>
      </c>
      <c r="B52">
        <v>88424.324999999997</v>
      </c>
      <c r="C52">
        <f t="shared" si="2"/>
        <v>694.71230514380613</v>
      </c>
      <c r="D52">
        <f t="shared" si="0"/>
        <v>61429466.651535086</v>
      </c>
      <c r="E52">
        <f t="shared" si="1"/>
        <v>88424325</v>
      </c>
    </row>
    <row r="53" spans="1:5" x14ac:dyDescent="0.35">
      <c r="A53">
        <v>2072</v>
      </c>
      <c r="B53">
        <v>87727.654999999999</v>
      </c>
      <c r="C53">
        <f t="shared" si="2"/>
        <v>698.63316012782764</v>
      </c>
      <c r="D53">
        <f t="shared" si="0"/>
        <v>61289448.843253821</v>
      </c>
      <c r="E53">
        <f t="shared" si="1"/>
        <v>87727655</v>
      </c>
    </row>
    <row r="54" spans="1:5" x14ac:dyDescent="0.35">
      <c r="A54">
        <v>2073</v>
      </c>
      <c r="B54">
        <v>87048.361000000004</v>
      </c>
      <c r="C54">
        <f t="shared" si="2"/>
        <v>702.55401511184925</v>
      </c>
      <c r="D54">
        <f t="shared" si="0"/>
        <v>61156175.529455714</v>
      </c>
      <c r="E54">
        <f t="shared" si="1"/>
        <v>87048361</v>
      </c>
    </row>
    <row r="55" spans="1:5" x14ac:dyDescent="0.35">
      <c r="A55">
        <v>2074</v>
      </c>
      <c r="B55">
        <v>86388.769</v>
      </c>
      <c r="C55">
        <f t="shared" si="2"/>
        <v>706.47487009587076</v>
      </c>
      <c r="D55">
        <f t="shared" si="0"/>
        <v>61031494.357017189</v>
      </c>
      <c r="E55">
        <f t="shared" si="1"/>
        <v>86388769</v>
      </c>
    </row>
    <row r="56" spans="1:5" x14ac:dyDescent="0.35">
      <c r="A56">
        <v>2075</v>
      </c>
      <c r="B56">
        <v>85749.785000000003</v>
      </c>
      <c r="C56">
        <f t="shared" si="2"/>
        <v>710.39572507989237</v>
      </c>
      <c r="D56">
        <f t="shared" si="0"/>
        <v>60916280.690519884</v>
      </c>
      <c r="E56">
        <f t="shared" si="1"/>
        <v>85749785</v>
      </c>
    </row>
    <row r="57" spans="1:5" x14ac:dyDescent="0.35">
      <c r="A57">
        <v>2076</v>
      </c>
      <c r="B57">
        <v>85129.656000000003</v>
      </c>
      <c r="C57">
        <f t="shared" si="2"/>
        <v>714.31658006391388</v>
      </c>
      <c r="D57">
        <f t="shared" si="0"/>
        <v>60809524.735937446</v>
      </c>
      <c r="E57">
        <f t="shared" si="1"/>
        <v>85129656</v>
      </c>
    </row>
    <row r="58" spans="1:5" x14ac:dyDescent="0.35">
      <c r="A58">
        <v>2077</v>
      </c>
      <c r="B58">
        <v>84529.212</v>
      </c>
      <c r="C58">
        <f t="shared" si="2"/>
        <v>718.23743504793538</v>
      </c>
      <c r="D58">
        <f t="shared" si="0"/>
        <v>60712044.413503163</v>
      </c>
      <c r="E58">
        <f t="shared" si="1"/>
        <v>84529212</v>
      </c>
    </row>
    <row r="59" spans="1:5" x14ac:dyDescent="0.35">
      <c r="A59">
        <v>2078</v>
      </c>
      <c r="B59">
        <v>83948.385999999999</v>
      </c>
      <c r="C59">
        <f t="shared" si="2"/>
        <v>722.15829003195688</v>
      </c>
      <c r="D59">
        <f t="shared" si="0"/>
        <v>60624022.884702668</v>
      </c>
      <c r="E59">
        <f t="shared" si="1"/>
        <v>83948386</v>
      </c>
    </row>
    <row r="60" spans="1:5" x14ac:dyDescent="0.35">
      <c r="A60">
        <v>2079</v>
      </c>
      <c r="B60">
        <v>83384.467000000004</v>
      </c>
      <c r="C60">
        <f t="shared" si="2"/>
        <v>726.07914501597838</v>
      </c>
      <c r="D60">
        <f t="shared" si="0"/>
        <v>60543722.506973065</v>
      </c>
      <c r="E60">
        <f t="shared" si="1"/>
        <v>83384467</v>
      </c>
    </row>
    <row r="61" spans="1:5" x14ac:dyDescent="0.35">
      <c r="A61">
        <v>2080</v>
      </c>
      <c r="B61">
        <v>82836.599000000002</v>
      </c>
      <c r="C61">
        <v>730</v>
      </c>
      <c r="D61">
        <f t="shared" si="0"/>
        <v>60470717.270000003</v>
      </c>
      <c r="E61">
        <f t="shared" si="1"/>
        <v>82836599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22F2-C687-4614-A702-82247A69B803}">
  <dimension ref="A1:Q63"/>
  <sheetViews>
    <sheetView topLeftCell="A13" workbookViewId="0">
      <selection activeCell="L17" sqref="L17"/>
    </sheetView>
  </sheetViews>
  <sheetFormatPr baseColWidth="10" defaultRowHeight="14.5" x14ac:dyDescent="0.35"/>
  <cols>
    <col min="6" max="6" width="12.7265625" bestFit="1" customWidth="1"/>
    <col min="9" max="9" width="13.1796875" bestFit="1" customWidth="1"/>
    <col min="12" max="12" width="64.453125" bestFit="1" customWidth="1"/>
    <col min="14" max="14" width="24.1796875" bestFit="1" customWidth="1"/>
    <col min="15" max="15" width="25.81640625" bestFit="1" customWidth="1"/>
    <col min="16" max="16" width="23.26953125" bestFit="1" customWidth="1"/>
    <col min="17" max="17" width="20" bestFit="1" customWidth="1"/>
    <col min="18" max="18" width="18.81640625" bestFit="1" customWidth="1"/>
  </cols>
  <sheetData>
    <row r="1" spans="1:17" x14ac:dyDescent="0.35">
      <c r="A1" t="s">
        <v>19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H1" t="s">
        <v>35</v>
      </c>
      <c r="I1" t="s">
        <v>36</v>
      </c>
      <c r="J1" t="s">
        <v>37</v>
      </c>
      <c r="L1" t="s">
        <v>24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</row>
    <row r="2" spans="1:17" x14ac:dyDescent="0.35">
      <c r="A2">
        <v>2019</v>
      </c>
      <c r="B2">
        <f>J2</f>
        <v>1479205</v>
      </c>
      <c r="C2">
        <f>H2</f>
        <v>1235544</v>
      </c>
      <c r="D2">
        <f>0.4*I2</f>
        <v>634536.80000000005</v>
      </c>
      <c r="E2">
        <f>0.4*I2</f>
        <v>634536.80000000005</v>
      </c>
      <c r="F2">
        <f>0.2*I2</f>
        <v>317268.40000000002</v>
      </c>
      <c r="H2">
        <v>1235544</v>
      </c>
      <c r="I2">
        <v>1586342</v>
      </c>
      <c r="J2">
        <v>1479205</v>
      </c>
      <c r="L2" t="s">
        <v>62</v>
      </c>
      <c r="M2">
        <v>953207</v>
      </c>
      <c r="N2">
        <v>1446655</v>
      </c>
      <c r="O2">
        <v>1275836</v>
      </c>
      <c r="P2">
        <f>SUM(M2:O2)</f>
        <v>3675698</v>
      </c>
      <c r="Q2">
        <v>2021</v>
      </c>
    </row>
    <row r="3" spans="1:17" x14ac:dyDescent="0.35">
      <c r="A3">
        <v>2020</v>
      </c>
      <c r="B3">
        <f t="shared" ref="B3:B33" si="0">J3</f>
        <v>1479205</v>
      </c>
      <c r="C3">
        <f t="shared" ref="C3:C33" si="1">H3</f>
        <v>1235544</v>
      </c>
      <c r="D3">
        <f t="shared" ref="D3:D33" si="2">0.4*I3</f>
        <v>634536.80000000005</v>
      </c>
      <c r="E3">
        <f t="shared" ref="E3:E33" si="3">0.4*I3</f>
        <v>634536.80000000005</v>
      </c>
      <c r="F3">
        <f t="shared" ref="F3:F33" si="4">0.2*I3</f>
        <v>317268.40000000002</v>
      </c>
      <c r="H3">
        <v>1235544</v>
      </c>
      <c r="I3">
        <v>1586342</v>
      </c>
      <c r="J3">
        <v>1479205</v>
      </c>
      <c r="L3" t="s">
        <v>63</v>
      </c>
      <c r="M3">
        <v>1108077</v>
      </c>
      <c r="N3">
        <v>1370755</v>
      </c>
      <c r="O3">
        <v>1331149</v>
      </c>
      <c r="P3">
        <f t="shared" ref="P3:P4" si="5">SUM(M3:O3)</f>
        <v>3809981</v>
      </c>
      <c r="Q3">
        <v>2020</v>
      </c>
    </row>
    <row r="4" spans="1:17" x14ac:dyDescent="0.35">
      <c r="A4">
        <v>2021</v>
      </c>
      <c r="B4">
        <f t="shared" si="0"/>
        <v>1479205</v>
      </c>
      <c r="C4">
        <f t="shared" si="1"/>
        <v>1235544</v>
      </c>
      <c r="D4">
        <f t="shared" si="2"/>
        <v>634536.80000000005</v>
      </c>
      <c r="E4">
        <f t="shared" si="3"/>
        <v>634536.80000000005</v>
      </c>
      <c r="F4">
        <f t="shared" si="4"/>
        <v>317268.40000000002</v>
      </c>
      <c r="H4">
        <v>1235544</v>
      </c>
      <c r="I4">
        <v>1586342</v>
      </c>
      <c r="J4">
        <v>1479205</v>
      </c>
      <c r="L4" t="s">
        <v>46</v>
      </c>
      <c r="M4">
        <v>1235544</v>
      </c>
      <c r="N4">
        <v>1586342</v>
      </c>
      <c r="O4">
        <v>1479205</v>
      </c>
      <c r="P4">
        <f t="shared" si="5"/>
        <v>4301091</v>
      </c>
      <c r="Q4">
        <v>2019</v>
      </c>
    </row>
    <row r="5" spans="1:17" x14ac:dyDescent="0.35">
      <c r="A5">
        <v>2022</v>
      </c>
      <c r="B5">
        <f t="shared" si="0"/>
        <v>1479205</v>
      </c>
      <c r="C5">
        <f t="shared" si="1"/>
        <v>1235544</v>
      </c>
      <c r="D5">
        <f t="shared" si="2"/>
        <v>634536.80000000005</v>
      </c>
      <c r="E5">
        <f t="shared" si="3"/>
        <v>634536.80000000005</v>
      </c>
      <c r="F5">
        <f t="shared" si="4"/>
        <v>317268.40000000002</v>
      </c>
      <c r="H5">
        <v>1235544</v>
      </c>
      <c r="I5">
        <v>1586342</v>
      </c>
      <c r="J5">
        <v>1479205</v>
      </c>
      <c r="L5" t="s">
        <v>69</v>
      </c>
    </row>
    <row r="6" spans="1:17" x14ac:dyDescent="0.35">
      <c r="A6">
        <v>2023</v>
      </c>
      <c r="B6">
        <f t="shared" si="0"/>
        <v>1479205</v>
      </c>
      <c r="C6">
        <f t="shared" si="1"/>
        <v>1235544</v>
      </c>
      <c r="D6">
        <f t="shared" si="2"/>
        <v>634536.80000000005</v>
      </c>
      <c r="E6">
        <f t="shared" si="3"/>
        <v>634536.80000000005</v>
      </c>
      <c r="F6">
        <f t="shared" si="4"/>
        <v>317268.40000000002</v>
      </c>
      <c r="H6">
        <v>1235544</v>
      </c>
      <c r="I6">
        <v>1586342</v>
      </c>
      <c r="J6">
        <v>1479205</v>
      </c>
    </row>
    <row r="7" spans="1:17" x14ac:dyDescent="0.35">
      <c r="A7">
        <v>2024</v>
      </c>
      <c r="B7">
        <f t="shared" si="0"/>
        <v>1479205</v>
      </c>
      <c r="C7">
        <f t="shared" si="1"/>
        <v>1235544</v>
      </c>
      <c r="D7">
        <f t="shared" si="2"/>
        <v>634536.80000000005</v>
      </c>
      <c r="E7">
        <f t="shared" si="3"/>
        <v>634536.80000000005</v>
      </c>
      <c r="F7">
        <f t="shared" si="4"/>
        <v>317268.40000000002</v>
      </c>
      <c r="H7">
        <v>1235544</v>
      </c>
      <c r="I7">
        <v>1586342</v>
      </c>
      <c r="J7">
        <v>1479205</v>
      </c>
    </row>
    <row r="8" spans="1:17" x14ac:dyDescent="0.35">
      <c r="A8">
        <v>2025</v>
      </c>
      <c r="B8">
        <f t="shared" si="0"/>
        <v>1479205</v>
      </c>
      <c r="C8">
        <f t="shared" si="1"/>
        <v>1235544</v>
      </c>
      <c r="D8">
        <f t="shared" si="2"/>
        <v>634536.80000000005</v>
      </c>
      <c r="E8">
        <f t="shared" si="3"/>
        <v>634536.80000000005</v>
      </c>
      <c r="F8">
        <f t="shared" si="4"/>
        <v>317268.40000000002</v>
      </c>
      <c r="H8">
        <v>1235544</v>
      </c>
      <c r="I8">
        <v>1586342</v>
      </c>
      <c r="J8">
        <v>1479205</v>
      </c>
    </row>
    <row r="9" spans="1:17" x14ac:dyDescent="0.35">
      <c r="A9">
        <v>2026</v>
      </c>
      <c r="B9">
        <f t="shared" si="0"/>
        <v>1479205</v>
      </c>
      <c r="C9">
        <f t="shared" si="1"/>
        <v>1235544</v>
      </c>
      <c r="D9">
        <f t="shared" si="2"/>
        <v>634536.80000000005</v>
      </c>
      <c r="E9">
        <f t="shared" si="3"/>
        <v>634536.80000000005</v>
      </c>
      <c r="F9">
        <f t="shared" si="4"/>
        <v>317268.40000000002</v>
      </c>
      <c r="H9">
        <v>1235544</v>
      </c>
      <c r="I9">
        <v>1586342</v>
      </c>
      <c r="J9">
        <v>1479205</v>
      </c>
    </row>
    <row r="10" spans="1:17" x14ac:dyDescent="0.35">
      <c r="A10">
        <v>2027</v>
      </c>
      <c r="B10">
        <f t="shared" si="0"/>
        <v>1479205</v>
      </c>
      <c r="C10">
        <f t="shared" si="1"/>
        <v>1235544</v>
      </c>
      <c r="D10">
        <f t="shared" si="2"/>
        <v>634536.80000000005</v>
      </c>
      <c r="E10">
        <f t="shared" si="3"/>
        <v>634536.80000000005</v>
      </c>
      <c r="F10">
        <f t="shared" si="4"/>
        <v>317268.40000000002</v>
      </c>
      <c r="H10">
        <v>1235544</v>
      </c>
      <c r="I10">
        <v>1586342</v>
      </c>
      <c r="J10">
        <v>1479205</v>
      </c>
    </row>
    <row r="11" spans="1:17" x14ac:dyDescent="0.35">
      <c r="A11">
        <v>2028</v>
      </c>
      <c r="B11">
        <f t="shared" si="0"/>
        <v>1479205</v>
      </c>
      <c r="C11">
        <f t="shared" si="1"/>
        <v>1235544</v>
      </c>
      <c r="D11">
        <f t="shared" si="2"/>
        <v>634536.80000000005</v>
      </c>
      <c r="E11">
        <f t="shared" si="3"/>
        <v>634536.80000000005</v>
      </c>
      <c r="F11">
        <f t="shared" si="4"/>
        <v>317268.40000000002</v>
      </c>
      <c r="H11">
        <v>1235544</v>
      </c>
      <c r="I11">
        <v>1586342</v>
      </c>
      <c r="J11">
        <v>1479205</v>
      </c>
    </row>
    <row r="12" spans="1:17" x14ac:dyDescent="0.35">
      <c r="A12">
        <v>2029</v>
      </c>
      <c r="B12">
        <f t="shared" si="0"/>
        <v>1479205</v>
      </c>
      <c r="C12">
        <f t="shared" si="1"/>
        <v>1235544</v>
      </c>
      <c r="D12">
        <f t="shared" si="2"/>
        <v>634536.80000000005</v>
      </c>
      <c r="E12">
        <f t="shared" si="3"/>
        <v>634536.80000000005</v>
      </c>
      <c r="F12">
        <f t="shared" si="4"/>
        <v>317268.40000000002</v>
      </c>
      <c r="H12">
        <v>1235544</v>
      </c>
      <c r="I12">
        <v>1586342</v>
      </c>
      <c r="J12">
        <v>1479205</v>
      </c>
    </row>
    <row r="13" spans="1:17" x14ac:dyDescent="0.35">
      <c r="A13">
        <v>2030</v>
      </c>
      <c r="B13">
        <f t="shared" si="0"/>
        <v>1479205</v>
      </c>
      <c r="C13">
        <f t="shared" si="1"/>
        <v>1235544</v>
      </c>
      <c r="D13">
        <f t="shared" si="2"/>
        <v>634536.80000000005</v>
      </c>
      <c r="E13">
        <f t="shared" si="3"/>
        <v>634536.80000000005</v>
      </c>
      <c r="F13">
        <f t="shared" si="4"/>
        <v>317268.40000000002</v>
      </c>
      <c r="H13">
        <v>1235544</v>
      </c>
      <c r="I13">
        <v>1586342</v>
      </c>
      <c r="J13">
        <v>1479205</v>
      </c>
    </row>
    <row r="14" spans="1:17" x14ac:dyDescent="0.35">
      <c r="A14">
        <v>2031</v>
      </c>
      <c r="B14">
        <f t="shared" si="0"/>
        <v>1479205</v>
      </c>
      <c r="C14">
        <f t="shared" si="1"/>
        <v>1235544</v>
      </c>
      <c r="D14">
        <f t="shared" si="2"/>
        <v>634536.80000000005</v>
      </c>
      <c r="E14">
        <f t="shared" si="3"/>
        <v>634536.80000000005</v>
      </c>
      <c r="F14">
        <f t="shared" si="4"/>
        <v>317268.40000000002</v>
      </c>
      <c r="H14">
        <v>1235544</v>
      </c>
      <c r="I14">
        <v>1586342</v>
      </c>
      <c r="J14">
        <v>1479205</v>
      </c>
    </row>
    <row r="15" spans="1:17" x14ac:dyDescent="0.35">
      <c r="A15">
        <v>2032</v>
      </c>
      <c r="B15">
        <f t="shared" si="0"/>
        <v>1479205</v>
      </c>
      <c r="C15">
        <f t="shared" si="1"/>
        <v>1235544</v>
      </c>
      <c r="D15">
        <f t="shared" si="2"/>
        <v>634536.80000000005</v>
      </c>
      <c r="E15">
        <f t="shared" si="3"/>
        <v>634536.80000000005</v>
      </c>
      <c r="F15">
        <f t="shared" si="4"/>
        <v>317268.40000000002</v>
      </c>
      <c r="H15">
        <v>1235544</v>
      </c>
      <c r="I15">
        <v>1586342</v>
      </c>
      <c r="J15">
        <v>1479205</v>
      </c>
    </row>
    <row r="16" spans="1:17" x14ac:dyDescent="0.35">
      <c r="A16">
        <v>2033</v>
      </c>
      <c r="B16">
        <f t="shared" si="0"/>
        <v>1479205</v>
      </c>
      <c r="C16">
        <f t="shared" si="1"/>
        <v>1235544</v>
      </c>
      <c r="D16">
        <f t="shared" si="2"/>
        <v>634536.80000000005</v>
      </c>
      <c r="E16">
        <f t="shared" si="3"/>
        <v>634536.80000000005</v>
      </c>
      <c r="F16">
        <f t="shared" si="4"/>
        <v>317268.40000000002</v>
      </c>
      <c r="H16">
        <v>1235544</v>
      </c>
      <c r="I16">
        <v>1586342</v>
      </c>
      <c r="J16">
        <v>1479205</v>
      </c>
    </row>
    <row r="17" spans="1:10" x14ac:dyDescent="0.35">
      <c r="A17">
        <v>2034</v>
      </c>
      <c r="B17">
        <f t="shared" si="0"/>
        <v>1479205</v>
      </c>
      <c r="C17">
        <f t="shared" si="1"/>
        <v>1235544</v>
      </c>
      <c r="D17">
        <f t="shared" si="2"/>
        <v>634536.80000000005</v>
      </c>
      <c r="E17">
        <f t="shared" si="3"/>
        <v>634536.80000000005</v>
      </c>
      <c r="F17">
        <f t="shared" si="4"/>
        <v>317268.40000000002</v>
      </c>
      <c r="H17">
        <v>1235544</v>
      </c>
      <c r="I17">
        <v>1586342</v>
      </c>
      <c r="J17">
        <v>1479205</v>
      </c>
    </row>
    <row r="18" spans="1:10" x14ac:dyDescent="0.35">
      <c r="A18">
        <v>2035</v>
      </c>
      <c r="B18">
        <f t="shared" si="0"/>
        <v>1479205</v>
      </c>
      <c r="C18">
        <f t="shared" si="1"/>
        <v>1235544</v>
      </c>
      <c r="D18">
        <f t="shared" si="2"/>
        <v>634536.80000000005</v>
      </c>
      <c r="E18">
        <f t="shared" si="3"/>
        <v>634536.80000000005</v>
      </c>
      <c r="F18">
        <f t="shared" si="4"/>
        <v>317268.40000000002</v>
      </c>
      <c r="H18">
        <v>1235544</v>
      </c>
      <c r="I18">
        <v>1586342</v>
      </c>
      <c r="J18">
        <v>1479205</v>
      </c>
    </row>
    <row r="19" spans="1:10" x14ac:dyDescent="0.35">
      <c r="A19">
        <v>2036</v>
      </c>
      <c r="B19">
        <f t="shared" si="0"/>
        <v>1479205</v>
      </c>
      <c r="C19">
        <f t="shared" si="1"/>
        <v>1235544</v>
      </c>
      <c r="D19">
        <f t="shared" si="2"/>
        <v>634536.80000000005</v>
      </c>
      <c r="E19">
        <f t="shared" si="3"/>
        <v>634536.80000000005</v>
      </c>
      <c r="F19">
        <f t="shared" si="4"/>
        <v>317268.40000000002</v>
      </c>
      <c r="H19">
        <v>1235544</v>
      </c>
      <c r="I19">
        <v>1586342</v>
      </c>
      <c r="J19">
        <v>1479205</v>
      </c>
    </row>
    <row r="20" spans="1:10" x14ac:dyDescent="0.35">
      <c r="A20">
        <v>2037</v>
      </c>
      <c r="B20">
        <f t="shared" si="0"/>
        <v>1479205</v>
      </c>
      <c r="C20">
        <f t="shared" si="1"/>
        <v>1235544</v>
      </c>
      <c r="D20">
        <f t="shared" si="2"/>
        <v>634536.80000000005</v>
      </c>
      <c r="E20">
        <f t="shared" si="3"/>
        <v>634536.80000000005</v>
      </c>
      <c r="F20">
        <f t="shared" si="4"/>
        <v>317268.40000000002</v>
      </c>
      <c r="H20">
        <v>1235544</v>
      </c>
      <c r="I20">
        <v>1586342</v>
      </c>
      <c r="J20">
        <v>1479205</v>
      </c>
    </row>
    <row r="21" spans="1:10" x14ac:dyDescent="0.35">
      <c r="A21">
        <v>2038</v>
      </c>
      <c r="B21">
        <f t="shared" si="0"/>
        <v>1479205</v>
      </c>
      <c r="C21">
        <f t="shared" si="1"/>
        <v>1235544</v>
      </c>
      <c r="D21">
        <f t="shared" si="2"/>
        <v>634536.80000000005</v>
      </c>
      <c r="E21">
        <f t="shared" si="3"/>
        <v>634536.80000000005</v>
      </c>
      <c r="F21">
        <f t="shared" si="4"/>
        <v>317268.40000000002</v>
      </c>
      <c r="H21">
        <v>1235544</v>
      </c>
      <c r="I21">
        <v>1586342</v>
      </c>
      <c r="J21">
        <v>1479205</v>
      </c>
    </row>
    <row r="22" spans="1:10" x14ac:dyDescent="0.35">
      <c r="A22">
        <v>2039</v>
      </c>
      <c r="B22">
        <f t="shared" si="0"/>
        <v>1479205</v>
      </c>
      <c r="C22">
        <f t="shared" si="1"/>
        <v>1235544</v>
      </c>
      <c r="D22">
        <f t="shared" si="2"/>
        <v>634536.80000000005</v>
      </c>
      <c r="E22">
        <f t="shared" si="3"/>
        <v>634536.80000000005</v>
      </c>
      <c r="F22">
        <f t="shared" si="4"/>
        <v>317268.40000000002</v>
      </c>
      <c r="H22">
        <v>1235544</v>
      </c>
      <c r="I22">
        <v>1586342</v>
      </c>
      <c r="J22">
        <v>1479205</v>
      </c>
    </row>
    <row r="23" spans="1:10" x14ac:dyDescent="0.35">
      <c r="A23">
        <v>2040</v>
      </c>
      <c r="B23">
        <f t="shared" si="0"/>
        <v>1479205</v>
      </c>
      <c r="C23">
        <f t="shared" si="1"/>
        <v>1235544</v>
      </c>
      <c r="D23">
        <f t="shared" si="2"/>
        <v>634536.80000000005</v>
      </c>
      <c r="E23">
        <f t="shared" si="3"/>
        <v>634536.80000000005</v>
      </c>
      <c r="F23">
        <f t="shared" si="4"/>
        <v>317268.40000000002</v>
      </c>
      <c r="H23">
        <v>1235544</v>
      </c>
      <c r="I23">
        <v>1586342</v>
      </c>
      <c r="J23">
        <v>1479205</v>
      </c>
    </row>
    <row r="24" spans="1:10" x14ac:dyDescent="0.35">
      <c r="A24">
        <v>2041</v>
      </c>
      <c r="B24">
        <f t="shared" si="0"/>
        <v>1479205</v>
      </c>
      <c r="C24">
        <f t="shared" si="1"/>
        <v>1235544</v>
      </c>
      <c r="D24">
        <f t="shared" si="2"/>
        <v>634536.80000000005</v>
      </c>
      <c r="E24">
        <f t="shared" si="3"/>
        <v>634536.80000000005</v>
      </c>
      <c r="F24">
        <f t="shared" si="4"/>
        <v>317268.40000000002</v>
      </c>
      <c r="H24">
        <v>1235544</v>
      </c>
      <c r="I24">
        <v>1586342</v>
      </c>
      <c r="J24">
        <v>1479205</v>
      </c>
    </row>
    <row r="25" spans="1:10" x14ac:dyDescent="0.35">
      <c r="A25">
        <v>2042</v>
      </c>
      <c r="B25">
        <f t="shared" si="0"/>
        <v>1479205</v>
      </c>
      <c r="C25">
        <f t="shared" si="1"/>
        <v>1235544</v>
      </c>
      <c r="D25">
        <f t="shared" si="2"/>
        <v>634536.80000000005</v>
      </c>
      <c r="E25">
        <f t="shared" si="3"/>
        <v>634536.80000000005</v>
      </c>
      <c r="F25">
        <f t="shared" si="4"/>
        <v>317268.40000000002</v>
      </c>
      <c r="H25">
        <v>1235544</v>
      </c>
      <c r="I25">
        <v>1586342</v>
      </c>
      <c r="J25">
        <v>1479205</v>
      </c>
    </row>
    <row r="26" spans="1:10" x14ac:dyDescent="0.35">
      <c r="A26">
        <v>2043</v>
      </c>
      <c r="B26">
        <f t="shared" si="0"/>
        <v>1479205</v>
      </c>
      <c r="C26">
        <f t="shared" si="1"/>
        <v>1235544</v>
      </c>
      <c r="D26">
        <f t="shared" si="2"/>
        <v>634536.80000000005</v>
      </c>
      <c r="E26">
        <f t="shared" si="3"/>
        <v>634536.80000000005</v>
      </c>
      <c r="F26">
        <f t="shared" si="4"/>
        <v>317268.40000000002</v>
      </c>
      <c r="H26">
        <v>1235544</v>
      </c>
      <c r="I26">
        <v>1586342</v>
      </c>
      <c r="J26">
        <v>1479205</v>
      </c>
    </row>
    <row r="27" spans="1:10" x14ac:dyDescent="0.35">
      <c r="A27">
        <v>2044</v>
      </c>
      <c r="B27">
        <f t="shared" si="0"/>
        <v>1479205</v>
      </c>
      <c r="C27">
        <f t="shared" si="1"/>
        <v>1235544</v>
      </c>
      <c r="D27">
        <f t="shared" si="2"/>
        <v>634536.80000000005</v>
      </c>
      <c r="E27">
        <f t="shared" si="3"/>
        <v>634536.80000000005</v>
      </c>
      <c r="F27">
        <f t="shared" si="4"/>
        <v>317268.40000000002</v>
      </c>
      <c r="H27">
        <v>1235544</v>
      </c>
      <c r="I27">
        <v>1586342</v>
      </c>
      <c r="J27">
        <v>1479205</v>
      </c>
    </row>
    <row r="28" spans="1:10" x14ac:dyDescent="0.35">
      <c r="A28">
        <v>2045</v>
      </c>
      <c r="B28">
        <f t="shared" si="0"/>
        <v>1479205</v>
      </c>
      <c r="C28">
        <f t="shared" si="1"/>
        <v>1235544</v>
      </c>
      <c r="D28">
        <f t="shared" si="2"/>
        <v>634536.80000000005</v>
      </c>
      <c r="E28">
        <f t="shared" si="3"/>
        <v>634536.80000000005</v>
      </c>
      <c r="F28">
        <f t="shared" si="4"/>
        <v>317268.40000000002</v>
      </c>
      <c r="H28">
        <v>1235544</v>
      </c>
      <c r="I28">
        <v>1586342</v>
      </c>
      <c r="J28">
        <v>1479205</v>
      </c>
    </row>
    <row r="29" spans="1:10" x14ac:dyDescent="0.35">
      <c r="A29">
        <v>2046</v>
      </c>
      <c r="B29">
        <f t="shared" si="0"/>
        <v>1479205</v>
      </c>
      <c r="C29">
        <f t="shared" si="1"/>
        <v>1235544</v>
      </c>
      <c r="D29">
        <f t="shared" si="2"/>
        <v>634536.80000000005</v>
      </c>
      <c r="E29">
        <f t="shared" si="3"/>
        <v>634536.80000000005</v>
      </c>
      <c r="F29">
        <f t="shared" si="4"/>
        <v>317268.40000000002</v>
      </c>
      <c r="H29">
        <v>1235544</v>
      </c>
      <c r="I29">
        <v>1586342</v>
      </c>
      <c r="J29">
        <v>1479205</v>
      </c>
    </row>
    <row r="30" spans="1:10" x14ac:dyDescent="0.35">
      <c r="A30">
        <v>2047</v>
      </c>
      <c r="B30">
        <f t="shared" si="0"/>
        <v>1479205</v>
      </c>
      <c r="C30">
        <f t="shared" si="1"/>
        <v>1235544</v>
      </c>
      <c r="D30">
        <f t="shared" si="2"/>
        <v>634536.80000000005</v>
      </c>
      <c r="E30">
        <f t="shared" si="3"/>
        <v>634536.80000000005</v>
      </c>
      <c r="F30">
        <f t="shared" si="4"/>
        <v>317268.40000000002</v>
      </c>
      <c r="H30">
        <v>1235544</v>
      </c>
      <c r="I30">
        <v>1586342</v>
      </c>
      <c r="J30">
        <v>1479205</v>
      </c>
    </row>
    <row r="31" spans="1:10" x14ac:dyDescent="0.35">
      <c r="A31">
        <v>2048</v>
      </c>
      <c r="B31">
        <f t="shared" si="0"/>
        <v>1479205</v>
      </c>
      <c r="C31">
        <f t="shared" si="1"/>
        <v>1235544</v>
      </c>
      <c r="D31">
        <f t="shared" si="2"/>
        <v>634536.80000000005</v>
      </c>
      <c r="E31">
        <f t="shared" si="3"/>
        <v>634536.80000000005</v>
      </c>
      <c r="F31">
        <f t="shared" si="4"/>
        <v>317268.40000000002</v>
      </c>
      <c r="H31">
        <v>1235544</v>
      </c>
      <c r="I31">
        <v>1586342</v>
      </c>
      <c r="J31">
        <v>1479205</v>
      </c>
    </row>
    <row r="32" spans="1:10" x14ac:dyDescent="0.35">
      <c r="A32">
        <v>2049</v>
      </c>
      <c r="B32">
        <f t="shared" si="0"/>
        <v>1479205</v>
      </c>
      <c r="C32">
        <f t="shared" si="1"/>
        <v>1235544</v>
      </c>
      <c r="D32">
        <f t="shared" si="2"/>
        <v>634536.80000000005</v>
      </c>
      <c r="E32">
        <f t="shared" si="3"/>
        <v>634536.80000000005</v>
      </c>
      <c r="F32">
        <f t="shared" si="4"/>
        <v>317268.40000000002</v>
      </c>
      <c r="H32">
        <v>1235544</v>
      </c>
      <c r="I32">
        <v>1586342</v>
      </c>
      <c r="J32">
        <v>1479205</v>
      </c>
    </row>
    <row r="33" spans="1:10" x14ac:dyDescent="0.35">
      <c r="A33">
        <v>2050</v>
      </c>
      <c r="B33">
        <f t="shared" si="0"/>
        <v>1479205</v>
      </c>
      <c r="C33">
        <f t="shared" si="1"/>
        <v>1235544</v>
      </c>
      <c r="D33">
        <f t="shared" si="2"/>
        <v>634536.80000000005</v>
      </c>
      <c r="E33">
        <f t="shared" si="3"/>
        <v>634536.80000000005</v>
      </c>
      <c r="F33">
        <f t="shared" si="4"/>
        <v>317268.40000000002</v>
      </c>
      <c r="H33">
        <v>1235544</v>
      </c>
      <c r="I33">
        <v>1586342</v>
      </c>
      <c r="J33">
        <v>1479205</v>
      </c>
    </row>
    <row r="34" spans="1:10" x14ac:dyDescent="0.35">
      <c r="A34">
        <v>2051</v>
      </c>
      <c r="B34">
        <f>J34</f>
        <v>1479205</v>
      </c>
      <c r="C34">
        <f>H34</f>
        <v>1235544</v>
      </c>
      <c r="D34">
        <f>0.4*I34</f>
        <v>634536.80000000005</v>
      </c>
      <c r="E34">
        <f>0.4*I34</f>
        <v>634536.80000000005</v>
      </c>
      <c r="F34">
        <f>0.2*I34</f>
        <v>317268.40000000002</v>
      </c>
      <c r="H34">
        <v>1235544</v>
      </c>
      <c r="I34">
        <v>1586342</v>
      </c>
      <c r="J34">
        <v>1479205</v>
      </c>
    </row>
    <row r="35" spans="1:10" x14ac:dyDescent="0.35">
      <c r="A35">
        <v>2052</v>
      </c>
      <c r="B35">
        <f t="shared" ref="B35:B63" si="6">J35</f>
        <v>1479205</v>
      </c>
      <c r="C35">
        <f t="shared" ref="C35:C63" si="7">H35</f>
        <v>1235544</v>
      </c>
      <c r="D35">
        <f t="shared" ref="D35:D63" si="8">0.4*I35</f>
        <v>634536.80000000005</v>
      </c>
      <c r="E35">
        <f t="shared" ref="E35:E63" si="9">0.4*I35</f>
        <v>634536.80000000005</v>
      </c>
      <c r="F35">
        <f t="shared" ref="F35:F63" si="10">0.2*I35</f>
        <v>317268.40000000002</v>
      </c>
      <c r="H35">
        <v>1235544</v>
      </c>
      <c r="I35">
        <v>1586342</v>
      </c>
      <c r="J35">
        <v>1479205</v>
      </c>
    </row>
    <row r="36" spans="1:10" x14ac:dyDescent="0.35">
      <c r="A36">
        <v>2053</v>
      </c>
      <c r="B36">
        <f t="shared" si="6"/>
        <v>1479205</v>
      </c>
      <c r="C36">
        <f t="shared" si="7"/>
        <v>1235544</v>
      </c>
      <c r="D36">
        <f t="shared" si="8"/>
        <v>634536.80000000005</v>
      </c>
      <c r="E36">
        <f t="shared" si="9"/>
        <v>634536.80000000005</v>
      </c>
      <c r="F36">
        <f t="shared" si="10"/>
        <v>317268.40000000002</v>
      </c>
      <c r="H36">
        <v>1235544</v>
      </c>
      <c r="I36">
        <v>1586342</v>
      </c>
      <c r="J36">
        <v>1479205</v>
      </c>
    </row>
    <row r="37" spans="1:10" x14ac:dyDescent="0.35">
      <c r="A37">
        <v>2054</v>
      </c>
      <c r="B37">
        <f t="shared" si="6"/>
        <v>1479205</v>
      </c>
      <c r="C37">
        <f t="shared" si="7"/>
        <v>1235544</v>
      </c>
      <c r="D37">
        <f t="shared" si="8"/>
        <v>634536.80000000005</v>
      </c>
      <c r="E37">
        <f t="shared" si="9"/>
        <v>634536.80000000005</v>
      </c>
      <c r="F37">
        <f t="shared" si="10"/>
        <v>317268.40000000002</v>
      </c>
      <c r="H37">
        <v>1235544</v>
      </c>
      <c r="I37">
        <v>1586342</v>
      </c>
      <c r="J37">
        <v>1479205</v>
      </c>
    </row>
    <row r="38" spans="1:10" x14ac:dyDescent="0.35">
      <c r="A38">
        <v>2055</v>
      </c>
      <c r="B38">
        <f t="shared" si="6"/>
        <v>1479205</v>
      </c>
      <c r="C38">
        <f t="shared" si="7"/>
        <v>1235544</v>
      </c>
      <c r="D38">
        <f t="shared" si="8"/>
        <v>634536.80000000005</v>
      </c>
      <c r="E38">
        <f t="shared" si="9"/>
        <v>634536.80000000005</v>
      </c>
      <c r="F38">
        <f t="shared" si="10"/>
        <v>317268.40000000002</v>
      </c>
      <c r="H38">
        <v>1235544</v>
      </c>
      <c r="I38">
        <v>1586342</v>
      </c>
      <c r="J38">
        <v>1479205</v>
      </c>
    </row>
    <row r="39" spans="1:10" x14ac:dyDescent="0.35">
      <c r="A39">
        <v>2056</v>
      </c>
      <c r="B39">
        <f t="shared" si="6"/>
        <v>1479205</v>
      </c>
      <c r="C39">
        <f t="shared" si="7"/>
        <v>1235544</v>
      </c>
      <c r="D39">
        <f t="shared" si="8"/>
        <v>634536.80000000005</v>
      </c>
      <c r="E39">
        <f t="shared" si="9"/>
        <v>634536.80000000005</v>
      </c>
      <c r="F39">
        <f t="shared" si="10"/>
        <v>317268.40000000002</v>
      </c>
      <c r="H39">
        <v>1235544</v>
      </c>
      <c r="I39">
        <v>1586342</v>
      </c>
      <c r="J39">
        <v>1479205</v>
      </c>
    </row>
    <row r="40" spans="1:10" x14ac:dyDescent="0.35">
      <c r="A40">
        <v>2057</v>
      </c>
      <c r="B40">
        <f t="shared" si="6"/>
        <v>1479205</v>
      </c>
      <c r="C40">
        <f t="shared" si="7"/>
        <v>1235544</v>
      </c>
      <c r="D40">
        <f t="shared" si="8"/>
        <v>634536.80000000005</v>
      </c>
      <c r="E40">
        <f t="shared" si="9"/>
        <v>634536.80000000005</v>
      </c>
      <c r="F40">
        <f t="shared" si="10"/>
        <v>317268.40000000002</v>
      </c>
      <c r="H40">
        <v>1235544</v>
      </c>
      <c r="I40">
        <v>1586342</v>
      </c>
      <c r="J40">
        <v>1479205</v>
      </c>
    </row>
    <row r="41" spans="1:10" x14ac:dyDescent="0.35">
      <c r="A41">
        <v>2058</v>
      </c>
      <c r="B41">
        <f t="shared" si="6"/>
        <v>1479205</v>
      </c>
      <c r="C41">
        <f t="shared" si="7"/>
        <v>1235544</v>
      </c>
      <c r="D41">
        <f t="shared" si="8"/>
        <v>634536.80000000005</v>
      </c>
      <c r="E41">
        <f t="shared" si="9"/>
        <v>634536.80000000005</v>
      </c>
      <c r="F41">
        <f t="shared" si="10"/>
        <v>317268.40000000002</v>
      </c>
      <c r="H41">
        <v>1235544</v>
      </c>
      <c r="I41">
        <v>1586342</v>
      </c>
      <c r="J41">
        <v>1479205</v>
      </c>
    </row>
    <row r="42" spans="1:10" x14ac:dyDescent="0.35">
      <c r="A42">
        <v>2059</v>
      </c>
      <c r="B42">
        <f t="shared" si="6"/>
        <v>1479205</v>
      </c>
      <c r="C42">
        <f t="shared" si="7"/>
        <v>1235544</v>
      </c>
      <c r="D42">
        <f t="shared" si="8"/>
        <v>634536.80000000005</v>
      </c>
      <c r="E42">
        <f t="shared" si="9"/>
        <v>634536.80000000005</v>
      </c>
      <c r="F42">
        <f t="shared" si="10"/>
        <v>317268.40000000002</v>
      </c>
      <c r="H42">
        <v>1235544</v>
      </c>
      <c r="I42">
        <v>1586342</v>
      </c>
      <c r="J42">
        <v>1479205</v>
      </c>
    </row>
    <row r="43" spans="1:10" x14ac:dyDescent="0.35">
      <c r="A43">
        <v>2060</v>
      </c>
      <c r="B43">
        <f t="shared" si="6"/>
        <v>1479205</v>
      </c>
      <c r="C43">
        <f t="shared" si="7"/>
        <v>1235544</v>
      </c>
      <c r="D43">
        <f t="shared" si="8"/>
        <v>634536.80000000005</v>
      </c>
      <c r="E43">
        <f t="shared" si="9"/>
        <v>634536.80000000005</v>
      </c>
      <c r="F43">
        <f t="shared" si="10"/>
        <v>317268.40000000002</v>
      </c>
      <c r="H43">
        <v>1235544</v>
      </c>
      <c r="I43">
        <v>1586342</v>
      </c>
      <c r="J43">
        <v>1479205</v>
      </c>
    </row>
    <row r="44" spans="1:10" x14ac:dyDescent="0.35">
      <c r="A44">
        <v>2061</v>
      </c>
      <c r="B44">
        <f t="shared" si="6"/>
        <v>1479205</v>
      </c>
      <c r="C44">
        <f t="shared" si="7"/>
        <v>1235544</v>
      </c>
      <c r="D44">
        <f t="shared" si="8"/>
        <v>634536.80000000005</v>
      </c>
      <c r="E44">
        <f t="shared" si="9"/>
        <v>634536.80000000005</v>
      </c>
      <c r="F44">
        <f t="shared" si="10"/>
        <v>317268.40000000002</v>
      </c>
      <c r="H44">
        <v>1235544</v>
      </c>
      <c r="I44">
        <v>1586342</v>
      </c>
      <c r="J44">
        <v>1479205</v>
      </c>
    </row>
    <row r="45" spans="1:10" x14ac:dyDescent="0.35">
      <c r="A45">
        <v>2062</v>
      </c>
      <c r="B45">
        <f t="shared" si="6"/>
        <v>1479205</v>
      </c>
      <c r="C45">
        <f t="shared" si="7"/>
        <v>1235544</v>
      </c>
      <c r="D45">
        <f t="shared" si="8"/>
        <v>634536.80000000005</v>
      </c>
      <c r="E45">
        <f t="shared" si="9"/>
        <v>634536.80000000005</v>
      </c>
      <c r="F45">
        <f t="shared" si="10"/>
        <v>317268.40000000002</v>
      </c>
      <c r="H45">
        <v>1235544</v>
      </c>
      <c r="I45">
        <v>1586342</v>
      </c>
      <c r="J45">
        <v>1479205</v>
      </c>
    </row>
    <row r="46" spans="1:10" x14ac:dyDescent="0.35">
      <c r="A46">
        <v>2063</v>
      </c>
      <c r="B46">
        <f t="shared" si="6"/>
        <v>1479205</v>
      </c>
      <c r="C46">
        <f t="shared" si="7"/>
        <v>1235544</v>
      </c>
      <c r="D46">
        <f t="shared" si="8"/>
        <v>634536.80000000005</v>
      </c>
      <c r="E46">
        <f t="shared" si="9"/>
        <v>634536.80000000005</v>
      </c>
      <c r="F46">
        <f t="shared" si="10"/>
        <v>317268.40000000002</v>
      </c>
      <c r="H46">
        <v>1235544</v>
      </c>
      <c r="I46">
        <v>1586342</v>
      </c>
      <c r="J46">
        <v>1479205</v>
      </c>
    </row>
    <row r="47" spans="1:10" x14ac:dyDescent="0.35">
      <c r="A47">
        <v>2064</v>
      </c>
      <c r="B47">
        <f t="shared" si="6"/>
        <v>1479205</v>
      </c>
      <c r="C47">
        <f t="shared" si="7"/>
        <v>1235544</v>
      </c>
      <c r="D47">
        <f t="shared" si="8"/>
        <v>634536.80000000005</v>
      </c>
      <c r="E47">
        <f t="shared" si="9"/>
        <v>634536.80000000005</v>
      </c>
      <c r="F47">
        <f t="shared" si="10"/>
        <v>317268.40000000002</v>
      </c>
      <c r="H47">
        <v>1235544</v>
      </c>
      <c r="I47">
        <v>1586342</v>
      </c>
      <c r="J47">
        <v>1479205</v>
      </c>
    </row>
    <row r="48" spans="1:10" x14ac:dyDescent="0.35">
      <c r="A48">
        <v>2065</v>
      </c>
      <c r="B48">
        <f t="shared" si="6"/>
        <v>1479205</v>
      </c>
      <c r="C48">
        <f t="shared" si="7"/>
        <v>1235544</v>
      </c>
      <c r="D48">
        <f t="shared" si="8"/>
        <v>634536.80000000005</v>
      </c>
      <c r="E48">
        <f t="shared" si="9"/>
        <v>634536.80000000005</v>
      </c>
      <c r="F48">
        <f t="shared" si="10"/>
        <v>317268.40000000002</v>
      </c>
      <c r="H48">
        <v>1235544</v>
      </c>
      <c r="I48">
        <v>1586342</v>
      </c>
      <c r="J48">
        <v>1479205</v>
      </c>
    </row>
    <row r="49" spans="1:10" x14ac:dyDescent="0.35">
      <c r="A49">
        <v>2066</v>
      </c>
      <c r="B49">
        <f t="shared" si="6"/>
        <v>1479205</v>
      </c>
      <c r="C49">
        <f t="shared" si="7"/>
        <v>1235544</v>
      </c>
      <c r="D49">
        <f t="shared" si="8"/>
        <v>634536.80000000005</v>
      </c>
      <c r="E49">
        <f t="shared" si="9"/>
        <v>634536.80000000005</v>
      </c>
      <c r="F49">
        <f t="shared" si="10"/>
        <v>317268.40000000002</v>
      </c>
      <c r="H49">
        <v>1235544</v>
      </c>
      <c r="I49">
        <v>1586342</v>
      </c>
      <c r="J49">
        <v>1479205</v>
      </c>
    </row>
    <row r="50" spans="1:10" x14ac:dyDescent="0.35">
      <c r="A50">
        <v>2067</v>
      </c>
      <c r="B50">
        <f t="shared" si="6"/>
        <v>1479205</v>
      </c>
      <c r="C50">
        <f t="shared" si="7"/>
        <v>1235544</v>
      </c>
      <c r="D50">
        <f t="shared" si="8"/>
        <v>634536.80000000005</v>
      </c>
      <c r="E50">
        <f t="shared" si="9"/>
        <v>634536.80000000005</v>
      </c>
      <c r="F50">
        <f t="shared" si="10"/>
        <v>317268.40000000002</v>
      </c>
      <c r="H50">
        <v>1235544</v>
      </c>
      <c r="I50">
        <v>1586342</v>
      </c>
      <c r="J50">
        <v>1479205</v>
      </c>
    </row>
    <row r="51" spans="1:10" x14ac:dyDescent="0.35">
      <c r="A51">
        <v>2068</v>
      </c>
      <c r="B51">
        <f t="shared" si="6"/>
        <v>1479205</v>
      </c>
      <c r="C51">
        <f t="shared" si="7"/>
        <v>1235544</v>
      </c>
      <c r="D51">
        <f t="shared" si="8"/>
        <v>634536.80000000005</v>
      </c>
      <c r="E51">
        <f t="shared" si="9"/>
        <v>634536.80000000005</v>
      </c>
      <c r="F51">
        <f t="shared" si="10"/>
        <v>317268.40000000002</v>
      </c>
      <c r="H51">
        <v>1235544</v>
      </c>
      <c r="I51">
        <v>1586342</v>
      </c>
      <c r="J51">
        <v>1479205</v>
      </c>
    </row>
    <row r="52" spans="1:10" x14ac:dyDescent="0.35">
      <c r="A52">
        <v>2069</v>
      </c>
      <c r="B52">
        <f t="shared" si="6"/>
        <v>1479205</v>
      </c>
      <c r="C52">
        <f t="shared" si="7"/>
        <v>1235544</v>
      </c>
      <c r="D52">
        <f t="shared" si="8"/>
        <v>634536.80000000005</v>
      </c>
      <c r="E52">
        <f t="shared" si="9"/>
        <v>634536.80000000005</v>
      </c>
      <c r="F52">
        <f t="shared" si="10"/>
        <v>317268.40000000002</v>
      </c>
      <c r="H52">
        <v>1235544</v>
      </c>
      <c r="I52">
        <v>1586342</v>
      </c>
      <c r="J52">
        <v>1479205</v>
      </c>
    </row>
    <row r="53" spans="1:10" x14ac:dyDescent="0.35">
      <c r="A53">
        <v>2070</v>
      </c>
      <c r="B53">
        <f t="shared" si="6"/>
        <v>1479205</v>
      </c>
      <c r="C53">
        <f t="shared" si="7"/>
        <v>1235544</v>
      </c>
      <c r="D53">
        <f t="shared" si="8"/>
        <v>634536.80000000005</v>
      </c>
      <c r="E53">
        <f t="shared" si="9"/>
        <v>634536.80000000005</v>
      </c>
      <c r="F53">
        <f t="shared" si="10"/>
        <v>317268.40000000002</v>
      </c>
      <c r="H53">
        <v>1235544</v>
      </c>
      <c r="I53">
        <v>1586342</v>
      </c>
      <c r="J53">
        <v>1479205</v>
      </c>
    </row>
    <row r="54" spans="1:10" x14ac:dyDescent="0.35">
      <c r="A54">
        <v>2071</v>
      </c>
      <c r="B54">
        <f t="shared" si="6"/>
        <v>1479205</v>
      </c>
      <c r="C54">
        <f t="shared" si="7"/>
        <v>1235544</v>
      </c>
      <c r="D54">
        <f t="shared" si="8"/>
        <v>634536.80000000005</v>
      </c>
      <c r="E54">
        <f t="shared" si="9"/>
        <v>634536.80000000005</v>
      </c>
      <c r="F54">
        <f t="shared" si="10"/>
        <v>317268.40000000002</v>
      </c>
      <c r="H54">
        <v>1235544</v>
      </c>
      <c r="I54">
        <v>1586342</v>
      </c>
      <c r="J54">
        <v>1479205</v>
      </c>
    </row>
    <row r="55" spans="1:10" x14ac:dyDescent="0.35">
      <c r="A55">
        <v>2072</v>
      </c>
      <c r="B55">
        <f t="shared" si="6"/>
        <v>1479205</v>
      </c>
      <c r="C55">
        <f t="shared" si="7"/>
        <v>1235544</v>
      </c>
      <c r="D55">
        <f t="shared" si="8"/>
        <v>634536.80000000005</v>
      </c>
      <c r="E55">
        <f t="shared" si="9"/>
        <v>634536.80000000005</v>
      </c>
      <c r="F55">
        <f t="shared" si="10"/>
        <v>317268.40000000002</v>
      </c>
      <c r="H55">
        <v>1235544</v>
      </c>
      <c r="I55">
        <v>1586342</v>
      </c>
      <c r="J55">
        <v>1479205</v>
      </c>
    </row>
    <row r="56" spans="1:10" x14ac:dyDescent="0.35">
      <c r="A56">
        <v>2073</v>
      </c>
      <c r="B56">
        <f t="shared" si="6"/>
        <v>1479205</v>
      </c>
      <c r="C56">
        <f t="shared" si="7"/>
        <v>1235544</v>
      </c>
      <c r="D56">
        <f t="shared" si="8"/>
        <v>634536.80000000005</v>
      </c>
      <c r="E56">
        <f t="shared" si="9"/>
        <v>634536.80000000005</v>
      </c>
      <c r="F56">
        <f t="shared" si="10"/>
        <v>317268.40000000002</v>
      </c>
      <c r="H56">
        <v>1235544</v>
      </c>
      <c r="I56">
        <v>1586342</v>
      </c>
      <c r="J56">
        <v>1479205</v>
      </c>
    </row>
    <row r="57" spans="1:10" x14ac:dyDescent="0.35">
      <c r="A57">
        <v>2074</v>
      </c>
      <c r="B57">
        <f t="shared" si="6"/>
        <v>1479205</v>
      </c>
      <c r="C57">
        <f t="shared" si="7"/>
        <v>1235544</v>
      </c>
      <c r="D57">
        <f t="shared" si="8"/>
        <v>634536.80000000005</v>
      </c>
      <c r="E57">
        <f t="shared" si="9"/>
        <v>634536.80000000005</v>
      </c>
      <c r="F57">
        <f t="shared" si="10"/>
        <v>317268.40000000002</v>
      </c>
      <c r="H57">
        <v>1235544</v>
      </c>
      <c r="I57">
        <v>1586342</v>
      </c>
      <c r="J57">
        <v>1479205</v>
      </c>
    </row>
    <row r="58" spans="1:10" x14ac:dyDescent="0.35">
      <c r="A58">
        <v>2075</v>
      </c>
      <c r="B58">
        <f t="shared" si="6"/>
        <v>1479205</v>
      </c>
      <c r="C58">
        <f t="shared" si="7"/>
        <v>1235544</v>
      </c>
      <c r="D58">
        <f t="shared" si="8"/>
        <v>634536.80000000005</v>
      </c>
      <c r="E58">
        <f t="shared" si="9"/>
        <v>634536.80000000005</v>
      </c>
      <c r="F58">
        <f t="shared" si="10"/>
        <v>317268.40000000002</v>
      </c>
      <c r="H58">
        <v>1235544</v>
      </c>
      <c r="I58">
        <v>1586342</v>
      </c>
      <c r="J58">
        <v>1479205</v>
      </c>
    </row>
    <row r="59" spans="1:10" x14ac:dyDescent="0.35">
      <c r="A59">
        <v>2076</v>
      </c>
      <c r="B59">
        <f t="shared" si="6"/>
        <v>1479205</v>
      </c>
      <c r="C59">
        <f t="shared" si="7"/>
        <v>1235544</v>
      </c>
      <c r="D59">
        <f t="shared" si="8"/>
        <v>634536.80000000005</v>
      </c>
      <c r="E59">
        <f t="shared" si="9"/>
        <v>634536.80000000005</v>
      </c>
      <c r="F59">
        <f t="shared" si="10"/>
        <v>317268.40000000002</v>
      </c>
      <c r="H59">
        <v>1235544</v>
      </c>
      <c r="I59">
        <v>1586342</v>
      </c>
      <c r="J59">
        <v>1479205</v>
      </c>
    </row>
    <row r="60" spans="1:10" x14ac:dyDescent="0.35">
      <c r="A60">
        <v>2077</v>
      </c>
      <c r="B60">
        <f t="shared" si="6"/>
        <v>1479205</v>
      </c>
      <c r="C60">
        <f t="shared" si="7"/>
        <v>1235544</v>
      </c>
      <c r="D60">
        <f t="shared" si="8"/>
        <v>634536.80000000005</v>
      </c>
      <c r="E60">
        <f t="shared" si="9"/>
        <v>634536.80000000005</v>
      </c>
      <c r="F60">
        <f t="shared" si="10"/>
        <v>317268.40000000002</v>
      </c>
      <c r="H60">
        <v>1235544</v>
      </c>
      <c r="I60">
        <v>1586342</v>
      </c>
      <c r="J60">
        <v>1479205</v>
      </c>
    </row>
    <row r="61" spans="1:10" x14ac:dyDescent="0.35">
      <c r="A61">
        <v>2078</v>
      </c>
      <c r="B61">
        <f t="shared" si="6"/>
        <v>1479205</v>
      </c>
      <c r="C61">
        <f t="shared" si="7"/>
        <v>1235544</v>
      </c>
      <c r="D61">
        <f t="shared" si="8"/>
        <v>634536.80000000005</v>
      </c>
      <c r="E61">
        <f t="shared" si="9"/>
        <v>634536.80000000005</v>
      </c>
      <c r="F61">
        <f t="shared" si="10"/>
        <v>317268.40000000002</v>
      </c>
      <c r="H61">
        <v>1235544</v>
      </c>
      <c r="I61">
        <v>1586342</v>
      </c>
      <c r="J61">
        <v>1479205</v>
      </c>
    </row>
    <row r="62" spans="1:10" x14ac:dyDescent="0.35">
      <c r="A62">
        <v>2079</v>
      </c>
      <c r="B62">
        <f t="shared" si="6"/>
        <v>1479205</v>
      </c>
      <c r="C62">
        <f t="shared" si="7"/>
        <v>1235544</v>
      </c>
      <c r="D62">
        <f t="shared" si="8"/>
        <v>634536.80000000005</v>
      </c>
      <c r="E62">
        <f t="shared" si="9"/>
        <v>634536.80000000005</v>
      </c>
      <c r="F62">
        <f t="shared" si="10"/>
        <v>317268.40000000002</v>
      </c>
      <c r="H62">
        <v>1235544</v>
      </c>
      <c r="I62">
        <v>1586342</v>
      </c>
      <c r="J62">
        <v>1479205</v>
      </c>
    </row>
    <row r="63" spans="1:10" x14ac:dyDescent="0.35">
      <c r="A63">
        <v>2080</v>
      </c>
      <c r="B63">
        <f t="shared" si="6"/>
        <v>1479205</v>
      </c>
      <c r="C63">
        <f t="shared" si="7"/>
        <v>1235544</v>
      </c>
      <c r="D63">
        <f t="shared" si="8"/>
        <v>634536.80000000005</v>
      </c>
      <c r="E63">
        <f t="shared" si="9"/>
        <v>634536.80000000005</v>
      </c>
      <c r="F63">
        <f t="shared" si="10"/>
        <v>317268.40000000002</v>
      </c>
      <c r="H63">
        <v>1235544</v>
      </c>
      <c r="I63">
        <v>1586342</v>
      </c>
      <c r="J63">
        <v>1479205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2020</vt:lpstr>
      <vt:lpstr>2030_open_technology</vt:lpstr>
      <vt:lpstr>2030_electrified</vt:lpstr>
      <vt:lpstr>2040_open_technology</vt:lpstr>
      <vt:lpstr>2040_electrified</vt:lpstr>
      <vt:lpstr>2050_open_technology</vt:lpstr>
      <vt:lpstr>2050_electrified</vt:lpstr>
      <vt:lpstr>Flottenentwicklung</vt:lpstr>
      <vt:lpstr>Neuzulassungen_2019</vt:lpstr>
      <vt:lpstr>Abmeldewahrscheinlichkeit</vt:lpstr>
      <vt:lpstr>Bestand_2019_TOTAL</vt:lpstr>
      <vt:lpstr>Bestand_2019_HEV</vt:lpstr>
      <vt:lpstr>Bestand_2019_PHEV</vt:lpstr>
      <vt:lpstr>Bestand_2019_BEV</vt:lpstr>
      <vt:lpstr>Bestand_2019_FCEV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Reul</dc:creator>
  <cp:lastModifiedBy>Julian Reul</cp:lastModifiedBy>
  <dcterms:created xsi:type="dcterms:W3CDTF">2021-12-23T10:35:49Z</dcterms:created>
  <dcterms:modified xsi:type="dcterms:W3CDTF">2023-02-03T11:15:56Z</dcterms:modified>
</cp:coreProperties>
</file>