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6000" windowHeight="4050" activeTab="6"/>
  </bookViews>
  <sheets>
    <sheet name="Walls" sheetId="1" r:id="rId1"/>
    <sheet name="Floor" sheetId="7" r:id="rId2"/>
    <sheet name="Roof" sheetId="2" r:id="rId3"/>
    <sheet name="Windows" sheetId="3" r:id="rId4"/>
    <sheet name="Ventilation" sheetId="6" r:id="rId5"/>
    <sheet name="Control" sheetId="4" r:id="rId6"/>
    <sheet name="Supply" sheetId="5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H5" i="2"/>
  <c r="H4" i="2"/>
  <c r="T15" i="5" l="1"/>
  <c r="D21" i="5"/>
</calcChain>
</file>

<file path=xl/sharedStrings.xml><?xml version="1.0" encoding="utf-8"?>
<sst xmlns="http://schemas.openxmlformats.org/spreadsheetml/2006/main" count="277" uniqueCount="139">
  <si>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</si>
  <si>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</si>
  <si>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</si>
  <si>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</si>
  <si>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</si>
  <si>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</si>
  <si>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</si>
  <si>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</si>
  <si>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</si>
  <si>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</si>
  <si>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</si>
  <si>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</si>
  <si>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</si>
  <si>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</si>
  <si>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core insulation</t>
  </si>
  <si>
    <t>Enev 2016</t>
  </si>
  <si>
    <t>Future</t>
  </si>
  <si>
    <t>Nothing</t>
  </si>
  <si>
    <t>nothing</t>
  </si>
  <si>
    <t>insulation board</t>
  </si>
  <si>
    <t>U_Value</t>
  </si>
  <si>
    <t>g_gl</t>
  </si>
  <si>
    <t>double insulation glazing</t>
  </si>
  <si>
    <t>triple insulation glazing</t>
  </si>
  <si>
    <t>W/m^2/K</t>
  </si>
  <si>
    <t>eur</t>
  </si>
  <si>
    <t>Occupancy</t>
  </si>
  <si>
    <t>NightReduction</t>
  </si>
  <si>
    <t>SmartThermostat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</si>
  <si>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</si>
  <si>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</si>
  <si>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</si>
  <si>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</si>
  <si>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</si>
  <si>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</si>
  <si>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</si>
  <si>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</si>
  <si>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eur/kWh</t>
  </si>
  <si>
    <t>1/capex/a</t>
  </si>
  <si>
    <t>kg/kWh</t>
  </si>
  <si>
    <t>a</t>
  </si>
  <si>
    <t>Lindberg 2016</t>
  </si>
  <si>
    <t>note</t>
  </si>
  <si>
    <t>Source</t>
  </si>
  <si>
    <t>Investment only energy</t>
  </si>
  <si>
    <t>BMVBS 2012</t>
  </si>
  <si>
    <t>BMVBS 2012, Schütz et al. 2017</t>
  </si>
  <si>
    <t>Comment</t>
  </si>
  <si>
    <t>Thickness from Schütz, Cost and Lambda from BMVBS</t>
  </si>
  <si>
    <t>BMVBS 2012 mean between SFH and MFH</t>
  </si>
  <si>
    <t>Window area</t>
  </si>
  <si>
    <t>Roof area</t>
  </si>
  <si>
    <t>Wall area</t>
  </si>
  <si>
    <t>eur/m2</t>
  </si>
  <si>
    <t>Investment fix</t>
  </si>
  <si>
    <t>Investment spec</t>
  </si>
  <si>
    <t>derived from controme</t>
  </si>
  <si>
    <t>OPEX-Fix</t>
  </si>
  <si>
    <t>Lifetime</t>
  </si>
  <si>
    <t>[% CAPEX]</t>
  </si>
  <si>
    <t>[a]</t>
  </si>
  <si>
    <t>Investment fix + investment per living area</t>
  </si>
  <si>
    <t>Investment fix + investment per living area, occupancy controller requires smart thermostat</t>
  </si>
  <si>
    <t>based on Bundesregierung 2013, BMVBS 2012</t>
  </si>
  <si>
    <t>Investment per m2 living area</t>
  </si>
  <si>
    <t>Heat recovery</t>
  </si>
  <si>
    <t>ASUE modified, EEG-Eigenverbrauch-KWK Zuschlag Eigenverbrauch</t>
  </si>
  <si>
    <t>Thesis Kotzur</t>
  </si>
  <si>
    <t>Recovery rate</t>
  </si>
  <si>
    <t>%</t>
  </si>
  <si>
    <t>PUR</t>
  </si>
  <si>
    <t>Floor area</t>
  </si>
  <si>
    <t>efficiency</t>
  </si>
  <si>
    <t>eur/m³</t>
  </si>
  <si>
    <t>eur/m²</t>
  </si>
  <si>
    <t>space_coverage</t>
  </si>
  <si>
    <t>unit/m²</t>
  </si>
  <si>
    <t>{('power','heat'):0.98,}</t>
  </si>
  <si>
    <t>Extrinsic decision, no variable</t>
  </si>
  <si>
    <t>efficiency refers to the quality grade</t>
  </si>
  <si>
    <t>charge_efficiency</t>
  </si>
  <si>
    <t>discharge_efficiency</t>
  </si>
  <si>
    <t>selfdischarge</t>
  </si>
  <si>
    <t>1/h</t>
  </si>
  <si>
    <t>capacityfactory</t>
  </si>
  <si>
    <t>kW/kWh</t>
  </si>
  <si>
    <t>{('gas','heat'):0.96,}</t>
  </si>
  <si>
    <t>{('biomass','heat'):0.90,}</t>
  </si>
  <si>
    <t>{('gas','heat'): 0.6, ('gas','power'): 0.25}</t>
  </si>
  <si>
    <t>Reference module is Hanwha HSL 60 S POLY with 15% efficiency</t>
  </si>
  <si>
    <t>Photovoltaic</t>
  </si>
  <si>
    <t>Gas boiler</t>
  </si>
  <si>
    <t>Oil boiler</t>
  </si>
  <si>
    <t>Pellet boiler</t>
  </si>
  <si>
    <t>Heat pump</t>
  </si>
  <si>
    <t>Heat storage</t>
  </si>
  <si>
    <t>Battery</t>
  </si>
  <si>
    <t>ICT CHP</t>
  </si>
  <si>
    <t>Fuel cell</t>
  </si>
  <si>
    <t>Electric heater</t>
  </si>
  <si>
    <t>Solar thermal</t>
  </si>
  <si>
    <t>Fire place</t>
  </si>
  <si>
    <t>Electricity supply</t>
  </si>
  <si>
    <t>Gas supply</t>
  </si>
  <si>
    <t>Oil supply</t>
  </si>
  <si>
    <t>Pellet supply</t>
  </si>
  <si>
    <t>HP Tarif</t>
  </si>
  <si>
    <t>FiTCHP</t>
  </si>
  <si>
    <t>FiTPV</t>
  </si>
  <si>
    <t>District heating</t>
  </si>
  <si>
    <t>Log supply</t>
  </si>
  <si>
    <t>units</t>
  </si>
  <si>
    <t>eur/unit</t>
  </si>
  <si>
    <t>kWh</t>
  </si>
  <si>
    <r>
      <t>kW</t>
    </r>
    <r>
      <rPr>
        <vertAlign val="subscript"/>
        <sz val="10"/>
        <color rgb="FF000000"/>
        <rFont val="Courier New"/>
        <family val="3"/>
      </rPr>
      <t>th</t>
    </r>
  </si>
  <si>
    <r>
      <t>m</t>
    </r>
    <r>
      <rPr>
        <vertAlign val="superscript"/>
        <sz val="10"/>
        <color rgb="FF000000"/>
        <rFont val="Courier New"/>
        <family val="3"/>
      </rPr>
      <t>3</t>
    </r>
  </si>
  <si>
    <r>
      <t>kW</t>
    </r>
    <r>
      <rPr>
        <vertAlign val="subscript"/>
        <sz val="10"/>
        <color rgb="FF000000"/>
        <rFont val="Courier New"/>
        <family val="3"/>
      </rPr>
      <t>el</t>
    </r>
  </si>
  <si>
    <r>
      <t>m</t>
    </r>
    <r>
      <rPr>
        <vertAlign val="superscript"/>
        <sz val="10"/>
        <color rgb="FF000000"/>
        <rFont val="Courier New"/>
        <family val="3"/>
      </rPr>
      <t>2</t>
    </r>
  </si>
  <si>
    <t>primaryenergy</t>
  </si>
  <si>
    <t>Lindberg 2016, BMWi 2015</t>
  </si>
  <si>
    <t>KWKG2016</t>
  </si>
  <si>
    <t>EEG2017</t>
  </si>
  <si>
    <t>Prognos 2014, BMWi2015</t>
  </si>
  <si>
    <t xml:space="preserve"> for 2020</t>
  </si>
  <si>
    <t>BMWi2015</t>
  </si>
  <si>
    <t>for  less 50 kWel</t>
  </si>
  <si>
    <t>Self-cons. CHP</t>
  </si>
  <si>
    <t>Self-cons. Fuel cell</t>
  </si>
  <si>
    <t xml:space="preserve"> EEG-Eigenverbrauch (0.027 eur/kWh) - KWK Zuschlag Eigenverbrauch (0.04 eur/kWh)</t>
  </si>
  <si>
    <t>Lindberg 2016 BMWi 2015 for 2050 and 6300 kWh/a</t>
  </si>
  <si>
    <t>Prognos 2014, BMWi 2015 for 3500 kWh/a in 2050</t>
  </si>
  <si>
    <t>Renewable gas</t>
  </si>
  <si>
    <t>validation</t>
  </si>
  <si>
    <t>Calculated</t>
  </si>
  <si>
    <t>{('diesel','heat'):0.84,}</t>
  </si>
  <si>
    <t>{('biomass','heat'):0.83,}</t>
  </si>
  <si>
    <t>{('gas','heat'): 0.33,  ('gas','power'): 0.52}</t>
  </si>
  <si>
    <t>ub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</si>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</sst>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name val="Calibri"/>
      <family val="2"/>
      <scheme val="minor"/>
    </font>
    <font>
      <vertAlign val="subscript"/>
      <sz val="10"/>
      <color rgb="FF000000"/>
      <name val="Courier New"/>
      <family val="3"/>
    </font>
    <font>
      <vertAlign val="superscript"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4" sqref="G4"/>
    </sheetView>
  </sheetViews>
  <sheetFormatPr baseColWidth="10" defaultColWidth="11.42578125" defaultRowHeight="15" x14ac:dyDescent="0.25"/>
  <cols>
    <col min="9" max="9" width="17.14062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  <c r="N1" s="1"/>
    </row>
    <row r="2" spans="1:14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  <c r="N2" s="1"/>
    </row>
    <row r="3" spans="1:14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52</v>
      </c>
      <c r="N3" s="1"/>
    </row>
    <row r="4" spans="1:14" x14ac:dyDescent="0.25">
      <c r="A4" t="s">
        <v>15</v>
      </c>
      <c r="B4">
        <v>0</v>
      </c>
      <c r="C4" t="s">
        <v>14</v>
      </c>
      <c r="D4">
        <v>0.15</v>
      </c>
      <c r="E4">
        <v>30</v>
      </c>
      <c r="F4">
        <v>1450</v>
      </c>
      <c r="G4">
        <v>3.5000000000000003E-2</v>
      </c>
      <c r="H4">
        <v>124</v>
      </c>
      <c r="I4">
        <v>51.5</v>
      </c>
      <c r="J4" t="s">
        <v>45</v>
      </c>
    </row>
    <row r="5" spans="1:14" x14ac:dyDescent="0.25">
      <c r="A5" t="s">
        <v>16</v>
      </c>
      <c r="B5">
        <v>0</v>
      </c>
      <c r="C5" t="s">
        <v>14</v>
      </c>
      <c r="D5">
        <v>0.22</v>
      </c>
      <c r="E5">
        <v>30</v>
      </c>
      <c r="F5">
        <v>1450</v>
      </c>
      <c r="G5">
        <v>3.5000000000000003E-2</v>
      </c>
      <c r="H5">
        <v>140.9</v>
      </c>
      <c r="I5">
        <v>68.5</v>
      </c>
      <c r="J5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4" sqref="G4"/>
    </sheetView>
  </sheetViews>
  <sheetFormatPr baseColWidth="10" defaultColWidth="11.42578125"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43</v>
      </c>
      <c r="J1" t="s">
        <v>47</v>
      </c>
    </row>
    <row r="2" spans="1:10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7</v>
      </c>
      <c r="J2" t="s">
        <v>7</v>
      </c>
    </row>
    <row r="3" spans="1:10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J3" t="s">
        <v>71</v>
      </c>
    </row>
    <row r="4" spans="1:10" x14ac:dyDescent="0.25">
      <c r="A4" t="s">
        <v>15</v>
      </c>
      <c r="B4">
        <v>0</v>
      </c>
      <c r="C4" t="s">
        <v>70</v>
      </c>
      <c r="D4">
        <v>0.08</v>
      </c>
      <c r="E4">
        <v>100</v>
      </c>
      <c r="F4">
        <v>1030</v>
      </c>
      <c r="G4">
        <v>3.5000000000000003E-2</v>
      </c>
      <c r="H4">
        <v>51.7</v>
      </c>
      <c r="I4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5" sqref="H5"/>
    </sheetView>
  </sheetViews>
  <sheetFormatPr baseColWidth="10" defaultColWidth="11.42578125"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</row>
    <row r="2" spans="1:11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</row>
    <row r="3" spans="1:11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51</v>
      </c>
    </row>
    <row r="4" spans="1:11" x14ac:dyDescent="0.25">
      <c r="A4" t="s">
        <v>15</v>
      </c>
      <c r="B4">
        <v>0</v>
      </c>
      <c r="C4" t="s">
        <v>19</v>
      </c>
      <c r="D4">
        <v>0.24</v>
      </c>
      <c r="E4">
        <v>100</v>
      </c>
      <c r="F4">
        <v>1030</v>
      </c>
      <c r="G4">
        <v>3.5000000000000003E-2</v>
      </c>
      <c r="H4">
        <f>2.702*D4*100+172.8</f>
        <v>237.64800000000002</v>
      </c>
      <c r="I4">
        <f>D4*100*2.21</f>
        <v>53.04</v>
      </c>
      <c r="J4" t="s">
        <v>46</v>
      </c>
      <c r="K4" t="s">
        <v>48</v>
      </c>
    </row>
    <row r="5" spans="1:11" x14ac:dyDescent="0.25">
      <c r="A5" t="s">
        <v>16</v>
      </c>
      <c r="B5">
        <v>0</v>
      </c>
      <c r="C5" t="s">
        <v>19</v>
      </c>
      <c r="D5">
        <v>0.36</v>
      </c>
      <c r="E5">
        <v>100</v>
      </c>
      <c r="F5">
        <v>1030</v>
      </c>
      <c r="G5">
        <v>3.5000000000000003E-2</v>
      </c>
      <c r="H5">
        <f>2.702*D5*100+172.8</f>
        <v>270.072</v>
      </c>
      <c r="I5">
        <f>D5*100*2.21</f>
        <v>79.56</v>
      </c>
      <c r="J5" t="s">
        <v>46</v>
      </c>
      <c r="K5" t="s">
        <v>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4" sqref="D4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3</v>
      </c>
      <c r="C1" t="s">
        <v>21</v>
      </c>
      <c r="D1" t="s">
        <v>20</v>
      </c>
      <c r="E1" t="s">
        <v>11</v>
      </c>
      <c r="F1" t="s">
        <v>43</v>
      </c>
      <c r="G1" t="s">
        <v>47</v>
      </c>
    </row>
    <row r="2" spans="1:7" x14ac:dyDescent="0.25">
      <c r="A2" t="s">
        <v>7</v>
      </c>
      <c r="B2" t="s">
        <v>7</v>
      </c>
      <c r="C2" t="s">
        <v>7</v>
      </c>
      <c r="D2" t="s">
        <v>24</v>
      </c>
      <c r="E2" t="s">
        <v>13</v>
      </c>
      <c r="F2" t="s">
        <v>7</v>
      </c>
      <c r="G2" t="s">
        <v>7</v>
      </c>
    </row>
    <row r="3" spans="1:7" x14ac:dyDescent="0.25">
      <c r="A3" t="s">
        <v>17</v>
      </c>
      <c r="B3" t="s">
        <v>18</v>
      </c>
      <c r="G3" t="s">
        <v>50</v>
      </c>
    </row>
    <row r="4" spans="1:7" x14ac:dyDescent="0.25">
      <c r="A4" t="s">
        <v>15</v>
      </c>
      <c r="B4" t="s">
        <v>22</v>
      </c>
      <c r="C4">
        <v>0.57499999999999996</v>
      </c>
      <c r="D4">
        <v>1.1000000000000001</v>
      </c>
      <c r="E4">
        <v>313</v>
      </c>
      <c r="F4" t="s">
        <v>45</v>
      </c>
      <c r="G4" t="s">
        <v>49</v>
      </c>
    </row>
    <row r="5" spans="1:7" x14ac:dyDescent="0.25">
      <c r="A5" t="s">
        <v>16</v>
      </c>
      <c r="B5" t="s">
        <v>23</v>
      </c>
      <c r="C5">
        <v>0.5</v>
      </c>
      <c r="D5">
        <v>0.7</v>
      </c>
      <c r="E5">
        <v>361.5</v>
      </c>
      <c r="F5" t="s">
        <v>45</v>
      </c>
      <c r="G5" t="s">
        <v>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11</v>
      </c>
      <c r="C1" t="s">
        <v>57</v>
      </c>
      <c r="D1" t="s">
        <v>58</v>
      </c>
      <c r="E1" t="s">
        <v>68</v>
      </c>
      <c r="F1" t="s">
        <v>43</v>
      </c>
      <c r="G1" t="s">
        <v>47</v>
      </c>
    </row>
    <row r="2" spans="1:7" x14ac:dyDescent="0.25">
      <c r="B2" t="s">
        <v>53</v>
      </c>
      <c r="C2" t="s">
        <v>59</v>
      </c>
      <c r="D2" t="s">
        <v>60</v>
      </c>
      <c r="E2" t="s">
        <v>69</v>
      </c>
      <c r="F2" t="s">
        <v>7</v>
      </c>
      <c r="G2" t="s">
        <v>7</v>
      </c>
    </row>
    <row r="3" spans="1:7" x14ac:dyDescent="0.25">
      <c r="A3" t="s">
        <v>17</v>
      </c>
      <c r="B3">
        <v>0</v>
      </c>
      <c r="C3">
        <v>0</v>
      </c>
      <c r="D3">
        <v>20</v>
      </c>
      <c r="E3">
        <v>0</v>
      </c>
    </row>
    <row r="4" spans="1:7" x14ac:dyDescent="0.25">
      <c r="A4" t="s">
        <v>65</v>
      </c>
      <c r="B4">
        <v>65</v>
      </c>
      <c r="C4">
        <v>0.04</v>
      </c>
      <c r="D4">
        <v>25</v>
      </c>
      <c r="E4">
        <v>0.8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F5"/>
    </sheetView>
  </sheetViews>
  <sheetFormatPr baseColWidth="10" defaultColWidth="9.140625" defaultRowHeight="15" x14ac:dyDescent="0.25"/>
  <cols>
    <col min="1" max="2" width="15.140625" customWidth="1"/>
  </cols>
  <sheetData>
    <row r="1" spans="1:7" x14ac:dyDescent="0.25">
      <c r="A1" t="s">
        <v>0</v>
      </c>
      <c r="B1" t="s">
        <v>54</v>
      </c>
      <c r="C1" t="s">
        <v>55</v>
      </c>
      <c r="D1" t="s">
        <v>57</v>
      </c>
      <c r="E1" t="s">
        <v>58</v>
      </c>
      <c r="F1" t="s">
        <v>43</v>
      </c>
      <c r="G1" t="s">
        <v>47</v>
      </c>
    </row>
    <row r="2" spans="1:7" x14ac:dyDescent="0.25">
      <c r="B2" t="s">
        <v>25</v>
      </c>
      <c r="C2" t="s">
        <v>53</v>
      </c>
      <c r="D2" t="s">
        <v>59</v>
      </c>
      <c r="E2" t="s">
        <v>60</v>
      </c>
      <c r="F2" t="s">
        <v>7</v>
      </c>
      <c r="G2" t="s">
        <v>7</v>
      </c>
    </row>
    <row r="3" spans="1:7" x14ac:dyDescent="0.25">
      <c r="A3" t="s">
        <v>26</v>
      </c>
      <c r="B3">
        <v>1000</v>
      </c>
      <c r="C3">
        <v>3</v>
      </c>
      <c r="D3">
        <v>0</v>
      </c>
      <c r="E3">
        <v>15</v>
      </c>
      <c r="F3" t="s">
        <v>7</v>
      </c>
      <c r="G3" t="s">
        <v>62</v>
      </c>
    </row>
    <row r="4" spans="1:7" x14ac:dyDescent="0.25">
      <c r="A4" t="s">
        <v>27</v>
      </c>
      <c r="B4">
        <v>0</v>
      </c>
      <c r="C4">
        <v>0</v>
      </c>
      <c r="D4">
        <v>0</v>
      </c>
      <c r="E4">
        <v>15</v>
      </c>
      <c r="F4" t="s">
        <v>7</v>
      </c>
    </row>
    <row r="5" spans="1:7" x14ac:dyDescent="0.25">
      <c r="A5" t="s">
        <v>28</v>
      </c>
      <c r="B5">
        <v>0</v>
      </c>
      <c r="C5">
        <v>1</v>
      </c>
      <c r="D5">
        <v>0</v>
      </c>
      <c r="E5">
        <v>15</v>
      </c>
      <c r="F5" t="s">
        <v>56</v>
      </c>
      <c r="G5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F23" sqref="F23"/>
    </sheetView>
  </sheetViews>
  <sheetFormatPr baseColWidth="10" defaultColWidth="9.140625" defaultRowHeight="15" x14ac:dyDescent="0.25"/>
  <cols>
    <col min="1" max="1" width="16.5703125" customWidth="1"/>
    <col min="9" max="9" width="13.42578125" customWidth="1"/>
    <col min="10" max="10" width="11.28515625" customWidth="1"/>
    <col min="11" max="11" width="10.5703125" customWidth="1"/>
    <col min="12" max="12" width="7.28515625" customWidth="1"/>
    <col min="13" max="13" width="9" customWidth="1"/>
    <col min="14" max="17" width="17.85546875" customWidth="1"/>
    <col min="18" max="18" width="12.28515625" customWidth="1"/>
  </cols>
  <sheetData>
    <row r="1" spans="1: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118</v>
      </c>
      <c r="H1" t="s">
        <v>35</v>
      </c>
      <c r="I1" t="s">
        <v>72</v>
      </c>
      <c r="J1" t="s">
        <v>80</v>
      </c>
      <c r="K1" t="s">
        <v>81</v>
      </c>
      <c r="L1" t="s">
        <v>82</v>
      </c>
      <c r="M1" t="s">
        <v>84</v>
      </c>
      <c r="N1" t="s">
        <v>75</v>
      </c>
      <c r="O1" t="s">
        <v>138</v>
      </c>
      <c r="P1" t="s">
        <v>137</v>
      </c>
      <c r="Q1" t="s">
        <v>111</v>
      </c>
      <c r="R1" t="s">
        <v>36</v>
      </c>
      <c r="S1" t="s">
        <v>42</v>
      </c>
      <c r="T1" t="s">
        <v>132</v>
      </c>
    </row>
    <row r="2" spans="1:20" x14ac:dyDescent="0.25">
      <c r="A2" t="s">
        <v>7</v>
      </c>
      <c r="B2" t="s">
        <v>25</v>
      </c>
      <c r="C2" t="s">
        <v>112</v>
      </c>
      <c r="D2" t="s">
        <v>37</v>
      </c>
      <c r="E2" t="s">
        <v>38</v>
      </c>
      <c r="F2" t="s">
        <v>39</v>
      </c>
      <c r="G2" t="s">
        <v>7</v>
      </c>
      <c r="H2" t="s">
        <v>40</v>
      </c>
      <c r="I2" t="s">
        <v>7</v>
      </c>
      <c r="J2" t="s">
        <v>7</v>
      </c>
      <c r="K2" t="s">
        <v>7</v>
      </c>
      <c r="L2" t="s">
        <v>83</v>
      </c>
      <c r="M2" t="s">
        <v>85</v>
      </c>
      <c r="N2" t="s">
        <v>76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20" x14ac:dyDescent="0.25">
      <c r="A3" t="s">
        <v>91</v>
      </c>
      <c r="B3">
        <v>2800</v>
      </c>
      <c r="C3">
        <v>100</v>
      </c>
      <c r="E3">
        <v>1.4999999999999999E-2</v>
      </c>
      <c r="H3">
        <v>20</v>
      </c>
      <c r="I3" s="3" t="s">
        <v>86</v>
      </c>
      <c r="J3" s="2"/>
      <c r="K3" s="2"/>
      <c r="L3" s="2"/>
      <c r="M3" s="2"/>
      <c r="N3" s="2"/>
      <c r="O3" s="2"/>
      <c r="P3" s="2"/>
      <c r="Q3" s="2" t="s">
        <v>114</v>
      </c>
      <c r="R3" t="s">
        <v>67</v>
      </c>
    </row>
    <row r="4" spans="1:20" x14ac:dyDescent="0.25">
      <c r="A4" t="s">
        <v>92</v>
      </c>
      <c r="B4">
        <v>2800</v>
      </c>
      <c r="C4">
        <v>100</v>
      </c>
      <c r="E4">
        <v>1.4999999999999999E-2</v>
      </c>
      <c r="H4">
        <v>20</v>
      </c>
      <c r="I4" s="3" t="s">
        <v>134</v>
      </c>
      <c r="J4" s="2"/>
      <c r="K4" s="2"/>
      <c r="L4" s="2"/>
      <c r="M4" s="2"/>
      <c r="N4" s="2"/>
      <c r="O4" s="2"/>
      <c r="P4" s="2"/>
      <c r="Q4" s="2" t="s">
        <v>114</v>
      </c>
      <c r="R4" t="s">
        <v>67</v>
      </c>
    </row>
    <row r="5" spans="1:20" x14ac:dyDescent="0.25">
      <c r="A5" t="s">
        <v>93</v>
      </c>
      <c r="B5">
        <v>10000</v>
      </c>
      <c r="C5">
        <v>300</v>
      </c>
      <c r="E5">
        <v>0.03</v>
      </c>
      <c r="H5">
        <v>20</v>
      </c>
      <c r="I5" s="3" t="s">
        <v>87</v>
      </c>
      <c r="J5" s="2"/>
      <c r="K5" s="2"/>
      <c r="L5" s="2"/>
      <c r="M5" s="2"/>
      <c r="N5" s="2"/>
      <c r="O5" s="2"/>
      <c r="P5" s="2"/>
      <c r="Q5" s="2" t="s">
        <v>114</v>
      </c>
      <c r="R5" t="s">
        <v>67</v>
      </c>
    </row>
    <row r="6" spans="1:20" x14ac:dyDescent="0.25">
      <c r="A6" t="s">
        <v>94</v>
      </c>
      <c r="B6">
        <v>5000</v>
      </c>
      <c r="C6">
        <v>600</v>
      </c>
      <c r="E6">
        <v>0.02</v>
      </c>
      <c r="H6">
        <v>20</v>
      </c>
      <c r="I6" s="3">
        <v>0.45</v>
      </c>
      <c r="O6" s="2"/>
      <c r="Q6" s="2" t="s">
        <v>114</v>
      </c>
      <c r="R6" t="s">
        <v>67</v>
      </c>
      <c r="S6" t="s">
        <v>79</v>
      </c>
    </row>
    <row r="7" spans="1:20" ht="15.75" x14ac:dyDescent="0.25">
      <c r="A7" t="s">
        <v>95</v>
      </c>
      <c r="B7">
        <v>800</v>
      </c>
      <c r="C7">
        <v>1200</v>
      </c>
      <c r="H7">
        <v>25</v>
      </c>
      <c r="I7" s="3"/>
      <c r="J7">
        <v>0.99</v>
      </c>
      <c r="K7">
        <v>0.99</v>
      </c>
      <c r="L7">
        <v>6.0000000000000001E-3</v>
      </c>
      <c r="O7" s="2"/>
      <c r="Q7" s="2" t="s">
        <v>115</v>
      </c>
      <c r="R7" t="s">
        <v>67</v>
      </c>
      <c r="S7" t="s">
        <v>73</v>
      </c>
    </row>
    <row r="8" spans="1:20" x14ac:dyDescent="0.25">
      <c r="A8" t="s">
        <v>90</v>
      </c>
      <c r="B8">
        <v>1000</v>
      </c>
      <c r="C8">
        <v>650</v>
      </c>
      <c r="E8">
        <v>0.01</v>
      </c>
      <c r="H8">
        <v>20</v>
      </c>
      <c r="I8" s="3"/>
      <c r="N8">
        <v>3.5</v>
      </c>
      <c r="O8" s="2"/>
      <c r="Q8" s="2" t="s">
        <v>116</v>
      </c>
      <c r="R8" t="s">
        <v>67</v>
      </c>
      <c r="S8" t="s">
        <v>89</v>
      </c>
    </row>
    <row r="9" spans="1:20" x14ac:dyDescent="0.25">
      <c r="A9" t="s">
        <v>96</v>
      </c>
      <c r="B9">
        <v>1000</v>
      </c>
      <c r="C9">
        <v>300</v>
      </c>
      <c r="E9">
        <v>0.02</v>
      </c>
      <c r="H9">
        <v>15</v>
      </c>
      <c r="I9" s="3"/>
      <c r="J9">
        <v>0.95</v>
      </c>
      <c r="K9">
        <v>0.95</v>
      </c>
      <c r="L9">
        <v>1E-4</v>
      </c>
      <c r="M9">
        <v>0.5</v>
      </c>
      <c r="O9" s="2"/>
      <c r="Q9" s="2" t="s">
        <v>113</v>
      </c>
      <c r="R9" t="s">
        <v>67</v>
      </c>
    </row>
    <row r="10" spans="1:20" x14ac:dyDescent="0.25">
      <c r="A10" t="s">
        <v>97</v>
      </c>
      <c r="B10">
        <v>15000</v>
      </c>
      <c r="C10">
        <v>1000</v>
      </c>
      <c r="E10">
        <v>7.0000000000000007E-2</v>
      </c>
      <c r="H10">
        <v>15</v>
      </c>
      <c r="I10" s="3" t="s">
        <v>88</v>
      </c>
      <c r="O10" s="2"/>
      <c r="Q10" s="2" t="s">
        <v>116</v>
      </c>
      <c r="R10" t="s">
        <v>66</v>
      </c>
    </row>
    <row r="11" spans="1:20" x14ac:dyDescent="0.25">
      <c r="A11" t="s">
        <v>98</v>
      </c>
      <c r="B11">
        <v>4000</v>
      </c>
      <c r="C11">
        <v>1500</v>
      </c>
      <c r="E11">
        <v>0.03</v>
      </c>
      <c r="H11">
        <v>15</v>
      </c>
      <c r="I11" s="3" t="s">
        <v>136</v>
      </c>
      <c r="J11" s="2"/>
      <c r="K11" s="2"/>
      <c r="L11" s="2"/>
      <c r="M11" s="2"/>
      <c r="O11" s="2"/>
      <c r="Q11" s="2" t="s">
        <v>116</v>
      </c>
      <c r="R11" t="s">
        <v>66</v>
      </c>
    </row>
    <row r="12" spans="1:20" x14ac:dyDescent="0.25">
      <c r="A12" t="s">
        <v>99</v>
      </c>
      <c r="B12">
        <v>0</v>
      </c>
      <c r="C12">
        <v>60</v>
      </c>
      <c r="E12">
        <v>0.02</v>
      </c>
      <c r="H12">
        <v>30</v>
      </c>
      <c r="I12" s="3" t="s">
        <v>77</v>
      </c>
      <c r="J12" s="2"/>
      <c r="K12" s="2"/>
      <c r="L12" s="2"/>
      <c r="M12" s="2"/>
      <c r="O12" s="2"/>
      <c r="Q12" s="2" t="s">
        <v>114</v>
      </c>
    </row>
    <row r="13" spans="1:20" ht="15.75" x14ac:dyDescent="0.25">
      <c r="A13" t="s">
        <v>100</v>
      </c>
      <c r="B13">
        <v>4000</v>
      </c>
      <c r="C13">
        <v>350</v>
      </c>
      <c r="E13">
        <v>0.01</v>
      </c>
      <c r="H13">
        <v>20</v>
      </c>
      <c r="I13" s="3"/>
      <c r="N13">
        <v>1</v>
      </c>
      <c r="O13" s="2"/>
      <c r="Q13" s="2" t="s">
        <v>117</v>
      </c>
      <c r="R13" t="s">
        <v>67</v>
      </c>
      <c r="S13" t="s">
        <v>74</v>
      </c>
    </row>
    <row r="14" spans="1:20" x14ac:dyDescent="0.25">
      <c r="A14" t="s">
        <v>101</v>
      </c>
      <c r="H14">
        <v>20</v>
      </c>
      <c r="I14" s="3" t="s">
        <v>135</v>
      </c>
      <c r="J14" s="3"/>
      <c r="K14" s="3"/>
      <c r="L14" s="3"/>
      <c r="M14" s="3"/>
      <c r="N14" s="3"/>
      <c r="O14" s="2"/>
      <c r="P14" s="3"/>
      <c r="Q14" s="2" t="s">
        <v>114</v>
      </c>
      <c r="S14" t="s">
        <v>78</v>
      </c>
    </row>
    <row r="15" spans="1:20" x14ac:dyDescent="0.25">
      <c r="A15" t="s">
        <v>102</v>
      </c>
      <c r="B15">
        <v>1</v>
      </c>
      <c r="D15">
        <v>0.22</v>
      </c>
      <c r="E15">
        <v>170</v>
      </c>
      <c r="F15">
        <v>0.122</v>
      </c>
      <c r="G15">
        <v>0.4</v>
      </c>
      <c r="H15">
        <v>1</v>
      </c>
      <c r="O15" s="2"/>
      <c r="Q15" s="2" t="s">
        <v>116</v>
      </c>
      <c r="R15" t="s">
        <v>130</v>
      </c>
      <c r="T15">
        <f>D15+E15/3500</f>
        <v>0.26857142857142857</v>
      </c>
    </row>
    <row r="16" spans="1:20" x14ac:dyDescent="0.25">
      <c r="A16" t="s">
        <v>103</v>
      </c>
      <c r="D16">
        <v>9.6000000000000002E-2</v>
      </c>
      <c r="F16">
        <v>0.25</v>
      </c>
      <c r="G16">
        <v>1.1000000000000001</v>
      </c>
      <c r="O16" s="2"/>
      <c r="Q16" s="2" t="s">
        <v>114</v>
      </c>
      <c r="R16" t="s">
        <v>122</v>
      </c>
      <c r="S16" t="s">
        <v>123</v>
      </c>
    </row>
    <row r="17" spans="1:19" x14ac:dyDescent="0.25">
      <c r="A17" t="s">
        <v>131</v>
      </c>
      <c r="D17">
        <v>0.13800000000000001</v>
      </c>
      <c r="F17">
        <v>0</v>
      </c>
      <c r="G17">
        <v>0.2</v>
      </c>
      <c r="O17" s="2"/>
      <c r="Q17" s="2" t="s">
        <v>114</v>
      </c>
      <c r="R17" t="s">
        <v>133</v>
      </c>
    </row>
    <row r="18" spans="1:19" x14ac:dyDescent="0.25">
      <c r="A18" t="s">
        <v>104</v>
      </c>
      <c r="D18">
        <v>0.124</v>
      </c>
      <c r="F18">
        <v>0.32</v>
      </c>
      <c r="G18">
        <v>1.1000000000000001</v>
      </c>
      <c r="O18" s="2"/>
      <c r="Q18" s="2" t="s">
        <v>114</v>
      </c>
      <c r="R18" t="s">
        <v>122</v>
      </c>
      <c r="S18" t="s">
        <v>123</v>
      </c>
    </row>
    <row r="19" spans="1:19" x14ac:dyDescent="0.25">
      <c r="A19" t="s">
        <v>105</v>
      </c>
      <c r="D19">
        <v>0.08</v>
      </c>
      <c r="F19">
        <v>1.4E-2</v>
      </c>
      <c r="G19">
        <v>0.2</v>
      </c>
      <c r="O19" s="2"/>
      <c r="Q19" s="2" t="s">
        <v>114</v>
      </c>
      <c r="R19" t="s">
        <v>41</v>
      </c>
    </row>
    <row r="20" spans="1:19" x14ac:dyDescent="0.25">
      <c r="A20" t="s">
        <v>106</v>
      </c>
      <c r="B20">
        <v>1</v>
      </c>
      <c r="D20">
        <v>0.19</v>
      </c>
      <c r="E20">
        <v>70</v>
      </c>
      <c r="F20">
        <v>0.122</v>
      </c>
      <c r="G20">
        <v>0.4</v>
      </c>
      <c r="H20">
        <v>1</v>
      </c>
      <c r="O20" s="2"/>
      <c r="Q20" s="2" t="s">
        <v>116</v>
      </c>
      <c r="R20" t="s">
        <v>129</v>
      </c>
      <c r="S20" s="4"/>
    </row>
    <row r="21" spans="1:19" x14ac:dyDescent="0.25">
      <c r="A21" t="s">
        <v>107</v>
      </c>
      <c r="D21">
        <f>-0.01</f>
        <v>-0.01</v>
      </c>
      <c r="F21">
        <v>-0.122</v>
      </c>
      <c r="G21">
        <v>0.4</v>
      </c>
      <c r="O21" s="2"/>
      <c r="Q21" s="2" t="s">
        <v>116</v>
      </c>
      <c r="R21" t="s">
        <v>120</v>
      </c>
      <c r="S21" t="s">
        <v>125</v>
      </c>
    </row>
    <row r="22" spans="1:19" x14ac:dyDescent="0.25">
      <c r="A22" t="s">
        <v>108</v>
      </c>
      <c r="D22">
        <v>-0.01</v>
      </c>
      <c r="F22">
        <v>-0.122</v>
      </c>
      <c r="G22">
        <v>0.4</v>
      </c>
      <c r="O22" s="2"/>
      <c r="Q22" s="2" t="s">
        <v>116</v>
      </c>
      <c r="R22" t="s">
        <v>121</v>
      </c>
    </row>
    <row r="23" spans="1:19" x14ac:dyDescent="0.25">
      <c r="A23" t="s">
        <v>109</v>
      </c>
      <c r="B23">
        <v>1</v>
      </c>
      <c r="D23">
        <v>0.08</v>
      </c>
      <c r="E23">
        <v>575</v>
      </c>
      <c r="F23">
        <v>0.23400000000000001</v>
      </c>
      <c r="G23">
        <v>0.5</v>
      </c>
      <c r="H23">
        <v>20</v>
      </c>
      <c r="O23" s="2"/>
      <c r="Q23" s="2" t="s">
        <v>114</v>
      </c>
      <c r="R23" t="s">
        <v>119</v>
      </c>
    </row>
    <row r="24" spans="1:19" x14ac:dyDescent="0.25">
      <c r="A24" t="s">
        <v>110</v>
      </c>
      <c r="D24">
        <v>6.5000000000000002E-2</v>
      </c>
      <c r="G24">
        <v>0.2</v>
      </c>
      <c r="O24" s="2"/>
      <c r="Q24" s="2" t="s">
        <v>114</v>
      </c>
      <c r="R24" t="s">
        <v>124</v>
      </c>
    </row>
    <row r="25" spans="1:19" x14ac:dyDescent="0.25">
      <c r="A25" t="s">
        <v>126</v>
      </c>
      <c r="D25">
        <v>0</v>
      </c>
      <c r="O25" s="2"/>
      <c r="Q25" s="2" t="s">
        <v>116</v>
      </c>
      <c r="R25" t="s">
        <v>128</v>
      </c>
    </row>
    <row r="26" spans="1:19" x14ac:dyDescent="0.25">
      <c r="A26" t="s">
        <v>127</v>
      </c>
      <c r="D26">
        <v>0</v>
      </c>
      <c r="O26" s="2"/>
      <c r="Q26" s="2" t="s">
        <v>116</v>
      </c>
      <c r="R26" t="s">
        <v>128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Walls</vt:lpstr>
      <vt:lpstr>Floor</vt:lpstr>
      <vt:lpstr>Roof</vt:lpstr>
      <vt:lpstr>Windows</vt:lpstr>
      <vt:lpstr>Ventilation</vt:lpstr>
      <vt:lpstr>Control</vt:lpstr>
      <vt:lpstr>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 Kotzur</cp:lastModifiedBy>
  <dcterms:created xsi:type="dcterms:W3CDTF">2017-02-17T19:19:12Z</dcterms:created>
  <dcterms:modified xsi:type="dcterms:W3CDTF">2018-06-21T14:37:22Z</dcterms:modified>
</cp:coreProperties>
</file>