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第一次评审表" sheetId="6" r:id="rId1"/>
    <sheet name="界面原型设计评审表" sheetId="5" r:id="rId2"/>
    <sheet name="需求分析评审表" sheetId="1" r:id="rId3"/>
    <sheet name="数据库设计和系统设计评审表" sheetId="8" r:id="rId4"/>
  </sheets>
  <definedNames>
    <definedName name="_xlnm._FilterDatabase" localSheetId="0" hidden="1">第一次评审表!$A$1:$Q$19</definedName>
  </definedNames>
  <calcPr calcId="144525"/>
</workbook>
</file>

<file path=xl/sharedStrings.xml><?xml version="1.0" encoding="utf-8"?>
<sst xmlns="http://schemas.openxmlformats.org/spreadsheetml/2006/main" count="156" uniqueCount="90">
  <si>
    <t>第五组评审表</t>
  </si>
  <si>
    <t>组名</t>
  </si>
  <si>
    <t>菜购</t>
  </si>
  <si>
    <t>项目简介</t>
  </si>
  <si>
    <t>采用“今日下单+次日送达+门店自提”的模式针对老年人和年轻人的新型社区买菜项目</t>
  </si>
  <si>
    <t>评分细则</t>
  </si>
  <si>
    <t>评分以百分制，总分换算成10分</t>
  </si>
  <si>
    <t>评分项</t>
  </si>
  <si>
    <t>汪老师</t>
  </si>
  <si>
    <t>傅老师</t>
  </si>
  <si>
    <t>林助教</t>
  </si>
  <si>
    <t>孙助教</t>
  </si>
  <si>
    <t>张助教</t>
  </si>
  <si>
    <t>徐助教</t>
  </si>
  <si>
    <t>杨助教</t>
  </si>
  <si>
    <t>第一组</t>
  </si>
  <si>
    <t>第二组</t>
  </si>
  <si>
    <t>第四组</t>
  </si>
  <si>
    <t>第六组</t>
  </si>
  <si>
    <t>第七组</t>
  </si>
  <si>
    <t>第九组</t>
  </si>
  <si>
    <t>第十组</t>
  </si>
  <si>
    <t>第十二组</t>
  </si>
  <si>
    <t>选题（20分）</t>
  </si>
  <si>
    <t>NABCD模型（20分）</t>
  </si>
  <si>
    <t>绩效分析（20分）</t>
  </si>
  <si>
    <t>PPT（20分）</t>
  </si>
  <si>
    <t>报告（20分）</t>
  </si>
  <si>
    <t>总分（换算成10分）</t>
  </si>
  <si>
    <t>小组评分，助教评分，老师评分）各占总分的（25%，35%，40%）</t>
  </si>
  <si>
    <t>总分：</t>
  </si>
  <si>
    <t>小组</t>
  </si>
  <si>
    <t>编号</t>
  </si>
  <si>
    <t>团队项目名称</t>
  </si>
  <si>
    <t>菜购app</t>
  </si>
  <si>
    <t>评分说明</t>
  </si>
  <si>
    <t>1、评分包含10项，总分100，评分结果换算为10分制。</t>
  </si>
  <si>
    <t>演讲
（10）</t>
  </si>
  <si>
    <t>平台全面性（10）</t>
  </si>
  <si>
    <t>原型UI设计（15）</t>
  </si>
  <si>
    <t>原型功能设计
（15）</t>
  </si>
  <si>
    <t>PPT设计
（10）</t>
  </si>
  <si>
    <t>原型美观设计
（15）</t>
  </si>
  <si>
    <t>安全性体现（5）</t>
  </si>
  <si>
    <t>可行性体现（5）</t>
  </si>
  <si>
    <t>创新性体现（10）</t>
  </si>
  <si>
    <t>问题解决
（5）</t>
  </si>
  <si>
    <t>单组总分</t>
  </si>
  <si>
    <t>加权总分</t>
  </si>
  <si>
    <t>评分理由（包括：格式、内容、PPT、演讲、优点、存在问题（至少提3点）、建议等）</t>
  </si>
  <si>
    <t>教师</t>
  </si>
  <si>
    <t>汪</t>
  </si>
  <si>
    <t>1、八大菜系的点子很好，不过社区菜是否能够满足</t>
  </si>
  <si>
    <t>傅</t>
  </si>
  <si>
    <t>助教</t>
  </si>
  <si>
    <t>孙</t>
  </si>
  <si>
    <t>杨</t>
  </si>
  <si>
    <t>张</t>
  </si>
  <si>
    <t>林</t>
  </si>
  <si>
    <t>团队</t>
  </si>
  <si>
    <t>那你能帮帮我吗</t>
  </si>
  <si>
    <t>发际线和我作队</t>
  </si>
  <si>
    <t>Growing light</t>
  </si>
  <si>
    <t>unity从入门到入土</t>
  </si>
  <si>
    <t>ConcertoTeam</t>
  </si>
  <si>
    <t>outfits</t>
  </si>
  <si>
    <t>创业6+1+2</t>
  </si>
  <si>
    <t>这座城市多了十只伤心的鸽</t>
  </si>
  <si>
    <t>组员</t>
  </si>
  <si>
    <t xml:space="preserve">041802224翁宏晖    221801404韦皓晨                                                                                                                                                              081800306陈志君    221801413艾齐                                                                                                                                         221801224钟焓      051805124王少聪                                                                                                                                      221801421杨彬      221801408廖龙垲                                                                                                                                            111801206傅灿宇    221801422卓尚宇                              </t>
  </si>
  <si>
    <t xml:space="preserve">
</t>
  </si>
  <si>
    <t>验收标准（10）</t>
  </si>
  <si>
    <t>类图设计（15）</t>
  </si>
  <si>
    <t>功能描述
（15）</t>
  </si>
  <si>
    <t>产品愿景
（15）</t>
  </si>
  <si>
    <t>安全性（5）</t>
  </si>
  <si>
    <t>可用性（5）</t>
  </si>
  <si>
    <t>市场竞争（10）</t>
  </si>
  <si>
    <t>1、菜谱Item为何是菜谱类的子类？是否混淆聚合关系？2、请确认类图出现的类是否支持所有的功能实现？</t>
  </si>
  <si>
    <t>1、评审表设计不够合理，部分未涉及</t>
  </si>
  <si>
    <t>数据流图、类图和泳道图（15）</t>
  </si>
  <si>
    <t>功能模块层次设计（15）</t>
  </si>
  <si>
    <t>ER图和表结构设计
（15）</t>
  </si>
  <si>
    <t>PPT质量
（10）</t>
  </si>
  <si>
    <t>接口设计
（15）</t>
  </si>
  <si>
    <t>安全性和健壮性（5）</t>
  </si>
  <si>
    <t>团队计划（5）</t>
  </si>
  <si>
    <t>总体分工和贡献度（5）</t>
  </si>
  <si>
    <t>存在问题和建议
（5）</t>
  </si>
  <si>
    <t>徐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</si>
</sst>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#,##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0_);[Red]\(0\)"/>
  </numFmts>
  <fonts count="44">
    <font>
      <sz val="11"/>
      <color indexed="8"/>
      <name val="宋体"/>
      <charset val="134"/>
      <scheme val="minor"/>
    </font>
    <font>
      <b/>
      <sz val="20"/>
      <name val="SimSun"/>
      <charset val="134"/>
    </font>
    <font>
      <b/>
      <sz val="16"/>
      <name val="SimSun"/>
      <charset val="134"/>
    </font>
    <font>
      <sz val="16"/>
      <name val="SimSun"/>
      <charset val="134"/>
    </font>
    <font>
      <b/>
      <sz val="20"/>
      <color rgb="FF000000"/>
      <name val="SimSun"/>
      <charset val="134"/>
    </font>
    <font>
      <sz val="11"/>
      <color rgb="FF000000"/>
      <name val="SimSun"/>
      <charset val="134"/>
    </font>
    <font>
      <sz val="11"/>
      <name val="SimSun"/>
      <charset val="134"/>
    </font>
    <font>
      <sz val="20"/>
      <name val="SimSun"/>
      <charset val="134"/>
    </font>
    <font>
      <b/>
      <sz val="14"/>
      <name val="SimSun"/>
      <charset val="134"/>
    </font>
    <font>
      <b/>
      <sz val="14"/>
      <color rgb="FF000000"/>
      <name val="SimSun"/>
      <charset val="134"/>
    </font>
    <font>
      <sz val="14"/>
      <name val="SimSun"/>
      <charset val="134"/>
    </font>
    <font>
      <sz val="16"/>
      <color rgb="FF000000"/>
      <name val="SimSun"/>
      <charset val="134"/>
    </font>
    <font>
      <sz val="10"/>
      <name val="Microsoft YaHei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1"/>
      <name val="Microsoft YaHei"/>
      <charset val="134"/>
    </font>
    <font>
      <sz val="11"/>
      <name val="宋体"/>
      <charset val="134"/>
    </font>
    <font>
      <sz val="20"/>
      <color rgb="FF000000"/>
      <name val="SimSun"/>
      <charset val="134"/>
    </font>
    <font>
      <sz val="14"/>
      <color rgb="FF000000"/>
      <name val="SimSun"/>
      <charset val="134"/>
    </font>
    <font>
      <sz val="10"/>
      <color rgb="FF000000"/>
      <name val="Microsoft YaHei"/>
      <charset val="134"/>
    </font>
    <font>
      <sz val="24"/>
      <color rgb="FF000000"/>
      <name val="SimSun"/>
      <charset val="134"/>
    </font>
    <font>
      <sz val="24"/>
      <name val="宋体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9" fillId="8" borderId="17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1" borderId="18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7" borderId="16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1" fillId="21" borderId="23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114">
    <xf numFmtId="0" fontId="0" fillId="0" borderId="0" xfId="0" applyFo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left" vertical="top" wrapText="1"/>
    </xf>
    <xf numFmtId="0" fontId="12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9" fillId="0" borderId="5" xfId="0" applyNumberFormat="1" applyFont="1" applyBorder="1" applyAlignment="1">
      <alignment horizontal="left" vertical="center" wrapText="1"/>
    </xf>
    <xf numFmtId="0" fontId="8" fillId="0" borderId="5" xfId="0" applyNumberFormat="1" applyFont="1" applyBorder="1" applyAlignment="1">
      <alignment horizontal="left" vertical="center" wrapText="1"/>
    </xf>
    <xf numFmtId="0" fontId="8" fillId="0" borderId="5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9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left" vertical="center"/>
    </xf>
    <xf numFmtId="0" fontId="12" fillId="0" borderId="8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left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left" vertical="center"/>
    </xf>
    <xf numFmtId="176" fontId="16" fillId="0" borderId="8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left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 wrapText="1"/>
    </xf>
    <xf numFmtId="0" fontId="11" fillId="0" borderId="2" xfId="0" applyNumberFormat="1" applyFont="1" applyBorder="1" applyAlignment="1">
      <alignment horizontal="left" vertical="top" wrapText="1"/>
    </xf>
    <xf numFmtId="0" fontId="3" fillId="0" borderId="2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left" vertical="center" wrapText="1"/>
    </xf>
    <xf numFmtId="0" fontId="8" fillId="0" borderId="1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4" fillId="0" borderId="2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left" vertical="center"/>
    </xf>
    <xf numFmtId="0" fontId="11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13" fillId="0" borderId="12" xfId="0" applyNumberFormat="1" applyFont="1" applyBorder="1">
      <alignment vertical="center"/>
    </xf>
    <xf numFmtId="0" fontId="11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3" fillId="0" borderId="5" xfId="0" applyNumberFormat="1" applyFont="1" applyBorder="1">
      <alignment vertical="center"/>
    </xf>
    <xf numFmtId="0" fontId="17" fillId="0" borderId="2" xfId="0" applyNumberFormat="1" applyFont="1" applyBorder="1" applyAlignment="1">
      <alignment horizontal="center" vertical="center" wrapText="1"/>
    </xf>
    <xf numFmtId="177" fontId="6" fillId="0" borderId="13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/>
    </xf>
    <xf numFmtId="0" fontId="9" fillId="0" borderId="12" xfId="0" applyNumberFormat="1" applyFont="1" applyBorder="1" applyAlignment="1">
      <alignment horizontal="left" vertical="center" wrapText="1"/>
    </xf>
    <xf numFmtId="0" fontId="11" fillId="0" borderId="0" xfId="0" applyNumberFormat="1" applyFont="1" applyAlignment="1">
      <alignment horizontal="left" vertical="center"/>
    </xf>
    <xf numFmtId="176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left" vertical="center"/>
    </xf>
    <xf numFmtId="176" fontId="16" fillId="0" borderId="10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6" fillId="0" borderId="14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5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16" fillId="0" borderId="0" xfId="0" applyNumberFormat="1" applyFont="1">
      <alignment vertical="center"/>
    </xf>
    <xf numFmtId="0" fontId="2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D31" sqref="D31"/>
    </sheetView>
  </sheetViews>
  <sheetFormatPr defaultColWidth="10" defaultRowHeight="14.4"/>
  <cols>
    <col min="1" max="1" width="17.712962962963" customWidth="1"/>
    <col min="2" max="2" width="17.4259259259259" customWidth="1"/>
    <col min="3" max="6" width="9.42592592592593" customWidth="1"/>
    <col min="7" max="17" width="10.5740740740741" customWidth="1"/>
  </cols>
  <sheetData>
    <row r="1" spans="1:17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>
      <c r="A6" s="107" t="s">
        <v>1</v>
      </c>
      <c r="B6" s="107" t="s">
        <v>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</row>
    <row r="7" spans="1:17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</row>
    <row r="8" spans="1:17">
      <c r="A8" s="107" t="s">
        <v>3</v>
      </c>
      <c r="B8" s="108" t="s">
        <v>4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</row>
    <row r="9" spans="1:17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</row>
    <row r="10" spans="1:17">
      <c r="A10" s="107" t="s">
        <v>5</v>
      </c>
      <c r="B10" s="107" t="s">
        <v>6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</row>
    <row r="12" spans="1:17">
      <c r="A12" s="107" t="s">
        <v>7</v>
      </c>
      <c r="B12" s="109"/>
      <c r="C12" s="107" t="s">
        <v>8</v>
      </c>
      <c r="D12" s="110" t="s">
        <v>9</v>
      </c>
      <c r="E12" s="107" t="s">
        <v>10</v>
      </c>
      <c r="F12" s="107" t="s">
        <v>11</v>
      </c>
      <c r="G12" s="107" t="s">
        <v>12</v>
      </c>
      <c r="H12" s="110" t="s">
        <v>13</v>
      </c>
      <c r="I12" s="110" t="s">
        <v>14</v>
      </c>
      <c r="J12" s="107" t="s">
        <v>15</v>
      </c>
      <c r="K12" s="107" t="s">
        <v>16</v>
      </c>
      <c r="L12" s="107" t="s">
        <v>17</v>
      </c>
      <c r="M12" s="107" t="s">
        <v>18</v>
      </c>
      <c r="N12" s="107" t="s">
        <v>19</v>
      </c>
      <c r="O12" s="107" t="s">
        <v>20</v>
      </c>
      <c r="P12" s="107" t="s">
        <v>21</v>
      </c>
      <c r="Q12" s="107" t="s">
        <v>22</v>
      </c>
    </row>
    <row r="13" ht="15" spans="1:17">
      <c r="A13" s="107"/>
      <c r="B13" s="107" t="s">
        <v>23</v>
      </c>
      <c r="C13" s="111">
        <v>16</v>
      </c>
      <c r="D13" s="111">
        <v>15</v>
      </c>
      <c r="E13" s="111">
        <v>17</v>
      </c>
      <c r="F13" s="111">
        <v>15</v>
      </c>
      <c r="G13" s="111">
        <v>15</v>
      </c>
      <c r="H13" s="109"/>
      <c r="I13" s="111">
        <v>14</v>
      </c>
      <c r="J13" s="111">
        <v>13</v>
      </c>
      <c r="K13" s="111">
        <v>12.5</v>
      </c>
      <c r="L13" s="111">
        <v>13</v>
      </c>
      <c r="M13" s="111">
        <v>13</v>
      </c>
      <c r="N13" s="111">
        <v>13</v>
      </c>
      <c r="O13" s="111">
        <v>12</v>
      </c>
      <c r="P13" s="111">
        <v>12</v>
      </c>
      <c r="Q13" s="111">
        <v>10</v>
      </c>
    </row>
    <row r="14" ht="15" spans="1:17">
      <c r="A14" s="107"/>
      <c r="B14" s="107" t="s">
        <v>24</v>
      </c>
      <c r="C14" s="107">
        <v>13</v>
      </c>
      <c r="D14" s="112">
        <v>14</v>
      </c>
      <c r="E14" s="111">
        <v>15</v>
      </c>
      <c r="F14" s="111">
        <v>14</v>
      </c>
      <c r="G14" s="111">
        <v>13</v>
      </c>
      <c r="H14" s="109"/>
      <c r="I14" s="111">
        <v>12</v>
      </c>
      <c r="J14" s="111">
        <v>13</v>
      </c>
      <c r="K14" s="111">
        <v>12.5</v>
      </c>
      <c r="L14" s="111">
        <v>13</v>
      </c>
      <c r="M14" s="111">
        <v>13</v>
      </c>
      <c r="N14" s="111">
        <v>12</v>
      </c>
      <c r="O14" s="111">
        <v>13</v>
      </c>
      <c r="P14" s="111">
        <v>12</v>
      </c>
      <c r="Q14" s="111">
        <v>13</v>
      </c>
    </row>
    <row r="15" ht="15" spans="1:17">
      <c r="A15" s="107"/>
      <c r="B15" s="107" t="s">
        <v>25</v>
      </c>
      <c r="C15" s="111">
        <v>16</v>
      </c>
      <c r="D15" s="111">
        <v>16</v>
      </c>
      <c r="E15" s="111">
        <v>17</v>
      </c>
      <c r="F15" s="111">
        <v>17</v>
      </c>
      <c r="G15" s="111">
        <v>17</v>
      </c>
      <c r="H15" s="109"/>
      <c r="I15" s="111">
        <v>12</v>
      </c>
      <c r="J15" s="111">
        <v>15</v>
      </c>
      <c r="K15" s="111">
        <v>14</v>
      </c>
      <c r="L15" s="111">
        <v>17</v>
      </c>
      <c r="M15" s="111">
        <v>17</v>
      </c>
      <c r="N15" s="111">
        <v>16</v>
      </c>
      <c r="O15" s="111">
        <v>17</v>
      </c>
      <c r="P15" s="111">
        <v>16</v>
      </c>
      <c r="Q15" s="111">
        <v>17</v>
      </c>
    </row>
    <row r="16" ht="15" spans="1:17">
      <c r="A16" s="107"/>
      <c r="B16" s="107" t="s">
        <v>26</v>
      </c>
      <c r="C16" s="111">
        <v>17.5</v>
      </c>
      <c r="D16" s="111">
        <v>17</v>
      </c>
      <c r="E16" s="111">
        <v>18</v>
      </c>
      <c r="F16" s="111">
        <v>17</v>
      </c>
      <c r="G16" s="111">
        <v>17</v>
      </c>
      <c r="H16" s="109"/>
      <c r="I16" s="111">
        <v>18</v>
      </c>
      <c r="J16" s="111">
        <v>18</v>
      </c>
      <c r="K16" s="111">
        <v>18</v>
      </c>
      <c r="L16" s="111">
        <v>19</v>
      </c>
      <c r="M16" s="111">
        <v>18</v>
      </c>
      <c r="N16" s="111">
        <v>18</v>
      </c>
      <c r="O16" s="111">
        <v>18</v>
      </c>
      <c r="P16" s="111">
        <v>18</v>
      </c>
      <c r="Q16" s="111">
        <v>18</v>
      </c>
    </row>
    <row r="17" ht="15" spans="1:17">
      <c r="A17" s="107"/>
      <c r="B17" s="108" t="s">
        <v>27</v>
      </c>
      <c r="C17" s="111">
        <v>18</v>
      </c>
      <c r="D17" s="111">
        <v>17</v>
      </c>
      <c r="E17" s="111">
        <v>18</v>
      </c>
      <c r="F17" s="111">
        <v>17</v>
      </c>
      <c r="G17" s="111">
        <v>17</v>
      </c>
      <c r="H17" s="109"/>
      <c r="I17" s="111">
        <v>17</v>
      </c>
      <c r="J17" s="111">
        <v>17</v>
      </c>
      <c r="K17" s="111">
        <v>18</v>
      </c>
      <c r="L17" s="111">
        <v>17</v>
      </c>
      <c r="M17" s="111">
        <v>17</v>
      </c>
      <c r="N17" s="111">
        <v>17</v>
      </c>
      <c r="O17" s="111">
        <v>18</v>
      </c>
      <c r="P17" s="111">
        <v>17</v>
      </c>
      <c r="Q17" s="111">
        <v>15</v>
      </c>
    </row>
    <row r="18" spans="1:17">
      <c r="A18" s="107"/>
      <c r="B18" s="107" t="s">
        <v>28</v>
      </c>
      <c r="C18" s="107">
        <f t="shared" ref="C18:Q18" si="0">SUM(C13,C14,C15,C16,C17)/10</f>
        <v>8.05</v>
      </c>
      <c r="D18" s="112">
        <f t="shared" si="0"/>
        <v>7.9</v>
      </c>
      <c r="E18" s="107">
        <f t="shared" si="0"/>
        <v>8.5</v>
      </c>
      <c r="F18" s="107">
        <f t="shared" si="0"/>
        <v>8</v>
      </c>
      <c r="G18" s="107">
        <f t="shared" si="0"/>
        <v>7.9</v>
      </c>
      <c r="H18" s="112">
        <f t="shared" si="0"/>
        <v>0</v>
      </c>
      <c r="I18" s="112">
        <f t="shared" si="0"/>
        <v>7.3</v>
      </c>
      <c r="J18" s="107">
        <f t="shared" si="0"/>
        <v>7.6</v>
      </c>
      <c r="K18" s="107">
        <f t="shared" si="0"/>
        <v>7.5</v>
      </c>
      <c r="L18" s="107">
        <f t="shared" si="0"/>
        <v>7.9</v>
      </c>
      <c r="M18" s="107">
        <f t="shared" si="0"/>
        <v>7.8</v>
      </c>
      <c r="N18" s="107">
        <f t="shared" si="0"/>
        <v>7.6</v>
      </c>
      <c r="O18" s="107">
        <f t="shared" si="0"/>
        <v>7.8</v>
      </c>
      <c r="P18" s="107">
        <f t="shared" si="0"/>
        <v>7.5</v>
      </c>
      <c r="Q18" s="107">
        <f t="shared" si="0"/>
        <v>7.3</v>
      </c>
    </row>
    <row r="19" spans="1:17">
      <c r="A19" s="109"/>
      <c r="B19" s="109"/>
      <c r="C19" s="109">
        <f>(C18+D18)/2</f>
        <v>7.975</v>
      </c>
      <c r="D19" s="109"/>
      <c r="E19" s="109">
        <f>(E18+F18+G18+I18)/4</f>
        <v>7.925</v>
      </c>
      <c r="F19" s="109"/>
      <c r="G19" s="109"/>
      <c r="H19" s="109"/>
      <c r="I19" s="109"/>
      <c r="J19" s="109">
        <f>(J18+K18+L18+M18+N18+O18+P18+Q18)/8</f>
        <v>7.625</v>
      </c>
      <c r="K19" s="109"/>
      <c r="L19" s="109"/>
      <c r="M19" s="109"/>
      <c r="N19" s="109"/>
      <c r="O19" s="109"/>
      <c r="P19" s="109"/>
      <c r="Q19" s="109"/>
    </row>
    <row r="21" spans="1:17">
      <c r="A21" s="113" t="s">
        <v>29</v>
      </c>
      <c r="B21" s="111"/>
      <c r="C21" s="111"/>
      <c r="D21" s="111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</row>
    <row r="23" spans="1:17">
      <c r="A23" s="113" t="s">
        <v>30</v>
      </c>
      <c r="B23" s="109">
        <f>(C19)*0.25+E19*0.35+J19*0.4</f>
        <v>7.8175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</row>
  </sheetData>
  <autoFilter ref="A1:Q19">
    <extLst/>
  </autoFilter>
  <mergeCells count="10">
    <mergeCell ref="A21:D21"/>
    <mergeCell ref="A6:A7"/>
    <mergeCell ref="A8:A9"/>
    <mergeCell ref="A10:A11"/>
    <mergeCell ref="A12:A18"/>
    <mergeCell ref="A1:Q5"/>
    <mergeCell ref="B6:C7"/>
    <mergeCell ref="E6:Q7"/>
    <mergeCell ref="B8:Q9"/>
    <mergeCell ref="B10:Q1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workbookViewId="0">
      <selection activeCell="E14" sqref="E14"/>
    </sheetView>
  </sheetViews>
  <sheetFormatPr defaultColWidth="10" defaultRowHeight="14.4"/>
  <cols>
    <col min="1" max="1" width="22.4259259259259" customWidth="1"/>
    <col min="2" max="2" width="17.4259259259259" customWidth="1"/>
    <col min="3" max="14" width="11.8518518518519" customWidth="1"/>
    <col min="15" max="15" width="83.712962962963" customWidth="1"/>
    <col min="16" max="16" width="21.5740740740741" customWidth="1"/>
    <col min="17" max="17" width="23" customWidth="1"/>
  </cols>
  <sheetData>
    <row r="1" ht="45" customHeight="1" spans="1:17">
      <c r="A1" s="1" t="s">
        <v>31</v>
      </c>
      <c r="B1" s="2" t="s">
        <v>2</v>
      </c>
      <c r="C1" s="3"/>
      <c r="D1" s="3"/>
      <c r="E1" s="4" t="s">
        <v>32</v>
      </c>
      <c r="F1" s="4"/>
      <c r="G1" s="4">
        <v>5</v>
      </c>
      <c r="H1" s="4"/>
      <c r="I1" s="28" t="s">
        <v>33</v>
      </c>
      <c r="J1" s="29"/>
      <c r="K1" s="29"/>
      <c r="L1" s="28" t="s">
        <v>34</v>
      </c>
      <c r="M1" s="29"/>
      <c r="N1" s="29"/>
      <c r="O1" s="30"/>
      <c r="P1" s="31"/>
      <c r="Q1" s="30"/>
    </row>
    <row r="2" ht="40" customHeight="1" spans="1:17">
      <c r="A2" s="5" t="s">
        <v>35</v>
      </c>
      <c r="B2" s="6" t="s">
        <v>36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32"/>
      <c r="P2" s="33"/>
      <c r="Q2" s="33"/>
    </row>
    <row r="3" ht="35" customHeight="1" spans="1:17">
      <c r="A3" s="8"/>
      <c r="B3" s="82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2"/>
      <c r="P3" s="33"/>
      <c r="Q3" s="33"/>
    </row>
    <row r="4" ht="59" customHeight="1" spans="1:17">
      <c r="A4" s="10"/>
      <c r="B4" s="11"/>
      <c r="C4" s="13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70" t="s">
        <v>43</v>
      </c>
      <c r="J4" s="70" t="s">
        <v>44</v>
      </c>
      <c r="K4" s="87" t="s">
        <v>45</v>
      </c>
      <c r="L4" s="71" t="s">
        <v>46</v>
      </c>
      <c r="M4" s="72" t="s">
        <v>47</v>
      </c>
      <c r="N4" s="36" t="s">
        <v>48</v>
      </c>
      <c r="O4" s="35" t="s">
        <v>49</v>
      </c>
      <c r="P4" s="37"/>
      <c r="Q4" s="37"/>
    </row>
    <row r="5" ht="21" customHeight="1" spans="1:17">
      <c r="A5" s="4" t="s">
        <v>50</v>
      </c>
      <c r="B5" s="14" t="s">
        <v>51</v>
      </c>
      <c r="C5" s="15">
        <v>7</v>
      </c>
      <c r="D5" s="15">
        <v>8</v>
      </c>
      <c r="E5" s="15">
        <v>13.5</v>
      </c>
      <c r="F5" s="15">
        <v>13</v>
      </c>
      <c r="G5" s="15">
        <v>8.5</v>
      </c>
      <c r="H5" s="83">
        <v>14</v>
      </c>
      <c r="I5" s="38">
        <v>4</v>
      </c>
      <c r="J5" s="74">
        <v>4.5</v>
      </c>
      <c r="K5" s="77">
        <v>9</v>
      </c>
      <c r="L5" s="77">
        <v>4.5</v>
      </c>
      <c r="M5" s="77">
        <v>87</v>
      </c>
      <c r="N5" s="77">
        <f>SUM(M5:M6)*0.4/2+SUM(M7:M10)*0.35/4+SUM(M11:M18)*0.25/8</f>
        <v>82.128125</v>
      </c>
      <c r="O5" s="88" t="s">
        <v>52</v>
      </c>
      <c r="P5" s="41"/>
      <c r="Q5" s="41"/>
    </row>
    <row r="6" ht="21" customHeight="1" spans="1:17">
      <c r="A6" s="17"/>
      <c r="B6" s="14" t="s">
        <v>53</v>
      </c>
      <c r="C6" s="18">
        <v>8</v>
      </c>
      <c r="D6" s="18">
        <v>8</v>
      </c>
      <c r="E6" s="18">
        <v>13</v>
      </c>
      <c r="F6" s="18">
        <v>13</v>
      </c>
      <c r="G6" s="18">
        <v>8</v>
      </c>
      <c r="H6" s="19">
        <v>14</v>
      </c>
      <c r="I6" s="89">
        <v>4</v>
      </c>
      <c r="J6" s="90">
        <v>4</v>
      </c>
      <c r="K6" s="91">
        <v>9</v>
      </c>
      <c r="L6" s="92">
        <v>4</v>
      </c>
      <c r="M6" s="93">
        <v>85</v>
      </c>
      <c r="N6" s="77"/>
      <c r="O6" s="43"/>
      <c r="P6" s="44"/>
      <c r="Q6" s="44"/>
    </row>
    <row r="7" ht="21" customHeight="1" spans="1:17">
      <c r="A7" s="4" t="s">
        <v>54</v>
      </c>
      <c r="B7" s="14" t="s">
        <v>55</v>
      </c>
      <c r="C7" s="18">
        <v>7</v>
      </c>
      <c r="D7" s="18">
        <v>8</v>
      </c>
      <c r="E7" s="18">
        <v>13</v>
      </c>
      <c r="F7" s="18">
        <v>13</v>
      </c>
      <c r="G7" s="18">
        <v>8</v>
      </c>
      <c r="H7" s="19">
        <v>13</v>
      </c>
      <c r="I7" s="38">
        <v>3.5</v>
      </c>
      <c r="J7" s="45">
        <v>4</v>
      </c>
      <c r="K7" s="46">
        <v>8.5</v>
      </c>
      <c r="L7" s="47">
        <v>4</v>
      </c>
      <c r="M7" s="94">
        <v>82</v>
      </c>
      <c r="N7" s="77"/>
      <c r="O7" s="46"/>
      <c r="P7" s="47"/>
      <c r="Q7" s="47"/>
    </row>
    <row r="8" ht="21" customHeight="1" spans="1:17">
      <c r="A8" s="17"/>
      <c r="B8" s="14" t="s">
        <v>56</v>
      </c>
      <c r="C8" s="18">
        <v>8</v>
      </c>
      <c r="D8" s="18">
        <v>8</v>
      </c>
      <c r="E8" s="18">
        <v>12</v>
      </c>
      <c r="F8" s="18">
        <v>13</v>
      </c>
      <c r="G8" s="18">
        <v>8</v>
      </c>
      <c r="H8" s="19">
        <v>12</v>
      </c>
      <c r="I8" s="38">
        <v>2</v>
      </c>
      <c r="J8" s="45">
        <v>3</v>
      </c>
      <c r="K8" s="46">
        <v>7</v>
      </c>
      <c r="L8" s="47">
        <v>5</v>
      </c>
      <c r="M8" s="94">
        <v>78</v>
      </c>
      <c r="N8" s="77"/>
      <c r="O8" s="46"/>
      <c r="P8" s="47"/>
      <c r="Q8" s="47"/>
    </row>
    <row r="9" ht="21" customHeight="1" spans="1:17">
      <c r="A9" s="17"/>
      <c r="B9" s="14" t="s">
        <v>57</v>
      </c>
      <c r="C9" s="18">
        <v>8</v>
      </c>
      <c r="D9" s="18">
        <v>8</v>
      </c>
      <c r="E9" s="18">
        <v>14</v>
      </c>
      <c r="F9" s="18">
        <v>12</v>
      </c>
      <c r="G9" s="18">
        <v>8</v>
      </c>
      <c r="H9" s="19">
        <v>14</v>
      </c>
      <c r="I9" s="38">
        <v>3</v>
      </c>
      <c r="J9" s="42">
        <v>4</v>
      </c>
      <c r="K9" s="48">
        <v>7</v>
      </c>
      <c r="L9" s="49">
        <v>4</v>
      </c>
      <c r="M9" s="95">
        <v>82</v>
      </c>
      <c r="N9" s="77"/>
      <c r="O9" s="48"/>
      <c r="P9" s="49"/>
      <c r="Q9" s="49"/>
    </row>
    <row r="10" ht="21" customHeight="1" spans="1:17">
      <c r="A10" s="17"/>
      <c r="B10" s="14" t="s">
        <v>58</v>
      </c>
      <c r="C10" s="18">
        <v>8</v>
      </c>
      <c r="D10" s="18">
        <v>9</v>
      </c>
      <c r="E10" s="18">
        <v>14</v>
      </c>
      <c r="F10" s="18">
        <v>13</v>
      </c>
      <c r="G10" s="18">
        <v>8</v>
      </c>
      <c r="H10" s="19">
        <v>14</v>
      </c>
      <c r="I10" s="38">
        <v>2</v>
      </c>
      <c r="J10" s="42">
        <v>4</v>
      </c>
      <c r="K10" s="50">
        <v>8</v>
      </c>
      <c r="L10" s="51">
        <v>4</v>
      </c>
      <c r="M10" s="96">
        <v>84</v>
      </c>
      <c r="N10" s="77"/>
      <c r="O10" s="50"/>
      <c r="P10" s="51"/>
      <c r="Q10" s="51"/>
    </row>
    <row r="11" ht="21" customHeight="1" spans="1:17">
      <c r="A11" s="17" t="s">
        <v>59</v>
      </c>
      <c r="B11" s="14" t="s">
        <v>60</v>
      </c>
      <c r="C11" s="18">
        <v>8</v>
      </c>
      <c r="D11" s="18">
        <v>8</v>
      </c>
      <c r="E11" s="18">
        <v>10</v>
      </c>
      <c r="F11" s="18">
        <v>12</v>
      </c>
      <c r="G11" s="18">
        <v>7</v>
      </c>
      <c r="H11" s="19">
        <v>11</v>
      </c>
      <c r="I11" s="38">
        <v>3</v>
      </c>
      <c r="J11" s="42">
        <v>3</v>
      </c>
      <c r="K11" s="50">
        <v>8</v>
      </c>
      <c r="L11" s="51">
        <v>4</v>
      </c>
      <c r="M11" s="96">
        <f>SUM(C11+D11+E11+F11+G11+H11+I11+J11+K11+L11)</f>
        <v>74</v>
      </c>
      <c r="N11" s="77"/>
      <c r="O11" s="50"/>
      <c r="P11" s="51"/>
      <c r="Q11" s="51"/>
    </row>
    <row r="12" ht="21" customHeight="1" spans="1:17">
      <c r="A12" s="17"/>
      <c r="B12" s="14" t="s">
        <v>61</v>
      </c>
      <c r="C12" s="18">
        <v>8</v>
      </c>
      <c r="D12" s="18">
        <v>8</v>
      </c>
      <c r="E12" s="18">
        <v>11</v>
      </c>
      <c r="F12" s="18">
        <v>12</v>
      </c>
      <c r="G12" s="18">
        <v>7</v>
      </c>
      <c r="H12" s="19">
        <v>12</v>
      </c>
      <c r="I12" s="38">
        <v>3</v>
      </c>
      <c r="J12" s="42">
        <v>3</v>
      </c>
      <c r="K12" s="50">
        <v>9</v>
      </c>
      <c r="L12" s="51">
        <v>4</v>
      </c>
      <c r="M12" s="96">
        <v>77</v>
      </c>
      <c r="N12" s="77"/>
      <c r="O12" s="50"/>
      <c r="P12" s="51"/>
      <c r="Q12" s="51"/>
    </row>
    <row r="13" ht="21" customHeight="1" spans="1:17">
      <c r="A13" s="17"/>
      <c r="B13" s="14" t="s">
        <v>62</v>
      </c>
      <c r="C13" s="18">
        <v>8</v>
      </c>
      <c r="D13" s="18">
        <v>8</v>
      </c>
      <c r="E13" s="18">
        <v>11</v>
      </c>
      <c r="F13" s="18">
        <v>12</v>
      </c>
      <c r="G13" s="18">
        <v>7.5</v>
      </c>
      <c r="H13" s="19">
        <v>11.5</v>
      </c>
      <c r="I13" s="38">
        <v>3</v>
      </c>
      <c r="J13" s="42">
        <v>4</v>
      </c>
      <c r="K13" s="50">
        <v>8</v>
      </c>
      <c r="L13" s="51">
        <v>4</v>
      </c>
      <c r="M13" s="96">
        <v>78</v>
      </c>
      <c r="N13" s="77"/>
      <c r="O13" s="50"/>
      <c r="P13" s="51"/>
      <c r="Q13" s="51"/>
    </row>
    <row r="14" ht="21" customHeight="1" spans="1:17">
      <c r="A14" s="17"/>
      <c r="B14" s="14" t="s">
        <v>63</v>
      </c>
      <c r="C14" s="18">
        <v>8</v>
      </c>
      <c r="D14" s="18">
        <v>8</v>
      </c>
      <c r="E14" s="18">
        <v>11</v>
      </c>
      <c r="F14" s="18">
        <v>12</v>
      </c>
      <c r="G14" s="18">
        <v>8</v>
      </c>
      <c r="H14" s="19">
        <v>12</v>
      </c>
      <c r="I14" s="38">
        <v>3.5</v>
      </c>
      <c r="J14" s="42">
        <v>4</v>
      </c>
      <c r="K14" s="50">
        <v>8</v>
      </c>
      <c r="L14" s="51">
        <v>4</v>
      </c>
      <c r="M14" s="96">
        <f>SUM(C14:L14)</f>
        <v>78.5</v>
      </c>
      <c r="N14" s="77"/>
      <c r="O14" s="50"/>
      <c r="P14" s="51"/>
      <c r="Q14" s="51"/>
    </row>
    <row r="15" ht="20" customHeight="1" spans="1:17">
      <c r="A15" s="17"/>
      <c r="B15" s="14" t="s">
        <v>64</v>
      </c>
      <c r="C15" s="18">
        <v>8</v>
      </c>
      <c r="D15" s="18">
        <v>8</v>
      </c>
      <c r="E15" s="18">
        <v>12</v>
      </c>
      <c r="F15" s="18">
        <v>13</v>
      </c>
      <c r="G15" s="18">
        <v>8</v>
      </c>
      <c r="H15" s="19">
        <v>12</v>
      </c>
      <c r="I15" s="38">
        <v>3</v>
      </c>
      <c r="J15" s="42">
        <v>3</v>
      </c>
      <c r="K15" s="50">
        <v>6</v>
      </c>
      <c r="L15" s="51">
        <v>4</v>
      </c>
      <c r="M15" s="96">
        <f>SUM(C15:L15)</f>
        <v>77</v>
      </c>
      <c r="N15" s="77"/>
      <c r="O15" s="50"/>
      <c r="P15" s="51"/>
      <c r="Q15" s="51"/>
    </row>
    <row r="16" ht="23" customHeight="1" spans="1:17">
      <c r="A16" s="17"/>
      <c r="B16" s="84" t="s">
        <v>65</v>
      </c>
      <c r="C16" s="18">
        <v>8</v>
      </c>
      <c r="D16" s="18">
        <v>8</v>
      </c>
      <c r="E16" s="18">
        <v>12</v>
      </c>
      <c r="F16" s="18">
        <v>12</v>
      </c>
      <c r="G16" s="18">
        <v>7</v>
      </c>
      <c r="H16" s="19">
        <v>13</v>
      </c>
      <c r="I16" s="38">
        <v>3</v>
      </c>
      <c r="J16" s="52">
        <v>3</v>
      </c>
      <c r="K16" s="53">
        <v>7</v>
      </c>
      <c r="L16" s="54">
        <v>4</v>
      </c>
      <c r="M16" s="97">
        <v>77</v>
      </c>
      <c r="N16" s="77"/>
      <c r="O16" s="53"/>
      <c r="P16" s="54"/>
      <c r="Q16" s="54"/>
    </row>
    <row r="17" ht="21" customHeight="1" spans="1:17">
      <c r="A17" s="17"/>
      <c r="B17" s="14" t="s">
        <v>66</v>
      </c>
      <c r="C17" s="21">
        <v>8</v>
      </c>
      <c r="D17" s="21">
        <v>8</v>
      </c>
      <c r="E17" s="21">
        <v>11</v>
      </c>
      <c r="F17" s="21">
        <v>12</v>
      </c>
      <c r="G17" s="21">
        <v>8</v>
      </c>
      <c r="H17" s="22">
        <v>12</v>
      </c>
      <c r="I17" s="98">
        <v>3</v>
      </c>
      <c r="J17" s="99">
        <v>3</v>
      </c>
      <c r="K17" s="100">
        <v>8</v>
      </c>
      <c r="L17" s="101">
        <v>4</v>
      </c>
      <c r="M17" s="102">
        <v>77</v>
      </c>
      <c r="N17" s="77"/>
      <c r="O17" s="56"/>
      <c r="P17" s="57"/>
      <c r="Q17" s="57"/>
    </row>
    <row r="18" ht="19" customHeight="1" spans="1:17">
      <c r="A18" s="17"/>
      <c r="B18" s="85" t="s">
        <v>67</v>
      </c>
      <c r="C18" s="21">
        <v>8</v>
      </c>
      <c r="D18" s="21">
        <v>8</v>
      </c>
      <c r="E18" s="21">
        <v>12</v>
      </c>
      <c r="F18" s="21">
        <v>11</v>
      </c>
      <c r="G18" s="21">
        <v>8</v>
      </c>
      <c r="H18" s="22">
        <v>12</v>
      </c>
      <c r="I18" s="98">
        <v>3</v>
      </c>
      <c r="J18" s="58">
        <v>3</v>
      </c>
      <c r="K18" s="103">
        <v>7</v>
      </c>
      <c r="L18" s="103">
        <v>4</v>
      </c>
      <c r="M18" s="103">
        <v>76</v>
      </c>
      <c r="N18" s="104"/>
      <c r="O18" s="60"/>
      <c r="P18" s="60"/>
      <c r="Q18" s="60"/>
    </row>
    <row r="19" ht="137" customHeight="1" spans="1:17">
      <c r="A19" s="1" t="s">
        <v>68</v>
      </c>
      <c r="B19" s="65" t="s">
        <v>69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47"/>
      <c r="P19" s="25"/>
      <c r="Q19" s="25"/>
    </row>
    <row r="20" ht="64" customHeight="1" spans="1:17">
      <c r="A20" s="2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ht="15" spans="1:17">
      <c r="A21" s="25"/>
      <c r="B21" s="8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ht="15" spans="1:1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ht="15" spans="1:1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ht="49" customHeight="1" spans="1:17">
      <c r="A24" s="8"/>
      <c r="B24" s="25"/>
      <c r="C24" s="25"/>
      <c r="D24" s="8"/>
      <c r="E24" s="26"/>
      <c r="F24" s="25"/>
      <c r="G24" s="8"/>
      <c r="H24" s="8"/>
      <c r="I24" s="25"/>
      <c r="J24" s="25"/>
      <c r="K24" s="25"/>
      <c r="L24" s="25"/>
      <c r="M24" s="25"/>
      <c r="N24" s="25"/>
      <c r="O24" s="25"/>
      <c r="P24" s="25"/>
      <c r="Q24" s="25"/>
    </row>
    <row r="25" ht="15" spans="1:1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ht="15" spans="1:1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ht="63" customHeight="1" spans="1:17">
      <c r="A27" s="25"/>
      <c r="B27" s="25"/>
      <c r="C27" s="25"/>
      <c r="D27" s="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59" customHeight="1" spans="1:17">
      <c r="A28" s="25"/>
      <c r="B28" s="25"/>
      <c r="C28" s="25"/>
      <c r="D28" s="27" t="s">
        <v>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ht="9" customHeight="1" spans="1:1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ht="7" customHeight="1" spans="1:1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ht="33" customHeight="1" spans="1:1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ht="36" customHeight="1" spans="1:1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35" customHeight="1" spans="1:1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ht="357" customHeight="1" spans="1:1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ht="63" customHeight="1" spans="1:1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ht="59" customHeight="1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60" customHeight="1" spans="1:1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ht="15" spans="1:1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ht="15" spans="1:1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ht="15" spans="1:1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ht="15" spans="1:1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ht="15" spans="1:1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ht="15" spans="1:1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ht="15" spans="1:1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ht="15" spans="1:1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ht="15" spans="1:1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ht="15" spans="1:1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ht="15" spans="1:1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ht="15" spans="1:1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ht="15" spans="1:1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ht="15" spans="1:1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ht="15" spans="1:1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ht="15" spans="1:1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ht="15" spans="1:1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ht="15" spans="1:1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ht="15" spans="1:1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ht="15" spans="1:1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ht="15" spans="1:1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ht="15" spans="1:1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ht="15" spans="1:1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ht="15" spans="1:1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ht="15" spans="1:1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ht="15" spans="1:1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ht="15" spans="1:1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ht="15" spans="1:1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ht="15" spans="1:1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ht="15" spans="1:1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ht="15" spans="1:1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ht="15" spans="1:1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ht="15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ht="15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ht="15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ht="15" spans="1:1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ht="15" spans="1:1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ht="15" spans="1:1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ht="15" spans="1:1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ht="15" spans="1:1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ht="15" spans="1:1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ht="15" spans="1:1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ht="15" spans="1:1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ht="15" spans="1:1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ht="15" spans="1:1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ht="15" spans="1:1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ht="15" spans="1:1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ht="15" spans="1:1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ht="15" spans="1:1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ht="15" spans="1:1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ht="15" spans="1:1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ht="15" spans="1:1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ht="15" spans="1:1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ht="15" spans="1:1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ht="15" spans="1:1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ht="15" spans="1:1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ht="15" spans="1:1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ht="15" spans="1:1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ht="15" spans="1:1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ht="15" spans="1:1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5" spans="1:1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ht="15" spans="1:1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ht="15" spans="1:1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ht="15" spans="1:1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ht="15" spans="1:1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ht="15" spans="1:1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ht="15" spans="1:1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ht="15" spans="1:1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ht="15" spans="1:1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ht="15" spans="1:1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ht="15" spans="1:1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ht="15" spans="1:1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ht="15" spans="1:1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ht="15" spans="1:1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ht="15" spans="1:1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ht="15" spans="1:1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ht="15" spans="1:1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ht="15" spans="1:1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ht="15" spans="1:1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ht="15" spans="1: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ht="15" spans="1:1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ht="15" spans="1:1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ht="15" spans="1:1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ht="15" spans="1:1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ht="15" spans="1:1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ht="15" spans="1:1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ht="15" spans="1:1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ht="15" spans="1:1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ht="15" spans="1:1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ht="15" spans="1:1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ht="15" spans="1:1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ht="15" spans="1:1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ht="15" spans="1:1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ht="15" spans="1:1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ht="15" spans="1:1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ht="15" spans="1:1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ht="15" spans="1:1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ht="15" spans="1:1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ht="15" spans="1:1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ht="15" spans="1:1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ht="15" spans="1:1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ht="15" spans="1:1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ht="15" spans="1:1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ht="15" spans="1:1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ht="15" spans="1:1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ht="15" spans="1:1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ht="15" spans="1:1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ht="15" spans="1:1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ht="15" spans="1:1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ht="15" spans="1:1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ht="15" spans="1:1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ht="15" spans="1:1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ht="15" spans="1:1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ht="15" spans="1:1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ht="15" spans="1:1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ht="15" spans="1:1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ht="15" spans="1:1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ht="1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ht="15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ht="15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ht="15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ht="15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ht="15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ht="15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ht="15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ht="15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ht="15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ht="1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ht="15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ht="15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ht="15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ht="15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ht="15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ht="15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ht="15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ht="15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ht="15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ht="1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ht="15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ht="15" spans="1:1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ht="15" spans="1:1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ht="15" spans="1:1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ht="15" spans="1:1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ht="15" spans="1:1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ht="15" spans="1:1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ht="15" spans="1:1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ht="15" spans="1:1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ht="15" spans="1:1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ht="15" spans="1:1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ht="15" spans="1:1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ht="15" spans="1:1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ht="15" spans="1:1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ht="15" spans="1:1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ht="15" spans="1:1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ht="15" spans="1:1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ht="15" spans="1:1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ht="15" spans="1:1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ht="15" spans="1:1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ht="15" spans="1:1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ht="15" spans="1:1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ht="15" spans="1:1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ht="15" spans="1:1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ht="15" spans="1:1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ht="15" spans="1:1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</sheetData>
  <mergeCells count="14">
    <mergeCell ref="B1:D1"/>
    <mergeCell ref="E1:F1"/>
    <mergeCell ref="G1:H1"/>
    <mergeCell ref="I1:K1"/>
    <mergeCell ref="L1:N1"/>
    <mergeCell ref="B2:N2"/>
    <mergeCell ref="B3:N3"/>
    <mergeCell ref="B19:N19"/>
    <mergeCell ref="B20:C20"/>
    <mergeCell ref="A2:A4"/>
    <mergeCell ref="A5:A6"/>
    <mergeCell ref="A7:A10"/>
    <mergeCell ref="A11:A18"/>
    <mergeCell ref="N5:N1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opLeftCell="A4" workbookViewId="0">
      <selection activeCell="A1" sqref="A1"/>
    </sheetView>
  </sheetViews>
  <sheetFormatPr defaultColWidth="10" defaultRowHeight="14.4"/>
  <cols>
    <col min="1" max="1" width="21.712962962963" customWidth="1"/>
    <col min="2" max="2" width="17.1388888888889" customWidth="1"/>
    <col min="3" max="8" width="12.1388888888889" customWidth="1"/>
    <col min="9" max="9" width="15.5740740740741" customWidth="1"/>
    <col min="10" max="10" width="16" customWidth="1"/>
    <col min="11" max="14" width="12.1388888888889" customWidth="1"/>
    <col min="15" max="15" width="77.287037037037" customWidth="1"/>
    <col min="16" max="16" width="21" customWidth="1"/>
    <col min="17" max="17" width="22.287037037037" customWidth="1"/>
  </cols>
  <sheetData>
    <row r="1" ht="52" customHeight="1" spans="1:17">
      <c r="A1" s="1" t="s">
        <v>31</v>
      </c>
      <c r="B1" s="2" t="s">
        <v>2</v>
      </c>
      <c r="C1" s="3"/>
      <c r="D1" s="3"/>
      <c r="E1" s="4" t="s">
        <v>32</v>
      </c>
      <c r="F1" s="4"/>
      <c r="G1" s="4">
        <v>5</v>
      </c>
      <c r="H1" s="4"/>
      <c r="I1" s="28" t="s">
        <v>33</v>
      </c>
      <c r="J1" s="29"/>
      <c r="K1" s="29"/>
      <c r="L1" s="28" t="s">
        <v>34</v>
      </c>
      <c r="M1" s="29"/>
      <c r="N1" s="67"/>
      <c r="O1" s="30"/>
      <c r="P1" s="30"/>
      <c r="Q1" s="30"/>
    </row>
    <row r="2" ht="45" customHeight="1" spans="1:17">
      <c r="A2" s="61" t="s">
        <v>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8"/>
      <c r="O2" s="32"/>
      <c r="P2" s="32"/>
      <c r="Q2" s="32"/>
    </row>
    <row r="3" ht="39" customHeight="1" spans="1:17">
      <c r="A3" s="8"/>
      <c r="B3" s="9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69"/>
      <c r="O3" s="32"/>
      <c r="P3" s="32"/>
      <c r="Q3" s="32"/>
    </row>
    <row r="4" ht="71" customHeight="1" spans="1:17">
      <c r="A4" s="10"/>
      <c r="B4" s="9"/>
      <c r="C4" s="62" t="s">
        <v>37</v>
      </c>
      <c r="D4" s="62" t="s">
        <v>71</v>
      </c>
      <c r="E4" s="62" t="s">
        <v>72</v>
      </c>
      <c r="F4" s="62" t="s">
        <v>73</v>
      </c>
      <c r="G4" s="62" t="s">
        <v>41</v>
      </c>
      <c r="H4" s="62" t="s">
        <v>74</v>
      </c>
      <c r="I4" s="70" t="s">
        <v>75</v>
      </c>
      <c r="J4" s="62" t="s">
        <v>76</v>
      </c>
      <c r="K4" s="71" t="s">
        <v>77</v>
      </c>
      <c r="L4" s="71" t="s">
        <v>46</v>
      </c>
      <c r="M4" s="72" t="s">
        <v>47</v>
      </c>
      <c r="N4" s="72" t="s">
        <v>48</v>
      </c>
      <c r="O4" s="71" t="s">
        <v>49</v>
      </c>
      <c r="P4" s="73"/>
      <c r="Q4" s="73"/>
    </row>
    <row r="5" ht="20" customHeight="1" spans="1:17">
      <c r="A5" s="1" t="s">
        <v>50</v>
      </c>
      <c r="B5" s="14" t="s">
        <v>51</v>
      </c>
      <c r="C5" s="18">
        <v>6.5</v>
      </c>
      <c r="D5" s="18"/>
      <c r="E5" s="18">
        <v>10</v>
      </c>
      <c r="F5" s="18">
        <v>13</v>
      </c>
      <c r="G5" s="18">
        <v>8</v>
      </c>
      <c r="H5" s="19">
        <v>14</v>
      </c>
      <c r="I5" s="38">
        <v>3.5</v>
      </c>
      <c r="J5" s="74">
        <v>4</v>
      </c>
      <c r="K5" s="29">
        <v>8</v>
      </c>
      <c r="L5" s="29">
        <v>3.5</v>
      </c>
      <c r="M5" s="51">
        <f t="shared" ref="M5:M18" si="0">SUM(C5:L5)</f>
        <v>70.5</v>
      </c>
      <c r="N5" s="75">
        <f>SUM(M5:M6)*0.4/2+SUM(M7:M10)*0.35/3+SUM(M11:M18)*0.25/8</f>
        <v>74.8083333333333</v>
      </c>
      <c r="O5" s="76" t="s">
        <v>78</v>
      </c>
      <c r="P5" s="77"/>
      <c r="Q5" s="77"/>
    </row>
    <row r="6" ht="20" customHeight="1" spans="1:17">
      <c r="A6" s="63"/>
      <c r="B6" s="14" t="s">
        <v>53</v>
      </c>
      <c r="C6" s="18">
        <v>7</v>
      </c>
      <c r="D6" s="18">
        <v>7</v>
      </c>
      <c r="E6" s="18">
        <v>12</v>
      </c>
      <c r="F6" s="18">
        <v>12</v>
      </c>
      <c r="G6" s="18">
        <v>8</v>
      </c>
      <c r="H6" s="19">
        <v>12</v>
      </c>
      <c r="I6" s="38">
        <v>3</v>
      </c>
      <c r="J6" s="42">
        <v>4</v>
      </c>
      <c r="K6" s="29">
        <v>8</v>
      </c>
      <c r="L6" s="29">
        <v>4</v>
      </c>
      <c r="M6" s="51">
        <f t="shared" si="0"/>
        <v>77</v>
      </c>
      <c r="N6" s="78"/>
      <c r="O6" s="79" t="s">
        <v>79</v>
      </c>
      <c r="P6" s="29"/>
      <c r="Q6" s="29"/>
    </row>
    <row r="7" ht="20" customHeight="1" spans="1:17">
      <c r="A7" s="1" t="s">
        <v>54</v>
      </c>
      <c r="B7" s="14" t="s">
        <v>55</v>
      </c>
      <c r="C7" s="18">
        <v>6</v>
      </c>
      <c r="D7" s="18">
        <v>7</v>
      </c>
      <c r="E7" s="18">
        <v>11</v>
      </c>
      <c r="F7" s="18">
        <v>12</v>
      </c>
      <c r="G7" s="18">
        <v>6</v>
      </c>
      <c r="H7" s="19">
        <v>12</v>
      </c>
      <c r="I7" s="38">
        <v>3.5</v>
      </c>
      <c r="J7" s="45">
        <v>4</v>
      </c>
      <c r="K7" s="47">
        <v>7</v>
      </c>
      <c r="L7" s="47">
        <v>4</v>
      </c>
      <c r="M7" s="51">
        <f t="shared" si="0"/>
        <v>72.5</v>
      </c>
      <c r="N7" s="78"/>
      <c r="O7" s="47"/>
      <c r="P7" s="47"/>
      <c r="Q7" s="47"/>
    </row>
    <row r="8" ht="20" customHeight="1" spans="1:17">
      <c r="A8" s="63"/>
      <c r="B8" s="14" t="s">
        <v>56</v>
      </c>
      <c r="C8" s="18">
        <v>7</v>
      </c>
      <c r="D8" s="18">
        <v>6</v>
      </c>
      <c r="E8" s="18">
        <v>11</v>
      </c>
      <c r="F8" s="18">
        <v>13</v>
      </c>
      <c r="G8" s="18">
        <v>7</v>
      </c>
      <c r="H8" s="19">
        <v>13</v>
      </c>
      <c r="I8" s="38">
        <v>3</v>
      </c>
      <c r="J8" s="45">
        <v>4</v>
      </c>
      <c r="K8" s="47">
        <v>7</v>
      </c>
      <c r="L8" s="47">
        <v>3</v>
      </c>
      <c r="M8" s="51">
        <f t="shared" si="0"/>
        <v>74</v>
      </c>
      <c r="N8" s="78"/>
      <c r="O8" s="80" t="s">
        <v>70</v>
      </c>
      <c r="P8" s="47"/>
      <c r="Q8" s="47"/>
    </row>
    <row r="9" ht="20" customHeight="1" spans="1:17">
      <c r="A9" s="63"/>
      <c r="B9" s="14" t="s">
        <v>57</v>
      </c>
      <c r="C9" s="18"/>
      <c r="D9" s="18"/>
      <c r="E9" s="18"/>
      <c r="F9" s="18"/>
      <c r="G9" s="18"/>
      <c r="H9" s="19"/>
      <c r="I9" s="38"/>
      <c r="J9" s="42"/>
      <c r="K9" s="51"/>
      <c r="L9" s="51"/>
      <c r="M9" s="51">
        <f t="shared" si="0"/>
        <v>0</v>
      </c>
      <c r="N9" s="78"/>
      <c r="O9" s="51"/>
      <c r="P9" s="51"/>
      <c r="Q9" s="51"/>
    </row>
    <row r="10" ht="20" customHeight="1" spans="1:17">
      <c r="A10" s="63"/>
      <c r="B10" s="14" t="s">
        <v>58</v>
      </c>
      <c r="C10" s="18">
        <v>6</v>
      </c>
      <c r="D10" s="18">
        <v>7</v>
      </c>
      <c r="E10" s="18">
        <v>12</v>
      </c>
      <c r="F10" s="18">
        <v>13</v>
      </c>
      <c r="G10" s="18">
        <v>7</v>
      </c>
      <c r="H10" s="19">
        <v>14</v>
      </c>
      <c r="I10" s="38">
        <v>4</v>
      </c>
      <c r="J10" s="42">
        <v>4</v>
      </c>
      <c r="K10" s="51">
        <v>8</v>
      </c>
      <c r="L10" s="51">
        <v>4</v>
      </c>
      <c r="M10" s="51">
        <f t="shared" si="0"/>
        <v>79</v>
      </c>
      <c r="N10" s="78"/>
      <c r="O10" s="51"/>
      <c r="P10" s="51"/>
      <c r="Q10" s="51"/>
    </row>
    <row r="11" ht="20" customHeight="1" spans="1:17">
      <c r="A11" s="63" t="s">
        <v>59</v>
      </c>
      <c r="B11" s="14" t="s">
        <v>60</v>
      </c>
      <c r="C11" s="18">
        <v>6</v>
      </c>
      <c r="D11" s="18">
        <v>7</v>
      </c>
      <c r="E11" s="18">
        <v>11</v>
      </c>
      <c r="F11" s="18">
        <v>12</v>
      </c>
      <c r="G11" s="18">
        <v>7</v>
      </c>
      <c r="H11" s="19">
        <v>13</v>
      </c>
      <c r="I11" s="38">
        <v>4</v>
      </c>
      <c r="J11" s="42">
        <v>4</v>
      </c>
      <c r="K11" s="51">
        <v>7</v>
      </c>
      <c r="L11" s="51">
        <v>4</v>
      </c>
      <c r="M11" s="51">
        <f t="shared" si="0"/>
        <v>75</v>
      </c>
      <c r="N11" s="78"/>
      <c r="O11" s="51"/>
      <c r="P11" s="51"/>
      <c r="Q11" s="51"/>
    </row>
    <row r="12" ht="20" customHeight="1" spans="1:17">
      <c r="A12" s="63"/>
      <c r="B12" s="14" t="s">
        <v>61</v>
      </c>
      <c r="C12" s="18">
        <v>6</v>
      </c>
      <c r="D12" s="18">
        <v>7</v>
      </c>
      <c r="E12" s="18">
        <v>11</v>
      </c>
      <c r="F12" s="18">
        <v>12</v>
      </c>
      <c r="G12" s="18">
        <v>7</v>
      </c>
      <c r="H12" s="19">
        <v>13</v>
      </c>
      <c r="I12" s="38">
        <v>4</v>
      </c>
      <c r="J12" s="42">
        <v>4</v>
      </c>
      <c r="K12" s="51">
        <v>7</v>
      </c>
      <c r="L12" s="51">
        <v>4</v>
      </c>
      <c r="M12" s="51">
        <f t="shared" si="0"/>
        <v>75</v>
      </c>
      <c r="N12" s="78"/>
      <c r="O12" s="51"/>
      <c r="P12" s="51"/>
      <c r="Q12" s="51"/>
    </row>
    <row r="13" ht="20" customHeight="1" spans="1:17">
      <c r="A13" s="63"/>
      <c r="B13" s="14" t="s">
        <v>62</v>
      </c>
      <c r="C13" s="18">
        <v>6</v>
      </c>
      <c r="D13" s="18">
        <v>7</v>
      </c>
      <c r="E13" s="18">
        <v>12</v>
      </c>
      <c r="F13" s="18">
        <v>13</v>
      </c>
      <c r="G13" s="18">
        <v>6</v>
      </c>
      <c r="H13" s="19">
        <v>13</v>
      </c>
      <c r="I13" s="38">
        <v>4</v>
      </c>
      <c r="J13" s="42">
        <v>4</v>
      </c>
      <c r="K13" s="51">
        <v>7</v>
      </c>
      <c r="L13" s="51">
        <v>4</v>
      </c>
      <c r="M13" s="51">
        <f t="shared" si="0"/>
        <v>76</v>
      </c>
      <c r="N13" s="78"/>
      <c r="O13" s="51"/>
      <c r="P13" s="51"/>
      <c r="Q13" s="51"/>
    </row>
    <row r="14" ht="20" customHeight="1" spans="1:17">
      <c r="A14" s="63"/>
      <c r="B14" s="14" t="s">
        <v>63</v>
      </c>
      <c r="C14" s="18">
        <v>7</v>
      </c>
      <c r="D14" s="18">
        <v>7</v>
      </c>
      <c r="E14" s="18">
        <v>12</v>
      </c>
      <c r="F14" s="18">
        <v>12</v>
      </c>
      <c r="G14" s="18">
        <v>7</v>
      </c>
      <c r="H14" s="19">
        <v>13</v>
      </c>
      <c r="I14" s="38">
        <v>4</v>
      </c>
      <c r="J14" s="42">
        <v>4</v>
      </c>
      <c r="K14" s="51">
        <v>7</v>
      </c>
      <c r="L14" s="51">
        <v>4</v>
      </c>
      <c r="M14" s="51">
        <f t="shared" si="0"/>
        <v>77</v>
      </c>
      <c r="N14" s="78"/>
      <c r="O14" s="51"/>
      <c r="P14" s="51"/>
      <c r="Q14" s="51"/>
    </row>
    <row r="15" ht="19" customHeight="1" spans="1:17">
      <c r="A15" s="63"/>
      <c r="B15" s="14" t="s">
        <v>64</v>
      </c>
      <c r="C15" s="18">
        <v>6</v>
      </c>
      <c r="D15" s="18">
        <v>7</v>
      </c>
      <c r="E15" s="18">
        <v>11</v>
      </c>
      <c r="F15" s="18">
        <v>13</v>
      </c>
      <c r="G15" s="18">
        <v>7</v>
      </c>
      <c r="H15" s="19">
        <v>13</v>
      </c>
      <c r="I15" s="38">
        <v>3</v>
      </c>
      <c r="J15" s="42">
        <v>4</v>
      </c>
      <c r="K15" s="51">
        <v>7</v>
      </c>
      <c r="L15" s="51">
        <v>4</v>
      </c>
      <c r="M15" s="51">
        <f t="shared" si="0"/>
        <v>75</v>
      </c>
      <c r="N15" s="78"/>
      <c r="O15" s="51"/>
      <c r="P15" s="51"/>
      <c r="Q15" s="51"/>
    </row>
    <row r="16" ht="23" customHeight="1" spans="1:17">
      <c r="A16" s="63"/>
      <c r="B16" s="14" t="s">
        <v>65</v>
      </c>
      <c r="C16" s="18">
        <v>7</v>
      </c>
      <c r="D16" s="18">
        <v>7</v>
      </c>
      <c r="E16" s="18">
        <v>13</v>
      </c>
      <c r="F16" s="18">
        <v>12</v>
      </c>
      <c r="G16" s="18">
        <v>7</v>
      </c>
      <c r="H16" s="19">
        <v>13</v>
      </c>
      <c r="I16" s="38">
        <v>4</v>
      </c>
      <c r="J16" s="52">
        <v>4</v>
      </c>
      <c r="K16" s="54">
        <v>7</v>
      </c>
      <c r="L16" s="54">
        <v>4</v>
      </c>
      <c r="M16" s="51">
        <f t="shared" si="0"/>
        <v>78</v>
      </c>
      <c r="N16" s="78"/>
      <c r="O16" s="54"/>
      <c r="P16" s="54"/>
      <c r="Q16" s="54"/>
    </row>
    <row r="17" ht="20" customHeight="1" spans="1:17">
      <c r="A17" s="63"/>
      <c r="B17" s="14" t="s">
        <v>66</v>
      </c>
      <c r="C17" s="18">
        <v>7</v>
      </c>
      <c r="D17" s="18">
        <v>7</v>
      </c>
      <c r="E17" s="18">
        <v>12</v>
      </c>
      <c r="F17" s="18">
        <v>12</v>
      </c>
      <c r="G17" s="18">
        <v>7</v>
      </c>
      <c r="H17" s="19">
        <v>13</v>
      </c>
      <c r="I17" s="38">
        <v>4</v>
      </c>
      <c r="J17" s="55">
        <v>4</v>
      </c>
      <c r="K17" s="57">
        <v>7</v>
      </c>
      <c r="L17" s="57">
        <v>4</v>
      </c>
      <c r="M17" s="51">
        <f t="shared" si="0"/>
        <v>77</v>
      </c>
      <c r="N17" s="78"/>
      <c r="O17" s="57"/>
      <c r="P17" s="57"/>
      <c r="Q17" s="57"/>
    </row>
    <row r="18" ht="17" customHeight="1" spans="1:17">
      <c r="A18" s="63"/>
      <c r="B18" s="64" t="s">
        <v>67</v>
      </c>
      <c r="C18" s="18">
        <v>6</v>
      </c>
      <c r="D18" s="18">
        <v>7</v>
      </c>
      <c r="E18" s="18">
        <v>11</v>
      </c>
      <c r="F18" s="18">
        <v>12</v>
      </c>
      <c r="G18" s="18">
        <v>8</v>
      </c>
      <c r="H18" s="19">
        <v>13</v>
      </c>
      <c r="I18" s="38">
        <v>3</v>
      </c>
      <c r="J18" s="7">
        <v>4</v>
      </c>
      <c r="K18" s="9">
        <v>7</v>
      </c>
      <c r="L18" s="9">
        <v>4</v>
      </c>
      <c r="M18" s="51">
        <f t="shared" si="0"/>
        <v>75</v>
      </c>
      <c r="N18" s="81"/>
      <c r="O18" s="9"/>
      <c r="P18" s="9"/>
      <c r="Q18" s="9"/>
    </row>
    <row r="19" ht="175" customHeight="1" spans="1:17">
      <c r="A19" s="1" t="s">
        <v>68</v>
      </c>
      <c r="B19" s="65" t="s">
        <v>69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47"/>
      <c r="P19" s="47"/>
      <c r="Q19" s="47"/>
    </row>
    <row r="20" ht="77" customHeight="1" spans="1:17">
      <c r="A20" s="2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ht="15" spans="1:1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ht="15" spans="1:1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ht="15" spans="1:1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ht="57" customHeight="1" spans="1:17">
      <c r="A24" s="8"/>
      <c r="B24" s="25"/>
      <c r="C24" s="25"/>
      <c r="D24" s="8"/>
      <c r="E24" s="26"/>
      <c r="F24" s="25"/>
      <c r="G24" s="8"/>
      <c r="H24" s="8"/>
      <c r="I24" s="25"/>
      <c r="J24" s="25"/>
      <c r="K24" s="25"/>
      <c r="L24" s="25"/>
      <c r="M24" s="25"/>
      <c r="N24" s="25"/>
      <c r="O24" s="25"/>
      <c r="P24" s="25"/>
      <c r="Q24" s="25"/>
    </row>
    <row r="25" ht="15" spans="1:1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ht="15" spans="1:1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ht="76" customHeight="1" spans="1:17">
      <c r="A27" s="25"/>
      <c r="B27" s="25"/>
      <c r="C27" s="25"/>
      <c r="D27" s="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71" customHeight="1" spans="1:17">
      <c r="A28" s="25"/>
      <c r="B28" s="25"/>
      <c r="C28" s="25"/>
      <c r="D28" s="27" t="s">
        <v>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ht="4" customHeight="1" spans="1:1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ht="1" customHeight="1" spans="1:1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ht="36" customHeight="1" spans="1:1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ht="40" customHeight="1" spans="1:1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39" customHeight="1" spans="1:1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ht="409.5" customHeight="1" spans="1:1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ht="76" customHeight="1" spans="1:1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ht="71" customHeight="1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72" customHeight="1" spans="1:1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ht="15" spans="1:1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ht="15" spans="1:1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ht="15" spans="1:1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ht="15" spans="1:1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ht="15" spans="1:1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ht="15" spans="1:1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ht="15" spans="1:1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ht="15" spans="1:1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ht="15" spans="1:1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ht="15" spans="1:1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ht="15" spans="1:1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ht="15" spans="1:1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ht="15" spans="1:1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ht="15" spans="1:1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ht="15" spans="1:1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ht="15" spans="1:1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ht="15" spans="1:1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ht="15" spans="1:1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ht="15" spans="1:1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ht="15" spans="1:1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ht="15" spans="1:1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ht="15" spans="1:1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ht="15" spans="1:1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ht="15" spans="1:1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ht="15" spans="1:1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ht="15" spans="1:1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ht="15" spans="1:1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ht="15" spans="1:1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ht="15" spans="1:1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ht="15" spans="1:1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ht="15" spans="1:1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ht="15" spans="1:1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ht="15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ht="15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ht="15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ht="15" spans="1:1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ht="15" spans="1:1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ht="15" spans="1:1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ht="15" spans="1:1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ht="15" spans="1:1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ht="15" spans="1:1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ht="15" spans="1:1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ht="15" spans="1:1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ht="15" spans="1:1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ht="15" spans="1:1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ht="15" spans="1:1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ht="15" spans="1:1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ht="15" spans="1:1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ht="15" spans="1:1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ht="15" spans="1:1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ht="15" spans="1:1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ht="15" spans="1:1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ht="15" spans="1:1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ht="15" spans="1:1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ht="15" spans="1:1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ht="15" spans="1:1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ht="15" spans="1:1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ht="15" spans="1:1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ht="15" spans="1:1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ht="15" spans="1:1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5" spans="1:1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ht="15" spans="1:1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ht="15" spans="1:1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ht="15" spans="1:1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ht="15" spans="1:1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ht="15" spans="1:1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ht="15" spans="1:1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ht="15" spans="1:1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ht="15" spans="1:1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ht="15" spans="1:1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ht="15" spans="1:1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ht="15" spans="1:1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ht="15" spans="1:1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ht="15" spans="1:1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ht="15" spans="1:1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ht="15" spans="1:1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ht="15" spans="1:1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ht="15" spans="1:1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ht="15" spans="1:1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ht="15" spans="1: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ht="15" spans="1:1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ht="15" spans="1:1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ht="15" spans="1:1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ht="15" spans="1:1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ht="15" spans="1:1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ht="15" spans="1:1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ht="15" spans="1:1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ht="15" spans="1:1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ht="15" spans="1:1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ht="15" spans="1:1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ht="15" spans="1:1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ht="15" spans="1:1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ht="15" spans="1:1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ht="15" spans="1:1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ht="15" spans="1:1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ht="15" spans="1:1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ht="15" spans="1:1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ht="15" spans="1:1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ht="15" spans="1:1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ht="15" spans="1:1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ht="15" spans="1:1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ht="15" spans="1:1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ht="15" spans="1:1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ht="15" spans="1:1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ht="15" spans="1:1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ht="15" spans="1:1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ht="15" spans="1:1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ht="15" spans="1:1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ht="15" spans="1:1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ht="15" spans="1:1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ht="15" spans="1:1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ht="15" spans="1:1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ht="15" spans="1:1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ht="15" spans="1:1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ht="15" spans="1:1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ht="15" spans="1:1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ht="15" spans="1:1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ht="1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ht="15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ht="15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ht="15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ht="15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ht="15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ht="15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ht="15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ht="15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ht="15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ht="1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ht="15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ht="15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ht="15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ht="15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ht="15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ht="15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ht="15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ht="15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ht="15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ht="1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ht="15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ht="15" spans="1:1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ht="15" spans="1:1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ht="15" spans="1:1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ht="15" spans="1:1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ht="15" spans="1:1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ht="15" spans="1:1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ht="15" spans="1:1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ht="15" spans="1:1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ht="15" spans="1:1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ht="15" spans="1:1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ht="15" spans="1:1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ht="15" spans="1:1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ht="15" spans="1:1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ht="15" spans="1:1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ht="15" spans="1:1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ht="15" spans="1:1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ht="15" spans="1:1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ht="15" spans="1:1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ht="15" spans="1:1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ht="15" spans="1:1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ht="15" spans="1:1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ht="15" spans="1:1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ht="15" spans="1:1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ht="15" spans="1:1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ht="15" spans="1:1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</sheetData>
  <mergeCells count="14">
    <mergeCell ref="B1:D1"/>
    <mergeCell ref="E1:F1"/>
    <mergeCell ref="G1:H1"/>
    <mergeCell ref="I1:K1"/>
    <mergeCell ref="L1:N1"/>
    <mergeCell ref="B2:N2"/>
    <mergeCell ref="B3:N3"/>
    <mergeCell ref="B19:N19"/>
    <mergeCell ref="B20:C20"/>
    <mergeCell ref="A2:A4"/>
    <mergeCell ref="A5:A6"/>
    <mergeCell ref="A7:A10"/>
    <mergeCell ref="A11:A18"/>
    <mergeCell ref="N5:N1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workbookViewId="0">
      <selection activeCell="L4" sqref="L4"/>
    </sheetView>
  </sheetViews>
  <sheetFormatPr defaultColWidth="10" defaultRowHeight="14.4"/>
  <cols>
    <col min="1" max="1" width="22.4259259259259" customWidth="1"/>
    <col min="2" max="2" width="17.4259259259259" customWidth="1"/>
    <col min="3" max="14" width="11.8518518518519" customWidth="1"/>
    <col min="15" max="15" width="83.712962962963" customWidth="1"/>
    <col min="16" max="16" width="21.5740740740741" customWidth="1"/>
    <col min="17" max="17" width="23" customWidth="1"/>
  </cols>
  <sheetData>
    <row r="1" ht="45" customHeight="1" spans="1:17">
      <c r="A1" s="1" t="s">
        <v>31</v>
      </c>
      <c r="B1" s="2" t="s">
        <v>2</v>
      </c>
      <c r="C1" s="3"/>
      <c r="D1" s="3"/>
      <c r="E1" s="4" t="s">
        <v>32</v>
      </c>
      <c r="F1" s="4"/>
      <c r="G1" s="4">
        <v>5</v>
      </c>
      <c r="H1" s="4"/>
      <c r="I1" s="28" t="s">
        <v>33</v>
      </c>
      <c r="J1" s="29"/>
      <c r="K1" s="29"/>
      <c r="L1" s="28" t="s">
        <v>34</v>
      </c>
      <c r="M1" s="29"/>
      <c r="N1" s="29"/>
      <c r="O1" s="30"/>
      <c r="P1" s="31"/>
      <c r="Q1" s="30"/>
    </row>
    <row r="2" ht="40" customHeight="1" spans="1:17">
      <c r="A2" s="5" t="s">
        <v>35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32"/>
      <c r="P2" s="33"/>
      <c r="Q2" s="33"/>
    </row>
    <row r="3" ht="35" customHeight="1" spans="1:17">
      <c r="A3" s="8"/>
      <c r="B3" s="9" t="s">
        <v>7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2"/>
      <c r="P3" s="33"/>
      <c r="Q3" s="33"/>
    </row>
    <row r="4" ht="59" customHeight="1" spans="1:17">
      <c r="A4" s="10"/>
      <c r="B4" s="11"/>
      <c r="C4" s="12" t="s">
        <v>37</v>
      </c>
      <c r="D4" s="13" t="s">
        <v>80</v>
      </c>
      <c r="E4" s="13" t="s">
        <v>81</v>
      </c>
      <c r="F4" s="13" t="s">
        <v>82</v>
      </c>
      <c r="G4" s="13" t="s">
        <v>83</v>
      </c>
      <c r="H4" s="13" t="s">
        <v>84</v>
      </c>
      <c r="I4" s="13" t="s">
        <v>85</v>
      </c>
      <c r="J4" s="13" t="s">
        <v>86</v>
      </c>
      <c r="K4" s="34" t="s">
        <v>87</v>
      </c>
      <c r="L4" s="35" t="s">
        <v>88</v>
      </c>
      <c r="M4" s="36" t="s">
        <v>47</v>
      </c>
      <c r="N4" s="36" t="s">
        <v>48</v>
      </c>
      <c r="O4" s="35" t="s">
        <v>49</v>
      </c>
      <c r="P4" s="37"/>
      <c r="Q4" s="37"/>
    </row>
    <row r="5" ht="21" customHeight="1" spans="1:17">
      <c r="A5" s="4" t="s">
        <v>50</v>
      </c>
      <c r="B5" s="14" t="s">
        <v>51</v>
      </c>
      <c r="C5" s="15"/>
      <c r="D5" s="15"/>
      <c r="E5" s="15"/>
      <c r="F5" s="15"/>
      <c r="G5" s="15"/>
      <c r="H5" s="16"/>
      <c r="I5" s="38"/>
      <c r="J5" s="39"/>
      <c r="K5" s="40"/>
      <c r="L5" s="40"/>
      <c r="M5" s="40">
        <f t="shared" ref="M5:M18" si="0">SUM(C5:L5)</f>
        <v>0</v>
      </c>
      <c r="N5" s="40">
        <f>SUM(M5:M6)*0.4/2+SUM(M7:M10)*0.35/4+SUM(M11:M18)*0.25/8</f>
        <v>0</v>
      </c>
      <c r="O5" s="40"/>
      <c r="P5" s="41"/>
      <c r="Q5" s="41"/>
    </row>
    <row r="6" ht="21" customHeight="1" spans="1:17">
      <c r="A6" s="17"/>
      <c r="B6" s="14" t="s">
        <v>53</v>
      </c>
      <c r="C6" s="18"/>
      <c r="D6" s="18"/>
      <c r="E6" s="18"/>
      <c r="F6" s="18"/>
      <c r="G6" s="18"/>
      <c r="H6" s="19"/>
      <c r="I6" s="38"/>
      <c r="J6" s="42"/>
      <c r="K6" s="43"/>
      <c r="L6" s="44"/>
      <c r="M6" s="40">
        <f t="shared" si="0"/>
        <v>0</v>
      </c>
      <c r="N6" s="40"/>
      <c r="O6" s="43"/>
      <c r="P6" s="44"/>
      <c r="Q6" s="44"/>
    </row>
    <row r="7" ht="21" customHeight="1" spans="1:17">
      <c r="A7" s="4" t="s">
        <v>54</v>
      </c>
      <c r="B7" s="14" t="s">
        <v>55</v>
      </c>
      <c r="C7" s="18"/>
      <c r="D7" s="18"/>
      <c r="E7" s="18"/>
      <c r="F7" s="18"/>
      <c r="G7" s="18"/>
      <c r="H7" s="19"/>
      <c r="I7" s="38"/>
      <c r="J7" s="45"/>
      <c r="K7" s="46"/>
      <c r="L7" s="47"/>
      <c r="M7" s="40">
        <f t="shared" si="0"/>
        <v>0</v>
      </c>
      <c r="N7" s="40"/>
      <c r="O7" s="46"/>
      <c r="P7" s="47"/>
      <c r="Q7" s="47"/>
    </row>
    <row r="8" ht="21" customHeight="1" spans="1:17">
      <c r="A8" s="17"/>
      <c r="B8" s="14" t="s">
        <v>56</v>
      </c>
      <c r="C8" s="18"/>
      <c r="D8" s="18"/>
      <c r="E8" s="18"/>
      <c r="F8" s="18"/>
      <c r="G8" s="18"/>
      <c r="H8" s="19"/>
      <c r="I8" s="38"/>
      <c r="J8" s="45"/>
      <c r="K8" s="46"/>
      <c r="L8" s="47"/>
      <c r="M8" s="40">
        <f t="shared" si="0"/>
        <v>0</v>
      </c>
      <c r="N8" s="40"/>
      <c r="O8" s="46"/>
      <c r="P8" s="47"/>
      <c r="Q8" s="47"/>
    </row>
    <row r="9" ht="21" customHeight="1" spans="1:17">
      <c r="A9" s="17"/>
      <c r="B9" s="14" t="s">
        <v>57</v>
      </c>
      <c r="C9" s="18"/>
      <c r="D9" s="18"/>
      <c r="E9" s="18"/>
      <c r="F9" s="18"/>
      <c r="G9" s="18"/>
      <c r="H9" s="19"/>
      <c r="I9" s="38"/>
      <c r="J9" s="42"/>
      <c r="K9" s="48"/>
      <c r="L9" s="49"/>
      <c r="M9" s="40">
        <f t="shared" si="0"/>
        <v>0</v>
      </c>
      <c r="N9" s="40"/>
      <c r="O9" s="48"/>
      <c r="P9" s="49"/>
      <c r="Q9" s="49"/>
    </row>
    <row r="10" ht="21" customHeight="1" spans="1:17">
      <c r="A10" s="17"/>
      <c r="B10" s="14" t="s">
        <v>89</v>
      </c>
      <c r="C10" s="18"/>
      <c r="D10" s="18"/>
      <c r="E10" s="18"/>
      <c r="F10" s="18"/>
      <c r="G10" s="18"/>
      <c r="H10" s="19"/>
      <c r="I10" s="38"/>
      <c r="J10" s="42"/>
      <c r="K10" s="50"/>
      <c r="L10" s="51"/>
      <c r="M10" s="40">
        <f t="shared" si="0"/>
        <v>0</v>
      </c>
      <c r="N10" s="40"/>
      <c r="O10" s="50"/>
      <c r="P10" s="51"/>
      <c r="Q10" s="51"/>
    </row>
    <row r="11" ht="21" customHeight="1" spans="1:17">
      <c r="A11" s="17" t="s">
        <v>59</v>
      </c>
      <c r="B11" s="14" t="s">
        <v>60</v>
      </c>
      <c r="C11" s="18"/>
      <c r="D11" s="18"/>
      <c r="E11" s="18"/>
      <c r="F11" s="18"/>
      <c r="G11" s="18"/>
      <c r="H11" s="19"/>
      <c r="I11" s="38"/>
      <c r="J11" s="42"/>
      <c r="K11" s="50"/>
      <c r="L11" s="51"/>
      <c r="M11" s="40">
        <f t="shared" si="0"/>
        <v>0</v>
      </c>
      <c r="N11" s="40"/>
      <c r="O11" s="50"/>
      <c r="P11" s="51"/>
      <c r="Q11" s="51"/>
    </row>
    <row r="12" ht="21" customHeight="1" spans="1:17">
      <c r="A12" s="17"/>
      <c r="B12" s="14" t="s">
        <v>61</v>
      </c>
      <c r="C12" s="18"/>
      <c r="D12" s="18"/>
      <c r="E12" s="18"/>
      <c r="F12" s="18"/>
      <c r="G12" s="18"/>
      <c r="H12" s="19"/>
      <c r="I12" s="38"/>
      <c r="J12" s="42"/>
      <c r="K12" s="50"/>
      <c r="L12" s="51"/>
      <c r="M12" s="40">
        <f t="shared" si="0"/>
        <v>0</v>
      </c>
      <c r="N12" s="40"/>
      <c r="O12" s="50"/>
      <c r="P12" s="51"/>
      <c r="Q12" s="51"/>
    </row>
    <row r="13" ht="21" customHeight="1" spans="1:17">
      <c r="A13" s="17"/>
      <c r="B13" s="14" t="s">
        <v>62</v>
      </c>
      <c r="C13" s="18"/>
      <c r="D13" s="18"/>
      <c r="E13" s="18"/>
      <c r="F13" s="18"/>
      <c r="G13" s="18"/>
      <c r="H13" s="19"/>
      <c r="I13" s="38"/>
      <c r="J13" s="42"/>
      <c r="K13" s="50"/>
      <c r="L13" s="51"/>
      <c r="M13" s="40">
        <f t="shared" si="0"/>
        <v>0</v>
      </c>
      <c r="N13" s="40"/>
      <c r="O13" s="50"/>
      <c r="P13" s="51"/>
      <c r="Q13" s="51"/>
    </row>
    <row r="14" ht="21" customHeight="1" spans="1:17">
      <c r="A14" s="17"/>
      <c r="B14" s="14" t="s">
        <v>63</v>
      </c>
      <c r="C14" s="18"/>
      <c r="D14" s="18"/>
      <c r="E14" s="18"/>
      <c r="F14" s="18"/>
      <c r="G14" s="18"/>
      <c r="H14" s="19"/>
      <c r="I14" s="38"/>
      <c r="J14" s="42"/>
      <c r="K14" s="50"/>
      <c r="L14" s="51"/>
      <c r="M14" s="40">
        <f t="shared" si="0"/>
        <v>0</v>
      </c>
      <c r="N14" s="40"/>
      <c r="O14" s="50"/>
      <c r="P14" s="51"/>
      <c r="Q14" s="51"/>
    </row>
    <row r="15" ht="20" customHeight="1" spans="1:17">
      <c r="A15" s="17"/>
      <c r="B15" s="14" t="s">
        <v>64</v>
      </c>
      <c r="C15" s="18"/>
      <c r="D15" s="18"/>
      <c r="E15" s="18"/>
      <c r="F15" s="18"/>
      <c r="G15" s="18"/>
      <c r="H15" s="19"/>
      <c r="I15" s="38"/>
      <c r="J15" s="42"/>
      <c r="K15" s="50"/>
      <c r="L15" s="51"/>
      <c r="M15" s="40">
        <f t="shared" si="0"/>
        <v>0</v>
      </c>
      <c r="N15" s="40"/>
      <c r="O15" s="50"/>
      <c r="P15" s="51"/>
      <c r="Q15" s="51"/>
    </row>
    <row r="16" ht="23" customHeight="1" spans="1:17">
      <c r="A16" s="17"/>
      <c r="B16" s="14" t="s">
        <v>65</v>
      </c>
      <c r="C16" s="18"/>
      <c r="D16" s="18"/>
      <c r="E16" s="18"/>
      <c r="F16" s="18"/>
      <c r="G16" s="18"/>
      <c r="H16" s="19"/>
      <c r="I16" s="38"/>
      <c r="J16" s="52"/>
      <c r="K16" s="53"/>
      <c r="L16" s="54"/>
      <c r="M16" s="40">
        <f t="shared" si="0"/>
        <v>0</v>
      </c>
      <c r="N16" s="40"/>
      <c r="O16" s="53"/>
      <c r="P16" s="54"/>
      <c r="Q16" s="54"/>
    </row>
    <row r="17" ht="21" customHeight="1" spans="1:17">
      <c r="A17" s="17"/>
      <c r="B17" s="14" t="s">
        <v>66</v>
      </c>
      <c r="C17" s="18"/>
      <c r="D17" s="18"/>
      <c r="E17" s="18"/>
      <c r="F17" s="18"/>
      <c r="G17" s="18"/>
      <c r="H17" s="19"/>
      <c r="I17" s="38"/>
      <c r="J17" s="55"/>
      <c r="K17" s="56"/>
      <c r="L17" s="57"/>
      <c r="M17" s="40">
        <f t="shared" si="0"/>
        <v>0</v>
      </c>
      <c r="N17" s="40"/>
      <c r="O17" s="56"/>
      <c r="P17" s="57"/>
      <c r="Q17" s="57"/>
    </row>
    <row r="18" ht="19" customHeight="1" spans="1:17">
      <c r="A18" s="17"/>
      <c r="B18" s="20" t="s">
        <v>67</v>
      </c>
      <c r="C18" s="21"/>
      <c r="D18" s="21"/>
      <c r="E18" s="21"/>
      <c r="F18" s="21"/>
      <c r="G18" s="21"/>
      <c r="H18" s="22"/>
      <c r="I18" s="38"/>
      <c r="J18" s="58"/>
      <c r="K18" s="59"/>
      <c r="L18" s="59"/>
      <c r="M18" s="40">
        <f t="shared" si="0"/>
        <v>0</v>
      </c>
      <c r="N18" s="40"/>
      <c r="O18" s="60"/>
      <c r="P18" s="60"/>
      <c r="Q18" s="60"/>
    </row>
    <row r="19" ht="137" customHeight="1" spans="1:17">
      <c r="A19" s="1" t="s">
        <v>68</v>
      </c>
      <c r="B19" s="23" t="s">
        <v>69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  <c r="P19" s="25"/>
      <c r="Q19" s="25"/>
    </row>
    <row r="20" ht="64" customHeight="1" spans="1:17">
      <c r="A20" s="25"/>
      <c r="B20" s="25"/>
      <c r="C20" s="26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ht="15" spans="1:1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ht="15" spans="1:1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ht="15" spans="1:1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ht="49" customHeight="1" spans="1:17">
      <c r="A24" s="8"/>
      <c r="B24" s="25"/>
      <c r="C24" s="25"/>
      <c r="D24" s="8"/>
      <c r="E24" s="26"/>
      <c r="F24" s="25"/>
      <c r="G24" s="8"/>
      <c r="H24" s="8"/>
      <c r="I24" s="25"/>
      <c r="J24" s="25"/>
      <c r="K24" s="25"/>
      <c r="L24" s="25"/>
      <c r="M24" s="25"/>
      <c r="N24" s="25"/>
      <c r="O24" s="25"/>
      <c r="P24" s="25"/>
      <c r="Q24" s="25"/>
    </row>
    <row r="25" ht="15" spans="1:1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ht="15" spans="1:1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ht="63" customHeight="1" spans="1:17">
      <c r="A27" s="25"/>
      <c r="B27" s="25"/>
      <c r="C27" s="25"/>
      <c r="D27" s="8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59" customHeight="1" spans="1:17">
      <c r="A28" s="25"/>
      <c r="B28" s="25"/>
      <c r="C28" s="25"/>
      <c r="D28" s="27" t="s">
        <v>70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ht="9" customHeight="1" spans="1:1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ht="7" customHeight="1" spans="1:1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ht="33" customHeight="1" spans="1:1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ht="36" customHeight="1" spans="1:1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ht="35" customHeight="1" spans="1:1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ht="357" customHeight="1" spans="1:1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ht="63" customHeight="1" spans="1:1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ht="59" customHeight="1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60" customHeight="1" spans="1:1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ht="15" spans="1:1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ht="15" spans="1:1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ht="15" spans="1:1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ht="15" spans="1:1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ht="15" spans="1:1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ht="15" spans="1:1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ht="15" spans="1:1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ht="15" spans="1:1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ht="15" spans="1:1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ht="15" spans="1:1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ht="15" spans="1:1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ht="15" spans="1:1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ht="15" spans="1:1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ht="15" spans="1:1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ht="15" spans="1:1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ht="15" spans="1:1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ht="15" spans="1:1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ht="15" spans="1:1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ht="15" spans="1:1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ht="15" spans="1:1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ht="15" spans="1:1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ht="15" spans="1:1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ht="15" spans="1:1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ht="15" spans="1:1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ht="15" spans="1:1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ht="15" spans="1:1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ht="15" spans="1:1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ht="15" spans="1:1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ht="15" spans="1:1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ht="15" spans="1:1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ht="15" spans="1:1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ht="15" spans="1:1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ht="15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ht="15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ht="15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ht="15" spans="1:1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ht="15" spans="1:1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ht="15" spans="1:1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ht="15" spans="1:1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ht="15" spans="1:1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ht="15" spans="1:1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ht="15" spans="1:1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ht="15" spans="1:1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ht="15" spans="1:1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ht="15" spans="1:1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ht="15" spans="1:1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ht="15" spans="1:1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ht="15" spans="1:1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ht="15" spans="1:1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ht="15" spans="1:1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ht="15" spans="1:1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ht="15" spans="1:1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ht="15" spans="1:1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ht="15" spans="1:1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ht="15" spans="1:1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ht="15" spans="1:1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ht="15" spans="1:1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ht="15" spans="1:1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ht="15" spans="1:1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ht="15" spans="1:1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ht="15" spans="1:1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ht="15" spans="1:1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ht="15" spans="1:1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ht="15" spans="1:1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ht="15" spans="1:1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ht="15" spans="1:1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ht="15" spans="1:1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ht="15" spans="1:1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ht="15" spans="1:1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ht="15" spans="1:1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ht="15" spans="1:1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ht="15" spans="1:1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ht="15" spans="1:1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ht="15" spans="1:1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ht="15" spans="1:1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ht="15" spans="1:1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ht="15" spans="1:1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ht="15" spans="1:1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ht="15" spans="1:1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ht="15" spans="1: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ht="15" spans="1:1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ht="15" spans="1:1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ht="15" spans="1:1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ht="15" spans="1:1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ht="15" spans="1:1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ht="15" spans="1:1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ht="15" spans="1:1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ht="15" spans="1:1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ht="15" spans="1:1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ht="15" spans="1:1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ht="15" spans="1:1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ht="15" spans="1:1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ht="15" spans="1:1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ht="15" spans="1:1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ht="15" spans="1:1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ht="15" spans="1:1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ht="15" spans="1:1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ht="15" spans="1:1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ht="15" spans="1:1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ht="15" spans="1:1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ht="15" spans="1:1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ht="15" spans="1:1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ht="15" spans="1:1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ht="15" spans="1:1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ht="15" spans="1:1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ht="15" spans="1:1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ht="15" spans="1:1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ht="15" spans="1:1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ht="15" spans="1:1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ht="15" spans="1:1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ht="15" spans="1:1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ht="15" spans="1:1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ht="15" spans="1:1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ht="15" spans="1:1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ht="15" spans="1:1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ht="15" spans="1:1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ht="15" spans="1:1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ht="15" spans="1:1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ht="15" spans="1:1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ht="15" spans="1:1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ht="15" spans="1:1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ht="15" spans="1:1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ht="15" spans="1:1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ht="15" spans="1:1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ht="15" spans="1:1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ht="15" spans="1:1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ht="15" spans="1:1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ht="15" spans="1:1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ht="15" spans="1:1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ht="15" spans="1:1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ht="15" spans="1:1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ht="15" spans="1:1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ht="15" spans="1:1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ht="15" spans="1:1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ht="15" spans="1:1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ht="15" spans="1:1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ht="15" spans="1:1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ht="15" spans="1:1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ht="15" spans="1:1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ht="15" spans="1:1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ht="15" spans="1:1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ht="15" spans="1:1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ht="15" spans="1:1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ht="15" spans="1:1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ht="15" spans="1:1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ht="15" spans="1:1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ht="15" spans="1:1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ht="15" spans="1:1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ht="15" spans="1:1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ht="15" spans="1:1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ht="15" spans="1:1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ht="15" spans="1:1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ht="15" spans="1:1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ht="15" spans="1:1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ht="15" spans="1:1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ht="15" spans="1:1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ht="15" spans="1:1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ht="15" spans="1:1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ht="15" spans="1:1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ht="15" spans="1:1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ht="15" spans="1:1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ht="15" spans="1:1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ht="15" spans="1:1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ht="15" spans="1:1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</sheetData>
  <mergeCells count="14">
    <mergeCell ref="B1:D1"/>
    <mergeCell ref="E1:F1"/>
    <mergeCell ref="G1:H1"/>
    <mergeCell ref="I1:K1"/>
    <mergeCell ref="L1:N1"/>
    <mergeCell ref="B2:N2"/>
    <mergeCell ref="B3:N3"/>
    <mergeCell ref="B19:N19"/>
    <mergeCell ref="B20:C20"/>
    <mergeCell ref="A2:A4"/>
    <mergeCell ref="A5:A6"/>
    <mergeCell ref="A7:A10"/>
    <mergeCell ref="A11:A18"/>
    <mergeCell ref="N5:N1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第一次评审表</vt:lpstr>
      <vt:lpstr>界面原型设计评审表</vt:lpstr>
      <vt:lpstr>需求分析评审表</vt:lpstr>
      <vt:lpstr>数据库设计和系统设计评审表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冷色星空</cp:lastModifiedBy>
  <dcterms:created xsi:type="dcterms:W3CDTF">2021-04-22T07:01:00Z</dcterms:created>
  <dcterms:modified xsi:type="dcterms:W3CDTF">2021-04-23T15:43:49Z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7F6D1B14E89246E88C534EDD38C45F1B</vt:lpwstr>
  </property>
  <property fmtid="{D5CDD505-2E9C-101B-9397-08002B2CF9AE}" pid="3" name="KSOProductBuildVer">
    <vt:lpwstr>2052-11.1.0.10356</vt:lpwstr>
  </property>
</Properties>
</file>