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mp\Desktop\Python\Capstone Nata\"/>
    </mc:Choice>
  </mc:AlternateContent>
  <xr:revisionPtr revIDLastSave="0" documentId="13_ncr:1_{0D63EF15-B4E3-407B-9BE4-D5186863C478}" xr6:coauthVersionLast="45" xr6:coauthVersionMax="45" xr10:uidLastSave="{00000000-0000-0000-0000-000000000000}"/>
  <bookViews>
    <workbookView xWindow="-120" yWindow="-120" windowWidth="20730" windowHeight="11160" xr2:uid="{FB511F68-34D4-47E7-8F6A-4F87B74D38C2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H45" i="1"/>
  <c r="F45" i="1"/>
  <c r="D79" i="1" l="1"/>
  <c r="E79" i="1"/>
  <c r="C79" i="1"/>
  <c r="D24" i="1"/>
  <c r="F4" i="1"/>
  <c r="F5" i="1"/>
  <c r="F6" i="1"/>
  <c r="F3" i="1"/>
  <c r="F8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49" i="1"/>
  <c r="M65" i="1"/>
  <c r="L65" i="1"/>
  <c r="E24" i="1" l="1"/>
</calcChain>
</file>

<file path=xl/sharedStrings.xml><?xml version="1.0" encoding="utf-8"?>
<sst xmlns="http://schemas.openxmlformats.org/spreadsheetml/2006/main" count="97" uniqueCount="94">
  <si>
    <t>metros</t>
  </si>
  <si>
    <t>Tipos</t>
  </si>
  <si>
    <t>alto</t>
  </si>
  <si>
    <t>ancho</t>
  </si>
  <si>
    <t>profundidad</t>
  </si>
  <si>
    <t>corto</t>
  </si>
  <si>
    <t>largo</t>
  </si>
  <si>
    <t>isotanque (m)</t>
  </si>
  <si>
    <t>Reefer</t>
  </si>
  <si>
    <t xml:space="preserve">Tiempo de descarga </t>
  </si>
  <si>
    <t>t_min</t>
  </si>
  <si>
    <t>t_habitual</t>
  </si>
  <si>
    <t>t_max</t>
  </si>
  <si>
    <t>20 pie</t>
  </si>
  <si>
    <t>40 pie</t>
  </si>
  <si>
    <t>isotanque</t>
  </si>
  <si>
    <t>Numero de TEPs</t>
  </si>
  <si>
    <t>unidades</t>
  </si>
  <si>
    <t>Velocidad de los TEP</t>
  </si>
  <si>
    <t>km/hora</t>
  </si>
  <si>
    <t>Patio</t>
  </si>
  <si>
    <t xml:space="preserve">Numero de filas </t>
  </si>
  <si>
    <t>Bloques por fila</t>
  </si>
  <si>
    <t>Dimensiones de bloque</t>
  </si>
  <si>
    <t>Largo</t>
  </si>
  <si>
    <t>Profundidad</t>
  </si>
  <si>
    <t>Altura</t>
  </si>
  <si>
    <t>m</t>
  </si>
  <si>
    <t>Pasillo Ancho (m)</t>
  </si>
  <si>
    <t>Tiempos de los TEPs</t>
  </si>
  <si>
    <t>t_hab</t>
  </si>
  <si>
    <t>Izaje de contenedor desde estiva</t>
  </si>
  <si>
    <t>Bajada de contenedor a estiva</t>
  </si>
  <si>
    <t>Suba de Ct a zona grua maritima</t>
  </si>
  <si>
    <t>Suba de Ct a Camion</t>
  </si>
  <si>
    <t>Numero de docks</t>
  </si>
  <si>
    <t>Tipos de Barcos</t>
  </si>
  <si>
    <t>Cap (cts)</t>
  </si>
  <si>
    <t>Pen (eq reest/dia)</t>
  </si>
  <si>
    <t>A</t>
  </si>
  <si>
    <t>B</t>
  </si>
  <si>
    <t>C</t>
  </si>
  <si>
    <t>numero de horas de trabajo por jornada</t>
  </si>
  <si>
    <t>hr/j</t>
  </si>
  <si>
    <t>numero de servidores (TEPS)</t>
  </si>
  <si>
    <t>un</t>
  </si>
  <si>
    <t>Probabilidad de problemas en el ingreso</t>
  </si>
  <si>
    <t>Programa de arribos</t>
  </si>
  <si>
    <t>Dias del mes</t>
  </si>
  <si>
    <t>Tipo 1</t>
  </si>
  <si>
    <t>Tipo 2</t>
  </si>
  <si>
    <t>Tipo 3</t>
  </si>
  <si>
    <t>nro barco</t>
  </si>
  <si>
    <t>tipo</t>
  </si>
  <si>
    <t>cod barco</t>
  </si>
  <si>
    <t>dia arribo</t>
  </si>
  <si>
    <t>dia partida</t>
  </si>
  <si>
    <t>total a desc</t>
  </si>
  <si>
    <t>total a cargar</t>
  </si>
  <si>
    <t>B-1-1200</t>
  </si>
  <si>
    <t>B-2-1200</t>
  </si>
  <si>
    <t>B-3-1200</t>
  </si>
  <si>
    <t>B-4-1200</t>
  </si>
  <si>
    <t>B-1-800</t>
  </si>
  <si>
    <t>B-2-800</t>
  </si>
  <si>
    <t>B-3-800</t>
  </si>
  <si>
    <t>B-4-800</t>
  </si>
  <si>
    <t>B-5-800</t>
  </si>
  <si>
    <t>B-1-600</t>
  </si>
  <si>
    <t>B-2-600</t>
  </si>
  <si>
    <t>B-3-600</t>
  </si>
  <si>
    <t>B-4-600</t>
  </si>
  <si>
    <t>B-5-600</t>
  </si>
  <si>
    <t>B-6-600</t>
  </si>
  <si>
    <t>B-7-600</t>
  </si>
  <si>
    <t>Dias de trabajo</t>
  </si>
  <si>
    <t>dif</t>
  </si>
  <si>
    <t>m3</t>
  </si>
  <si>
    <t>m3 prom</t>
  </si>
  <si>
    <t>n° prom contenedores</t>
  </si>
  <si>
    <t>Anchura de los TEPs?</t>
  </si>
  <si>
    <t>???</t>
  </si>
  <si>
    <t>(si esto es efectivamente así, esto probablemente sea el cuello de botella)</t>
  </si>
  <si>
    <t>(con lo anterior me refiero a si efectivamente estos porcentajes son de no entrada)</t>
  </si>
  <si>
    <t>Tipo i ???</t>
  </si>
  <si>
    <t>Penalización por?</t>
  </si>
  <si>
    <t>Num Horas de TEPs disponibles</t>
  </si>
  <si>
    <t>Num horas totales</t>
  </si>
  <si>
    <t>Num Horas por Trabajador disponibles</t>
  </si>
  <si>
    <t>Tep a grua y viceversa</t>
  </si>
  <si>
    <t>Tep a camión y viceversa</t>
  </si>
  <si>
    <t>Subir o bajar un contenedor en el patio</t>
  </si>
  <si>
    <t>Tiempo de contenedor dentro del barco, se descarga</t>
  </si>
  <si>
    <t>Tiempo de contenedor, dentro del barco, hay una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</si>
</sst>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82</xdr:row>
      <xdr:rowOff>28575</xdr:rowOff>
    </xdr:from>
    <xdr:to>
      <xdr:col>5</xdr:col>
      <xdr:colOff>739396</xdr:colOff>
      <xdr:row>103</xdr:row>
      <xdr:rowOff>51384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8B3999-2035-4E49-A888-FA6A5E29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4544675"/>
          <a:ext cx="4835146" cy="342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06D8-741B-4337-A932-8DA7B25A47C2}">
  <dimension ref="B1:N81"/>
  <sheetViews>
    <sheetView showGridLines="0" tabSelected="1" topLeftCell="A13" workbookViewId="0">
      <selection activeCell="H10" sqref="H10"/>
    </sheetView>
  </sheetViews>
  <sheetFormatPr baseColWidth="10" defaultColWidth="11" defaultRowHeight="12.75" x14ac:dyDescent="0.2"/>
  <cols>
    <col min="1" max="1" width="2.42578125" style="2" customWidth="1"/>
    <col min="2" max="2" width="23.42578125" style="1" customWidth="1"/>
    <col min="3" max="3" width="9.42578125" style="2" customWidth="1"/>
    <col min="4" max="4" width="15.28515625" style="2" customWidth="1"/>
    <col min="5" max="5" width="11" style="2"/>
    <col min="6" max="6" width="12.85546875" style="2" customWidth="1"/>
    <col min="7" max="16384" width="11" style="2"/>
  </cols>
  <sheetData>
    <row r="1" spans="2:6" x14ac:dyDescent="0.2">
      <c r="C1" s="13" t="s">
        <v>0</v>
      </c>
      <c r="D1" s="13"/>
      <c r="E1" s="13"/>
    </row>
    <row r="2" spans="2:6" x14ac:dyDescent="0.2">
      <c r="B2" s="1" t="s">
        <v>1</v>
      </c>
      <c r="C2" s="2" t="s">
        <v>2</v>
      </c>
      <c r="D2" s="2" t="s">
        <v>3</v>
      </c>
      <c r="E2" s="2" t="s">
        <v>4</v>
      </c>
    </row>
    <row r="3" spans="2:6" x14ac:dyDescent="0.2">
      <c r="B3" s="1" t="s">
        <v>5</v>
      </c>
      <c r="C3" s="2">
        <v>2.64</v>
      </c>
      <c r="D3" s="2">
        <v>2.64</v>
      </c>
      <c r="E3" s="2">
        <v>6.2700000000000005</v>
      </c>
      <c r="F3" s="3">
        <f>C3*D3*E3</f>
        <v>43.69939200000001</v>
      </c>
    </row>
    <row r="4" spans="2:6" x14ac:dyDescent="0.2">
      <c r="B4" s="1" t="s">
        <v>6</v>
      </c>
      <c r="C4" s="2">
        <v>2.97</v>
      </c>
      <c r="D4" s="2">
        <v>2.64</v>
      </c>
      <c r="E4" s="2">
        <v>13.200000000000001</v>
      </c>
      <c r="F4" s="3">
        <f t="shared" ref="F4:F6" si="0">C4*D4*E4</f>
        <v>103.49856000000001</v>
      </c>
    </row>
    <row r="5" spans="2:6" x14ac:dyDescent="0.2">
      <c r="B5" s="1" t="s">
        <v>7</v>
      </c>
      <c r="C5" s="2">
        <v>2.59</v>
      </c>
      <c r="D5" s="2">
        <v>2.4380000000000002</v>
      </c>
      <c r="E5" s="2">
        <v>6.06</v>
      </c>
      <c r="F5" s="3">
        <f t="shared" si="0"/>
        <v>38.265385199999997</v>
      </c>
    </row>
    <row r="6" spans="2:6" x14ac:dyDescent="0.2">
      <c r="B6" s="1" t="s">
        <v>8</v>
      </c>
      <c r="C6" s="2">
        <v>2.31</v>
      </c>
      <c r="D6" s="2">
        <v>2.64</v>
      </c>
      <c r="E6" s="2">
        <v>5.61</v>
      </c>
      <c r="F6" s="3">
        <f t="shared" si="0"/>
        <v>34.212024000000007</v>
      </c>
    </row>
    <row r="7" spans="2:6" x14ac:dyDescent="0.2">
      <c r="F7" s="2" t="s">
        <v>78</v>
      </c>
    </row>
    <row r="8" spans="2:6" x14ac:dyDescent="0.2">
      <c r="F8" s="3">
        <f>AVERAGE(F3:F6)</f>
        <v>54.918840300000006</v>
      </c>
    </row>
    <row r="9" spans="2:6" x14ac:dyDescent="0.2">
      <c r="B9" s="12" t="s">
        <v>9</v>
      </c>
      <c r="C9" s="2" t="s">
        <v>10</v>
      </c>
      <c r="D9" s="2" t="s">
        <v>11</v>
      </c>
      <c r="E9" s="2" t="s">
        <v>12</v>
      </c>
    </row>
    <row r="10" spans="2:6" x14ac:dyDescent="0.2">
      <c r="B10" s="1" t="s">
        <v>13</v>
      </c>
      <c r="C10" s="2">
        <v>10</v>
      </c>
      <c r="D10" s="2">
        <v>13</v>
      </c>
      <c r="E10" s="2">
        <v>22</v>
      </c>
      <c r="F10" s="1" t="s">
        <v>91</v>
      </c>
    </row>
    <row r="11" spans="2:6" x14ac:dyDescent="0.2">
      <c r="B11" s="1" t="s">
        <v>14</v>
      </c>
      <c r="C11" s="2">
        <v>12</v>
      </c>
      <c r="D11" s="2">
        <v>15</v>
      </c>
      <c r="E11" s="2">
        <v>21</v>
      </c>
    </row>
    <row r="12" spans="2:6" x14ac:dyDescent="0.2">
      <c r="B12" s="1" t="s">
        <v>15</v>
      </c>
      <c r="C12" s="2">
        <v>15</v>
      </c>
      <c r="D12" s="2">
        <v>20</v>
      </c>
      <c r="E12" s="2">
        <v>22</v>
      </c>
    </row>
    <row r="13" spans="2:6" x14ac:dyDescent="0.2">
      <c r="B13" s="1" t="s">
        <v>8</v>
      </c>
      <c r="C13" s="2">
        <v>12</v>
      </c>
      <c r="D13" s="2">
        <v>15</v>
      </c>
      <c r="E13" s="2">
        <v>21</v>
      </c>
    </row>
    <row r="15" spans="2:6" x14ac:dyDescent="0.2">
      <c r="B15" s="1" t="s">
        <v>16</v>
      </c>
      <c r="C15" s="3">
        <v>15</v>
      </c>
      <c r="D15" s="2" t="s">
        <v>17</v>
      </c>
    </row>
    <row r="16" spans="2:6" x14ac:dyDescent="0.2">
      <c r="B16" s="1" t="s">
        <v>18</v>
      </c>
      <c r="C16" s="3">
        <v>20</v>
      </c>
      <c r="D16" s="2" t="s">
        <v>19</v>
      </c>
    </row>
    <row r="18" spans="2:7" x14ac:dyDescent="0.2">
      <c r="B18" s="1" t="s">
        <v>20</v>
      </c>
    </row>
    <row r="19" spans="2:7" x14ac:dyDescent="0.2">
      <c r="B19" s="1" t="s">
        <v>21</v>
      </c>
      <c r="C19" s="3">
        <v>10</v>
      </c>
    </row>
    <row r="20" spans="2:7" x14ac:dyDescent="0.2">
      <c r="B20" s="1" t="s">
        <v>22</v>
      </c>
      <c r="C20" s="3">
        <v>5</v>
      </c>
    </row>
    <row r="23" spans="2:7" x14ac:dyDescent="0.2">
      <c r="B23" s="1" t="s">
        <v>23</v>
      </c>
      <c r="C23" s="2" t="s">
        <v>27</v>
      </c>
      <c r="D23" s="2" t="s">
        <v>77</v>
      </c>
      <c r="E23" s="1" t="s">
        <v>79</v>
      </c>
    </row>
    <row r="24" spans="2:7" x14ac:dyDescent="0.2">
      <c r="B24" s="1" t="s">
        <v>24</v>
      </c>
      <c r="C24" s="3">
        <v>53</v>
      </c>
      <c r="D24" s="3">
        <f>C24*C25*C26</f>
        <v>13356</v>
      </c>
      <c r="E24" s="3">
        <f>D24/F8</f>
        <v>243.19523003474634</v>
      </c>
    </row>
    <row r="25" spans="2:7" x14ac:dyDescent="0.2">
      <c r="B25" s="1" t="s">
        <v>25</v>
      </c>
      <c r="C25" s="3">
        <v>14</v>
      </c>
    </row>
    <row r="26" spans="2:7" x14ac:dyDescent="0.2">
      <c r="B26" s="1" t="s">
        <v>26</v>
      </c>
      <c r="C26" s="3">
        <v>18</v>
      </c>
    </row>
    <row r="28" spans="2:7" x14ac:dyDescent="0.2">
      <c r="B28" s="1" t="s">
        <v>28</v>
      </c>
      <c r="C28" s="2">
        <v>20</v>
      </c>
      <c r="D28" s="10" t="s">
        <v>80</v>
      </c>
    </row>
    <row r="30" spans="2:7" x14ac:dyDescent="0.2">
      <c r="B30" s="1" t="s">
        <v>29</v>
      </c>
      <c r="D30" s="2" t="s">
        <v>10</v>
      </c>
      <c r="E30" s="2" t="s">
        <v>30</v>
      </c>
      <c r="F30" s="2" t="s">
        <v>12</v>
      </c>
    </row>
    <row r="31" spans="2:7" x14ac:dyDescent="0.2">
      <c r="B31" s="1" t="s">
        <v>31</v>
      </c>
      <c r="D31" s="2">
        <v>5</v>
      </c>
      <c r="E31" s="3">
        <v>8</v>
      </c>
      <c r="F31" s="2">
        <v>12</v>
      </c>
      <c r="G31" s="1" t="s">
        <v>92</v>
      </c>
    </row>
    <row r="32" spans="2:7" x14ac:dyDescent="0.2">
      <c r="B32" s="1" t="s">
        <v>32</v>
      </c>
      <c r="D32" s="2">
        <v>7</v>
      </c>
      <c r="E32" s="3">
        <v>10</v>
      </c>
      <c r="F32" s="2">
        <v>15</v>
      </c>
      <c r="G32" s="1" t="s">
        <v>93</v>
      </c>
    </row>
    <row r="33" spans="2:14" x14ac:dyDescent="0.2">
      <c r="B33" s="1" t="s">
        <v>33</v>
      </c>
      <c r="D33" s="2">
        <v>5</v>
      </c>
      <c r="E33" s="3">
        <v>8</v>
      </c>
      <c r="F33" s="2">
        <v>10</v>
      </c>
      <c r="G33" s="1" t="s">
        <v>89</v>
      </c>
    </row>
    <row r="34" spans="2:14" x14ac:dyDescent="0.2">
      <c r="B34" s="1" t="s">
        <v>34</v>
      </c>
      <c r="D34" s="2">
        <v>8</v>
      </c>
      <c r="E34" s="3">
        <v>12</v>
      </c>
      <c r="F34" s="2">
        <v>18</v>
      </c>
      <c r="G34" s="1" t="s">
        <v>90</v>
      </c>
    </row>
    <row r="36" spans="2:14" x14ac:dyDescent="0.2">
      <c r="B36" s="1" t="s">
        <v>35</v>
      </c>
      <c r="C36" s="2">
        <v>3</v>
      </c>
    </row>
    <row r="38" spans="2:14" s="5" customFormat="1" ht="25.5" x14ac:dyDescent="0.2">
      <c r="B38" s="4" t="s">
        <v>36</v>
      </c>
      <c r="C38" s="5" t="s">
        <v>37</v>
      </c>
      <c r="D38" s="5" t="s">
        <v>38</v>
      </c>
      <c r="E38" s="11" t="s">
        <v>85</v>
      </c>
    </row>
    <row r="39" spans="2:14" x14ac:dyDescent="0.2">
      <c r="B39" s="1" t="s">
        <v>39</v>
      </c>
      <c r="C39" s="2">
        <v>1200</v>
      </c>
      <c r="D39" s="2">
        <v>3600</v>
      </c>
    </row>
    <row r="40" spans="2:14" x14ac:dyDescent="0.2">
      <c r="B40" s="1" t="s">
        <v>40</v>
      </c>
      <c r="C40" s="2">
        <v>800</v>
      </c>
      <c r="D40" s="2">
        <v>2400</v>
      </c>
    </row>
    <row r="41" spans="2:14" x14ac:dyDescent="0.2">
      <c r="B41" s="1" t="s">
        <v>41</v>
      </c>
      <c r="C41" s="2">
        <v>600</v>
      </c>
      <c r="D41" s="2">
        <v>1800</v>
      </c>
    </row>
    <row r="42" spans="2:14" x14ac:dyDescent="0.2">
      <c r="E42" s="3"/>
      <c r="F42" s="3" t="s">
        <v>88</v>
      </c>
      <c r="G42" s="3"/>
    </row>
    <row r="43" spans="2:14" x14ac:dyDescent="0.2">
      <c r="B43" s="1" t="s">
        <v>75</v>
      </c>
      <c r="C43" s="3">
        <v>30</v>
      </c>
      <c r="F43" s="2">
        <f>F45/30</f>
        <v>300</v>
      </c>
    </row>
    <row r="44" spans="2:14" s="7" customFormat="1" x14ac:dyDescent="0.2">
      <c r="B44" s="6" t="s">
        <v>42</v>
      </c>
      <c r="C44" s="3">
        <v>10</v>
      </c>
      <c r="D44" s="7" t="s">
        <v>43</v>
      </c>
      <c r="F44" s="7" t="s">
        <v>86</v>
      </c>
      <c r="H44" s="7" t="s">
        <v>87</v>
      </c>
    </row>
    <row r="45" spans="2:14" s="7" customFormat="1" x14ac:dyDescent="0.2">
      <c r="B45" s="6" t="s">
        <v>44</v>
      </c>
      <c r="C45" s="3">
        <v>30</v>
      </c>
      <c r="D45" s="7" t="s">
        <v>45</v>
      </c>
      <c r="E45" s="3" t="s">
        <v>81</v>
      </c>
      <c r="F45" s="7">
        <f>30*10*30</f>
        <v>9000</v>
      </c>
      <c r="H45" s="7">
        <f>24*32</f>
        <v>768</v>
      </c>
    </row>
    <row r="47" spans="2:14" x14ac:dyDescent="0.2">
      <c r="C47" s="13" t="s">
        <v>46</v>
      </c>
      <c r="D47" s="13"/>
      <c r="E47" s="13"/>
      <c r="G47" s="13" t="s">
        <v>47</v>
      </c>
      <c r="H47" s="13"/>
      <c r="I47" s="13"/>
      <c r="J47" s="13"/>
      <c r="K47" s="13"/>
      <c r="L47" s="13"/>
      <c r="M47" s="13"/>
    </row>
    <row r="48" spans="2:14" ht="30" x14ac:dyDescent="0.2">
      <c r="B48" s="2" t="s">
        <v>48</v>
      </c>
      <c r="C48" s="2" t="s">
        <v>49</v>
      </c>
      <c r="D48" s="2" t="s">
        <v>50</v>
      </c>
      <c r="E48" s="2" t="s">
        <v>51</v>
      </c>
      <c r="G48" s="8" t="s">
        <v>52</v>
      </c>
      <c r="H48" s="8" t="s">
        <v>53</v>
      </c>
      <c r="I48" s="8" t="s">
        <v>54</v>
      </c>
      <c r="J48" s="8" t="s">
        <v>55</v>
      </c>
      <c r="K48" s="8" t="s">
        <v>56</v>
      </c>
      <c r="L48" s="8" t="s">
        <v>57</v>
      </c>
      <c r="M48" s="8" t="s">
        <v>58</v>
      </c>
      <c r="N48" s="3" t="s">
        <v>76</v>
      </c>
    </row>
    <row r="49" spans="2:14" ht="15" x14ac:dyDescent="0.25">
      <c r="B49" s="9">
        <v>1</v>
      </c>
      <c r="C49" s="9">
        <v>0.34</v>
      </c>
      <c r="D49" s="9">
        <v>0.47</v>
      </c>
      <c r="E49" s="9">
        <v>0.97</v>
      </c>
      <c r="G49" s="9">
        <v>1</v>
      </c>
      <c r="H49" s="9">
        <v>1200</v>
      </c>
      <c r="I49" s="9" t="s">
        <v>59</v>
      </c>
      <c r="J49">
        <v>26</v>
      </c>
      <c r="K49">
        <v>29</v>
      </c>
      <c r="L49">
        <v>405</v>
      </c>
      <c r="M49">
        <v>1045</v>
      </c>
      <c r="N49" s="3">
        <f>K49-J49</f>
        <v>3</v>
      </c>
    </row>
    <row r="50" spans="2:14" ht="15" x14ac:dyDescent="0.25">
      <c r="B50" s="9">
        <v>2</v>
      </c>
      <c r="C50" s="9">
        <v>0.71</v>
      </c>
      <c r="D50" s="9">
        <v>0.78</v>
      </c>
      <c r="E50" s="9">
        <v>1</v>
      </c>
      <c r="G50" s="9">
        <v>2</v>
      </c>
      <c r="H50" s="9">
        <v>1200</v>
      </c>
      <c r="I50" s="9" t="s">
        <v>60</v>
      </c>
      <c r="J50">
        <v>11</v>
      </c>
      <c r="K50">
        <v>16</v>
      </c>
      <c r="L50">
        <v>699</v>
      </c>
      <c r="M50">
        <v>850</v>
      </c>
      <c r="N50" s="3">
        <f t="shared" ref="N50:N64" si="1">K50-J50</f>
        <v>5</v>
      </c>
    </row>
    <row r="51" spans="2:14" ht="15" x14ac:dyDescent="0.25">
      <c r="B51" s="9">
        <v>3</v>
      </c>
      <c r="C51" s="9">
        <v>0.34</v>
      </c>
      <c r="D51" s="9">
        <v>0.45</v>
      </c>
      <c r="E51" s="9">
        <v>0.9</v>
      </c>
      <c r="G51" s="9">
        <v>3</v>
      </c>
      <c r="H51" s="9">
        <v>1200</v>
      </c>
      <c r="I51" s="9" t="s">
        <v>61</v>
      </c>
      <c r="J51">
        <v>6</v>
      </c>
      <c r="K51">
        <v>10</v>
      </c>
      <c r="L51">
        <v>646</v>
      </c>
      <c r="M51">
        <v>846</v>
      </c>
      <c r="N51" s="3">
        <f t="shared" si="1"/>
        <v>4</v>
      </c>
    </row>
    <row r="52" spans="2:14" ht="15" x14ac:dyDescent="0.25">
      <c r="B52" s="9">
        <v>4</v>
      </c>
      <c r="C52" s="9">
        <v>0.24</v>
      </c>
      <c r="D52" s="9">
        <v>0.55000000000000004</v>
      </c>
      <c r="E52" s="9">
        <v>0.69</v>
      </c>
      <c r="G52" s="9">
        <v>4</v>
      </c>
      <c r="H52" s="9">
        <v>1200</v>
      </c>
      <c r="I52" s="9" t="s">
        <v>62</v>
      </c>
      <c r="J52">
        <v>26</v>
      </c>
      <c r="K52">
        <v>30</v>
      </c>
      <c r="L52">
        <v>526</v>
      </c>
      <c r="M52">
        <v>1193</v>
      </c>
      <c r="N52" s="3">
        <f t="shared" si="1"/>
        <v>4</v>
      </c>
    </row>
    <row r="53" spans="2:14" ht="15" x14ac:dyDescent="0.25">
      <c r="B53" s="9">
        <v>5</v>
      </c>
      <c r="C53" s="9">
        <v>0.5</v>
      </c>
      <c r="D53" s="9">
        <v>0.67</v>
      </c>
      <c r="E53" s="9">
        <v>0.8</v>
      </c>
      <c r="G53" s="9">
        <v>1</v>
      </c>
      <c r="H53" s="9">
        <v>800</v>
      </c>
      <c r="I53" s="9" t="s">
        <v>63</v>
      </c>
      <c r="J53">
        <v>26</v>
      </c>
      <c r="K53">
        <v>30</v>
      </c>
      <c r="L53">
        <v>335</v>
      </c>
      <c r="M53">
        <v>595</v>
      </c>
      <c r="N53" s="3">
        <f t="shared" si="1"/>
        <v>4</v>
      </c>
    </row>
    <row r="54" spans="2:14" ht="15" x14ac:dyDescent="0.25">
      <c r="B54" s="9">
        <v>6</v>
      </c>
      <c r="C54" s="9">
        <v>1</v>
      </c>
      <c r="D54" s="9">
        <v>1</v>
      </c>
      <c r="E54" s="9">
        <v>1</v>
      </c>
      <c r="G54" s="9">
        <v>2</v>
      </c>
      <c r="H54" s="9">
        <v>800</v>
      </c>
      <c r="I54" s="9" t="s">
        <v>64</v>
      </c>
      <c r="J54">
        <v>11</v>
      </c>
      <c r="K54">
        <v>14</v>
      </c>
      <c r="L54">
        <v>284</v>
      </c>
      <c r="M54">
        <v>701</v>
      </c>
      <c r="N54" s="3">
        <f t="shared" si="1"/>
        <v>3</v>
      </c>
    </row>
    <row r="55" spans="2:14" ht="15" x14ac:dyDescent="0.25">
      <c r="B55" s="9">
        <v>7</v>
      </c>
      <c r="C55" s="9">
        <v>0.37</v>
      </c>
      <c r="D55" s="9">
        <v>0.73</v>
      </c>
      <c r="E55" s="9">
        <v>0.98</v>
      </c>
      <c r="G55" s="9">
        <v>3</v>
      </c>
      <c r="H55" s="9">
        <v>800</v>
      </c>
      <c r="I55" s="9" t="s">
        <v>65</v>
      </c>
      <c r="J55">
        <v>24</v>
      </c>
      <c r="K55">
        <v>28</v>
      </c>
      <c r="L55">
        <v>410</v>
      </c>
      <c r="M55">
        <v>796</v>
      </c>
      <c r="N55" s="3">
        <f t="shared" si="1"/>
        <v>4</v>
      </c>
    </row>
    <row r="56" spans="2:14" ht="15" x14ac:dyDescent="0.25">
      <c r="B56" s="9">
        <v>8</v>
      </c>
      <c r="C56" s="9">
        <v>0.71</v>
      </c>
      <c r="D56" s="9">
        <v>0.71</v>
      </c>
      <c r="E56" s="9">
        <v>0.78</v>
      </c>
      <c r="G56" s="9">
        <v>4</v>
      </c>
      <c r="H56" s="9">
        <v>800</v>
      </c>
      <c r="I56" s="9" t="s">
        <v>66</v>
      </c>
      <c r="J56">
        <v>15</v>
      </c>
      <c r="K56">
        <v>19</v>
      </c>
      <c r="L56">
        <v>400</v>
      </c>
      <c r="M56">
        <v>765</v>
      </c>
      <c r="N56" s="3">
        <f t="shared" si="1"/>
        <v>4</v>
      </c>
    </row>
    <row r="57" spans="2:14" ht="15" x14ac:dyDescent="0.25">
      <c r="B57" s="9">
        <v>9</v>
      </c>
      <c r="C57" s="9">
        <v>0.71</v>
      </c>
      <c r="D57" s="9">
        <v>0.85</v>
      </c>
      <c r="E57" s="9">
        <v>0.87</v>
      </c>
      <c r="G57" s="9">
        <v>5</v>
      </c>
      <c r="H57" s="9">
        <v>800</v>
      </c>
      <c r="I57" s="9" t="s">
        <v>67</v>
      </c>
      <c r="J57" s="14">
        <v>1</v>
      </c>
      <c r="K57">
        <v>6</v>
      </c>
      <c r="L57">
        <v>261</v>
      </c>
      <c r="M57">
        <v>618</v>
      </c>
      <c r="N57" s="3">
        <f t="shared" si="1"/>
        <v>5</v>
      </c>
    </row>
    <row r="58" spans="2:14" ht="15" x14ac:dyDescent="0.25">
      <c r="B58" s="9">
        <v>10</v>
      </c>
      <c r="C58" s="9">
        <v>0.16</v>
      </c>
      <c r="D58" s="9">
        <v>0.2</v>
      </c>
      <c r="E58" s="9">
        <v>0.48</v>
      </c>
      <c r="G58" s="9">
        <v>1</v>
      </c>
      <c r="H58" s="9">
        <v>600</v>
      </c>
      <c r="I58" s="9" t="s">
        <v>68</v>
      </c>
      <c r="J58">
        <v>17</v>
      </c>
      <c r="K58">
        <v>21</v>
      </c>
      <c r="L58">
        <v>291</v>
      </c>
      <c r="M58">
        <v>562</v>
      </c>
      <c r="N58" s="3">
        <f t="shared" si="1"/>
        <v>4</v>
      </c>
    </row>
    <row r="59" spans="2:14" ht="15" x14ac:dyDescent="0.25">
      <c r="B59" s="9">
        <v>11</v>
      </c>
      <c r="C59" s="9">
        <v>0.54</v>
      </c>
      <c r="D59" s="9">
        <v>0.8</v>
      </c>
      <c r="E59" s="9">
        <v>0.97</v>
      </c>
      <c r="G59" s="9">
        <v>2</v>
      </c>
      <c r="H59" s="9">
        <v>600</v>
      </c>
      <c r="I59" s="9" t="s">
        <v>69</v>
      </c>
      <c r="J59">
        <v>1</v>
      </c>
      <c r="K59">
        <v>6</v>
      </c>
      <c r="L59">
        <v>296</v>
      </c>
      <c r="M59">
        <v>565</v>
      </c>
      <c r="N59" s="3">
        <f t="shared" si="1"/>
        <v>5</v>
      </c>
    </row>
    <row r="60" spans="2:14" ht="15" x14ac:dyDescent="0.25">
      <c r="B60" s="9">
        <v>12</v>
      </c>
      <c r="C60" s="9">
        <v>0.59</v>
      </c>
      <c r="D60" s="9">
        <v>0.95</v>
      </c>
      <c r="E60" s="9">
        <v>0.97</v>
      </c>
      <c r="G60" s="9">
        <v>3</v>
      </c>
      <c r="H60" s="9">
        <v>600</v>
      </c>
      <c r="I60" s="9" t="s">
        <v>70</v>
      </c>
      <c r="J60">
        <v>15</v>
      </c>
      <c r="K60">
        <v>20</v>
      </c>
      <c r="L60">
        <v>236</v>
      </c>
      <c r="M60">
        <v>517</v>
      </c>
      <c r="N60" s="3">
        <f t="shared" si="1"/>
        <v>5</v>
      </c>
    </row>
    <row r="61" spans="2:14" ht="15" x14ac:dyDescent="0.25">
      <c r="B61" s="9">
        <v>13</v>
      </c>
      <c r="C61" s="9">
        <v>0.83</v>
      </c>
      <c r="D61" s="9">
        <v>0.95</v>
      </c>
      <c r="E61" s="9">
        <v>0.96</v>
      </c>
      <c r="G61" s="9">
        <v>4</v>
      </c>
      <c r="H61" s="9">
        <v>600</v>
      </c>
      <c r="I61" s="9" t="s">
        <v>71</v>
      </c>
      <c r="J61">
        <v>4</v>
      </c>
      <c r="K61">
        <v>9</v>
      </c>
      <c r="L61">
        <v>226</v>
      </c>
      <c r="M61">
        <v>426</v>
      </c>
      <c r="N61" s="3">
        <f t="shared" si="1"/>
        <v>5</v>
      </c>
    </row>
    <row r="62" spans="2:14" ht="15" x14ac:dyDescent="0.25">
      <c r="B62" s="9">
        <v>14</v>
      </c>
      <c r="C62" s="9">
        <v>0.85</v>
      </c>
      <c r="D62" s="9">
        <v>0.97</v>
      </c>
      <c r="E62" s="9">
        <v>1</v>
      </c>
      <c r="G62" s="9">
        <v>5</v>
      </c>
      <c r="H62" s="9">
        <v>600</v>
      </c>
      <c r="I62" s="9" t="s">
        <v>72</v>
      </c>
      <c r="J62">
        <v>15</v>
      </c>
      <c r="K62">
        <v>20</v>
      </c>
      <c r="L62">
        <v>215</v>
      </c>
      <c r="M62">
        <v>458</v>
      </c>
      <c r="N62" s="3">
        <f t="shared" si="1"/>
        <v>5</v>
      </c>
    </row>
    <row r="63" spans="2:14" ht="15" x14ac:dyDescent="0.25">
      <c r="B63" s="9">
        <v>15</v>
      </c>
      <c r="C63" s="9">
        <v>1</v>
      </c>
      <c r="D63" s="9">
        <v>1</v>
      </c>
      <c r="E63" s="9">
        <v>1</v>
      </c>
      <c r="G63" s="9">
        <v>6</v>
      </c>
      <c r="H63" s="9">
        <v>600</v>
      </c>
      <c r="I63" s="9" t="s">
        <v>73</v>
      </c>
      <c r="J63">
        <v>27</v>
      </c>
      <c r="K63" s="14">
        <v>32</v>
      </c>
      <c r="L63">
        <v>310</v>
      </c>
      <c r="M63">
        <v>566</v>
      </c>
      <c r="N63" s="3">
        <f t="shared" si="1"/>
        <v>5</v>
      </c>
    </row>
    <row r="64" spans="2:14" ht="15" x14ac:dyDescent="0.25">
      <c r="B64" s="9">
        <v>16</v>
      </c>
      <c r="C64" s="9">
        <v>0.81</v>
      </c>
      <c r="D64" s="9">
        <v>1</v>
      </c>
      <c r="E64" s="9">
        <v>1</v>
      </c>
      <c r="G64" s="9">
        <v>7</v>
      </c>
      <c r="H64" s="9">
        <v>600</v>
      </c>
      <c r="I64" s="9" t="s">
        <v>74</v>
      </c>
      <c r="J64">
        <v>20</v>
      </c>
      <c r="K64">
        <v>23</v>
      </c>
      <c r="L64">
        <v>290</v>
      </c>
      <c r="M64">
        <v>568</v>
      </c>
      <c r="N64" s="3">
        <f t="shared" si="1"/>
        <v>3</v>
      </c>
    </row>
    <row r="65" spans="2:14" ht="15" x14ac:dyDescent="0.25">
      <c r="B65" s="9">
        <v>17</v>
      </c>
      <c r="C65" s="9">
        <v>0.66</v>
      </c>
      <c r="D65" s="9">
        <v>0.91</v>
      </c>
      <c r="E65" s="9">
        <v>0.92</v>
      </c>
      <c r="L65" s="3">
        <f>SUM(L49:L64)</f>
        <v>5830</v>
      </c>
      <c r="M65" s="3">
        <f>SUM(M49:M64)</f>
        <v>11071</v>
      </c>
      <c r="N65" s="3"/>
    </row>
    <row r="66" spans="2:14" ht="15" x14ac:dyDescent="0.25">
      <c r="B66" s="9">
        <v>18</v>
      </c>
      <c r="C66" s="9">
        <v>0.2</v>
      </c>
      <c r="D66" s="9">
        <v>0.97</v>
      </c>
      <c r="E66" s="9">
        <v>1</v>
      </c>
    </row>
    <row r="67" spans="2:14" ht="15" x14ac:dyDescent="0.25">
      <c r="B67" s="9">
        <v>19</v>
      </c>
      <c r="C67" s="9">
        <v>0.35</v>
      </c>
      <c r="D67" s="9">
        <v>0.55000000000000004</v>
      </c>
      <c r="E67" s="9">
        <v>0.79</v>
      </c>
    </row>
    <row r="68" spans="2:14" ht="15" x14ac:dyDescent="0.25">
      <c r="B68" s="9">
        <v>20</v>
      </c>
      <c r="C68" s="9">
        <v>0.06</v>
      </c>
      <c r="D68" s="9">
        <v>0.32</v>
      </c>
      <c r="E68" s="9">
        <v>0.53</v>
      </c>
    </row>
    <row r="69" spans="2:14" ht="15" x14ac:dyDescent="0.25">
      <c r="B69" s="9">
        <v>21</v>
      </c>
      <c r="C69" s="9">
        <v>0.52</v>
      </c>
      <c r="D69" s="9">
        <v>0.88</v>
      </c>
      <c r="E69" s="9">
        <v>0.92</v>
      </c>
    </row>
    <row r="70" spans="2:14" ht="15" x14ac:dyDescent="0.25">
      <c r="B70" s="9">
        <v>22</v>
      </c>
      <c r="C70" s="9">
        <v>0.21</v>
      </c>
      <c r="D70" s="9">
        <v>0.21</v>
      </c>
      <c r="E70" s="9">
        <v>0.21</v>
      </c>
    </row>
    <row r="71" spans="2:14" ht="15" x14ac:dyDescent="0.25">
      <c r="B71" s="9">
        <v>23</v>
      </c>
      <c r="C71" s="9">
        <v>0.43</v>
      </c>
      <c r="D71" s="9">
        <v>0.57999999999999996</v>
      </c>
      <c r="E71" s="9">
        <v>0.64</v>
      </c>
    </row>
    <row r="72" spans="2:14" ht="15" x14ac:dyDescent="0.25">
      <c r="B72" s="9">
        <v>24</v>
      </c>
      <c r="C72" s="9">
        <v>0.4</v>
      </c>
      <c r="D72" s="9">
        <v>0.44</v>
      </c>
      <c r="E72" s="9">
        <v>0.74</v>
      </c>
    </row>
    <row r="73" spans="2:14" ht="15" x14ac:dyDescent="0.25">
      <c r="B73" s="9">
        <v>25</v>
      </c>
      <c r="C73" s="9">
        <v>0.25</v>
      </c>
      <c r="D73" s="9">
        <v>0.54</v>
      </c>
      <c r="E73" s="9">
        <v>0.55000000000000004</v>
      </c>
    </row>
    <row r="74" spans="2:14" ht="15" x14ac:dyDescent="0.25">
      <c r="B74" s="9">
        <v>26</v>
      </c>
      <c r="C74" s="9">
        <v>0.54</v>
      </c>
      <c r="D74" s="9">
        <v>0.68</v>
      </c>
      <c r="E74" s="9">
        <v>0.95</v>
      </c>
    </row>
    <row r="75" spans="2:14" ht="15" x14ac:dyDescent="0.25">
      <c r="B75" s="9">
        <v>27</v>
      </c>
      <c r="C75" s="9">
        <v>0.18</v>
      </c>
      <c r="D75" s="9">
        <v>0.99</v>
      </c>
      <c r="E75" s="9">
        <v>0.99</v>
      </c>
    </row>
    <row r="76" spans="2:14" ht="15" x14ac:dyDescent="0.25">
      <c r="B76" s="9">
        <v>28</v>
      </c>
      <c r="C76" s="9">
        <v>0.75</v>
      </c>
      <c r="D76" s="9">
        <v>0.81</v>
      </c>
      <c r="E76" s="9">
        <v>0.83</v>
      </c>
    </row>
    <row r="77" spans="2:14" ht="15" x14ac:dyDescent="0.25">
      <c r="B77" s="9">
        <v>29</v>
      </c>
      <c r="C77" s="9">
        <v>0.71</v>
      </c>
      <c r="D77" s="9">
        <v>0.75</v>
      </c>
      <c r="E77" s="9">
        <v>0.86</v>
      </c>
    </row>
    <row r="78" spans="2:14" ht="15" x14ac:dyDescent="0.25">
      <c r="B78" s="9">
        <v>30</v>
      </c>
      <c r="C78" s="9">
        <v>0.51</v>
      </c>
      <c r="D78" s="9">
        <v>0.94</v>
      </c>
      <c r="E78" s="9">
        <v>0.95</v>
      </c>
    </row>
    <row r="79" spans="2:14" x14ac:dyDescent="0.2">
      <c r="C79" s="3">
        <f>AVERAGE(C49:C78)</f>
        <v>0.51566666666666672</v>
      </c>
      <c r="D79" s="3">
        <f t="shared" ref="D79:E79" si="2">AVERAGE(D49:D78)</f>
        <v>0.72166666666666679</v>
      </c>
      <c r="E79" s="3">
        <f t="shared" si="2"/>
        <v>0.84166666666666656</v>
      </c>
      <c r="F79" s="10" t="s">
        <v>82</v>
      </c>
    </row>
    <row r="80" spans="2:14" x14ac:dyDescent="0.2">
      <c r="F80" s="3" t="s">
        <v>83</v>
      </c>
    </row>
    <row r="81" spans="6:6" x14ac:dyDescent="0.2">
      <c r="F81" s="3" t="s">
        <v>84</v>
      </c>
    </row>
  </sheetData>
  <mergeCells count="3">
    <mergeCell ref="C1:E1"/>
    <mergeCell ref="C47:E47"/>
    <mergeCell ref="G47:M4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elava</dc:creator>
  <cp:lastModifiedBy>Ignacio Campusano Cárdenas</cp:lastModifiedBy>
  <dcterms:created xsi:type="dcterms:W3CDTF">2020-03-24T21:41:08Z</dcterms:created>
  <dcterms:modified xsi:type="dcterms:W3CDTF">2020-06-16T05:23:47Z</dcterms:modified>
</cp:coreProperties>
</file>