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8800" windowHeight="17480"/>
  </bookViews>
  <sheets>
    <sheet name="Conception" sheetId="2" r:id="rId1"/>
    <sheet name="Approx" sheetId="1" r:id="rId2"/>
    <sheet name="Feuil3" sheetId="3" r:id="rId3"/>
  </sheets>
  <definedNames>
    <definedName name="_xlnm._FilterDatabase" localSheetId="1" hidden="1">Approx!$A$24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2" l="1"/>
  <c r="G30" i="2"/>
  <c r="G29" i="2"/>
  <c r="F42" i="2"/>
  <c r="E42" i="2"/>
  <c r="E7" i="2"/>
  <c r="G7" i="2"/>
  <c r="E39" i="2"/>
  <c r="G39" i="2"/>
  <c r="E2" i="2"/>
  <c r="G2" i="2"/>
  <c r="E4" i="2"/>
  <c r="G4" i="2"/>
  <c r="E8" i="2"/>
  <c r="G8" i="2"/>
  <c r="E9" i="2"/>
  <c r="G9" i="2"/>
  <c r="E10" i="2"/>
  <c r="G10" i="2"/>
  <c r="G13" i="2"/>
  <c r="E17" i="2"/>
  <c r="G17" i="2"/>
  <c r="E38" i="2"/>
  <c r="G38" i="2"/>
  <c r="G5" i="2"/>
  <c r="E40" i="2"/>
  <c r="G40" i="2"/>
  <c r="E6" i="2"/>
  <c r="G6" i="2"/>
  <c r="E41" i="2"/>
  <c r="G41" i="2"/>
  <c r="G42" i="2"/>
  <c r="E3" i="1"/>
  <c r="E11" i="1"/>
  <c r="E9" i="1"/>
  <c r="E4" i="1"/>
  <c r="E5" i="1"/>
  <c r="E6" i="1"/>
  <c r="E7" i="1"/>
  <c r="E8" i="1"/>
  <c r="E10" i="1"/>
  <c r="E12" i="1"/>
  <c r="E13" i="1"/>
  <c r="E14" i="1"/>
  <c r="E24" i="1"/>
  <c r="E2" i="1"/>
  <c r="E16" i="1"/>
  <c r="E17" i="1"/>
  <c r="E18" i="1"/>
  <c r="E19" i="1"/>
  <c r="E20" i="1"/>
  <c r="E21" i="1"/>
  <c r="E25" i="1"/>
  <c r="E3" i="2"/>
  <c r="G3" i="2"/>
  <c r="E12" i="2"/>
  <c r="G12" i="2"/>
  <c r="C12" i="2"/>
  <c r="C11" i="2"/>
  <c r="E11" i="2"/>
  <c r="G11" i="2"/>
  <c r="C2" i="2"/>
  <c r="C6" i="2"/>
  <c r="C7" i="2"/>
  <c r="C21" i="2"/>
  <c r="C33" i="2"/>
  <c r="C22" i="2"/>
  <c r="C23" i="2"/>
  <c r="C3" i="2"/>
  <c r="C4" i="2"/>
  <c r="C5" i="2"/>
  <c r="C8" i="2"/>
  <c r="C24" i="2"/>
  <c r="C9" i="2"/>
  <c r="C10" i="2"/>
  <c r="C20" i="2"/>
  <c r="C25" i="2"/>
  <c r="C34" i="2"/>
  <c r="G24" i="2"/>
  <c r="G20" i="2"/>
  <c r="G21" i="2"/>
  <c r="G22" i="2"/>
  <c r="G23" i="2"/>
  <c r="E31" i="2"/>
  <c r="E30" i="2"/>
</calcChain>
</file>

<file path=xl/sharedStrings.xml><?xml version="1.0" encoding="utf-8"?>
<sst xmlns="http://schemas.openxmlformats.org/spreadsheetml/2006/main" count="95" uniqueCount="79">
  <si>
    <t>Nom</t>
  </si>
  <si>
    <t>Quatité</t>
  </si>
  <si>
    <t>Adresse</t>
  </si>
  <si>
    <t>Autre</t>
  </si>
  <si>
    <t>Prix unite €</t>
  </si>
  <si>
    <t>Prix Unité $</t>
  </si>
  <si>
    <t>Taux dollars to Euros</t>
  </si>
  <si>
    <t>Taux euros to dollars</t>
  </si>
  <si>
    <t>Prix total €</t>
  </si>
  <si>
    <t>Radiocommande</t>
  </si>
  <si>
    <t>Moteur</t>
  </si>
  <si>
    <t xml:space="preserve">Fly card </t>
  </si>
  <si>
    <t>Pack de 2 à 3 Batterie</t>
  </si>
  <si>
    <t>Helice</t>
  </si>
  <si>
    <t>Fil electrique</t>
  </si>
  <si>
    <t>ESC</t>
  </si>
  <si>
    <t>Capteur de proximité</t>
  </si>
  <si>
    <t>Transmetteur et recepteur video 5.4 Ghz</t>
  </si>
  <si>
    <t>Chargeur de batterie</t>
  </si>
  <si>
    <t>Servos ?</t>
  </si>
  <si>
    <t>Camera (Go pro ? )</t>
  </si>
  <si>
    <t>Fixation moteur</t>
  </si>
  <si>
    <t>Programmateur ESC</t>
  </si>
  <si>
    <t xml:space="preserve">Autre ? </t>
  </si>
  <si>
    <t>Total mini (approx)</t>
  </si>
  <si>
    <t>Facultatif</t>
  </si>
  <si>
    <t>Balise Gps</t>
  </si>
  <si>
    <t>Prix total (approx)</t>
  </si>
  <si>
    <t>http://www.hobbyking.com/hobbyking/store/__54311__Tarot_680PRO_HexaCopter_Folding_Frame_3K_Carbon_KIT_.html</t>
  </si>
  <si>
    <t>Chassis carbone Hexacopter 685mm</t>
  </si>
  <si>
    <t>http://www.hobbyking.com/hobbyking/store/uh_viewItem.asp?idProduct=21422</t>
  </si>
  <si>
    <t>Batterie ZIPPY Compact 4500mAh 4S 35C</t>
  </si>
  <si>
    <t>Poids total</t>
  </si>
  <si>
    <t>Poids Unité (g)</t>
  </si>
  <si>
    <t>http://www.hobbyking.com/hobbyking/store/__39708__Afro_ESC_30Amp_Multi_rotor_Motor_Speed_Controller_SimonK_Firmware_.html</t>
  </si>
  <si>
    <t>http://www.hobbyking.com/hobbyking/store/__45026__FrSky_2_4GHz_ACCST_TARANIS_X9D_Digital_Telemetry_Radio_System_Mode_2_.html</t>
  </si>
  <si>
    <t>Moteur MT2216-12 V2 T-Motor - kv800</t>
  </si>
  <si>
    <t>http://www.flashrc.com/t_motor/10503-mt2216_12_v2_t_motor_kv800_75gr.html</t>
  </si>
  <si>
    <t>Poids sans propulsion</t>
  </si>
  <si>
    <t xml:space="preserve">http://www.hobbyking.com/hobbyking/store/__21734__Single_4mm_Male_to_4_x_3_5mm_Female_Adapter_1_set_.html </t>
  </si>
  <si>
    <t>Adaptateur cable</t>
  </si>
  <si>
    <t>Chargeur de batterie Turnigy Accucel-6 50W 6A</t>
  </si>
  <si>
    <t>http://www.hobbyking.com/hobbyking/store/__7028__Turnigy_Accucel_6_50W_6A_Balancer_Charger_w_Accessories.html</t>
  </si>
  <si>
    <t>Cable supplementaire</t>
  </si>
  <si>
    <t>http://www.hobbyking.com/hobbyking/store/__10936__Turnigy_Pure_Silicone_Wire_24AWG_1mtr_Black.html</t>
  </si>
  <si>
    <t>Programmateur ESC (AFRO)</t>
  </si>
  <si>
    <t>http://www.hobbyking.com/hobbyking/store/__39437__Afro_ESC_USB_Programming_Tool.html</t>
  </si>
  <si>
    <t>TOTO</t>
  </si>
  <si>
    <t>Prix total (avec acessoire)</t>
  </si>
  <si>
    <t>http://www.hobbyking.com/hobbyking/store/__25691__Carbon_Fiber_Propellers_12X3_8_LH_and_RH_Rotation_Pair.html?strSearch=propeller%2012x3</t>
  </si>
  <si>
    <t>http://www.hobbyking.com/hobbyking/store/__25689__carbon_fiber_propellers_11x4_7_lh_and_rh_rotation_pair.html</t>
  </si>
  <si>
    <t>http://hobbyking.com/hobbyking/store/__26588__MultiWii_PRO_Flight_Controller_w_MTK_GPS_Module.html</t>
  </si>
  <si>
    <t>Fly card-MultiWii PRO Flight Controller w/MTK GPS Module</t>
  </si>
  <si>
    <t xml:space="preserve">Connecteur </t>
  </si>
  <si>
    <t>Total sans radio</t>
  </si>
  <si>
    <t>Recepteur Radio 1 (Radio modulation FM/PPM)</t>
  </si>
  <si>
    <t>http://www.hobbyking.com/hobbyking/store/__4372__GWS_8ch_Dual_Conv_40mhz_FM_Receiver.html</t>
  </si>
  <si>
    <t>http://www.hobbyking.com/hobbyking/store/__41608__FrSky_X8R_8_16Ch_S_BUS_ACCST_Telemetry_Receiver_W_Smart_Port.html</t>
  </si>
  <si>
    <t>Recepteur Radio 2 (Radio 2.4 GHz frsky)</t>
  </si>
  <si>
    <t>Autre helice (12x3.8)</t>
  </si>
  <si>
    <t>Autre helice (11x4.7)</t>
  </si>
  <si>
    <t>Autre batterie (8000)</t>
  </si>
  <si>
    <t>http://www.hobbyking.com/hobbyking/store/uh_viewItem.asp?idProduct=16226</t>
  </si>
  <si>
    <t>Total mini avec radio (sans acessoir facultatif)</t>
  </si>
  <si>
    <t>TOTAL</t>
  </si>
  <si>
    <t>Camera (Type Go pro )</t>
  </si>
  <si>
    <t>Capteur (distance,thermometre,etc..)</t>
  </si>
  <si>
    <t>Servos</t>
  </si>
  <si>
    <t>Autre (arduino/raspberry/capteur/materiel éléc)</t>
  </si>
  <si>
    <t>Outils divers (matériaux,materiel éléctronique,etc..)</t>
  </si>
  <si>
    <t>http://witespyquad.gostorego.com/multiwii-pro-2-0-flight-controller.html</t>
  </si>
  <si>
    <t>http://www.hobbyking.com/hobbyking/store/__45774__10x4_5_SF_Props_2pc_CW_2_pc_CCW_Rotation_Blue_UK_Warehouse_.html?strSearch=10x4</t>
  </si>
  <si>
    <t>Helice (10x4.5)</t>
  </si>
  <si>
    <t>Frais de Port (€)</t>
  </si>
  <si>
    <t>Commande (€)</t>
  </si>
  <si>
    <t>Hobbyking 1 (US)</t>
  </si>
  <si>
    <t>Hobbyking 2 (UK)</t>
  </si>
  <si>
    <t>Flash RC (FR)</t>
  </si>
  <si>
    <t>witespyquad (UE)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</si>
</sst>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2" borderId="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4" fillId="5" borderId="1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4" borderId="1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2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1" xfId="0" applyFill="1" applyBorder="1" applyAlignment="1">
      <alignment horizontal="right"/>
    </xf>
    <xf numFmtId="0" fontId="0" fillId="9" borderId="10" xfId="0" applyFill="1" applyBorder="1"/>
    <xf numFmtId="0" fontId="0" fillId="9" borderId="11" xfId="0" applyFill="1" applyBorder="1"/>
    <xf numFmtId="0" fontId="0" fillId="9" borderId="1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right"/>
    </xf>
    <xf numFmtId="0" fontId="0" fillId="6" borderId="12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1" xfId="0" applyFill="1" applyBorder="1" applyAlignment="1">
      <alignment horizontal="right"/>
    </xf>
    <xf numFmtId="0" fontId="0" fillId="10" borderId="12" xfId="0" applyFill="1" applyBorder="1"/>
    <xf numFmtId="0" fontId="4" fillId="8" borderId="10" xfId="0" applyFont="1" applyFill="1" applyBorder="1"/>
    <xf numFmtId="0" fontId="4" fillId="8" borderId="11" xfId="0" applyFont="1" applyFill="1" applyBorder="1"/>
    <xf numFmtId="0" fontId="4" fillId="8" borderId="11" xfId="0" applyFont="1" applyFill="1" applyBorder="1" applyAlignment="1">
      <alignment horizontal="right"/>
    </xf>
    <xf numFmtId="0" fontId="4" fillId="8" borderId="12" xfId="0" applyFont="1" applyFill="1" applyBorder="1"/>
    <xf numFmtId="0" fontId="4" fillId="10" borderId="10" xfId="0" applyFont="1" applyFill="1" applyBorder="1"/>
    <xf numFmtId="0" fontId="4" fillId="10" borderId="11" xfId="0" applyFont="1" applyFill="1" applyBorder="1"/>
    <xf numFmtId="0" fontId="4" fillId="10" borderId="11" xfId="0" applyFont="1" applyFill="1" applyBorder="1" applyAlignment="1">
      <alignment horizontal="right"/>
    </xf>
    <xf numFmtId="0" fontId="4" fillId="10" borderId="12" xfId="0" applyFont="1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1" xfId="0" applyFill="1" applyBorder="1" applyAlignment="1">
      <alignment horizontal="right"/>
    </xf>
    <xf numFmtId="0" fontId="0" fillId="11" borderId="12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" xfId="0" applyFill="1" applyBorder="1" applyAlignment="1">
      <alignment horizontal="right"/>
    </xf>
    <xf numFmtId="0" fontId="0" fillId="3" borderId="6" xfId="0" applyFill="1" applyBorder="1"/>
    <xf numFmtId="0" fontId="0" fillId="3" borderId="0" xfId="0" applyFill="1"/>
    <xf numFmtId="0" fontId="0" fillId="3" borderId="14" xfId="0" applyFill="1" applyBorder="1" applyAlignment="1">
      <alignment horizontal="right"/>
    </xf>
    <xf numFmtId="0" fontId="2" fillId="3" borderId="0" xfId="19" applyFill="1"/>
    <xf numFmtId="0" fontId="0" fillId="12" borderId="5" xfId="0" applyFill="1" applyBorder="1"/>
    <xf numFmtId="0" fontId="0" fillId="12" borderId="0" xfId="0" applyFill="1" applyBorder="1"/>
    <xf numFmtId="0" fontId="0" fillId="12" borderId="1" xfId="0" applyFill="1" applyBorder="1" applyAlignment="1">
      <alignment horizontal="right"/>
    </xf>
    <xf numFmtId="0" fontId="0" fillId="12" borderId="6" xfId="0" applyFill="1" applyBorder="1"/>
    <xf numFmtId="0" fontId="0" fillId="12" borderId="0" xfId="0" applyFill="1"/>
    <xf numFmtId="0" fontId="0" fillId="11" borderId="0" xfId="0" applyFill="1"/>
    <xf numFmtId="0" fontId="0" fillId="11" borderId="5" xfId="0" applyFill="1" applyBorder="1"/>
    <xf numFmtId="0" fontId="0" fillId="11" borderId="0" xfId="0" applyFill="1" applyBorder="1"/>
    <xf numFmtId="0" fontId="0" fillId="11" borderId="1" xfId="0" applyFill="1" applyBorder="1" applyAlignment="1">
      <alignment horizontal="right"/>
    </xf>
    <xf numFmtId="0" fontId="0" fillId="11" borderId="6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1" xfId="0" applyFill="1" applyBorder="1" applyAlignment="1">
      <alignment horizontal="right"/>
    </xf>
    <xf numFmtId="0" fontId="0" fillId="13" borderId="6" xfId="0" applyFill="1" applyBorder="1"/>
    <xf numFmtId="0" fontId="0" fillId="13" borderId="0" xfId="0" applyFill="1"/>
    <xf numFmtId="0" fontId="0" fillId="0" borderId="1" xfId="0" applyBorder="1"/>
    <xf numFmtId="0" fontId="0" fillId="8" borderId="1" xfId="0" applyFill="1" applyBorder="1" applyAlignment="1">
      <alignment horizontal="right"/>
    </xf>
    <xf numFmtId="0" fontId="0" fillId="0" borderId="10" xfId="0" applyBorder="1"/>
    <xf numFmtId="0" fontId="0" fillId="0" borderId="12" xfId="0" applyBorder="1"/>
    <xf numFmtId="0" fontId="0" fillId="8" borderId="10" xfId="0" applyFill="1" applyBorder="1"/>
    <xf numFmtId="0" fontId="0" fillId="8" borderId="12" xfId="0" applyFill="1" applyBorder="1"/>
    <xf numFmtId="0" fontId="0" fillId="3" borderId="15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1" borderId="15" xfId="0" applyFill="1" applyBorder="1"/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19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Normal" xfId="0" builtinId="0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lashrc.com/t_motor/10503-mt2216_12_v2_t_motor_kv800_75gr.html" TargetMode="External"/><Relationship Id="rId2" Type="http://schemas.openxmlformats.org/officeDocument/2006/relationships/hyperlink" Target="http://www.hobbyking.com/hobbyking/store/__21734__Single_4mm_Male_to_4_x_3_5mm_Female_Adapter_1_set_.html" TargetMode="External"/><Relationship Id="rId3" Type="http://schemas.openxmlformats.org/officeDocument/2006/relationships/hyperlink" Target="http://www.hobbyking.com/hobbyking/store/__25689__carbon_fiber_propellers_11x4_7_lh_and_rh_rotation_pai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D42" sqref="D42"/>
    </sheetView>
  </sheetViews>
  <sheetFormatPr baseColWidth="10" defaultColWidth="9.1640625" defaultRowHeight="14" x14ac:dyDescent="0"/>
  <cols>
    <col min="1" max="1" width="46.33203125" customWidth="1"/>
    <col min="2" max="2" width="13.83203125" customWidth="1"/>
    <col min="3" max="3" width="14.33203125" customWidth="1"/>
    <col min="4" max="4" width="16" customWidth="1"/>
    <col min="5" max="5" width="12.83203125" style="1" customWidth="1"/>
    <col min="6" max="6" width="9.5" customWidth="1"/>
    <col min="7" max="7" width="16.5" customWidth="1"/>
    <col min="8" max="8" width="125.6640625" customWidth="1"/>
    <col min="9" max="9" width="58.33203125" customWidth="1"/>
    <col min="11" max="11" width="19" customWidth="1"/>
    <col min="12" max="12" width="23.5" customWidth="1"/>
  </cols>
  <sheetData>
    <row r="1" spans="1:12" s="25" customFormat="1">
      <c r="A1" s="16" t="s">
        <v>0</v>
      </c>
      <c r="B1" s="16" t="s">
        <v>33</v>
      </c>
      <c r="C1" s="16" t="s">
        <v>32</v>
      </c>
      <c r="D1" s="16" t="s">
        <v>5</v>
      </c>
      <c r="E1" s="16" t="s">
        <v>4</v>
      </c>
      <c r="F1" s="16" t="s">
        <v>1</v>
      </c>
      <c r="G1" s="16" t="s">
        <v>8</v>
      </c>
      <c r="H1" s="16" t="s">
        <v>2</v>
      </c>
      <c r="I1" s="16" t="s">
        <v>3</v>
      </c>
      <c r="K1" s="16" t="s">
        <v>6</v>
      </c>
      <c r="L1" s="16" t="s">
        <v>7</v>
      </c>
    </row>
    <row r="2" spans="1:12" s="58" customFormat="1">
      <c r="A2" s="54" t="s">
        <v>29</v>
      </c>
      <c r="B2" s="55">
        <v>780</v>
      </c>
      <c r="C2" s="55">
        <f>B2*F2</f>
        <v>780</v>
      </c>
      <c r="D2" s="55">
        <v>119</v>
      </c>
      <c r="E2" s="59">
        <f>D2*K2</f>
        <v>86.144099999999995</v>
      </c>
      <c r="F2" s="55">
        <v>1</v>
      </c>
      <c r="G2" s="57">
        <f>E2*F2</f>
        <v>86.144099999999995</v>
      </c>
      <c r="H2" s="58" t="s">
        <v>28</v>
      </c>
      <c r="K2" s="58">
        <v>0.72389999999999999</v>
      </c>
      <c r="L2" s="58">
        <v>1.3814</v>
      </c>
    </row>
    <row r="3" spans="1:12">
      <c r="A3" s="8" t="s">
        <v>9</v>
      </c>
      <c r="B3" s="9"/>
      <c r="C3" s="9">
        <f t="shared" ref="C3:C25" si="0">B3*F3</f>
        <v>0</v>
      </c>
      <c r="D3" s="9">
        <v>173</v>
      </c>
      <c r="E3" s="4">
        <f>D3*K2</f>
        <v>125.2347</v>
      </c>
      <c r="F3" s="9">
        <v>1</v>
      </c>
      <c r="G3" s="10">
        <f t="shared" ref="G3:G23" si="1">E3*F3</f>
        <v>125.2347</v>
      </c>
      <c r="H3" t="s">
        <v>35</v>
      </c>
    </row>
    <row r="4" spans="1:12" s="58" customFormat="1">
      <c r="A4" s="54" t="s">
        <v>31</v>
      </c>
      <c r="B4" s="55">
        <v>470</v>
      </c>
      <c r="C4" s="55">
        <f t="shared" si="0"/>
        <v>940</v>
      </c>
      <c r="D4" s="55">
        <v>36</v>
      </c>
      <c r="E4" s="56">
        <f>D4*K2</f>
        <v>26.060400000000001</v>
      </c>
      <c r="F4" s="55">
        <v>2</v>
      </c>
      <c r="G4" s="57">
        <f t="shared" si="1"/>
        <v>52.120800000000003</v>
      </c>
      <c r="H4" s="58" t="s">
        <v>30</v>
      </c>
    </row>
    <row r="5" spans="1:12" s="65" customFormat="1">
      <c r="A5" s="61" t="s">
        <v>36</v>
      </c>
      <c r="B5" s="62">
        <v>75</v>
      </c>
      <c r="C5" s="62">
        <f t="shared" si="0"/>
        <v>450</v>
      </c>
      <c r="D5" s="62"/>
      <c r="E5" s="63">
        <v>45</v>
      </c>
      <c r="F5" s="62">
        <v>6</v>
      </c>
      <c r="G5" s="64">
        <f t="shared" si="1"/>
        <v>270</v>
      </c>
      <c r="H5" s="65" t="s">
        <v>37</v>
      </c>
    </row>
    <row r="6" spans="1:12" s="66" customFormat="1">
      <c r="A6" s="67" t="s">
        <v>52</v>
      </c>
      <c r="B6" s="68">
        <v>75</v>
      </c>
      <c r="C6" s="68">
        <f t="shared" si="0"/>
        <v>75</v>
      </c>
      <c r="D6" s="68">
        <v>70</v>
      </c>
      <c r="E6" s="69">
        <f>D6*K2</f>
        <v>50.673000000000002</v>
      </c>
      <c r="F6" s="68">
        <v>1</v>
      </c>
      <c r="G6" s="70">
        <f t="shared" si="1"/>
        <v>50.673000000000002</v>
      </c>
      <c r="H6" s="66" t="s">
        <v>51</v>
      </c>
      <c r="I6" s="66" t="s">
        <v>70</v>
      </c>
    </row>
    <row r="7" spans="1:12" s="75" customFormat="1">
      <c r="A7" s="71" t="s">
        <v>15</v>
      </c>
      <c r="B7" s="72">
        <v>28</v>
      </c>
      <c r="C7" s="72">
        <f t="shared" si="0"/>
        <v>168</v>
      </c>
      <c r="D7" s="72">
        <v>14</v>
      </c>
      <c r="E7" s="73">
        <f>D7*K2</f>
        <v>10.134599999999999</v>
      </c>
      <c r="F7" s="72">
        <v>6</v>
      </c>
      <c r="G7" s="74">
        <f t="shared" si="1"/>
        <v>60.807599999999994</v>
      </c>
      <c r="H7" s="75" t="s">
        <v>34</v>
      </c>
    </row>
    <row r="8" spans="1:12" s="58" customFormat="1">
      <c r="A8" s="54" t="s">
        <v>41</v>
      </c>
      <c r="B8" s="55"/>
      <c r="C8" s="55">
        <f t="shared" si="0"/>
        <v>0</v>
      </c>
      <c r="D8" s="55">
        <v>23</v>
      </c>
      <c r="E8" s="56">
        <f>D8*K2</f>
        <v>16.649699999999999</v>
      </c>
      <c r="F8" s="55">
        <v>2</v>
      </c>
      <c r="G8" s="57">
        <f t="shared" si="1"/>
        <v>33.299399999999999</v>
      </c>
      <c r="H8" s="58" t="s">
        <v>42</v>
      </c>
    </row>
    <row r="9" spans="1:12" s="58" customFormat="1">
      <c r="A9" s="54" t="s">
        <v>45</v>
      </c>
      <c r="B9" s="55"/>
      <c r="C9" s="55">
        <f t="shared" si="0"/>
        <v>0</v>
      </c>
      <c r="D9" s="55">
        <v>7.25</v>
      </c>
      <c r="E9" s="56">
        <f>D9*K2</f>
        <v>5.2482749999999996</v>
      </c>
      <c r="F9" s="55">
        <v>1</v>
      </c>
      <c r="G9" s="57">
        <f t="shared" si="1"/>
        <v>5.2482749999999996</v>
      </c>
      <c r="H9" s="58" t="s">
        <v>46</v>
      </c>
    </row>
    <row r="10" spans="1:12" s="58" customFormat="1">
      <c r="A10" s="54" t="s">
        <v>43</v>
      </c>
      <c r="B10" s="55"/>
      <c r="C10" s="55">
        <f t="shared" si="0"/>
        <v>0</v>
      </c>
      <c r="D10" s="55">
        <v>0.6</v>
      </c>
      <c r="E10" s="56">
        <f>0.6*K2</f>
        <v>0.43434</v>
      </c>
      <c r="F10" s="55">
        <v>3</v>
      </c>
      <c r="G10" s="57">
        <f t="shared" si="1"/>
        <v>1.3030200000000001</v>
      </c>
      <c r="H10" s="58" t="s">
        <v>44</v>
      </c>
    </row>
    <row r="11" spans="1:12">
      <c r="A11" s="8" t="s">
        <v>55</v>
      </c>
      <c r="B11" s="9"/>
      <c r="C11" s="20">
        <f t="shared" si="0"/>
        <v>0</v>
      </c>
      <c r="D11" s="20">
        <v>0</v>
      </c>
      <c r="E11" s="4">
        <f>D11*K2</f>
        <v>0</v>
      </c>
      <c r="F11" s="20">
        <v>1</v>
      </c>
      <c r="G11" s="10">
        <f t="shared" si="1"/>
        <v>0</v>
      </c>
      <c r="H11" t="s">
        <v>56</v>
      </c>
    </row>
    <row r="12" spans="1:12">
      <c r="A12" s="8" t="s">
        <v>58</v>
      </c>
      <c r="B12" s="9"/>
      <c r="C12" s="20">
        <f t="shared" si="0"/>
        <v>0</v>
      </c>
      <c r="D12" s="20">
        <v>0</v>
      </c>
      <c r="E12" s="4">
        <f>D12*K2</f>
        <v>0</v>
      </c>
      <c r="F12" s="20">
        <v>1</v>
      </c>
      <c r="G12" s="10">
        <f t="shared" si="1"/>
        <v>0</v>
      </c>
      <c r="H12" t="s">
        <v>57</v>
      </c>
    </row>
    <row r="13" spans="1:12" s="58" customFormat="1">
      <c r="A13" s="54" t="s">
        <v>53</v>
      </c>
      <c r="B13" s="55"/>
      <c r="C13" s="55"/>
      <c r="D13" s="55"/>
      <c r="E13" s="56">
        <v>10</v>
      </c>
      <c r="F13" s="55">
        <v>1</v>
      </c>
      <c r="G13" s="57">
        <f t="shared" si="1"/>
        <v>10</v>
      </c>
    </row>
    <row r="14" spans="1:12">
      <c r="A14" s="8"/>
      <c r="B14" s="9"/>
      <c r="C14" s="9"/>
      <c r="D14" s="9"/>
      <c r="E14" s="4"/>
      <c r="F14" s="20"/>
      <c r="G14" s="10"/>
    </row>
    <row r="15" spans="1:12">
      <c r="A15" s="8" t="s">
        <v>72</v>
      </c>
      <c r="B15" s="9"/>
      <c r="C15" s="9"/>
      <c r="D15" s="9"/>
      <c r="E15" s="4"/>
      <c r="F15" s="9"/>
      <c r="G15" s="10"/>
      <c r="H15" t="s">
        <v>71</v>
      </c>
    </row>
    <row r="16" spans="1:12">
      <c r="A16" s="8" t="s">
        <v>59</v>
      </c>
      <c r="B16" s="9"/>
      <c r="C16" s="9"/>
      <c r="D16" s="9"/>
      <c r="E16" s="4"/>
      <c r="F16" s="9"/>
      <c r="G16" s="10"/>
      <c r="H16" t="s">
        <v>49</v>
      </c>
    </row>
    <row r="17" spans="1:8" s="58" customFormat="1">
      <c r="A17" s="54" t="s">
        <v>60</v>
      </c>
      <c r="B17" s="55">
        <v>15</v>
      </c>
      <c r="C17" s="55"/>
      <c r="D17" s="55">
        <v>8.19</v>
      </c>
      <c r="E17" s="56">
        <f>D17*K2</f>
        <v>5.9287409999999996</v>
      </c>
      <c r="F17" s="55">
        <v>4</v>
      </c>
      <c r="G17" s="57">
        <f>F17*E17</f>
        <v>23.714963999999998</v>
      </c>
      <c r="H17" s="60" t="s">
        <v>50</v>
      </c>
    </row>
    <row r="18" spans="1:8">
      <c r="A18" s="8" t="s">
        <v>61</v>
      </c>
      <c r="B18" s="9"/>
      <c r="C18" s="9"/>
      <c r="D18" s="9"/>
      <c r="E18" s="22"/>
      <c r="F18" s="9"/>
      <c r="G18" s="10"/>
      <c r="H18" t="s">
        <v>62</v>
      </c>
    </row>
    <row r="19" spans="1:8" s="17" customFormat="1">
      <c r="A19" s="19" t="s">
        <v>25</v>
      </c>
      <c r="E19" s="24"/>
      <c r="G19" s="18"/>
    </row>
    <row r="20" spans="1:8">
      <c r="A20" s="5" t="s">
        <v>16</v>
      </c>
      <c r="B20" s="6"/>
      <c r="C20" s="6">
        <f t="shared" si="0"/>
        <v>0</v>
      </c>
      <c r="D20" s="6"/>
      <c r="E20" s="23">
        <v>5</v>
      </c>
      <c r="F20" s="6">
        <v>3</v>
      </c>
      <c r="G20" s="7">
        <f t="shared" si="1"/>
        <v>15</v>
      </c>
    </row>
    <row r="21" spans="1:8">
      <c r="A21" s="8" t="s">
        <v>17</v>
      </c>
      <c r="B21" s="9">
        <v>50</v>
      </c>
      <c r="C21" s="9">
        <f t="shared" si="0"/>
        <v>50</v>
      </c>
      <c r="D21" s="9"/>
      <c r="E21" s="4">
        <v>200</v>
      </c>
      <c r="F21" s="9">
        <v>1</v>
      </c>
      <c r="G21" s="10">
        <f t="shared" si="1"/>
        <v>200</v>
      </c>
    </row>
    <row r="22" spans="1:8">
      <c r="A22" s="8" t="s">
        <v>20</v>
      </c>
      <c r="B22" s="9">
        <v>150</v>
      </c>
      <c r="C22" s="9">
        <f t="shared" si="0"/>
        <v>150</v>
      </c>
      <c r="D22" s="9"/>
      <c r="E22" s="4">
        <v>350</v>
      </c>
      <c r="F22" s="9">
        <v>1</v>
      </c>
      <c r="G22" s="10">
        <f t="shared" si="1"/>
        <v>350</v>
      </c>
    </row>
    <row r="23" spans="1:8">
      <c r="A23" s="8" t="s">
        <v>26</v>
      </c>
      <c r="B23" s="9">
        <v>35</v>
      </c>
      <c r="C23" s="9">
        <f t="shared" si="0"/>
        <v>35</v>
      </c>
      <c r="D23" s="9"/>
      <c r="E23" s="4">
        <v>80</v>
      </c>
      <c r="F23" s="9">
        <v>1</v>
      </c>
      <c r="G23" s="10">
        <f t="shared" si="1"/>
        <v>80</v>
      </c>
    </row>
    <row r="24" spans="1:8">
      <c r="A24" s="8" t="s">
        <v>19</v>
      </c>
      <c r="B24" s="9"/>
      <c r="C24" s="9">
        <f>B24*F24</f>
        <v>0</v>
      </c>
      <c r="D24" s="9"/>
      <c r="E24" s="4">
        <v>10</v>
      </c>
      <c r="F24" s="9">
        <v>1</v>
      </c>
      <c r="G24" s="10">
        <f>E24*F24</f>
        <v>10</v>
      </c>
    </row>
    <row r="25" spans="1:8">
      <c r="A25" s="8" t="s">
        <v>23</v>
      </c>
      <c r="B25" s="9"/>
      <c r="C25" s="9">
        <f t="shared" si="0"/>
        <v>0</v>
      </c>
      <c r="D25" s="9"/>
      <c r="E25" s="3"/>
      <c r="F25" s="9"/>
      <c r="G25" s="10"/>
    </row>
    <row r="26" spans="1:8">
      <c r="A26" s="12" t="s">
        <v>40</v>
      </c>
      <c r="B26" s="13"/>
      <c r="C26" s="13"/>
      <c r="D26" s="13"/>
      <c r="E26" s="3"/>
      <c r="F26" s="13"/>
      <c r="G26" s="15"/>
      <c r="H26" t="s">
        <v>39</v>
      </c>
    </row>
    <row r="27" spans="1:8">
      <c r="A27" s="8"/>
      <c r="B27" s="9"/>
      <c r="C27" s="9"/>
      <c r="D27" s="9"/>
      <c r="E27" s="11"/>
      <c r="F27" s="9"/>
      <c r="G27" s="10"/>
    </row>
    <row r="28" spans="1:8" s="51" customFormat="1">
      <c r="A28" s="50" t="s">
        <v>47</v>
      </c>
      <c r="E28" s="52"/>
      <c r="G28" s="53"/>
    </row>
    <row r="29" spans="1:8" s="21" customFormat="1">
      <c r="A29" s="46" t="s">
        <v>54</v>
      </c>
      <c r="B29" s="47"/>
      <c r="C29" s="47"/>
      <c r="D29" s="47"/>
      <c r="E29" s="48"/>
      <c r="F29" s="47"/>
      <c r="G29" s="49">
        <f>SUM(G2+G4+G5+G7+G6+G8+G9+G10+G13+G18+G17)</f>
        <v>593.31115899999998</v>
      </c>
    </row>
    <row r="30" spans="1:8">
      <c r="A30" s="42" t="s">
        <v>63</v>
      </c>
      <c r="B30" s="43"/>
      <c r="C30" s="43"/>
      <c r="D30" s="43"/>
      <c r="E30" s="44">
        <f>SUM(E2:E9)</f>
        <v>365.14477499999998</v>
      </c>
      <c r="F30" s="43"/>
      <c r="G30" s="45">
        <f>G29+G3</f>
        <v>718.54585899999995</v>
      </c>
    </row>
    <row r="31" spans="1:8">
      <c r="A31" s="34" t="s">
        <v>48</v>
      </c>
      <c r="B31" s="35"/>
      <c r="C31" s="35"/>
      <c r="D31" s="35"/>
      <c r="E31" s="36">
        <f>SUM(E2:E28)</f>
        <v>1026.5078559999999</v>
      </c>
      <c r="F31" s="35"/>
      <c r="G31" s="37">
        <f>G30+SUM(G20:G24)</f>
        <v>1373.5458589999998</v>
      </c>
    </row>
    <row r="32" spans="1:8">
      <c r="A32" s="8"/>
      <c r="B32" s="9"/>
      <c r="C32" s="9"/>
      <c r="D32" s="9"/>
      <c r="E32" s="11"/>
      <c r="F32" s="9"/>
      <c r="G32" s="10"/>
    </row>
    <row r="33" spans="1:7">
      <c r="A33" s="8" t="s">
        <v>38</v>
      </c>
      <c r="B33" s="9"/>
      <c r="C33" s="9">
        <f>C2+C6+C7+C21</f>
        <v>1073</v>
      </c>
      <c r="D33" s="9"/>
      <c r="E33" s="11"/>
      <c r="F33" s="9"/>
      <c r="G33" s="10"/>
    </row>
    <row r="34" spans="1:7">
      <c r="A34" s="12" t="s">
        <v>32</v>
      </c>
      <c r="B34" s="13"/>
      <c r="C34" s="13">
        <f>SUM(C2:C25)</f>
        <v>2648</v>
      </c>
      <c r="D34" s="13"/>
      <c r="E34" s="14"/>
      <c r="F34" s="13"/>
      <c r="G34" s="15"/>
    </row>
    <row r="37" spans="1:7">
      <c r="C37" s="78"/>
      <c r="D37" s="78" t="s">
        <v>74</v>
      </c>
      <c r="E37" s="79"/>
      <c r="F37" s="76" t="s">
        <v>73</v>
      </c>
      <c r="G37" s="79"/>
    </row>
    <row r="38" spans="1:7">
      <c r="C38" s="8"/>
      <c r="D38" s="54" t="s">
        <v>75</v>
      </c>
      <c r="E38" s="57">
        <f>SUM(G2+G4+G8+G9+G10+G13+G17)</f>
        <v>211.83055900000002</v>
      </c>
      <c r="F38" s="82">
        <v>43</v>
      </c>
      <c r="G38" s="57">
        <f>E38+F38</f>
        <v>254.83055900000002</v>
      </c>
    </row>
    <row r="39" spans="1:7">
      <c r="C39" s="8"/>
      <c r="D39" s="71" t="s">
        <v>76</v>
      </c>
      <c r="E39" s="74">
        <f>G7</f>
        <v>60.807599999999994</v>
      </c>
      <c r="F39" s="83">
        <v>5.0999999999999996</v>
      </c>
      <c r="G39" s="74">
        <f>E39+F39</f>
        <v>65.907599999999988</v>
      </c>
    </row>
    <row r="40" spans="1:7">
      <c r="C40" s="8"/>
      <c r="D40" s="61" t="s">
        <v>77</v>
      </c>
      <c r="E40" s="64">
        <f>G5</f>
        <v>270</v>
      </c>
      <c r="F40" s="84">
        <v>0</v>
      </c>
      <c r="G40" s="64">
        <f>E40+F40</f>
        <v>270</v>
      </c>
    </row>
    <row r="41" spans="1:7">
      <c r="C41" s="8"/>
      <c r="D41" s="67" t="s">
        <v>78</v>
      </c>
      <c r="E41" s="70">
        <f>G6</f>
        <v>50.673000000000002</v>
      </c>
      <c r="F41" s="85">
        <v>0</v>
      </c>
      <c r="G41" s="70">
        <f>E41+F41</f>
        <v>50.673000000000002</v>
      </c>
    </row>
    <row r="42" spans="1:7">
      <c r="C42" s="80" t="s">
        <v>64</v>
      </c>
      <c r="D42" s="80"/>
      <c r="E42" s="81">
        <f>SUM(E38:E41)</f>
        <v>593.31115900000009</v>
      </c>
      <c r="F42" s="77">
        <f>SUM(F38:F41)</f>
        <v>48.1</v>
      </c>
      <c r="G42" s="81">
        <f>SUM(G38:G41)</f>
        <v>641.411159</v>
      </c>
    </row>
  </sheetData>
  <hyperlinks>
    <hyperlink ref="H5" r:id="rId1"/>
    <hyperlink ref="H26" r:id="rId2"/>
    <hyperlink ref="H17" r:id="rId3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25" zoomScaleNormal="125" zoomScalePageLayoutView="125" workbookViewId="0">
      <selection activeCell="D27" sqref="D27"/>
    </sheetView>
  </sheetViews>
  <sheetFormatPr baseColWidth="10" defaultColWidth="9.1640625" defaultRowHeight="14" x14ac:dyDescent="0"/>
  <cols>
    <col min="1" max="1" width="41.6640625" customWidth="1"/>
    <col min="2" max="2" width="16" customWidth="1"/>
    <col min="3" max="3" width="15.1640625" style="1" customWidth="1"/>
    <col min="4" max="4" width="9.5" customWidth="1"/>
    <col min="5" max="5" width="16.5" customWidth="1"/>
    <col min="6" max="6" width="75.83203125" customWidth="1"/>
    <col min="7" max="7" width="41.6640625" customWidth="1"/>
    <col min="9" max="9" width="19" customWidth="1"/>
    <col min="10" max="10" width="23.5" customWidth="1"/>
  </cols>
  <sheetData>
    <row r="1" spans="1:10" s="33" customFormat="1">
      <c r="A1" s="32" t="s">
        <v>0</v>
      </c>
      <c r="B1" s="32" t="s">
        <v>5</v>
      </c>
      <c r="C1" s="32" t="s">
        <v>4</v>
      </c>
      <c r="D1" s="32" t="s">
        <v>1</v>
      </c>
      <c r="E1" s="32" t="s">
        <v>8</v>
      </c>
      <c r="F1" s="32"/>
      <c r="G1" s="32" t="s">
        <v>3</v>
      </c>
      <c r="I1" s="32" t="s">
        <v>6</v>
      </c>
      <c r="J1" s="32" t="s">
        <v>7</v>
      </c>
    </row>
    <row r="2" spans="1:10">
      <c r="A2" t="s">
        <v>29</v>
      </c>
      <c r="C2" s="2">
        <v>360</v>
      </c>
      <c r="D2">
        <v>1</v>
      </c>
      <c r="E2">
        <f>C2*D2</f>
        <v>360</v>
      </c>
      <c r="I2">
        <v>0.72389999999999999</v>
      </c>
      <c r="J2">
        <v>1.3814</v>
      </c>
    </row>
    <row r="3" spans="1:10">
      <c r="A3" t="s">
        <v>9</v>
      </c>
      <c r="C3" s="2">
        <v>450</v>
      </c>
      <c r="D3">
        <v>1</v>
      </c>
      <c r="E3">
        <f t="shared" ref="E3:E21" si="0">C3*D3</f>
        <v>450</v>
      </c>
    </row>
    <row r="4" spans="1:10">
      <c r="A4" t="s">
        <v>12</v>
      </c>
      <c r="C4" s="2">
        <v>260</v>
      </c>
      <c r="D4">
        <v>1</v>
      </c>
      <c r="E4">
        <f t="shared" si="0"/>
        <v>260</v>
      </c>
    </row>
    <row r="5" spans="1:10">
      <c r="A5" t="s">
        <v>10</v>
      </c>
      <c r="C5" s="2">
        <v>55</v>
      </c>
      <c r="D5">
        <v>6</v>
      </c>
      <c r="E5">
        <f t="shared" si="0"/>
        <v>330</v>
      </c>
    </row>
    <row r="6" spans="1:10">
      <c r="A6" t="s">
        <v>11</v>
      </c>
      <c r="C6" s="2">
        <v>350</v>
      </c>
      <c r="D6">
        <v>1</v>
      </c>
      <c r="E6">
        <f t="shared" si="0"/>
        <v>350</v>
      </c>
    </row>
    <row r="7" spans="1:10">
      <c r="A7" t="s">
        <v>13</v>
      </c>
      <c r="C7" s="2">
        <v>5</v>
      </c>
      <c r="D7">
        <v>12</v>
      </c>
      <c r="E7">
        <f t="shared" si="0"/>
        <v>60</v>
      </c>
    </row>
    <row r="8" spans="1:10">
      <c r="A8" t="s">
        <v>14</v>
      </c>
      <c r="C8" s="2">
        <v>10</v>
      </c>
      <c r="D8">
        <v>1</v>
      </c>
      <c r="E8">
        <f t="shared" si="0"/>
        <v>10</v>
      </c>
    </row>
    <row r="9" spans="1:10">
      <c r="A9" t="s">
        <v>15</v>
      </c>
      <c r="C9" s="2">
        <v>30</v>
      </c>
      <c r="D9">
        <v>6</v>
      </c>
      <c r="E9">
        <f t="shared" si="0"/>
        <v>180</v>
      </c>
    </row>
    <row r="10" spans="1:10">
      <c r="A10" t="s">
        <v>18</v>
      </c>
      <c r="C10" s="2">
        <v>55</v>
      </c>
      <c r="D10">
        <v>1</v>
      </c>
      <c r="E10">
        <f t="shared" si="0"/>
        <v>55</v>
      </c>
    </row>
    <row r="11" spans="1:10">
      <c r="A11" t="s">
        <v>67</v>
      </c>
      <c r="C11" s="2">
        <v>20</v>
      </c>
      <c r="D11">
        <v>5</v>
      </c>
      <c r="E11">
        <f t="shared" si="0"/>
        <v>100</v>
      </c>
    </row>
    <row r="12" spans="1:10">
      <c r="A12" t="s">
        <v>21</v>
      </c>
      <c r="C12" s="2">
        <v>15</v>
      </c>
      <c r="D12">
        <v>6</v>
      </c>
      <c r="E12">
        <f t="shared" si="0"/>
        <v>90</v>
      </c>
    </row>
    <row r="13" spans="1:10">
      <c r="A13" t="s">
        <v>22</v>
      </c>
      <c r="C13" s="2">
        <v>15</v>
      </c>
      <c r="D13">
        <v>1</v>
      </c>
      <c r="E13">
        <f t="shared" si="0"/>
        <v>15</v>
      </c>
    </row>
    <row r="14" spans="1:10">
      <c r="A14" t="s">
        <v>69</v>
      </c>
      <c r="C14" s="2">
        <v>200</v>
      </c>
      <c r="D14">
        <v>1</v>
      </c>
      <c r="E14">
        <f t="shared" si="0"/>
        <v>200</v>
      </c>
    </row>
    <row r="15" spans="1:10">
      <c r="C15" s="2"/>
    </row>
    <row r="16" spans="1:10" s="27" customFormat="1">
      <c r="A16" s="26" t="s">
        <v>25</v>
      </c>
      <c r="C16" s="28"/>
      <c r="E16" s="27">
        <f t="shared" si="0"/>
        <v>0</v>
      </c>
    </row>
    <row r="17" spans="1:5">
      <c r="A17" t="s">
        <v>66</v>
      </c>
      <c r="C17" s="2">
        <v>20</v>
      </c>
      <c r="D17">
        <v>5</v>
      </c>
      <c r="E17">
        <f t="shared" si="0"/>
        <v>100</v>
      </c>
    </row>
    <row r="18" spans="1:5">
      <c r="A18" t="s">
        <v>17</v>
      </c>
      <c r="C18" s="2">
        <v>200</v>
      </c>
      <c r="D18">
        <v>1</v>
      </c>
      <c r="E18">
        <f t="shared" si="0"/>
        <v>200</v>
      </c>
    </row>
    <row r="19" spans="1:5">
      <c r="A19" t="s">
        <v>65</v>
      </c>
      <c r="C19" s="2">
        <v>350</v>
      </c>
      <c r="D19">
        <v>1</v>
      </c>
      <c r="E19">
        <f t="shared" si="0"/>
        <v>350</v>
      </c>
    </row>
    <row r="20" spans="1:5">
      <c r="A20" t="s">
        <v>26</v>
      </c>
      <c r="C20" s="2">
        <v>100</v>
      </c>
      <c r="D20">
        <v>1</v>
      </c>
      <c r="E20">
        <f t="shared" si="0"/>
        <v>100</v>
      </c>
    </row>
    <row r="21" spans="1:5">
      <c r="A21" t="s">
        <v>68</v>
      </c>
      <c r="C21" s="2">
        <v>500</v>
      </c>
      <c r="D21">
        <v>1</v>
      </c>
      <c r="E21">
        <f t="shared" si="0"/>
        <v>500</v>
      </c>
    </row>
    <row r="23" spans="1:5" s="30" customFormat="1">
      <c r="A23" s="29" t="s">
        <v>64</v>
      </c>
      <c r="C23" s="31"/>
    </row>
    <row r="24" spans="1:5">
      <c r="A24" s="38" t="s">
        <v>24</v>
      </c>
      <c r="B24" s="39"/>
      <c r="C24" s="40"/>
      <c r="D24" s="39"/>
      <c r="E24" s="41">
        <f>SUM(E3:E14)</f>
        <v>2100</v>
      </c>
    </row>
    <row r="25" spans="1:5">
      <c r="A25" s="34" t="s">
        <v>27</v>
      </c>
      <c r="B25" s="35"/>
      <c r="C25" s="36"/>
      <c r="D25" s="35"/>
      <c r="E25" s="37">
        <f>SUM(E2:E21)</f>
        <v>3710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Conception</vt:lpstr>
      <vt:lpstr>Approx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2014-07-09T14:57:43Z</dcterms:modified>
</cp:coreProperties>
</file>