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ERSONAL CRISTIAN\UNVERCIDAD\PROGRAMACION\"/>
    </mc:Choice>
  </mc:AlternateContent>
  <bookViews>
    <workbookView xWindow="0" yWindow="0" windowWidth="20490" windowHeight="7620" activeTab="1"/>
  </bookViews>
  <sheets>
    <sheet name="ARTICULOS" sheetId="2" r:id="rId1"/>
    <sheet name="Hoja2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7" i="1" l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H26" i="1"/>
  <c r="H27" i="1"/>
  <c r="H28" i="1"/>
  <c r="H29" i="1"/>
  <c r="H30" i="1"/>
  <c r="H7" i="1"/>
  <c r="L7" i="1" s="1"/>
  <c r="H8" i="1"/>
  <c r="L8" i="1" s="1"/>
  <c r="H9" i="1"/>
  <c r="L9" i="1" s="1"/>
  <c r="H10" i="1"/>
  <c r="L10" i="1" s="1"/>
  <c r="H11" i="1"/>
  <c r="L11" i="1" s="1"/>
  <c r="H12" i="1"/>
  <c r="L12" i="1" s="1"/>
  <c r="H13" i="1"/>
  <c r="L13" i="1" s="1"/>
  <c r="H14" i="1"/>
  <c r="L14" i="1" s="1"/>
  <c r="H15" i="1"/>
  <c r="L15" i="1" s="1"/>
  <c r="H16" i="1"/>
  <c r="L16" i="1" s="1"/>
  <c r="H17" i="1"/>
  <c r="L17" i="1" s="1"/>
  <c r="H18" i="1"/>
  <c r="L18" i="1" s="1"/>
  <c r="H19" i="1"/>
  <c r="L19" i="1" s="1"/>
  <c r="H20" i="1"/>
  <c r="L20" i="1" s="1"/>
  <c r="H21" i="1"/>
  <c r="L21" i="1" s="1"/>
  <c r="H22" i="1"/>
  <c r="L22" i="1" s="1"/>
  <c r="H23" i="1"/>
  <c r="L23" i="1" s="1"/>
  <c r="H24" i="1"/>
  <c r="L24" i="1" s="1"/>
  <c r="H25" i="1"/>
  <c r="L25" i="1" s="1"/>
  <c r="H6" i="1"/>
  <c r="L6" i="1" s="1"/>
  <c r="G6" i="1" l="1"/>
  <c r="AB7" i="1" s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AB8" i="1"/>
  <c r="AB9" i="1" l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7" i="1"/>
  <c r="M6" i="1"/>
  <c r="L30" i="1"/>
  <c r="R30" i="1" s="1"/>
  <c r="T7" i="1"/>
  <c r="T8" i="1"/>
  <c r="S9" i="1"/>
  <c r="S10" i="1"/>
  <c r="R11" i="1"/>
  <c r="T12" i="1"/>
  <c r="S13" i="1"/>
  <c r="S14" i="1"/>
  <c r="T15" i="1"/>
  <c r="T16" i="1"/>
  <c r="S17" i="1"/>
  <c r="S18" i="1"/>
  <c r="R19" i="1"/>
  <c r="T20" i="1"/>
  <c r="S21" i="1"/>
  <c r="S22" i="1"/>
  <c r="O23" i="1"/>
  <c r="T24" i="1"/>
  <c r="S25" i="1"/>
  <c r="L26" i="1"/>
  <c r="S26" i="1" s="1"/>
  <c r="L27" i="1"/>
  <c r="S27" i="1" s="1"/>
  <c r="L28" i="1"/>
  <c r="T28" i="1" s="1"/>
  <c r="L29" i="1"/>
  <c r="S29" i="1" s="1"/>
  <c r="N19" i="1" l="1"/>
  <c r="AD7" i="1"/>
  <c r="AE7" i="1" s="1"/>
  <c r="T11" i="1"/>
  <c r="U7" i="1"/>
  <c r="M7" i="1"/>
  <c r="Q21" i="1"/>
  <c r="M9" i="1"/>
  <c r="Q13" i="1"/>
  <c r="S8" i="1"/>
  <c r="M21" i="1"/>
  <c r="N8" i="1"/>
  <c r="M15" i="1"/>
  <c r="U20" i="1"/>
  <c r="P24" i="1"/>
  <c r="Q12" i="1"/>
  <c r="M27" i="1"/>
  <c r="P23" i="1"/>
  <c r="U16" i="1"/>
  <c r="M12" i="1"/>
  <c r="N24" i="1"/>
  <c r="O28" i="1"/>
  <c r="Q20" i="1"/>
  <c r="Q8" i="1"/>
  <c r="U8" i="1"/>
  <c r="M20" i="1"/>
  <c r="N20" i="1"/>
  <c r="O12" i="1"/>
  <c r="P12" i="1"/>
  <c r="Q16" i="1"/>
  <c r="R16" i="1"/>
  <c r="U24" i="1"/>
  <c r="M28" i="1"/>
  <c r="M16" i="1"/>
  <c r="M8" i="1"/>
  <c r="O8" i="1"/>
  <c r="P8" i="1"/>
  <c r="R8" i="1"/>
  <c r="U28" i="1"/>
  <c r="U12" i="1"/>
  <c r="M24" i="1"/>
  <c r="M19" i="1"/>
  <c r="M11" i="1"/>
  <c r="N28" i="1"/>
  <c r="N16" i="1"/>
  <c r="O24" i="1"/>
  <c r="Q7" i="1"/>
  <c r="P20" i="1"/>
  <c r="Q24" i="1"/>
  <c r="Q15" i="1"/>
  <c r="R28" i="1"/>
  <c r="S16" i="1"/>
  <c r="M23" i="1"/>
  <c r="N11" i="1"/>
  <c r="O20" i="1"/>
  <c r="P28" i="1"/>
  <c r="P15" i="1"/>
  <c r="R20" i="1"/>
  <c r="S15" i="1"/>
  <c r="K6" i="1"/>
  <c r="M10" i="1"/>
  <c r="R12" i="1"/>
  <c r="N12" i="1"/>
  <c r="M13" i="1"/>
  <c r="M14" i="1"/>
  <c r="O16" i="1"/>
  <c r="P16" i="1"/>
  <c r="M17" i="1"/>
  <c r="M18" i="1"/>
  <c r="M22" i="1"/>
  <c r="R24" i="1"/>
  <c r="S24" i="1"/>
  <c r="M25" i="1"/>
  <c r="M26" i="1"/>
  <c r="N27" i="1"/>
  <c r="T27" i="1"/>
  <c r="Q28" i="1"/>
  <c r="Q29" i="1"/>
  <c r="M29" i="1"/>
  <c r="M30" i="1"/>
  <c r="N30" i="1"/>
  <c r="S30" i="1"/>
  <c r="T30" i="1"/>
  <c r="U30" i="1"/>
  <c r="T6" i="1"/>
  <c r="O30" i="1"/>
  <c r="P30" i="1"/>
  <c r="Q25" i="1"/>
  <c r="Q17" i="1"/>
  <c r="P6" i="1"/>
  <c r="Q30" i="1"/>
  <c r="Q9" i="1"/>
  <c r="U23" i="1"/>
  <c r="U15" i="1"/>
  <c r="N7" i="1"/>
  <c r="O27" i="1"/>
  <c r="O19" i="1"/>
  <c r="O11" i="1"/>
  <c r="R7" i="1"/>
  <c r="Q19" i="1"/>
  <c r="R23" i="1"/>
  <c r="R15" i="1"/>
  <c r="S23" i="1"/>
  <c r="S11" i="1"/>
  <c r="T23" i="1"/>
  <c r="N23" i="1"/>
  <c r="N15" i="1"/>
  <c r="O7" i="1"/>
  <c r="S7" i="1"/>
  <c r="P27" i="1"/>
  <c r="P19" i="1"/>
  <c r="P11" i="1"/>
  <c r="Q23" i="1"/>
  <c r="S19" i="1"/>
  <c r="T19" i="1"/>
  <c r="U27" i="1"/>
  <c r="U19" i="1"/>
  <c r="U11" i="1"/>
  <c r="O15" i="1"/>
  <c r="P7" i="1"/>
  <c r="Q27" i="1"/>
  <c r="Q11" i="1"/>
  <c r="R27" i="1"/>
  <c r="Q26" i="1"/>
  <c r="Q22" i="1"/>
  <c r="Q18" i="1"/>
  <c r="Q14" i="1"/>
  <c r="Q10" i="1"/>
  <c r="S28" i="1"/>
  <c r="S20" i="1"/>
  <c r="S12" i="1"/>
  <c r="S6" i="1"/>
  <c r="R6" i="1"/>
  <c r="N6" i="1"/>
  <c r="O6" i="1"/>
  <c r="U6" i="1"/>
  <c r="Q6" i="1"/>
  <c r="U26" i="1"/>
  <c r="U22" i="1"/>
  <c r="U18" i="1"/>
  <c r="U14" i="1"/>
  <c r="U10" i="1"/>
  <c r="N26" i="1"/>
  <c r="N22" i="1"/>
  <c r="N18" i="1"/>
  <c r="N14" i="1"/>
  <c r="N10" i="1"/>
  <c r="O26" i="1"/>
  <c r="O22" i="1"/>
  <c r="O18" i="1"/>
  <c r="O14" i="1"/>
  <c r="O10" i="1"/>
  <c r="P26" i="1"/>
  <c r="P22" i="1"/>
  <c r="P18" i="1"/>
  <c r="P14" i="1"/>
  <c r="P10" i="1"/>
  <c r="T26" i="1"/>
  <c r="T22" i="1"/>
  <c r="T18" i="1"/>
  <c r="T14" i="1"/>
  <c r="T10" i="1"/>
  <c r="U29" i="1"/>
  <c r="U25" i="1"/>
  <c r="U21" i="1"/>
  <c r="U17" i="1"/>
  <c r="U13" i="1"/>
  <c r="U9" i="1"/>
  <c r="N29" i="1"/>
  <c r="N25" i="1"/>
  <c r="N21" i="1"/>
  <c r="N17" i="1"/>
  <c r="N13" i="1"/>
  <c r="N9" i="1"/>
  <c r="O29" i="1"/>
  <c r="O25" i="1"/>
  <c r="O21" i="1"/>
  <c r="O17" i="1"/>
  <c r="O13" i="1"/>
  <c r="O9" i="1"/>
  <c r="P29" i="1"/>
  <c r="P25" i="1"/>
  <c r="P21" i="1"/>
  <c r="P17" i="1"/>
  <c r="P13" i="1"/>
  <c r="P9" i="1"/>
  <c r="R26" i="1"/>
  <c r="R22" i="1"/>
  <c r="R18" i="1"/>
  <c r="R14" i="1"/>
  <c r="R10" i="1"/>
  <c r="T29" i="1"/>
  <c r="T25" i="1"/>
  <c r="T21" i="1"/>
  <c r="T17" i="1"/>
  <c r="T13" i="1"/>
  <c r="T9" i="1"/>
  <c r="R29" i="1"/>
  <c r="R25" i="1"/>
  <c r="R21" i="1"/>
  <c r="R17" i="1"/>
  <c r="R13" i="1"/>
  <c r="R9" i="1"/>
</calcChain>
</file>

<file path=xl/sharedStrings.xml><?xml version="1.0" encoding="utf-8"?>
<sst xmlns="http://schemas.openxmlformats.org/spreadsheetml/2006/main" count="259" uniqueCount="195">
  <si>
    <t xml:space="preserve">PRODUCTOS </t>
  </si>
  <si>
    <t>PRECIO</t>
  </si>
  <si>
    <t xml:space="preserve">PROMOCIONES </t>
  </si>
  <si>
    <t>COMPUTADORES</t>
  </si>
  <si>
    <t>BATERIA:</t>
  </si>
  <si>
    <t xml:space="preserve">PANTALLA: 15.6” IPS FHD </t>
  </si>
  <si>
    <t>PROCESADOR: INTEL CORE I5-12450H</t>
  </si>
  <si>
    <t>MEMORIA RAM: 8 GB</t>
  </si>
  <si>
    <t>ALMACENAMIENTO: 512 GB</t>
  </si>
  <si>
    <t>SISTEMA OPERATIVO: WINDOWS 11 HOME</t>
  </si>
  <si>
    <t xml:space="preserve">PANTALLA: 15.6” FHD </t>
  </si>
  <si>
    <t>PROCESADOR: AMD RYZEN 7 7730U</t>
  </si>
  <si>
    <t>MEMORIA RAM: 16 GB</t>
  </si>
  <si>
    <t xml:space="preserve">ALMACENAMIENTO: 512 GB </t>
  </si>
  <si>
    <t>PANTALLA: 13.5” OLED TOUCH</t>
  </si>
  <si>
    <t xml:space="preserve">PROCESADOR: INTEL CORE I7-1355U </t>
  </si>
  <si>
    <t xml:space="preserve">MEMORIA RAM: 16 GB </t>
  </si>
  <si>
    <t xml:space="preserve">ALMACENAMIENTO: 1 TB </t>
  </si>
  <si>
    <t>PANTALLA: 16” OLED</t>
  </si>
  <si>
    <t>PROCESADOR: INTEL CORE I7-13700H</t>
  </si>
  <si>
    <t>ALMACENAMIENTO: 1 TB</t>
  </si>
  <si>
    <t xml:space="preserve">PANTALLA: 16.1” FHD </t>
  </si>
  <si>
    <t>PROCESADOR: INTEL CORE I9-13900HX</t>
  </si>
  <si>
    <t>MEMORIA RAM: 32 GB</t>
  </si>
  <si>
    <t>LAPTOP HP</t>
  </si>
  <si>
    <t xml:space="preserve">LAPTOP GAMER HP VICTUS </t>
  </si>
  <si>
    <t>LAPTOP 2 EN 1 HP SPECTRE X360</t>
  </si>
  <si>
    <t xml:space="preserve">LAPTOP GAMER HP OMEN </t>
  </si>
  <si>
    <t>HP</t>
  </si>
  <si>
    <t>COMBOS</t>
  </si>
  <si>
    <t>NUMERO</t>
  </si>
  <si>
    <t>PRODUCTO</t>
  </si>
  <si>
    <t xml:space="preserve">PRECIO </t>
  </si>
  <si>
    <t xml:space="preserve">PRECIO SIN COMBO  </t>
  </si>
  <si>
    <t xml:space="preserve">PRESIO CON COMBO </t>
  </si>
  <si>
    <t xml:space="preserve">DESCUENTO </t>
  </si>
  <si>
    <t>N°</t>
  </si>
  <si>
    <t>NOMBRE DEL PRODUCTO</t>
  </si>
  <si>
    <t>ASUS</t>
  </si>
  <si>
    <t>Portátil ASUS Vivobook 16 X1605</t>
  </si>
  <si>
    <t>Sistema Operativo: Windows 11 Home</t>
  </si>
  <si>
    <t>Procesador: Intel® Core™ i9-13900H Processor 2.6 GHz (14 Núcleos, 24MB Cache)</t>
  </si>
  <si>
    <t>Tarjeta Gráfica: Intel Iris Xᵉ Graphics</t>
  </si>
  <si>
    <t>Memoria: 16GB DDR4 (Expandible hasta 24GB)</t>
  </si>
  <si>
    <t>Almacenamiento: 1TB M.2 NVMe™ PCIe® 4.0 SSD</t>
  </si>
  <si>
    <t>Pantalla: 16" WUXGA (1920 x 1200), IPS, 16:10, anti-reflejo</t>
  </si>
  <si>
    <t>Portátil ASUS Vivobook Go 15 E1504GA-NJ092W</t>
  </si>
  <si>
    <t>Procesador: AMD Ryzen™ 5 7520U Processor 2.8GHz (4 Núcleos, 6MB Cache)</t>
  </si>
  <si>
    <t>Tarjeta Gráfica Integrada: AMD Radeon™ Graphics</t>
  </si>
  <si>
    <t>Memoria: 16GB LPDDR5 on board (No expandible)</t>
  </si>
  <si>
    <t>Almacenamiento: 512GB M.2 NVMe™ PCIe® 3.0 SSD (No expandible)</t>
  </si>
  <si>
    <t>Pantalla: 15,6" FHD (1920 x 1080) OLED 16:9 aspect ratio</t>
  </si>
  <si>
    <t>Portátil Gaming Asus Tuf FA506</t>
  </si>
  <si>
    <t>Procesador: AMD Ryzen™ 7 7435HS Mobile Processor 3.1GHz (8 Núcleos, 20 MB de caché)</t>
  </si>
  <si>
    <t>Tarjeta Gráfica: NVIDIA® GeForce RTX™ 3050, 4GB GDDR6, con Ray Tracing y DLSS</t>
  </si>
  <si>
    <t>Memoria: 16GB DDR5-5600 SO-DIMM (Expandible hasta 32GB)</t>
  </si>
  <si>
    <t>Almacenamiento: 1TB PCIe® 4.0 NVMe™ M.2 SSD, ranura adicional para SSD</t>
  </si>
  <si>
    <t>Pantalla: 15.6"  FHD (1920 x 1080), IPS, 16:9, 144 Hz, antireflejo</t>
  </si>
  <si>
    <t>Zen AiO 24 M5401WYAK-BA014W</t>
  </si>
  <si>
    <t>Procesador: AMD Ryzen™ 7 5825U Mobile Processor (8 Núcleos, 16 MB cache)</t>
  </si>
  <si>
    <t>Tarjeta Gráfica: AMD Radeon™ Graphics</t>
  </si>
  <si>
    <t>Memoria: 16GB DDR4 SO-DIMM (No expandible)</t>
  </si>
  <si>
    <t>Almacenamiento: 1TB M.2 NVMe™ PCIe® 3.0 SSD (No expandible)</t>
  </si>
  <si>
    <t>Pantalla: 23,8" FHD (1920 x 1080), IPS, 16:9 anti-reflejo</t>
  </si>
  <si>
    <t xml:space="preserve">Sistema Operativo: Windows 11 </t>
  </si>
  <si>
    <t>Procesador: Intel® Core™ i3-N305 (6MB Caché, 8 Núcleos y 8 Subprocesos)</t>
  </si>
  <si>
    <t>Tarjeta Gráfica: Intel® UHD Graphics</t>
  </si>
  <si>
    <t>Memoria: 8GB DDR4 (No Expandible)</t>
  </si>
  <si>
    <t>Almacenamiento: 512GB SSD (No Expandible)</t>
  </si>
  <si>
    <t>Pantalla: 15.6" FHD 16:9 (1920 x 1080)</t>
  </si>
  <si>
    <t>BATERÍA :41 Wh</t>
  </si>
  <si>
    <t>BATERIA: 70,07Wh</t>
  </si>
  <si>
    <t>$ 3.799.900</t>
  </si>
  <si>
    <t>BATERIA: 65 W</t>
  </si>
  <si>
    <t>$ 7.999.900</t>
  </si>
  <si>
    <t>$ 2.049.900</t>
  </si>
  <si>
    <t>LAPTOP HP ENVY X360</t>
  </si>
  <si>
    <t>BATERÍA: 55.67 Wh</t>
  </si>
  <si>
    <t>BATERIA: 83 Wh</t>
  </si>
  <si>
    <t>$ 11.999.900</t>
  </si>
  <si>
    <t>BAERIA:</t>
  </si>
  <si>
    <t>BATERIA:42 Wh</t>
  </si>
  <si>
    <t>BATERIA:45 W</t>
  </si>
  <si>
    <t xml:space="preserve">BATERIA:90 Wh </t>
  </si>
  <si>
    <t xml:space="preserve">LICENSIA </t>
  </si>
  <si>
    <t>WINDOWS 11 HOME - ASUS RECOMIENDA WINDOWS 11 PRO PARA EMPRESAS</t>
  </si>
  <si>
    <t>PROCESADOR INTEL® CORE™ I9-13900H PROCESSOR 2.6 GHZ (24MB CACHE, UP TO 5.4 GHZ, 14 CORES, 20 THREADS)</t>
  </si>
  <si>
    <t>GRÁFICOS INTEL® UHD GRAPHICS</t>
  </si>
  <si>
    <t>MEMORIA 16 GB DDR4</t>
  </si>
  <si>
    <t>ALMACENAMIENTO 1 TB SSD</t>
  </si>
  <si>
    <t>PANTALLA DE 16" WUXGA (1920 X 1200) 16:10 ASPECT RATIO / 60 HZ</t>
  </si>
  <si>
    <t>BATERIA: 70,07WH</t>
  </si>
  <si>
    <t>BATERÍA :41 WH</t>
  </si>
  <si>
    <t>BATERÍA: 55.67 WH</t>
  </si>
  <si>
    <t>BATERIA: 83 WH</t>
  </si>
  <si>
    <t>PORTÁTIL ASUS VIVOBOOK 16 X1605</t>
  </si>
  <si>
    <t>PROCESADOR: INTEL® CORE™ I9-13900H PROCESSOR 2.6 GHZ (14 NÚCLEOS, 24MB CACHE)</t>
  </si>
  <si>
    <t>TARJETA GRÁFICA: INTEL IRIS Xᵉ GRAPHICS</t>
  </si>
  <si>
    <t>MEMORIA: 16GB DDR4 (EXPANDIBLE HASTA 24GB)</t>
  </si>
  <si>
    <t>ALMACENAMIENTO: 1TB M.2 NVME™ PCIE® 4.0 SSD</t>
  </si>
  <si>
    <t>PANTALLA: 16" WUXGA (1920 X 1200), IPS, 16:10, ANTI-REFLEJO</t>
  </si>
  <si>
    <t>BATERIA:42 WH</t>
  </si>
  <si>
    <t>PORTÁTIL ASUS VIVOBOOK GO 15 E1504GA-NJ092W</t>
  </si>
  <si>
    <t>PROCESADOR: AMD RYZEN™ 5 7520U PROCESSOR 2.8GHZ (4 NÚCLEOS, 6MB CACHE)</t>
  </si>
  <si>
    <t>TARJETA GRÁFICA INTEGRADA: AMD RADEON™ GRAPHICS</t>
  </si>
  <si>
    <t>MEMORIA: 16GB LPDDR5 ON BOARD (NO EXPANDIBLE)</t>
  </si>
  <si>
    <t>ALMACENAMIENTO: 512GB M.2 NVME™ PCIE® 3.0 SSD (NO EXPANDIBLE)</t>
  </si>
  <si>
    <t>PANTALLA: 15,6" FHD (1920 X 1080) OLED 16:9 ASPECT RATIO</t>
  </si>
  <si>
    <t>PORTÁTIL GAMING ASUS TUF FA506</t>
  </si>
  <si>
    <t>PROCESADOR: AMD RYZEN™ 7 7435HS MOBILE PROCESSOR 3.1GHZ (8 NÚCLEOS, 20 MB DE CACHÉ)</t>
  </si>
  <si>
    <t>TARJETA GRÁFICA: NVIDIA® GEFORCE RTX™ 3050, 4GB GDDR6, CON RAY TRACING Y DLSS</t>
  </si>
  <si>
    <t>MEMORIA: 16GB DDR5-5600 SO-DIMM (EXPANDIBLE HASTA 32GB)</t>
  </si>
  <si>
    <t>ALMACENAMIENTO: 1TB PCIE® 4.0 NVME™ M.2 SSD, RANURA ADICIONAL PARA SSD</t>
  </si>
  <si>
    <t>PANTALLA: 15.6"  FHD (1920 X 1080), IPS, 16:9, 144 HZ, ANTIREFLEJO</t>
  </si>
  <si>
    <t xml:space="preserve">BATERIA:90 WH </t>
  </si>
  <si>
    <t>ZEN AIO 24 M5401WYAK-BA014W</t>
  </si>
  <si>
    <t>PROCESADOR: AMD RYZEN™ 7 5825U MOBILE PROCESSOR (8 NÚCLEOS, 16 MB CACHE)</t>
  </si>
  <si>
    <t>TARJETA GRÁFICA: AMD RADEON™ GRAPHICS</t>
  </si>
  <si>
    <t>MEMORIA: 16GB DDR4 SO-DIMM (NO EXPANDIBLE)</t>
  </si>
  <si>
    <t>ALMACENAMIENTO: 1TB M.2 NVME™ PCIE® 3.0 SSD (NO EXPANDIBLE)</t>
  </si>
  <si>
    <t>PANTALLA: 23,8" FHD (1920 X 1080), IPS, 16:9 ANTI-REFLEJO</t>
  </si>
  <si>
    <t xml:space="preserve">SISTEMA OPERATIVO: WINDOWS 11 </t>
  </si>
  <si>
    <t>PROCESADOR: INTEL® CORE™ I3-N305 (6MB CACHÉ, 8 NÚCLEOS Y 8 SUBPROCESOS)</t>
  </si>
  <si>
    <t>TARJETA GRÁFICA: INTEL® UHD GRAPHICS</t>
  </si>
  <si>
    <t>MEMORIA: 8GB DDR4 (NO EXPANDIBLE)</t>
  </si>
  <si>
    <t>ALMACENAMIENTO: 512GB SSD (NO EXPANDIBLE)</t>
  </si>
  <si>
    <t>PANTALLA: 15.6" FHD 16:9 (1920 X 1080)</t>
  </si>
  <si>
    <t>BATERIA:42WHRS</t>
  </si>
  <si>
    <t>ASUS VIVOBOOK 16X (K3605)</t>
  </si>
  <si>
    <t>ASUS VIVOBOOK S15 (S5507);</t>
  </si>
  <si>
    <t>COPILOT+ PC</t>
  </si>
  <si>
    <t>WINDOWS 11 HOME ASUS RECOMIENDA WINDOWS 11 PRO PARA EMPRESAS</t>
  </si>
  <si>
    <t>PRIMER PC DE ASUS CON COPILOT+</t>
  </si>
  <si>
    <r>
      <t>PROCESADOR SNAPDRAGON</t>
    </r>
    <r>
      <rPr>
        <vertAlign val="superscript"/>
        <sz val="18"/>
        <color rgb="FF000000"/>
        <rFont val="Arial"/>
        <family val="2"/>
      </rPr>
      <t>®</t>
    </r>
    <r>
      <rPr>
        <sz val="18"/>
        <color rgb="FF000000"/>
        <rFont val="Arial"/>
        <family val="2"/>
      </rPr>
      <t> X ELITE</t>
    </r>
  </si>
  <si>
    <t>1.42 KG LIGERO Y 1.47 CM DELGADO</t>
  </si>
  <si>
    <t>PANTALLA OLED HDR DE 15.6” 3K A 120 HZ</t>
  </si>
  <si>
    <t>BATERIA:70WHRS</t>
  </si>
  <si>
    <t>ASUS ZENBOOK 14 OLED (UM3406)</t>
  </si>
  <si>
    <t>DELGADO Y LIVIANO: 1.2 KG, 14.9 MM</t>
  </si>
  <si>
    <t>PROCESADOR HASTA AMD RYZEN™ SERIE 8040</t>
  </si>
  <si>
    <t>BATERÍA DE LARGA DURACIÓN DE 75 WH</t>
  </si>
  <si>
    <t>PANTALLA DE 14” HASTA 120HZ 3K OLED HDR</t>
  </si>
  <si>
    <t>MEMORIA HASTA 16 GB</t>
  </si>
  <si>
    <t>ALMACENAMIENTO HASTA 1 TB SSD</t>
  </si>
  <si>
    <t>ROG ZEPHYRUS G16 </t>
  </si>
  <si>
    <t>WINDOWS 11 HOME</t>
  </si>
  <si>
    <t>NVIDIA® GEFORCE RTX™ 4070 LAPTOP GPU</t>
  </si>
  <si>
    <t>PROCESADOR INTEL® CORE™ ULTRA 9 185H</t>
  </si>
  <si>
    <t>16" 2.5K (2560 X 1600, WQXGA) 16:10 240HZ OLED PANTALLA ROG NEBULA</t>
  </si>
  <si>
    <t>ALMACENAMIENTO 1TB M.2 NVME™ PCIE® 4.0 SSD</t>
  </si>
  <si>
    <t>BATERIA:90WHRS</t>
  </si>
  <si>
    <t>LICENCIA WINDOWS 11 HOME ORIGINAL – PARA UNA EXPERIENCIA MODERNA EN TU PC</t>
  </si>
  <si>
    <t>LA LICENCIA WINDOWS 11 HOME ES IDEAL PARA USUARIOS QUE DESEAN UN SISTEMA OPERATIVO MODERNO, SEGURO Y CON UNA INTERFAZ INTUITIVA. ESTA LICENCIA ORIGINAL GARANTIZA QUE OBTENDRÁS TODAS LAS ACTUALIZACIONES Y CARACTERÍSTICAS DE WINDOWS 11 EN TU EQUIPO PERSONAL.</t>
  </si>
  <si>
    <t xml:space="preserve"> VENTAJAS DE WINDOWS 11 HOME</t>
  </si>
  <si>
    <t>SEGURIDAD OPTIMIZADA: INCLUYE PROTECCIÓN AVANZADA CON WINDOWS DEFENDER Y ACTUALIZACIONES AUTOMÁTICAS PARA MANTENER TU PC SEGURA.</t>
  </si>
  <si>
    <t>INTERFAZ MODERNA Y PERSONALIZABLE: DISFRUTA DE UN DISEÑO ATRACTIVO, PERFECTO PARA EL USO EN CASA Y COMPATIBLE CON UNA AMPLIA GAMA DE DISPOSITIVOS.</t>
  </si>
  <si>
    <t>COMPATIBILIDAD MEJORADA: COMPATIBLE CON LAS APLICACIONES Y DISPOSITIVOS MÁS RECIENTES.</t>
  </si>
  <si>
    <t>WINDOWS 10 PRO – LICENCIA</t>
  </si>
  <si>
    <t>·          CANTIDAD DE LICENCIA: 1 USUARIO(S)</t>
  </si>
  <si>
    <t>·          ESPACIO MÍNIMO DEL DISCO DURO: 20 GB</t>
  </si>
  <si>
    <t>·          MEMORIA RAM MÍNIMA: 2 GB</t>
  </si>
  <si>
    <t>·          VELOCIDAD MÍNIMA DEL PROCESADOR: 1 GHZ</t>
  </si>
  <si>
    <t>·          DIRECTX: 9.0</t>
  </si>
  <si>
    <t>·          RESOLUCIÓN MÍNIMA DE PANTALLA: 800 X 600 PIXELESFECHA REVISIÓN27-07-2015 POR MSB</t>
  </si>
  <si>
    <t>WINDOWS · WINDOWS 10</t>
  </si>
  <si>
    <t>WINDOWS 10 ES TAN FAMILIAR Y FÁCIL DE USAR QUE TE SENTIRÁS UN EXPERTO. EL MENÚ DE INICIO REGRESA EN FORMATO AMPLIADO, Y TUS APLICACIONES Y FAVORITOS ANCLADOS HAN SIDO REUNIDOS PARA QUE ESTÉN SIEMPRE A TU DISPOSICIÓN. SE INICIA Y REANUDA RÁPIDAMENTE, DISPONE DE MÁS CARACTERÍSTICAS DE SEGURIDAD INTEGRADAS Y SE HA DISEÑADO PARA QUE FUNCIONE CON EL SOFTWARE Y EL HARDWARE QUE YA TIENES.</t>
  </si>
  <si>
    <t>OFFICE 2021 PRO PLUS PC</t>
  </si>
  <si>
    <t>LICENCIA MICROSOFT OFFICE 2021 PROFESSIONAL PLUS ORIGINAL PARA PC – ACTIVACIÓN DIGITAL</t>
  </si>
  <si>
    <t>LA LICENCIA MICROSOFT OFFICE 2021 PROFESSIONAL PLUS ES IDEAL PARA QUIENES BUSCAN HERRAMIENTAS AVANZADAS DE PRODUCTIVIDAD EN SU PC. CON APLICACIONES ACTUALIZADAS COMO WORD, EXCEL, POWERPOINT, OUTLOOK Y MÁS, OFFICE 2021 PRO PLUS OFRECE LA VERSIÓN MÁS POTENTE Y COMPLETA DE MICROSOFT OFFICE.</t>
  </si>
  <si>
    <t>BENEFICIOS CLAVE DE OFFICE 2021 PRO PLUS</t>
  </si>
  <si>
    <t>LICENCIA PERMANENTE: DISFRUTA DE UNA LICENCIA SIN SUSCRIPCIÓN Y SIN PAGOS RECURRENTES; PAGA UNA SOLA VEZ Y OBTÉN ACCESO ILIMITADO A OFFICE 2021.</t>
  </si>
  <si>
    <t>ACTIVACIÓN DIGITAL INMEDIATA: DESCARGA Y ACTIVA TU SOFTWARE EN MINUTOS, LISTA PARA SU USO INMEDIATO.</t>
  </si>
  <si>
    <t>COMPATIBILIDAD CON WINDOWS 10 Y 11: ESTE PRODUCTO ES COMPATIBLE CON LAS VERSIONES MÁS RECIENTES DE WINDOWS, ASEGURANDO UN RENDIMIENTO ÓPTIMO.</t>
  </si>
  <si>
    <t>SOFTWARE ORIGINAL Y VERIFICADO: TODAS NUESTRAS LICENCIAS SON 100% GENUINAS, PARA QUE TRABAJES CON LA MÁXIMA SEGURIDAD Y CONFIANZA.</t>
  </si>
  <si>
    <t>ASISTENCIA EN LA INSTALACIÓN: NUESTRO EQUIPO DE SOPORTE ESTÁ DISPONIBLE PARA AYUDARTE EN EL PROCESO DE DESCARGA E INSTALACIÓN DE TU SOFTWARE.</t>
  </si>
  <si>
    <t>OFFICE 2024 PRO PLUS PC</t>
  </si>
  <si>
    <t>COMPATIBLE CON MAC / WINDOWS / ANDROID / IPAD</t>
  </si>
  <si>
    <t>LICENCIA OFFICE 365</t>
  </si>
  <si>
    <t>BAJE EL OFFICE DIRECTAMENTE DESDE LA PAGINA DE MICROSOFT.</t>
  </si>
  <si>
    <t>ACTUALIZACIONES Y NUEVAS CARACTERÍSTICAS EXCLUSIVAS.</t>
  </si>
  <si>
    <t>ES UNA CUENTA DE OFFICE 365.</t>
  </si>
  <si>
    <t>SOLO DEBE INGRESAR EN OFFICE.COM CON LOS DATOS ENTREGADOS Y LISTO.</t>
  </si>
  <si>
    <t xml:space="preserve">PRODUCTOS DE LA TIENDA </t>
  </si>
  <si>
    <t>ASUS TUF Gaming A15 (2023)</t>
  </si>
  <si>
    <t>Windows 11 Home - ASUS recomienda Windows 11 Pro para empresas</t>
  </si>
  <si>
    <r>
      <t>Gráficos NVIDIA® GeForce RTX</t>
    </r>
    <r>
      <rPr>
        <vertAlign val="superscript"/>
        <sz val="8"/>
        <color rgb="FF4D4D4D"/>
        <rFont val="Arial"/>
        <family val="2"/>
      </rPr>
      <t>™</t>
    </r>
    <r>
      <rPr>
        <sz val="11"/>
        <color rgb="FF4D4D4D"/>
        <rFont val="Arial"/>
        <family val="2"/>
      </rPr>
      <t> 4050</t>
    </r>
  </si>
  <si>
    <r>
      <t>Procesador AMD Ryzen</t>
    </r>
    <r>
      <rPr>
        <vertAlign val="superscript"/>
        <sz val="8"/>
        <color rgb="FF4D4D4D"/>
        <rFont val="Arial"/>
        <family val="2"/>
      </rPr>
      <t>™</t>
    </r>
    <r>
      <rPr>
        <sz val="11"/>
        <color rgb="FF4D4D4D"/>
        <rFont val="Arial"/>
        <family val="2"/>
      </rPr>
      <t> 7 7735HS</t>
    </r>
  </si>
  <si>
    <t>Batería de 90W</t>
  </si>
  <si>
    <t>Memoria RAM hasta 16GB</t>
  </si>
  <si>
    <t>Almacenamiento hasta 512GB</t>
  </si>
  <si>
    <t>Carga rápida Tipo C</t>
  </si>
  <si>
    <t>Estándar militar MIL-STD-810H</t>
  </si>
  <si>
    <t>ASUS TUF Gaming F15 2023</t>
  </si>
  <si>
    <t xml:space="preserve">ASESORIA TECNICA </t>
  </si>
  <si>
    <t xml:space="preserve">ASESORIA DE COMPUTADOR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</si>
</sst>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4" formatCode="_-&quot;$&quot;\ * #,##0.00_-;\-&quot;$&quot;\ * #,##0.00_-;_-&quot;$&quot;\ * &quot;-&quot;??_-;_-@_-"/>
    <numFmt numFmtId="43" formatCode="_-* #,##0.00_-;\-* #,##0.00_-;_-* &quot;-&quot;??_-;_-@_-"/>
    <numFmt numFmtId="164" formatCode="_-[$$-240A]\ * #,##0.00_-;\-[$$-240A]\ * #,##0.00_-;_-[$$-240A]\ * &quot;-&quot;??_-;_-@_-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1"/>
      <name val="Arial"/>
      <family val="2"/>
    </font>
    <font>
      <b/>
      <sz val="18"/>
      <color rgb="FF181818"/>
      <name val="Arial"/>
      <family val="2"/>
    </font>
    <font>
      <sz val="18"/>
      <color rgb="FF181818"/>
      <name val="Arial"/>
      <family val="2"/>
    </font>
    <font>
      <b/>
      <sz val="18"/>
      <color theme="1"/>
      <name val="Arial"/>
      <family val="2"/>
    </font>
    <font>
      <sz val="12"/>
      <color rgb="FFFFFFFF"/>
      <name val="Arial"/>
      <family val="2"/>
    </font>
    <font>
      <b/>
      <sz val="18"/>
      <color rgb="FF1F1F1F"/>
      <name val="Arial"/>
      <family val="2"/>
    </font>
    <font>
      <sz val="18"/>
      <color rgb="FF1F1F1F"/>
      <name val="Arial"/>
      <family val="2"/>
    </font>
    <font>
      <b/>
      <sz val="18"/>
      <color rgb="FF000000"/>
      <name val="Arial"/>
      <family val="2"/>
    </font>
    <font>
      <sz val="18"/>
      <color rgb="FF000000"/>
      <name val="Arial"/>
      <family val="2"/>
    </font>
    <font>
      <vertAlign val="superscript"/>
      <sz val="18"/>
      <color rgb="FF000000"/>
      <name val="Arial"/>
      <family val="2"/>
    </font>
    <font>
      <sz val="18"/>
      <color theme="1"/>
      <name val="Calibri"/>
      <family val="2"/>
      <scheme val="minor"/>
    </font>
    <font>
      <b/>
      <sz val="20"/>
      <color rgb="FF181818"/>
      <name val="Arial"/>
      <family val="2"/>
    </font>
    <font>
      <b/>
      <sz val="28"/>
      <color rgb="FF181818"/>
      <name val="Arial"/>
      <family val="2"/>
    </font>
    <font>
      <b/>
      <sz val="28"/>
      <color theme="1"/>
      <name val="Arial"/>
      <family val="2"/>
    </font>
    <font>
      <b/>
      <sz val="20"/>
      <color theme="1"/>
      <name val="Arial"/>
      <family val="2"/>
    </font>
    <font>
      <b/>
      <sz val="20"/>
      <color rgb="FF000000"/>
      <name val="Arial"/>
      <family val="2"/>
    </font>
    <font>
      <b/>
      <sz val="20"/>
      <color theme="1"/>
      <name val="Calibri"/>
      <family val="2"/>
      <scheme val="minor"/>
    </font>
    <font>
      <b/>
      <sz val="20"/>
      <color rgb="FF1F1F1F"/>
      <name val="Arial"/>
      <family val="2"/>
    </font>
    <font>
      <sz val="11"/>
      <color rgb="FF4D4D4D"/>
      <name val="Arial"/>
      <family val="2"/>
    </font>
    <font>
      <vertAlign val="superscript"/>
      <sz val="8"/>
      <color rgb="FF4D4D4D"/>
      <name val="Arial"/>
      <family val="2"/>
    </font>
  </fonts>
  <fills count="4">
    <fill>
      <patternFill patternType="none"/>
    </fill>
    <fill>
      <patternFill patternType="gray125"/>
    </fill>
    <fill>
      <gradientFill degree="90">
        <stop position="0">
          <color theme="4" tint="-0.49803155613879818"/>
        </stop>
        <stop position="1">
          <color theme="4"/>
        </stop>
      </gradientFill>
    </fill>
    <fill>
      <gradientFill degree="90">
        <stop position="0">
          <color theme="4" tint="-0.49803155613879818"/>
        </stop>
        <stop position="0.5">
          <color theme="4"/>
        </stop>
        <stop position="1">
          <color theme="4" tint="-0.49803155613879818"/>
        </stop>
      </gradientFill>
    </fill>
  </fills>
  <borders count="22">
    <border>
      <left/>
      <right/>
      <top/>
      <bottom/>
      <diagonal/>
    </border>
    <border>
      <left style="thick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 style="thick">
        <color auto="1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ck">
        <color auto="1"/>
      </bottom>
      <diagonal/>
    </border>
    <border>
      <left style="medium">
        <color auto="1"/>
      </left>
      <right style="thick">
        <color auto="1"/>
      </right>
      <top style="medium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/>
      <right/>
      <top/>
      <bottom style="thin">
        <color auto="1"/>
      </bottom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 style="thin">
        <color auto="1"/>
      </right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medium">
        <color auto="1"/>
      </bottom>
      <diagonal/>
    </border>
    <border>
      <left style="thick">
        <color auto="1"/>
      </left>
      <right style="thick">
        <color auto="1"/>
      </right>
      <top style="medium">
        <color auto="1"/>
      </top>
      <bottom style="medium">
        <color auto="1"/>
      </bottom>
      <diagonal/>
    </border>
    <border>
      <left style="thick">
        <color auto="1"/>
      </left>
      <right style="thick">
        <color auto="1"/>
      </right>
      <top style="medium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91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center" wrapText="1"/>
    </xf>
    <xf numFmtId="0" fontId="2" fillId="0" borderId="0" xfId="0" applyFont="1" applyAlignment="1"/>
    <xf numFmtId="0" fontId="2" fillId="0" borderId="0" xfId="0" applyFont="1" applyBorder="1" applyAlignment="1"/>
    <xf numFmtId="0" fontId="2" fillId="0" borderId="5" xfId="0" applyFont="1" applyBorder="1" applyAlignment="1"/>
    <xf numFmtId="1" fontId="2" fillId="0" borderId="7" xfId="1" applyNumberFormat="1" applyFont="1" applyBorder="1" applyAlignment="1"/>
    <xf numFmtId="9" fontId="2" fillId="0" borderId="8" xfId="3" applyFont="1" applyBorder="1" applyAlignment="1"/>
    <xf numFmtId="0" fontId="2" fillId="0" borderId="0" xfId="3" applyNumberFormat="1" applyFont="1" applyAlignment="1"/>
    <xf numFmtId="0" fontId="2" fillId="0" borderId="0" xfId="3" applyNumberFormat="1" applyFont="1" applyBorder="1" applyAlignment="1"/>
    <xf numFmtId="0" fontId="2" fillId="0" borderId="5" xfId="3" applyNumberFormat="1" applyFont="1" applyBorder="1" applyAlignment="1"/>
    <xf numFmtId="0" fontId="2" fillId="0" borderId="0" xfId="0" applyFont="1" applyAlignment="1">
      <alignment horizontal="center"/>
    </xf>
    <xf numFmtId="0" fontId="0" fillId="0" borderId="0" xfId="0" applyAlignment="1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 wrapText="1"/>
    </xf>
    <xf numFmtId="44" fontId="6" fillId="0" borderId="0" xfId="2" applyFont="1"/>
    <xf numFmtId="164" fontId="2" fillId="0" borderId="0" xfId="2" applyNumberFormat="1" applyFont="1" applyAlignment="1">
      <alignment vertical="center" wrapText="1"/>
    </xf>
    <xf numFmtId="164" fontId="0" fillId="0" borderId="0" xfId="2" applyNumberFormat="1" applyFont="1"/>
    <xf numFmtId="164" fontId="2" fillId="0" borderId="0" xfId="2" applyNumberFormat="1" applyFont="1" applyAlignment="1">
      <alignment vertical="center"/>
    </xf>
    <xf numFmtId="0" fontId="2" fillId="0" borderId="0" xfId="0" applyFont="1" applyBorder="1" applyAlignment="1">
      <alignment horizontal="center"/>
    </xf>
    <xf numFmtId="0" fontId="2" fillId="0" borderId="13" xfId="0" applyFont="1" applyBorder="1" applyAlignment="1"/>
    <xf numFmtId="44" fontId="2" fillId="0" borderId="11" xfId="2" applyFont="1" applyBorder="1" applyAlignment="1"/>
    <xf numFmtId="44" fontId="2" fillId="0" borderId="12" xfId="2" applyFont="1" applyBorder="1" applyAlignment="1"/>
    <xf numFmtId="44" fontId="2" fillId="0" borderId="11" xfId="2" applyFont="1" applyBorder="1" applyAlignment="1">
      <alignment horizontal="right" wrapText="1"/>
    </xf>
    <xf numFmtId="44" fontId="2" fillId="0" borderId="12" xfId="2" applyFont="1" applyBorder="1" applyAlignment="1">
      <alignment horizontal="right" wrapText="1"/>
    </xf>
    <xf numFmtId="44" fontId="2" fillId="0" borderId="10" xfId="2" applyFont="1" applyBorder="1" applyAlignment="1"/>
    <xf numFmtId="0" fontId="2" fillId="0" borderId="0" xfId="0" applyNumberFormat="1" applyFont="1" applyAlignment="1">
      <alignment horizontal="center"/>
    </xf>
    <xf numFmtId="9" fontId="2" fillId="0" borderId="0" xfId="0" applyNumberFormat="1" applyFont="1" applyBorder="1" applyAlignment="1"/>
    <xf numFmtId="44" fontId="2" fillId="0" borderId="0" xfId="2" applyFont="1" applyBorder="1" applyAlignment="1"/>
    <xf numFmtId="0" fontId="2" fillId="2" borderId="10" xfId="0" applyFont="1" applyFill="1" applyBorder="1" applyAlignment="1">
      <alignment horizontal="center"/>
    </xf>
    <xf numFmtId="0" fontId="2" fillId="2" borderId="11" xfId="0" applyFont="1" applyFill="1" applyBorder="1" applyAlignment="1">
      <alignment horizontal="center"/>
    </xf>
    <xf numFmtId="0" fontId="2" fillId="2" borderId="12" xfId="0" applyFont="1" applyFill="1" applyBorder="1" applyAlignment="1">
      <alignment horizontal="center"/>
    </xf>
    <xf numFmtId="0" fontId="2" fillId="2" borderId="9" xfId="0" applyFont="1" applyFill="1" applyBorder="1" applyAlignment="1">
      <alignment horizontal="center"/>
    </xf>
    <xf numFmtId="0" fontId="5" fillId="2" borderId="9" xfId="0" applyFont="1" applyFill="1" applyBorder="1" applyAlignment="1">
      <alignment horizontal="center"/>
    </xf>
    <xf numFmtId="9" fontId="5" fillId="2" borderId="9" xfId="3" applyFont="1" applyFill="1" applyBorder="1" applyAlignment="1">
      <alignment horizontal="center"/>
    </xf>
    <xf numFmtId="0" fontId="2" fillId="2" borderId="18" xfId="0" applyFont="1" applyFill="1" applyBorder="1" applyAlignment="1">
      <alignment horizontal="center"/>
    </xf>
    <xf numFmtId="0" fontId="2" fillId="2" borderId="19" xfId="0" applyFont="1" applyFill="1" applyBorder="1" applyAlignment="1">
      <alignment horizontal="center"/>
    </xf>
    <xf numFmtId="0" fontId="2" fillId="2" borderId="20" xfId="0" applyFont="1" applyFill="1" applyBorder="1" applyAlignment="1">
      <alignment horizontal="center"/>
    </xf>
    <xf numFmtId="0" fontId="7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0" fontId="2" fillId="0" borderId="0" xfId="0" applyNumberFormat="1" applyFont="1" applyAlignment="1">
      <alignment horizontal="center" wrapText="1"/>
    </xf>
    <xf numFmtId="0" fontId="2" fillId="0" borderId="0" xfId="3" applyNumberFormat="1" applyFont="1" applyAlignment="1">
      <alignment wrapText="1"/>
    </xf>
    <xf numFmtId="0" fontId="10" fillId="0" borderId="0" xfId="0" applyFont="1" applyAlignment="1">
      <alignment vertical="center" wrapText="1"/>
    </xf>
    <xf numFmtId="0" fontId="9" fillId="0" borderId="0" xfId="0" applyFont="1" applyAlignment="1">
      <alignment vertical="center" wrapText="1"/>
    </xf>
    <xf numFmtId="0" fontId="8" fillId="0" borderId="0" xfId="0" applyFont="1" applyAlignment="1">
      <alignment vertical="center" wrapText="1"/>
    </xf>
    <xf numFmtId="0" fontId="12" fillId="0" borderId="0" xfId="0" applyFont="1" applyAlignment="1">
      <alignment vertical="center" wrapText="1"/>
    </xf>
    <xf numFmtId="0" fontId="12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5" fillId="0" borderId="0" xfId="0" applyNumberFormat="1" applyFont="1" applyAlignment="1">
      <alignment wrapText="1"/>
    </xf>
    <xf numFmtId="0" fontId="5" fillId="0" borderId="0" xfId="0" applyNumberFormat="1" applyFont="1" applyAlignment="1">
      <alignment horizontal="center" wrapText="1"/>
    </xf>
    <xf numFmtId="0" fontId="5" fillId="0" borderId="0" xfId="0" applyNumberFormat="1" applyFont="1" applyAlignment="1">
      <alignment horizontal="center"/>
    </xf>
    <xf numFmtId="0" fontId="5" fillId="0" borderId="0" xfId="0" applyNumberFormat="1" applyFont="1" applyAlignment="1"/>
    <xf numFmtId="0" fontId="5" fillId="2" borderId="14" xfId="0" applyFont="1" applyFill="1" applyBorder="1" applyAlignment="1">
      <alignment horizontal="center"/>
    </xf>
    <xf numFmtId="0" fontId="5" fillId="2" borderId="15" xfId="0" applyFont="1" applyFill="1" applyBorder="1" applyAlignment="1">
      <alignment horizontal="center"/>
    </xf>
    <xf numFmtId="0" fontId="5" fillId="2" borderId="16" xfId="0" applyFont="1" applyFill="1" applyBorder="1" applyAlignment="1">
      <alignment horizontal="center"/>
    </xf>
    <xf numFmtId="0" fontId="5" fillId="2" borderId="17" xfId="0" applyFont="1" applyFill="1" applyBorder="1" applyAlignment="1">
      <alignment horizontal="center"/>
    </xf>
    <xf numFmtId="44" fontId="2" fillId="0" borderId="0" xfId="2" applyFont="1" applyAlignment="1">
      <alignment wrapText="1"/>
    </xf>
    <xf numFmtId="44" fontId="2" fillId="0" borderId="0" xfId="2" applyFont="1" applyAlignment="1"/>
    <xf numFmtId="44" fontId="9" fillId="0" borderId="0" xfId="2" applyFont="1" applyAlignment="1">
      <alignment vertical="center" wrapText="1"/>
    </xf>
    <xf numFmtId="44" fontId="2" fillId="2" borderId="21" xfId="2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3" borderId="2" xfId="0" applyFont="1" applyFill="1" applyBorder="1" applyAlignment="1"/>
    <xf numFmtId="0" fontId="2" fillId="3" borderId="3" xfId="0" applyFont="1" applyFill="1" applyBorder="1" applyAlignment="1"/>
    <xf numFmtId="0" fontId="2" fillId="3" borderId="5" xfId="0" applyFont="1" applyFill="1" applyBorder="1" applyAlignment="1"/>
    <xf numFmtId="0" fontId="2" fillId="3" borderId="5" xfId="3" applyNumberFormat="1" applyFont="1" applyFill="1" applyBorder="1" applyAlignment="1"/>
    <xf numFmtId="43" fontId="2" fillId="3" borderId="5" xfId="1" applyFont="1" applyFill="1" applyBorder="1" applyAlignment="1"/>
    <xf numFmtId="0" fontId="2" fillId="3" borderId="6" xfId="0" applyFont="1" applyFill="1" applyBorder="1" applyAlignment="1"/>
    <xf numFmtId="0" fontId="14" fillId="0" borderId="0" xfId="0" applyFont="1" applyAlignment="1">
      <alignment horizontal="center" vertical="center" wrapText="1"/>
    </xf>
    <xf numFmtId="0" fontId="15" fillId="0" borderId="0" xfId="0" applyFont="1" applyAlignment="1">
      <alignment horizontal="center" wrapText="1"/>
    </xf>
    <xf numFmtId="0" fontId="15" fillId="0" borderId="0" xfId="0" applyFont="1" applyAlignment="1">
      <alignment horizontal="center" vertical="center" wrapText="1"/>
    </xf>
    <xf numFmtId="0" fontId="15" fillId="0" borderId="0" xfId="0" applyFont="1" applyAlignment="1">
      <alignment horizontal="center" vertical="center" wrapText="1"/>
    </xf>
    <xf numFmtId="44" fontId="16" fillId="0" borderId="0" xfId="2" applyFont="1" applyAlignment="1">
      <alignment wrapText="1"/>
    </xf>
    <xf numFmtId="44" fontId="16" fillId="0" borderId="0" xfId="2" applyFont="1" applyAlignment="1">
      <alignment horizontal="center" vertical="center" wrapText="1"/>
    </xf>
    <xf numFmtId="44" fontId="17" fillId="0" borderId="0" xfId="2" applyFont="1" applyAlignment="1">
      <alignment vertical="center" wrapText="1"/>
    </xf>
    <xf numFmtId="44" fontId="16" fillId="0" borderId="0" xfId="2" applyFont="1" applyAlignment="1"/>
    <xf numFmtId="44" fontId="18" fillId="0" borderId="0" xfId="2" applyFont="1" applyAlignment="1">
      <alignment vertical="center" wrapText="1"/>
    </xf>
    <xf numFmtId="44" fontId="16" fillId="0" borderId="0" xfId="2" applyFont="1" applyAlignment="1">
      <alignment horizontal="center" wrapText="1"/>
    </xf>
    <xf numFmtId="44" fontId="13" fillId="0" borderId="0" xfId="2" applyFont="1" applyAlignment="1">
      <alignment vertical="center" wrapText="1"/>
    </xf>
    <xf numFmtId="44" fontId="18" fillId="0" borderId="0" xfId="2" applyFont="1" applyAlignment="1">
      <alignment wrapText="1"/>
    </xf>
    <xf numFmtId="44" fontId="13" fillId="0" borderId="0" xfId="2" applyFont="1" applyAlignment="1">
      <alignment horizontal="center" vertical="center" wrapText="1"/>
    </xf>
    <xf numFmtId="44" fontId="19" fillId="0" borderId="0" xfId="2" applyFont="1" applyAlignment="1">
      <alignment vertical="center" wrapText="1"/>
    </xf>
    <xf numFmtId="44" fontId="16" fillId="0" borderId="0" xfId="2" applyFont="1" applyAlignment="1">
      <alignment vertical="center" wrapText="1"/>
    </xf>
    <xf numFmtId="44" fontId="13" fillId="0" borderId="0" xfId="2" applyFont="1" applyAlignment="1">
      <alignment vertical="center"/>
    </xf>
  </cellXfs>
  <cellStyles count="4">
    <cellStyle name="Millares" xfId="1" builtinId="3"/>
    <cellStyle name="Moneda" xfId="2" builtinId="4"/>
    <cellStyle name="Normal" xfId="0" builtinId="0"/>
    <cellStyle name="Porcentaje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asus.com/co/laptops/for-gaming/tuf-gaming/asus-tuf-gaming-f15-2023/" TargetMode="External"/><Relationship Id="rId2" Type="http://schemas.openxmlformats.org/officeDocument/2006/relationships/hyperlink" Target="https://www.asus.com/co/laptops/for-gaming/tuf-gaming/asus-tuf-gaming-a15-2023/" TargetMode="External"/><Relationship Id="rId1" Type="http://schemas.openxmlformats.org/officeDocument/2006/relationships/hyperlink" Target="https://www.asus.com/co/laptops/for-home/zenbook/asus-zenbook-14-oled-um3406/" TargetMode="External"/><Relationship Id="rId4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5"/>
  <sheetViews>
    <sheetView topLeftCell="B1" zoomScale="50" zoomScaleNormal="50" workbookViewId="0">
      <selection activeCell="B2" sqref="B2:C3"/>
    </sheetView>
  </sheetViews>
  <sheetFormatPr baseColWidth="10" defaultRowHeight="23.25" x14ac:dyDescent="0.35"/>
  <cols>
    <col min="2" max="2" width="11.42578125" style="13"/>
    <col min="3" max="3" width="152.140625" customWidth="1"/>
    <col min="4" max="4" width="27.5703125" style="20" bestFit="1" customWidth="1"/>
  </cols>
  <sheetData>
    <row r="1" spans="2:4" x14ac:dyDescent="0.35">
      <c r="C1" s="1"/>
    </row>
    <row r="2" spans="2:4" ht="23.25" customHeight="1" x14ac:dyDescent="0.35">
      <c r="C2" s="3" t="s">
        <v>3</v>
      </c>
    </row>
    <row r="3" spans="2:4" x14ac:dyDescent="0.25">
      <c r="B3" s="3" t="s">
        <v>28</v>
      </c>
    </row>
    <row r="4" spans="2:4" x14ac:dyDescent="0.35">
      <c r="B4" s="13">
        <v>1</v>
      </c>
      <c r="C4" s="18" t="s">
        <v>25</v>
      </c>
    </row>
    <row r="5" spans="2:4" x14ac:dyDescent="0.35">
      <c r="C5" s="3" t="s">
        <v>5</v>
      </c>
    </row>
    <row r="6" spans="2:4" x14ac:dyDescent="0.35">
      <c r="C6" s="3" t="s">
        <v>6</v>
      </c>
      <c r="D6" s="20">
        <v>6899900</v>
      </c>
    </row>
    <row r="7" spans="2:4" x14ac:dyDescent="0.35">
      <c r="C7" s="3" t="s">
        <v>7</v>
      </c>
    </row>
    <row r="8" spans="2:4" x14ac:dyDescent="0.35">
      <c r="C8" s="3" t="s">
        <v>8</v>
      </c>
    </row>
    <row r="9" spans="2:4" s="14" customFormat="1" x14ac:dyDescent="0.35">
      <c r="B9" s="13"/>
      <c r="C9" s="15" t="s">
        <v>9</v>
      </c>
      <c r="D9" s="20"/>
    </row>
    <row r="10" spans="2:4" x14ac:dyDescent="0.35">
      <c r="C10" s="3" t="s">
        <v>71</v>
      </c>
    </row>
    <row r="11" spans="2:4" x14ac:dyDescent="0.35">
      <c r="C11" s="19"/>
    </row>
    <row r="12" spans="2:4" x14ac:dyDescent="0.35">
      <c r="B12" s="13">
        <v>2</v>
      </c>
      <c r="C12" s="18" t="s">
        <v>24</v>
      </c>
    </row>
    <row r="13" spans="2:4" x14ac:dyDescent="0.35">
      <c r="C13" s="3" t="s">
        <v>10</v>
      </c>
    </row>
    <row r="14" spans="2:4" x14ac:dyDescent="0.35">
      <c r="C14" s="3" t="s">
        <v>11</v>
      </c>
    </row>
    <row r="15" spans="2:4" x14ac:dyDescent="0.35">
      <c r="C15" s="3" t="s">
        <v>12</v>
      </c>
      <c r="D15" s="20" t="s">
        <v>72</v>
      </c>
    </row>
    <row r="16" spans="2:4" x14ac:dyDescent="0.35">
      <c r="C16" s="3" t="s">
        <v>13</v>
      </c>
    </row>
    <row r="17" spans="2:4" s="14" customFormat="1" x14ac:dyDescent="0.35">
      <c r="B17" s="13"/>
      <c r="C17" s="15" t="s">
        <v>9</v>
      </c>
      <c r="D17" s="20"/>
    </row>
    <row r="18" spans="2:4" x14ac:dyDescent="0.35">
      <c r="C18" s="3" t="s">
        <v>70</v>
      </c>
    </row>
    <row r="19" spans="2:4" x14ac:dyDescent="0.35">
      <c r="C19" s="3"/>
    </row>
    <row r="20" spans="2:4" x14ac:dyDescent="0.35">
      <c r="B20" s="13">
        <v>3</v>
      </c>
      <c r="C20" s="18" t="s">
        <v>26</v>
      </c>
    </row>
    <row r="21" spans="2:4" x14ac:dyDescent="0.35">
      <c r="C21" s="3" t="s">
        <v>14</v>
      </c>
    </row>
    <row r="22" spans="2:4" x14ac:dyDescent="0.35">
      <c r="C22" s="3" t="s">
        <v>15</v>
      </c>
      <c r="D22" s="20" t="s">
        <v>74</v>
      </c>
    </row>
    <row r="23" spans="2:4" x14ac:dyDescent="0.35">
      <c r="C23" s="3" t="s">
        <v>16</v>
      </c>
    </row>
    <row r="24" spans="2:4" x14ac:dyDescent="0.35">
      <c r="C24" s="3" t="s">
        <v>17</v>
      </c>
    </row>
    <row r="25" spans="2:4" x14ac:dyDescent="0.35">
      <c r="C25" s="3" t="s">
        <v>9</v>
      </c>
    </row>
    <row r="26" spans="2:4" x14ac:dyDescent="0.35">
      <c r="C26" s="3" t="s">
        <v>73</v>
      </c>
    </row>
    <row r="27" spans="2:4" x14ac:dyDescent="0.35">
      <c r="C27" s="3"/>
    </row>
    <row r="28" spans="2:4" x14ac:dyDescent="0.35">
      <c r="B28" s="13">
        <v>4</v>
      </c>
      <c r="C28" s="18" t="s">
        <v>76</v>
      </c>
    </row>
    <row r="29" spans="2:4" x14ac:dyDescent="0.35">
      <c r="C29" s="3" t="s">
        <v>18</v>
      </c>
      <c r="D29" s="20" t="s">
        <v>75</v>
      </c>
    </row>
    <row r="30" spans="2:4" x14ac:dyDescent="0.35">
      <c r="C30" s="3" t="s">
        <v>19</v>
      </c>
    </row>
    <row r="31" spans="2:4" x14ac:dyDescent="0.35">
      <c r="C31" s="3" t="s">
        <v>16</v>
      </c>
    </row>
    <row r="32" spans="2:4" x14ac:dyDescent="0.35">
      <c r="C32" s="3" t="s">
        <v>20</v>
      </c>
    </row>
    <row r="33" spans="2:4" x14ac:dyDescent="0.35">
      <c r="C33" s="3" t="s">
        <v>9</v>
      </c>
    </row>
    <row r="34" spans="2:4" x14ac:dyDescent="0.35">
      <c r="C34" s="3" t="s">
        <v>77</v>
      </c>
    </row>
    <row r="35" spans="2:4" x14ac:dyDescent="0.35">
      <c r="C35" s="3"/>
    </row>
    <row r="36" spans="2:4" x14ac:dyDescent="0.35">
      <c r="B36" s="13">
        <v>5</v>
      </c>
      <c r="C36" s="18" t="s">
        <v>27</v>
      </c>
    </row>
    <row r="37" spans="2:4" x14ac:dyDescent="0.35">
      <c r="C37" s="3" t="s">
        <v>21</v>
      </c>
      <c r="D37" s="20" t="s">
        <v>79</v>
      </c>
    </row>
    <row r="38" spans="2:4" x14ac:dyDescent="0.35">
      <c r="C38" s="3" t="s">
        <v>22</v>
      </c>
    </row>
    <row r="39" spans="2:4" x14ac:dyDescent="0.35">
      <c r="C39" s="3" t="s">
        <v>23</v>
      </c>
    </row>
    <row r="40" spans="2:4" x14ac:dyDescent="0.35">
      <c r="C40" s="3" t="s">
        <v>20</v>
      </c>
    </row>
    <row r="41" spans="2:4" s="1" customFormat="1" x14ac:dyDescent="0.35">
      <c r="B41" s="4"/>
      <c r="C41" s="3" t="s">
        <v>9</v>
      </c>
      <c r="D41" s="20"/>
    </row>
    <row r="42" spans="2:4" x14ac:dyDescent="0.35">
      <c r="C42" s="3" t="s">
        <v>78</v>
      </c>
    </row>
    <row r="43" spans="2:4" x14ac:dyDescent="0.35">
      <c r="C43" s="2"/>
    </row>
    <row r="44" spans="2:4" x14ac:dyDescent="0.35">
      <c r="B44" s="5" t="s">
        <v>38</v>
      </c>
      <c r="C44" s="5"/>
    </row>
    <row r="45" spans="2:4" x14ac:dyDescent="0.35">
      <c r="B45" s="13">
        <v>6</v>
      </c>
      <c r="C45" s="16" t="s">
        <v>39</v>
      </c>
    </row>
    <row r="46" spans="2:4" x14ac:dyDescent="0.35">
      <c r="C46" s="15" t="s">
        <v>40</v>
      </c>
    </row>
    <row r="47" spans="2:4" x14ac:dyDescent="0.35">
      <c r="C47" s="15" t="s">
        <v>41</v>
      </c>
      <c r="D47" s="20">
        <v>2099900</v>
      </c>
    </row>
    <row r="48" spans="2:4" x14ac:dyDescent="0.35">
      <c r="C48" s="15" t="s">
        <v>42</v>
      </c>
    </row>
    <row r="49" spans="1:6" x14ac:dyDescent="0.35">
      <c r="C49" s="15" t="s">
        <v>43</v>
      </c>
    </row>
    <row r="50" spans="1:6" x14ac:dyDescent="0.35">
      <c r="C50" s="15" t="s">
        <v>44</v>
      </c>
    </row>
    <row r="51" spans="1:6" x14ac:dyDescent="0.35">
      <c r="C51" s="15" t="s">
        <v>45</v>
      </c>
    </row>
    <row r="52" spans="1:6" x14ac:dyDescent="0.35">
      <c r="C52" s="15" t="s">
        <v>81</v>
      </c>
      <c r="F52" s="21"/>
    </row>
    <row r="53" spans="1:6" x14ac:dyDescent="0.35">
      <c r="C53" s="15"/>
    </row>
    <row r="54" spans="1:6" x14ac:dyDescent="0.35">
      <c r="B54" s="13">
        <v>7</v>
      </c>
      <c r="C54" s="16" t="s">
        <v>46</v>
      </c>
    </row>
    <row r="55" spans="1:6" x14ac:dyDescent="0.35">
      <c r="C55" s="15" t="s">
        <v>40</v>
      </c>
    </row>
    <row r="56" spans="1:6" x14ac:dyDescent="0.35">
      <c r="A56">
        <v>0</v>
      </c>
      <c r="C56" s="15" t="s">
        <v>47</v>
      </c>
      <c r="D56" s="20">
        <v>1400000</v>
      </c>
    </row>
    <row r="57" spans="1:6" x14ac:dyDescent="0.35">
      <c r="C57" s="15" t="s">
        <v>48</v>
      </c>
    </row>
    <row r="58" spans="1:6" x14ac:dyDescent="0.35">
      <c r="C58" s="15" t="s">
        <v>49</v>
      </c>
    </row>
    <row r="59" spans="1:6" x14ac:dyDescent="0.35">
      <c r="C59" s="15" t="s">
        <v>50</v>
      </c>
    </row>
    <row r="60" spans="1:6" x14ac:dyDescent="0.35">
      <c r="C60" s="15" t="s">
        <v>51</v>
      </c>
    </row>
    <row r="61" spans="1:6" x14ac:dyDescent="0.35">
      <c r="C61" s="15" t="s">
        <v>82</v>
      </c>
    </row>
    <row r="62" spans="1:6" x14ac:dyDescent="0.35">
      <c r="C62" s="15"/>
    </row>
    <row r="63" spans="1:6" x14ac:dyDescent="0.35">
      <c r="B63" s="13">
        <v>8</v>
      </c>
      <c r="C63" s="16" t="s">
        <v>52</v>
      </c>
    </row>
    <row r="64" spans="1:6" x14ac:dyDescent="0.35">
      <c r="C64" s="17" t="s">
        <v>40</v>
      </c>
    </row>
    <row r="65" spans="2:3" x14ac:dyDescent="0.35">
      <c r="C65" s="17" t="s">
        <v>53</v>
      </c>
    </row>
    <row r="66" spans="2:3" x14ac:dyDescent="0.35">
      <c r="C66" s="17" t="s">
        <v>54</v>
      </c>
    </row>
    <row r="67" spans="2:3" x14ac:dyDescent="0.35">
      <c r="C67" s="17" t="s">
        <v>55</v>
      </c>
    </row>
    <row r="68" spans="2:3" x14ac:dyDescent="0.35">
      <c r="C68" s="17" t="s">
        <v>56</v>
      </c>
    </row>
    <row r="69" spans="2:3" x14ac:dyDescent="0.35">
      <c r="C69" s="17" t="s">
        <v>57</v>
      </c>
    </row>
    <row r="70" spans="2:3" x14ac:dyDescent="0.35">
      <c r="C70" s="17" t="s">
        <v>83</v>
      </c>
    </row>
    <row r="71" spans="2:3" x14ac:dyDescent="0.35">
      <c r="C71" s="17"/>
    </row>
    <row r="72" spans="2:3" x14ac:dyDescent="0.35">
      <c r="B72" s="13">
        <v>9</v>
      </c>
      <c r="C72" s="16" t="s">
        <v>58</v>
      </c>
    </row>
    <row r="73" spans="2:3" x14ac:dyDescent="0.35">
      <c r="C73" s="15" t="s">
        <v>40</v>
      </c>
    </row>
    <row r="74" spans="2:3" x14ac:dyDescent="0.35">
      <c r="C74" s="15" t="s">
        <v>59</v>
      </c>
    </row>
    <row r="75" spans="2:3" x14ac:dyDescent="0.35">
      <c r="C75" s="15" t="s">
        <v>60</v>
      </c>
    </row>
    <row r="76" spans="2:3" x14ac:dyDescent="0.35">
      <c r="C76" s="15" t="s">
        <v>61</v>
      </c>
    </row>
    <row r="77" spans="2:3" x14ac:dyDescent="0.35">
      <c r="C77" s="15" t="s">
        <v>62</v>
      </c>
    </row>
    <row r="78" spans="2:3" x14ac:dyDescent="0.35">
      <c r="C78" s="15" t="s">
        <v>63</v>
      </c>
    </row>
    <row r="79" spans="2:3" x14ac:dyDescent="0.35">
      <c r="C79" s="15" t="s">
        <v>80</v>
      </c>
    </row>
    <row r="80" spans="2:3" x14ac:dyDescent="0.35">
      <c r="C80" s="15"/>
    </row>
    <row r="81" spans="2:3" x14ac:dyDescent="0.35">
      <c r="B81" s="13">
        <v>10</v>
      </c>
      <c r="C81" s="16" t="s">
        <v>46</v>
      </c>
    </row>
    <row r="82" spans="2:3" x14ac:dyDescent="0.35">
      <c r="C82" s="17" t="s">
        <v>64</v>
      </c>
    </row>
    <row r="83" spans="2:3" x14ac:dyDescent="0.35">
      <c r="C83" s="17" t="s">
        <v>65</v>
      </c>
    </row>
    <row r="84" spans="2:3" x14ac:dyDescent="0.35">
      <c r="C84" s="17" t="s">
        <v>66</v>
      </c>
    </row>
    <row r="85" spans="2:3" x14ac:dyDescent="0.35">
      <c r="C85" s="17" t="s">
        <v>67</v>
      </c>
    </row>
    <row r="86" spans="2:3" x14ac:dyDescent="0.35">
      <c r="C86" s="17" t="s">
        <v>68</v>
      </c>
    </row>
    <row r="87" spans="2:3" x14ac:dyDescent="0.35">
      <c r="C87" s="17" t="s">
        <v>69</v>
      </c>
    </row>
    <row r="88" spans="2:3" x14ac:dyDescent="0.35">
      <c r="C88" s="17" t="s">
        <v>4</v>
      </c>
    </row>
    <row r="89" spans="2:3" x14ac:dyDescent="0.35">
      <c r="C89" s="17"/>
    </row>
    <row r="90" spans="2:3" x14ac:dyDescent="0.35">
      <c r="C90" s="17"/>
    </row>
    <row r="91" spans="2:3" x14ac:dyDescent="0.35">
      <c r="C91" s="17"/>
    </row>
    <row r="92" spans="2:3" x14ac:dyDescent="0.35">
      <c r="C92" s="17"/>
    </row>
    <row r="93" spans="2:3" x14ac:dyDescent="0.35">
      <c r="C93" s="17"/>
    </row>
    <row r="94" spans="2:3" x14ac:dyDescent="0.35">
      <c r="C94" s="17"/>
    </row>
    <row r="95" spans="2:3" x14ac:dyDescent="0.35">
      <c r="C95" s="17"/>
    </row>
    <row r="96" spans="2:3" x14ac:dyDescent="0.35">
      <c r="C96" s="17"/>
    </row>
    <row r="97" spans="3:3" x14ac:dyDescent="0.35">
      <c r="C97" s="17"/>
    </row>
    <row r="98" spans="3:3" x14ac:dyDescent="0.35">
      <c r="C98" s="17"/>
    </row>
    <row r="99" spans="3:3" x14ac:dyDescent="0.35">
      <c r="C99" s="17"/>
    </row>
    <row r="100" spans="3:3" x14ac:dyDescent="0.35">
      <c r="C100" s="17"/>
    </row>
    <row r="101" spans="3:3" x14ac:dyDescent="0.35">
      <c r="C101" s="17"/>
    </row>
    <row r="102" spans="3:3" x14ac:dyDescent="0.35">
      <c r="C102" s="17"/>
    </row>
    <row r="103" spans="3:3" x14ac:dyDescent="0.35">
      <c r="C103" s="17"/>
    </row>
    <row r="104" spans="3:3" x14ac:dyDescent="0.35">
      <c r="C104" s="17"/>
    </row>
    <row r="105" spans="3:3" x14ac:dyDescent="0.35">
      <c r="C105" s="17"/>
    </row>
    <row r="106" spans="3:3" x14ac:dyDescent="0.35">
      <c r="C106" s="17"/>
    </row>
    <row r="107" spans="3:3" x14ac:dyDescent="0.35">
      <c r="C107" s="17"/>
    </row>
    <row r="108" spans="3:3" x14ac:dyDescent="0.35">
      <c r="C108" s="17"/>
    </row>
    <row r="109" spans="3:3" x14ac:dyDescent="0.35">
      <c r="C109" s="17"/>
    </row>
    <row r="110" spans="3:3" x14ac:dyDescent="0.35">
      <c r="C110" s="17"/>
    </row>
    <row r="111" spans="3:3" x14ac:dyDescent="0.35">
      <c r="C111" s="17"/>
    </row>
    <row r="112" spans="3:3" x14ac:dyDescent="0.35">
      <c r="C112" s="17"/>
    </row>
    <row r="113" spans="3:3" x14ac:dyDescent="0.35">
      <c r="C113" s="17"/>
    </row>
    <row r="114" spans="3:3" x14ac:dyDescent="0.35">
      <c r="C114" s="17"/>
    </row>
    <row r="115" spans="3:3" x14ac:dyDescent="0.35">
      <c r="C115" s="17"/>
    </row>
    <row r="116" spans="3:3" x14ac:dyDescent="0.35">
      <c r="C116" s="17"/>
    </row>
    <row r="117" spans="3:3" x14ac:dyDescent="0.35">
      <c r="C117" s="17"/>
    </row>
    <row r="118" spans="3:3" x14ac:dyDescent="0.35">
      <c r="C118" s="17"/>
    </row>
    <row r="119" spans="3:3" x14ac:dyDescent="0.35">
      <c r="C119" s="17"/>
    </row>
    <row r="120" spans="3:3" x14ac:dyDescent="0.35">
      <c r="C120" s="17"/>
    </row>
    <row r="121" spans="3:3" x14ac:dyDescent="0.35">
      <c r="C121" s="17"/>
    </row>
    <row r="122" spans="3:3" x14ac:dyDescent="0.35">
      <c r="C122" s="17"/>
    </row>
    <row r="123" spans="3:3" x14ac:dyDescent="0.35">
      <c r="C123" s="17"/>
    </row>
    <row r="124" spans="3:3" x14ac:dyDescent="0.35">
      <c r="C124" s="17"/>
    </row>
    <row r="125" spans="3:3" x14ac:dyDescent="0.35">
      <c r="C125" s="17"/>
    </row>
    <row r="126" spans="3:3" x14ac:dyDescent="0.35">
      <c r="C126" s="17"/>
    </row>
    <row r="127" spans="3:3" x14ac:dyDescent="0.35">
      <c r="C127" s="17"/>
    </row>
    <row r="128" spans="3:3" x14ac:dyDescent="0.35">
      <c r="C128" s="17"/>
    </row>
    <row r="129" spans="3:3" x14ac:dyDescent="0.35">
      <c r="C129" s="17"/>
    </row>
    <row r="130" spans="3:3" x14ac:dyDescent="0.35">
      <c r="C130" s="17"/>
    </row>
    <row r="131" spans="3:3" x14ac:dyDescent="0.35">
      <c r="C131" s="17"/>
    </row>
    <row r="132" spans="3:3" x14ac:dyDescent="0.35">
      <c r="C132" s="17"/>
    </row>
    <row r="133" spans="3:3" x14ac:dyDescent="0.35">
      <c r="C133" s="17"/>
    </row>
    <row r="134" spans="3:3" x14ac:dyDescent="0.35">
      <c r="C134" s="17"/>
    </row>
    <row r="135" spans="3:3" x14ac:dyDescent="0.35">
      <c r="C135" s="17"/>
    </row>
    <row r="136" spans="3:3" x14ac:dyDescent="0.35">
      <c r="C136" s="17"/>
    </row>
    <row r="137" spans="3:3" x14ac:dyDescent="0.35">
      <c r="C137" s="17"/>
    </row>
    <row r="138" spans="3:3" x14ac:dyDescent="0.35">
      <c r="C138" s="17"/>
    </row>
    <row r="139" spans="3:3" x14ac:dyDescent="0.35">
      <c r="C139" s="17"/>
    </row>
    <row r="140" spans="3:3" x14ac:dyDescent="0.35">
      <c r="C140" s="17"/>
    </row>
    <row r="141" spans="3:3" x14ac:dyDescent="0.35">
      <c r="C141" s="17"/>
    </row>
    <row r="142" spans="3:3" x14ac:dyDescent="0.35">
      <c r="C142" s="17"/>
    </row>
    <row r="143" spans="3:3" x14ac:dyDescent="0.35">
      <c r="C143" s="17"/>
    </row>
    <row r="144" spans="3:3" x14ac:dyDescent="0.35">
      <c r="C144" s="17"/>
    </row>
    <row r="145" spans="3:3" x14ac:dyDescent="0.35">
      <c r="C145" s="17"/>
    </row>
    <row r="146" spans="3:3" x14ac:dyDescent="0.35">
      <c r="C146" s="17"/>
    </row>
    <row r="147" spans="3:3" x14ac:dyDescent="0.35">
      <c r="C147" s="17"/>
    </row>
    <row r="148" spans="3:3" x14ac:dyDescent="0.35">
      <c r="C148" s="17"/>
    </row>
    <row r="149" spans="3:3" x14ac:dyDescent="0.35">
      <c r="C149" s="17"/>
    </row>
    <row r="150" spans="3:3" x14ac:dyDescent="0.35">
      <c r="C150" s="17"/>
    </row>
    <row r="151" spans="3:3" x14ac:dyDescent="0.35">
      <c r="C151" s="17"/>
    </row>
    <row r="152" spans="3:3" x14ac:dyDescent="0.35">
      <c r="C152" s="17"/>
    </row>
    <row r="153" spans="3:3" x14ac:dyDescent="0.35">
      <c r="C153" s="17"/>
    </row>
    <row r="154" spans="3:3" x14ac:dyDescent="0.35">
      <c r="C154" s="17"/>
    </row>
    <row r="155" spans="3:3" x14ac:dyDescent="0.35">
      <c r="C155" s="17"/>
    </row>
    <row r="156" spans="3:3" x14ac:dyDescent="0.35">
      <c r="C156" s="17"/>
    </row>
    <row r="157" spans="3:3" x14ac:dyDescent="0.35">
      <c r="C157" s="17"/>
    </row>
    <row r="158" spans="3:3" x14ac:dyDescent="0.35">
      <c r="C158" s="17"/>
    </row>
    <row r="159" spans="3:3" x14ac:dyDescent="0.35">
      <c r="C159" s="17"/>
    </row>
    <row r="160" spans="3:3" x14ac:dyDescent="0.35">
      <c r="C160" s="17"/>
    </row>
    <row r="161" spans="3:3" x14ac:dyDescent="0.35">
      <c r="C161" s="17"/>
    </row>
    <row r="162" spans="3:3" x14ac:dyDescent="0.35">
      <c r="C162" s="17"/>
    </row>
    <row r="163" spans="3:3" x14ac:dyDescent="0.35">
      <c r="C163" s="17"/>
    </row>
    <row r="164" spans="3:3" x14ac:dyDescent="0.35">
      <c r="C164" s="17"/>
    </row>
    <row r="165" spans="3:3" x14ac:dyDescent="0.35">
      <c r="C165" s="17"/>
    </row>
    <row r="166" spans="3:3" x14ac:dyDescent="0.35">
      <c r="C166" s="17"/>
    </row>
    <row r="167" spans="3:3" x14ac:dyDescent="0.35">
      <c r="C167" s="17"/>
    </row>
    <row r="168" spans="3:3" x14ac:dyDescent="0.35">
      <c r="C168" s="17"/>
    </row>
    <row r="169" spans="3:3" x14ac:dyDescent="0.35">
      <c r="C169" s="17"/>
    </row>
    <row r="170" spans="3:3" x14ac:dyDescent="0.35">
      <c r="C170" s="17"/>
    </row>
    <row r="171" spans="3:3" x14ac:dyDescent="0.35">
      <c r="C171" s="17"/>
    </row>
    <row r="172" spans="3:3" x14ac:dyDescent="0.35">
      <c r="C172" s="17"/>
    </row>
    <row r="173" spans="3:3" x14ac:dyDescent="0.35">
      <c r="C173" s="17"/>
    </row>
    <row r="174" spans="3:3" x14ac:dyDescent="0.35">
      <c r="C174" s="17"/>
    </row>
    <row r="175" spans="3:3" x14ac:dyDescent="0.35">
      <c r="C175" s="17"/>
    </row>
    <row r="176" spans="3:3" x14ac:dyDescent="0.35">
      <c r="C176" s="17"/>
    </row>
    <row r="177" spans="3:3" x14ac:dyDescent="0.35">
      <c r="C177" s="17"/>
    </row>
    <row r="178" spans="3:3" x14ac:dyDescent="0.35">
      <c r="C178" s="17"/>
    </row>
    <row r="179" spans="3:3" x14ac:dyDescent="0.35">
      <c r="C179" s="17"/>
    </row>
    <row r="180" spans="3:3" x14ac:dyDescent="0.35">
      <c r="C180" s="17"/>
    </row>
    <row r="181" spans="3:3" x14ac:dyDescent="0.35">
      <c r="C181" s="17"/>
    </row>
    <row r="182" spans="3:3" x14ac:dyDescent="0.35">
      <c r="C182" s="17"/>
    </row>
    <row r="183" spans="3:3" x14ac:dyDescent="0.35">
      <c r="C183" s="17"/>
    </row>
    <row r="184" spans="3:3" x14ac:dyDescent="0.35">
      <c r="C184" s="17"/>
    </row>
    <row r="185" spans="3:3" x14ac:dyDescent="0.35">
      <c r="C185" s="17"/>
    </row>
    <row r="186" spans="3:3" x14ac:dyDescent="0.35">
      <c r="C186" s="17"/>
    </row>
    <row r="187" spans="3:3" x14ac:dyDescent="0.35">
      <c r="C187" s="17"/>
    </row>
    <row r="188" spans="3:3" x14ac:dyDescent="0.35">
      <c r="C188" s="17"/>
    </row>
    <row r="189" spans="3:3" x14ac:dyDescent="0.35">
      <c r="C189" s="17"/>
    </row>
    <row r="190" spans="3:3" x14ac:dyDescent="0.35">
      <c r="C190" s="17"/>
    </row>
    <row r="191" spans="3:3" x14ac:dyDescent="0.35">
      <c r="C191" s="17"/>
    </row>
    <row r="192" spans="3:3" x14ac:dyDescent="0.35">
      <c r="C192" s="17"/>
    </row>
    <row r="193" spans="3:3" x14ac:dyDescent="0.35">
      <c r="C193" s="17"/>
    </row>
    <row r="194" spans="3:3" x14ac:dyDescent="0.35">
      <c r="C194" s="17"/>
    </row>
    <row r="195" spans="3:3" x14ac:dyDescent="0.35">
      <c r="C195" s="17"/>
    </row>
    <row r="196" spans="3:3" x14ac:dyDescent="0.35">
      <c r="C196" s="17"/>
    </row>
    <row r="197" spans="3:3" x14ac:dyDescent="0.35">
      <c r="C197" s="17"/>
    </row>
    <row r="198" spans="3:3" x14ac:dyDescent="0.35">
      <c r="C198" s="17"/>
    </row>
    <row r="199" spans="3:3" x14ac:dyDescent="0.35">
      <c r="C199" s="17"/>
    </row>
    <row r="200" spans="3:3" x14ac:dyDescent="0.35">
      <c r="C200" s="17"/>
    </row>
    <row r="201" spans="3:3" x14ac:dyDescent="0.35">
      <c r="C201" s="17"/>
    </row>
    <row r="202" spans="3:3" x14ac:dyDescent="0.35">
      <c r="C202" s="17"/>
    </row>
    <row r="203" spans="3:3" x14ac:dyDescent="0.35">
      <c r="C203" s="17"/>
    </row>
    <row r="204" spans="3:3" x14ac:dyDescent="0.35">
      <c r="C204" s="17"/>
    </row>
    <row r="205" spans="3:3" x14ac:dyDescent="0.35">
      <c r="C205" s="17"/>
    </row>
    <row r="206" spans="3:3" x14ac:dyDescent="0.35">
      <c r="C206" s="17"/>
    </row>
    <row r="207" spans="3:3" x14ac:dyDescent="0.35">
      <c r="C207" s="17"/>
    </row>
    <row r="208" spans="3:3" x14ac:dyDescent="0.35">
      <c r="C208" s="17"/>
    </row>
    <row r="209" spans="3:3" x14ac:dyDescent="0.35">
      <c r="C209" s="17"/>
    </row>
    <row r="210" spans="3:3" x14ac:dyDescent="0.35">
      <c r="C210" s="17"/>
    </row>
    <row r="211" spans="3:3" x14ac:dyDescent="0.35">
      <c r="C211" s="17"/>
    </row>
    <row r="212" spans="3:3" x14ac:dyDescent="0.35">
      <c r="C212" s="17"/>
    </row>
    <row r="213" spans="3:3" x14ac:dyDescent="0.35">
      <c r="C213" s="17"/>
    </row>
    <row r="214" spans="3:3" x14ac:dyDescent="0.35">
      <c r="C214" s="17"/>
    </row>
    <row r="215" spans="3:3" x14ac:dyDescent="0.35">
      <c r="C215" s="17"/>
    </row>
    <row r="216" spans="3:3" x14ac:dyDescent="0.35">
      <c r="C216" s="17"/>
    </row>
    <row r="217" spans="3:3" x14ac:dyDescent="0.35">
      <c r="C217" s="17"/>
    </row>
    <row r="218" spans="3:3" x14ac:dyDescent="0.35">
      <c r="C218" s="17"/>
    </row>
    <row r="219" spans="3:3" x14ac:dyDescent="0.35">
      <c r="C219" s="17"/>
    </row>
    <row r="220" spans="3:3" x14ac:dyDescent="0.35">
      <c r="C220" s="17"/>
    </row>
    <row r="221" spans="3:3" x14ac:dyDescent="0.35">
      <c r="C221" s="17"/>
    </row>
    <row r="222" spans="3:3" x14ac:dyDescent="0.35">
      <c r="C222" s="17"/>
    </row>
    <row r="223" spans="3:3" x14ac:dyDescent="0.35">
      <c r="C223" s="17"/>
    </row>
    <row r="224" spans="3:3" x14ac:dyDescent="0.35">
      <c r="C224" s="17"/>
    </row>
    <row r="225" spans="3:3" x14ac:dyDescent="0.35">
      <c r="C225" s="17"/>
    </row>
    <row r="226" spans="3:3" x14ac:dyDescent="0.35">
      <c r="C226" s="17"/>
    </row>
    <row r="227" spans="3:3" x14ac:dyDescent="0.35">
      <c r="C227" s="17"/>
    </row>
    <row r="228" spans="3:3" x14ac:dyDescent="0.35">
      <c r="C228" s="17"/>
    </row>
    <row r="229" spans="3:3" x14ac:dyDescent="0.35">
      <c r="C229" s="17"/>
    </row>
    <row r="230" spans="3:3" x14ac:dyDescent="0.35">
      <c r="C230" s="17"/>
    </row>
    <row r="231" spans="3:3" x14ac:dyDescent="0.35">
      <c r="C231" s="17"/>
    </row>
    <row r="232" spans="3:3" x14ac:dyDescent="0.35">
      <c r="C232" s="17"/>
    </row>
    <row r="233" spans="3:3" x14ac:dyDescent="0.35">
      <c r="C233" s="17"/>
    </row>
    <row r="234" spans="3:3" x14ac:dyDescent="0.35">
      <c r="C234" s="17"/>
    </row>
    <row r="235" spans="3:3" x14ac:dyDescent="0.35">
      <c r="C235" s="17"/>
    </row>
    <row r="236" spans="3:3" x14ac:dyDescent="0.35">
      <c r="C236" s="17"/>
    </row>
    <row r="237" spans="3:3" x14ac:dyDescent="0.35">
      <c r="C237" s="17"/>
    </row>
    <row r="238" spans="3:3" x14ac:dyDescent="0.35">
      <c r="C238" s="17"/>
    </row>
    <row r="239" spans="3:3" x14ac:dyDescent="0.35">
      <c r="C239" s="17"/>
    </row>
    <row r="240" spans="3:3" x14ac:dyDescent="0.35">
      <c r="C240" s="17"/>
    </row>
    <row r="241" spans="3:3" x14ac:dyDescent="0.35">
      <c r="C241" s="17"/>
    </row>
    <row r="242" spans="3:3" x14ac:dyDescent="0.35">
      <c r="C242" s="17"/>
    </row>
    <row r="243" spans="3:3" x14ac:dyDescent="0.35">
      <c r="C243" s="17"/>
    </row>
    <row r="244" spans="3:3" x14ac:dyDescent="0.35">
      <c r="C244" s="17"/>
    </row>
    <row r="245" spans="3:3" x14ac:dyDescent="0.35">
      <c r="C245" s="17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F219"/>
  <sheetViews>
    <sheetView showGridLines="0" tabSelected="1" topLeftCell="A179" zoomScale="50" zoomScaleNormal="50" workbookViewId="0">
      <selection activeCell="C189" sqref="C189"/>
    </sheetView>
  </sheetViews>
  <sheetFormatPr baseColWidth="10" defaultRowHeight="26.25" x14ac:dyDescent="0.4"/>
  <cols>
    <col min="1" max="1" width="11.42578125" style="5"/>
    <col min="2" max="2" width="15.7109375" style="57" bestFit="1" customWidth="1"/>
    <col min="3" max="3" width="255.7109375" style="5" bestFit="1" customWidth="1"/>
    <col min="4" max="4" width="39.85546875" style="82" bestFit="1" customWidth="1"/>
    <col min="5" max="5" width="38" style="5" bestFit="1" customWidth="1"/>
    <col min="6" max="6" width="11.7109375" style="5" bestFit="1" customWidth="1"/>
    <col min="7" max="7" width="98" style="5" bestFit="1" customWidth="1"/>
    <col min="8" max="8" width="45.140625" style="63" customWidth="1"/>
    <col min="9" max="9" width="11" style="5" customWidth="1"/>
    <col min="10" max="10" width="13.7109375" style="30" bestFit="1" customWidth="1"/>
    <col min="11" max="11" width="91" style="5" bestFit="1" customWidth="1"/>
    <col min="12" max="25" width="32.140625" style="5" customWidth="1"/>
    <col min="26" max="26" width="11.42578125" style="5"/>
    <col min="27" max="27" width="17" style="13" bestFit="1" customWidth="1"/>
    <col min="28" max="28" width="68.7109375" style="5" bestFit="1" customWidth="1"/>
    <col min="29" max="29" width="39.5703125" style="10" customWidth="1"/>
    <col min="30" max="30" width="37.85546875" style="5" customWidth="1"/>
    <col min="31" max="31" width="38.7109375" style="5" bestFit="1" customWidth="1"/>
    <col min="32" max="32" width="24.7109375" style="5" bestFit="1" customWidth="1"/>
    <col min="33" max="16384" width="11.42578125" style="5"/>
  </cols>
  <sheetData>
    <row r="1" spans="2:32" x14ac:dyDescent="0.4">
      <c r="B1" s="54"/>
      <c r="C1" s="43"/>
      <c r="D1" s="79"/>
    </row>
    <row r="2" spans="2:32" x14ac:dyDescent="0.4">
      <c r="B2" s="54"/>
      <c r="C2" s="43"/>
      <c r="D2" s="79"/>
    </row>
    <row r="3" spans="2:32" ht="27" thickBot="1" x14ac:dyDescent="0.45">
      <c r="B3" s="54"/>
      <c r="C3" s="43"/>
      <c r="D3" s="79"/>
    </row>
    <row r="4" spans="2:32" ht="36.75" thickTop="1" thickBot="1" x14ac:dyDescent="0.4">
      <c r="B4" s="78" t="s">
        <v>3</v>
      </c>
      <c r="C4" s="78"/>
      <c r="D4" s="80"/>
      <c r="J4" s="58" t="s">
        <v>31</v>
      </c>
      <c r="K4" s="59"/>
      <c r="L4" s="61"/>
      <c r="M4" s="58" t="s">
        <v>2</v>
      </c>
      <c r="N4" s="59"/>
      <c r="O4" s="59"/>
      <c r="P4" s="59"/>
      <c r="Q4" s="59"/>
      <c r="R4" s="59"/>
      <c r="S4" s="59"/>
      <c r="T4" s="59"/>
      <c r="U4" s="60"/>
      <c r="V4" s="23"/>
      <c r="W4" s="23"/>
      <c r="X4" s="23"/>
      <c r="Y4" s="23"/>
      <c r="AA4" s="23"/>
      <c r="AB4" s="6"/>
      <c r="AC4" s="11"/>
      <c r="AD4" s="6"/>
    </row>
    <row r="5" spans="2:32" ht="36.75" thickTop="1" thickBot="1" x14ac:dyDescent="0.4">
      <c r="B5" s="78" t="s">
        <v>28</v>
      </c>
      <c r="C5" s="78"/>
      <c r="D5" s="81"/>
      <c r="F5" s="36" t="s">
        <v>36</v>
      </c>
      <c r="G5" s="36" t="s">
        <v>0</v>
      </c>
      <c r="H5" s="65" t="s">
        <v>1</v>
      </c>
      <c r="I5" s="6"/>
      <c r="J5" s="37" t="s">
        <v>36</v>
      </c>
      <c r="K5" s="37" t="s">
        <v>37</v>
      </c>
      <c r="L5" s="37" t="s">
        <v>1</v>
      </c>
      <c r="M5" s="38">
        <v>0.1</v>
      </c>
      <c r="N5" s="38">
        <v>0.2</v>
      </c>
      <c r="O5" s="38">
        <v>0.3</v>
      </c>
      <c r="P5" s="38">
        <v>0.4</v>
      </c>
      <c r="Q5" s="38">
        <v>0.5</v>
      </c>
      <c r="R5" s="38">
        <v>0.6</v>
      </c>
      <c r="S5" s="38">
        <v>0.7</v>
      </c>
      <c r="T5" s="38">
        <v>0.8</v>
      </c>
      <c r="U5" s="38">
        <v>0.9</v>
      </c>
      <c r="V5" s="31"/>
      <c r="W5" s="31"/>
      <c r="X5" s="31"/>
      <c r="Y5" s="31"/>
      <c r="AA5" s="67" t="s">
        <v>29</v>
      </c>
      <c r="AB5" s="68"/>
      <c r="AC5" s="68"/>
      <c r="AD5" s="68"/>
      <c r="AE5" s="69"/>
      <c r="AF5" s="70"/>
    </row>
    <row r="6" spans="2:32" ht="27.75" thickTop="1" thickBot="1" x14ac:dyDescent="0.4">
      <c r="B6" s="55">
        <v>1</v>
      </c>
      <c r="C6" s="47" t="s">
        <v>25</v>
      </c>
      <c r="D6" s="81">
        <v>6899900</v>
      </c>
      <c r="F6" s="33">
        <v>1</v>
      </c>
      <c r="G6" s="24" t="str">
        <f>IFERROR(VLOOKUP(F6,$B:$C,2,FALSE),"")</f>
        <v xml:space="preserve">LAPTOP GAMER HP VICTUS </v>
      </c>
      <c r="H6" s="27">
        <f>IFERROR(VLOOKUP(F6,$B$5:$D$219,3,FALSE),"")</f>
        <v>6899900</v>
      </c>
      <c r="I6" s="6"/>
      <c r="J6" s="39">
        <v>1</v>
      </c>
      <c r="K6" s="29" t="str">
        <f t="shared" ref="K6:K30" si="0">G6</f>
        <v xml:space="preserve">LAPTOP GAMER HP VICTUS </v>
      </c>
      <c r="L6" s="25">
        <f t="shared" ref="L6:L13" si="1">H6</f>
        <v>6899900</v>
      </c>
      <c r="M6" s="29">
        <f t="shared" ref="M6:U6" si="2">$L$6-($L$6*M5)</f>
        <v>6209910</v>
      </c>
      <c r="N6" s="29">
        <f t="shared" si="2"/>
        <v>5519920</v>
      </c>
      <c r="O6" s="29">
        <f t="shared" si="2"/>
        <v>4829930</v>
      </c>
      <c r="P6" s="29">
        <f t="shared" si="2"/>
        <v>4139940</v>
      </c>
      <c r="Q6" s="29">
        <f t="shared" si="2"/>
        <v>3449950</v>
      </c>
      <c r="R6" s="29">
        <f t="shared" si="2"/>
        <v>2759960</v>
      </c>
      <c r="S6" s="29">
        <f t="shared" si="2"/>
        <v>2069970</v>
      </c>
      <c r="T6" s="29">
        <f t="shared" si="2"/>
        <v>1379980</v>
      </c>
      <c r="U6" s="29">
        <f t="shared" si="2"/>
        <v>689990</v>
      </c>
      <c r="V6" s="32"/>
      <c r="W6" s="32"/>
      <c r="X6" s="32"/>
      <c r="Y6" s="32"/>
      <c r="AA6" s="66" t="s">
        <v>30</v>
      </c>
      <c r="AB6" s="71" t="s">
        <v>31</v>
      </c>
      <c r="AC6" s="72" t="s">
        <v>32</v>
      </c>
      <c r="AD6" s="71" t="s">
        <v>33</v>
      </c>
      <c r="AE6" s="73" t="s">
        <v>34</v>
      </c>
      <c r="AF6" s="74" t="s">
        <v>35</v>
      </c>
    </row>
    <row r="7" spans="2:32" ht="24" customHeight="1" thickBot="1" x14ac:dyDescent="0.45">
      <c r="B7" s="55"/>
      <c r="C7" s="46" t="s">
        <v>5</v>
      </c>
      <c r="E7" s="22"/>
      <c r="F7" s="34">
        <v>2</v>
      </c>
      <c r="G7" s="24" t="str">
        <f t="shared" ref="G7:G30" si="3">IFERROR(VLOOKUP(F7,$B:$C,2,FALSE),"")</f>
        <v>LAPTOP HP</v>
      </c>
      <c r="H7" s="27">
        <f>IFERROR(VLOOKUP(F7,$B$5:$D$219,3,FALSE),"")</f>
        <v>3799900</v>
      </c>
      <c r="I7" s="6"/>
      <c r="J7" s="40">
        <v>2</v>
      </c>
      <c r="K7" s="25" t="str">
        <f t="shared" si="0"/>
        <v>LAPTOP HP</v>
      </c>
      <c r="L7" s="25">
        <f t="shared" si="1"/>
        <v>3799900</v>
      </c>
      <c r="M7" s="25">
        <f t="shared" ref="M7:M30" si="4">L7-(L7*$M$5)</f>
        <v>3419910</v>
      </c>
      <c r="N7" s="25">
        <f t="shared" ref="N7:N30" si="5">L7-(L7*$N$5)</f>
        <v>3039920</v>
      </c>
      <c r="O7" s="25">
        <f t="shared" ref="O7:O30" si="6">L7-(L7*$O$5)</f>
        <v>2659930</v>
      </c>
      <c r="P7" s="25">
        <f t="shared" ref="P7:P30" si="7">L7-(L7*$P$5)</f>
        <v>2279940</v>
      </c>
      <c r="Q7" s="25">
        <f t="shared" ref="Q7:Q30" si="8">L7-(L7*$Q$5)</f>
        <v>1899950</v>
      </c>
      <c r="R7" s="25">
        <f t="shared" ref="R7:R30" si="9">L7-(L7*$R$5)</f>
        <v>1519960</v>
      </c>
      <c r="S7" s="25">
        <f t="shared" ref="S7:S30" si="10">L7-(L7*$S$5)</f>
        <v>1139970</v>
      </c>
      <c r="T7" s="25">
        <f t="shared" ref="T7:T30" si="11">L7-(L7*$T$5)</f>
        <v>759980</v>
      </c>
      <c r="U7" s="25">
        <f t="shared" ref="U7:U30" si="12">L7-(L7*$U$5)</f>
        <v>379990</v>
      </c>
      <c r="V7" s="32"/>
      <c r="W7" s="32"/>
      <c r="X7" s="32"/>
      <c r="Y7" s="32"/>
      <c r="AA7" s="66"/>
      <c r="AB7" s="7" t="str">
        <f t="shared" ref="AB7:AB30" si="13">IFERROR(VLOOKUP(AA7,$F$6:$H$30,2,FALSE),"")</f>
        <v/>
      </c>
      <c r="AC7" s="12">
        <f t="shared" ref="AC7:AC30" si="14">IFERROR(VLOOKUP(AA7,$F$6:$H$30,4,0),0)</f>
        <v>0</v>
      </c>
      <c r="AD7" s="12">
        <f>SUM(AC7:AC30)</f>
        <v>0</v>
      </c>
      <c r="AE7" s="8">
        <f>AD7-(AD7*AF7)</f>
        <v>0</v>
      </c>
      <c r="AF7" s="9">
        <v>0.1</v>
      </c>
    </row>
    <row r="8" spans="2:32" ht="24" customHeight="1" thickBot="1" x14ac:dyDescent="0.45">
      <c r="B8" s="55"/>
      <c r="C8" s="46" t="s">
        <v>6</v>
      </c>
      <c r="F8" s="34">
        <v>3</v>
      </c>
      <c r="G8" s="24" t="str">
        <f t="shared" si="3"/>
        <v>LAPTOP 2 EN 1 HP SPECTRE X360</v>
      </c>
      <c r="H8" s="27">
        <f>IFERROR(VLOOKUP(F8,$B$5:$D$219,3,FALSE),"")</f>
        <v>7999900</v>
      </c>
      <c r="I8" s="6"/>
      <c r="J8" s="40">
        <v>3</v>
      </c>
      <c r="K8" s="25" t="str">
        <f t="shared" si="0"/>
        <v>LAPTOP 2 EN 1 HP SPECTRE X360</v>
      </c>
      <c r="L8" s="25">
        <f t="shared" si="1"/>
        <v>7999900</v>
      </c>
      <c r="M8" s="25">
        <f t="shared" si="4"/>
        <v>7199910</v>
      </c>
      <c r="N8" s="25">
        <f t="shared" si="5"/>
        <v>6399920</v>
      </c>
      <c r="O8" s="25">
        <f t="shared" si="6"/>
        <v>5599930</v>
      </c>
      <c r="P8" s="25">
        <f t="shared" si="7"/>
        <v>4799940</v>
      </c>
      <c r="Q8" s="25">
        <f t="shared" si="8"/>
        <v>3999950</v>
      </c>
      <c r="R8" s="25">
        <f t="shared" si="9"/>
        <v>3199960</v>
      </c>
      <c r="S8" s="25">
        <f t="shared" si="10"/>
        <v>2399970</v>
      </c>
      <c r="T8" s="25">
        <f t="shared" si="11"/>
        <v>1599980</v>
      </c>
      <c r="U8" s="25">
        <f t="shared" si="12"/>
        <v>799990</v>
      </c>
      <c r="V8" s="32"/>
      <c r="W8" s="32"/>
      <c r="X8" s="32"/>
      <c r="Y8" s="32"/>
      <c r="AA8" s="66"/>
      <c r="AB8" s="7" t="str">
        <f t="shared" si="13"/>
        <v/>
      </c>
      <c r="AC8" s="12">
        <f t="shared" si="14"/>
        <v>0</v>
      </c>
      <c r="AD8" s="6"/>
      <c r="AE8" s="6"/>
      <c r="AF8" s="6"/>
    </row>
    <row r="9" spans="2:32" ht="21.75" customHeight="1" thickBot="1" x14ac:dyDescent="0.45">
      <c r="B9" s="55"/>
      <c r="C9" s="46" t="s">
        <v>7</v>
      </c>
      <c r="E9" s="22"/>
      <c r="F9" s="34">
        <v>4</v>
      </c>
      <c r="G9" s="24" t="str">
        <f t="shared" si="3"/>
        <v>LAPTOP HP ENVY X360</v>
      </c>
      <c r="H9" s="27">
        <f>IFERROR(VLOOKUP(F9,$B$5:$D$219,3,FALSE),"")</f>
        <v>2049900</v>
      </c>
      <c r="I9" s="6"/>
      <c r="J9" s="40">
        <v>4</v>
      </c>
      <c r="K9" s="25" t="str">
        <f t="shared" si="0"/>
        <v>LAPTOP HP ENVY X360</v>
      </c>
      <c r="L9" s="25">
        <f t="shared" si="1"/>
        <v>2049900</v>
      </c>
      <c r="M9" s="25">
        <f t="shared" si="4"/>
        <v>1844910</v>
      </c>
      <c r="N9" s="25">
        <f t="shared" si="5"/>
        <v>1639920</v>
      </c>
      <c r="O9" s="25">
        <f t="shared" si="6"/>
        <v>1434930</v>
      </c>
      <c r="P9" s="25">
        <f t="shared" si="7"/>
        <v>1229940</v>
      </c>
      <c r="Q9" s="25">
        <f t="shared" si="8"/>
        <v>1024950</v>
      </c>
      <c r="R9" s="25">
        <f t="shared" si="9"/>
        <v>819960</v>
      </c>
      <c r="S9" s="25">
        <f t="shared" si="10"/>
        <v>614970</v>
      </c>
      <c r="T9" s="25">
        <f t="shared" si="11"/>
        <v>409980</v>
      </c>
      <c r="U9" s="25">
        <f t="shared" si="12"/>
        <v>204990</v>
      </c>
      <c r="V9" s="32"/>
      <c r="W9" s="32"/>
      <c r="X9" s="32"/>
      <c r="Y9" s="32"/>
      <c r="AA9" s="66"/>
      <c r="AB9" s="7" t="str">
        <f t="shared" si="13"/>
        <v/>
      </c>
      <c r="AC9" s="12">
        <f t="shared" si="14"/>
        <v>0</v>
      </c>
      <c r="AD9" s="6"/>
      <c r="AE9" s="6"/>
      <c r="AF9" s="6"/>
    </row>
    <row r="10" spans="2:32" ht="24" customHeight="1" thickBot="1" x14ac:dyDescent="0.45">
      <c r="B10" s="55"/>
      <c r="C10" s="46" t="s">
        <v>8</v>
      </c>
      <c r="E10" s="22"/>
      <c r="F10" s="34">
        <v>5</v>
      </c>
      <c r="G10" s="24" t="str">
        <f t="shared" si="3"/>
        <v xml:space="preserve">LAPTOP GAMER HP OMEN </v>
      </c>
      <c r="H10" s="27">
        <f>IFERROR(VLOOKUP(F10,$B$5:$D$219,3,FALSE),"")</f>
        <v>11999900</v>
      </c>
      <c r="I10" s="6"/>
      <c r="J10" s="40">
        <v>5</v>
      </c>
      <c r="K10" s="25" t="str">
        <f t="shared" si="0"/>
        <v xml:space="preserve">LAPTOP GAMER HP OMEN </v>
      </c>
      <c r="L10" s="25">
        <f t="shared" si="1"/>
        <v>11999900</v>
      </c>
      <c r="M10" s="25">
        <f t="shared" si="4"/>
        <v>10799910</v>
      </c>
      <c r="N10" s="25">
        <f t="shared" si="5"/>
        <v>9599920</v>
      </c>
      <c r="O10" s="25">
        <f t="shared" si="6"/>
        <v>8399930</v>
      </c>
      <c r="P10" s="25">
        <f t="shared" si="7"/>
        <v>7199940</v>
      </c>
      <c r="Q10" s="25">
        <f t="shared" si="8"/>
        <v>5999950</v>
      </c>
      <c r="R10" s="25">
        <f t="shared" si="9"/>
        <v>4799960</v>
      </c>
      <c r="S10" s="25">
        <f t="shared" si="10"/>
        <v>3599970</v>
      </c>
      <c r="T10" s="25">
        <f t="shared" si="11"/>
        <v>2399980</v>
      </c>
      <c r="U10" s="25">
        <f t="shared" si="12"/>
        <v>1199990</v>
      </c>
      <c r="V10" s="32"/>
      <c r="W10" s="32"/>
      <c r="X10" s="32"/>
      <c r="Y10" s="32"/>
      <c r="AA10" s="66"/>
      <c r="AB10" s="7" t="str">
        <f t="shared" si="13"/>
        <v/>
      </c>
      <c r="AC10" s="12">
        <f t="shared" si="14"/>
        <v>0</v>
      </c>
      <c r="AD10" s="6"/>
      <c r="AE10" s="6"/>
      <c r="AF10" s="6"/>
    </row>
    <row r="11" spans="2:32" ht="27" thickBot="1" x14ac:dyDescent="0.45">
      <c r="B11" s="55"/>
      <c r="C11" s="46" t="s">
        <v>9</v>
      </c>
      <c r="E11" s="22"/>
      <c r="F11" s="34">
        <v>6</v>
      </c>
      <c r="G11" s="24" t="str">
        <f t="shared" si="3"/>
        <v>PORTÁTIL ASUS VIVOBOOK 16 X1605</v>
      </c>
      <c r="H11" s="27">
        <f>IFERROR(VLOOKUP(F11,$B$5:$D$219,3,FALSE),"")</f>
        <v>2099900</v>
      </c>
      <c r="I11" s="6"/>
      <c r="J11" s="40">
        <v>6</v>
      </c>
      <c r="K11" s="25" t="str">
        <f t="shared" si="0"/>
        <v>PORTÁTIL ASUS VIVOBOOK 16 X1605</v>
      </c>
      <c r="L11" s="25">
        <f t="shared" si="1"/>
        <v>2099900</v>
      </c>
      <c r="M11" s="25">
        <f t="shared" si="4"/>
        <v>1889910</v>
      </c>
      <c r="N11" s="25">
        <f t="shared" si="5"/>
        <v>1679920</v>
      </c>
      <c r="O11" s="25">
        <f t="shared" si="6"/>
        <v>1469930</v>
      </c>
      <c r="P11" s="25">
        <f t="shared" si="7"/>
        <v>1259940</v>
      </c>
      <c r="Q11" s="25">
        <f t="shared" si="8"/>
        <v>1049950</v>
      </c>
      <c r="R11" s="25">
        <f t="shared" si="9"/>
        <v>839960</v>
      </c>
      <c r="S11" s="25">
        <f t="shared" si="10"/>
        <v>629970</v>
      </c>
      <c r="T11" s="25">
        <f t="shared" si="11"/>
        <v>419980</v>
      </c>
      <c r="U11" s="25">
        <f t="shared" si="12"/>
        <v>209990</v>
      </c>
      <c r="V11" s="32"/>
      <c r="W11" s="32"/>
      <c r="X11" s="32"/>
      <c r="Y11" s="32"/>
      <c r="AA11" s="66"/>
      <c r="AB11" s="7" t="str">
        <f t="shared" si="13"/>
        <v/>
      </c>
      <c r="AC11" s="12">
        <f t="shared" si="14"/>
        <v>0</v>
      </c>
      <c r="AD11" s="6"/>
      <c r="AE11" s="6"/>
      <c r="AF11" s="6"/>
    </row>
    <row r="12" spans="2:32" ht="24" customHeight="1" thickBot="1" x14ac:dyDescent="0.45">
      <c r="B12" s="55"/>
      <c r="C12" s="46" t="s">
        <v>91</v>
      </c>
      <c r="E12" s="22"/>
      <c r="F12" s="34">
        <v>7</v>
      </c>
      <c r="G12" s="24" t="str">
        <f t="shared" si="3"/>
        <v>PORTÁTIL ASUS VIVOBOOK GO 15 E1504GA-NJ092W</v>
      </c>
      <c r="H12" s="27">
        <f>IFERROR(VLOOKUP(F12,$B$5:$D$219,3,FALSE),"")</f>
        <v>1400000</v>
      </c>
      <c r="I12" s="6"/>
      <c r="J12" s="40">
        <v>7</v>
      </c>
      <c r="K12" s="25" t="str">
        <f t="shared" si="0"/>
        <v>PORTÁTIL ASUS VIVOBOOK GO 15 E1504GA-NJ092W</v>
      </c>
      <c r="L12" s="25">
        <f t="shared" si="1"/>
        <v>1400000</v>
      </c>
      <c r="M12" s="25">
        <f t="shared" si="4"/>
        <v>1260000</v>
      </c>
      <c r="N12" s="25">
        <f t="shared" si="5"/>
        <v>1120000</v>
      </c>
      <c r="O12" s="25">
        <f t="shared" si="6"/>
        <v>980000</v>
      </c>
      <c r="P12" s="25">
        <f t="shared" si="7"/>
        <v>840000</v>
      </c>
      <c r="Q12" s="25">
        <f t="shared" si="8"/>
        <v>700000</v>
      </c>
      <c r="R12" s="25">
        <f t="shared" si="9"/>
        <v>560000</v>
      </c>
      <c r="S12" s="25">
        <f t="shared" si="10"/>
        <v>420000.00000000012</v>
      </c>
      <c r="T12" s="25">
        <f t="shared" si="11"/>
        <v>280000</v>
      </c>
      <c r="U12" s="25">
        <f t="shared" si="12"/>
        <v>140000</v>
      </c>
      <c r="V12" s="32"/>
      <c r="W12" s="32"/>
      <c r="X12" s="32"/>
      <c r="Y12" s="32"/>
      <c r="AA12" s="66"/>
      <c r="AB12" s="7" t="str">
        <f t="shared" si="13"/>
        <v/>
      </c>
      <c r="AC12" s="12">
        <f t="shared" si="14"/>
        <v>0</v>
      </c>
      <c r="AD12" s="6"/>
      <c r="AE12" s="6"/>
      <c r="AF12" s="6"/>
    </row>
    <row r="13" spans="2:32" ht="24" customHeight="1" thickBot="1" x14ac:dyDescent="0.45">
      <c r="B13" s="55"/>
      <c r="C13" s="50"/>
      <c r="E13" s="22"/>
      <c r="F13" s="34">
        <v>8</v>
      </c>
      <c r="G13" s="24" t="str">
        <f t="shared" si="3"/>
        <v>PORTÁTIL GAMING ASUS TUF FA506</v>
      </c>
      <c r="H13" s="27">
        <f>IFERROR(VLOOKUP(F13,$B$5:$D$219,3,FALSE),"")</f>
        <v>3749900</v>
      </c>
      <c r="I13" s="6"/>
      <c r="J13" s="40">
        <v>8</v>
      </c>
      <c r="K13" s="25" t="str">
        <f t="shared" si="0"/>
        <v>PORTÁTIL GAMING ASUS TUF FA506</v>
      </c>
      <c r="L13" s="25">
        <f t="shared" si="1"/>
        <v>3749900</v>
      </c>
      <c r="M13" s="25">
        <f t="shared" si="4"/>
        <v>3374910</v>
      </c>
      <c r="N13" s="25">
        <f t="shared" si="5"/>
        <v>2999920</v>
      </c>
      <c r="O13" s="25">
        <f t="shared" si="6"/>
        <v>2624930</v>
      </c>
      <c r="P13" s="25">
        <f t="shared" si="7"/>
        <v>2249940</v>
      </c>
      <c r="Q13" s="25">
        <f t="shared" si="8"/>
        <v>1874950</v>
      </c>
      <c r="R13" s="25">
        <f t="shared" si="9"/>
        <v>1499960</v>
      </c>
      <c r="S13" s="25">
        <f t="shared" si="10"/>
        <v>1124970</v>
      </c>
      <c r="T13" s="25">
        <f t="shared" si="11"/>
        <v>749980</v>
      </c>
      <c r="U13" s="25">
        <f t="shared" si="12"/>
        <v>374990</v>
      </c>
      <c r="V13" s="32"/>
      <c r="W13" s="32"/>
      <c r="X13" s="32"/>
      <c r="Y13" s="32"/>
      <c r="AA13" s="66"/>
      <c r="AB13" s="7" t="str">
        <f t="shared" si="13"/>
        <v/>
      </c>
      <c r="AC13" s="12">
        <f t="shared" si="14"/>
        <v>0</v>
      </c>
      <c r="AD13" s="6"/>
      <c r="AE13" s="6"/>
      <c r="AF13" s="6"/>
    </row>
    <row r="14" spans="2:32" ht="24" customHeight="1" thickBot="1" x14ac:dyDescent="0.4">
      <c r="B14" s="55">
        <v>2</v>
      </c>
      <c r="C14" s="47" t="s">
        <v>24</v>
      </c>
      <c r="D14" s="81">
        <v>3799900</v>
      </c>
      <c r="E14" s="22"/>
      <c r="F14" s="34">
        <v>9</v>
      </c>
      <c r="G14" s="24" t="str">
        <f t="shared" si="3"/>
        <v>ZEN AIO 24 M5401WYAK-BA014W</v>
      </c>
      <c r="H14" s="27">
        <f>IFERROR(VLOOKUP(F14,$B$5:$D$219,3,FALSE),"")</f>
        <v>2629900</v>
      </c>
      <c r="I14" s="6"/>
      <c r="J14" s="40">
        <v>9</v>
      </c>
      <c r="K14" s="25" t="str">
        <f t="shared" si="0"/>
        <v>ZEN AIO 24 M5401WYAK-BA014W</v>
      </c>
      <c r="L14" s="25">
        <f>H14</f>
        <v>2629900</v>
      </c>
      <c r="M14" s="25">
        <f t="shared" si="4"/>
        <v>2366910</v>
      </c>
      <c r="N14" s="25">
        <f t="shared" si="5"/>
        <v>2103920</v>
      </c>
      <c r="O14" s="25">
        <f t="shared" si="6"/>
        <v>1840930</v>
      </c>
      <c r="P14" s="25">
        <f t="shared" si="7"/>
        <v>1577940</v>
      </c>
      <c r="Q14" s="25">
        <f t="shared" si="8"/>
        <v>1314950</v>
      </c>
      <c r="R14" s="25">
        <f t="shared" si="9"/>
        <v>1051960</v>
      </c>
      <c r="S14" s="25">
        <f t="shared" si="10"/>
        <v>788970.00000000023</v>
      </c>
      <c r="T14" s="25">
        <f t="shared" si="11"/>
        <v>525980</v>
      </c>
      <c r="U14" s="25">
        <f t="shared" si="12"/>
        <v>262990</v>
      </c>
      <c r="V14" s="32"/>
      <c r="W14" s="32"/>
      <c r="X14" s="32"/>
      <c r="Y14" s="32"/>
      <c r="AA14" s="66"/>
      <c r="AB14" s="7" t="str">
        <f t="shared" si="13"/>
        <v/>
      </c>
      <c r="AC14" s="12">
        <f t="shared" si="14"/>
        <v>0</v>
      </c>
      <c r="AD14" s="6"/>
      <c r="AE14" s="6"/>
      <c r="AF14" s="6"/>
    </row>
    <row r="15" spans="2:32" ht="24" customHeight="1" thickBot="1" x14ac:dyDescent="0.45">
      <c r="B15" s="55"/>
      <c r="C15" s="46" t="s">
        <v>10</v>
      </c>
      <c r="E15" s="22"/>
      <c r="F15" s="34">
        <v>10</v>
      </c>
      <c r="G15" s="24" t="str">
        <f t="shared" si="3"/>
        <v>PORTÁTIL ASUS VIVOBOOK GO 15 E1504GA-NJ092W</v>
      </c>
      <c r="H15" s="27">
        <f>IFERROR(VLOOKUP(F15,$B$5:$D$219,3,FALSE),"")</f>
        <v>1399900</v>
      </c>
      <c r="I15" s="6"/>
      <c r="J15" s="40">
        <v>10</v>
      </c>
      <c r="K15" s="25" t="str">
        <f t="shared" si="0"/>
        <v>PORTÁTIL ASUS VIVOBOOK GO 15 E1504GA-NJ092W</v>
      </c>
      <c r="L15" s="25">
        <f>H15</f>
        <v>1399900</v>
      </c>
      <c r="M15" s="25">
        <f t="shared" si="4"/>
        <v>1259910</v>
      </c>
      <c r="N15" s="25">
        <f t="shared" si="5"/>
        <v>1119920</v>
      </c>
      <c r="O15" s="25">
        <f t="shared" si="6"/>
        <v>979930</v>
      </c>
      <c r="P15" s="25">
        <f t="shared" si="7"/>
        <v>839940</v>
      </c>
      <c r="Q15" s="25">
        <f t="shared" si="8"/>
        <v>699950</v>
      </c>
      <c r="R15" s="25">
        <f t="shared" si="9"/>
        <v>559960</v>
      </c>
      <c r="S15" s="25">
        <f t="shared" si="10"/>
        <v>419970.00000000012</v>
      </c>
      <c r="T15" s="25">
        <f t="shared" si="11"/>
        <v>279980</v>
      </c>
      <c r="U15" s="25">
        <f t="shared" si="12"/>
        <v>139990</v>
      </c>
      <c r="V15" s="32"/>
      <c r="W15" s="32"/>
      <c r="X15" s="32"/>
      <c r="Y15" s="32"/>
      <c r="AA15" s="66"/>
      <c r="AB15" s="7" t="str">
        <f t="shared" si="13"/>
        <v/>
      </c>
      <c r="AC15" s="12">
        <f t="shared" si="14"/>
        <v>0</v>
      </c>
      <c r="AD15" s="6"/>
      <c r="AE15" s="6"/>
      <c r="AF15" s="6"/>
    </row>
    <row r="16" spans="2:32" ht="24" customHeight="1" thickBot="1" x14ac:dyDescent="0.45">
      <c r="B16" s="55"/>
      <c r="C16" s="46" t="s">
        <v>11</v>
      </c>
      <c r="E16" s="22"/>
      <c r="F16" s="34">
        <v>11</v>
      </c>
      <c r="G16" s="24" t="str">
        <f t="shared" si="3"/>
        <v>ASUS VIVOBOOK 16X (K3605)</v>
      </c>
      <c r="H16" s="27">
        <f>IFERROR(VLOOKUP(F16,$B$5:$D$219,3,FALSE),"")</f>
        <v>3800000</v>
      </c>
      <c r="I16" s="6"/>
      <c r="J16" s="40">
        <v>11</v>
      </c>
      <c r="K16" s="25" t="str">
        <f t="shared" si="0"/>
        <v>ASUS VIVOBOOK 16X (K3605)</v>
      </c>
      <c r="L16" s="25">
        <f>H16</f>
        <v>3800000</v>
      </c>
      <c r="M16" s="25">
        <f t="shared" si="4"/>
        <v>3420000</v>
      </c>
      <c r="N16" s="25">
        <f t="shared" si="5"/>
        <v>3040000</v>
      </c>
      <c r="O16" s="25">
        <f t="shared" si="6"/>
        <v>2660000</v>
      </c>
      <c r="P16" s="25">
        <f t="shared" si="7"/>
        <v>2280000</v>
      </c>
      <c r="Q16" s="25">
        <f t="shared" si="8"/>
        <v>1900000</v>
      </c>
      <c r="R16" s="25">
        <f t="shared" si="9"/>
        <v>1520000</v>
      </c>
      <c r="S16" s="25">
        <f t="shared" si="10"/>
        <v>1140000</v>
      </c>
      <c r="T16" s="25">
        <f t="shared" si="11"/>
        <v>760000</v>
      </c>
      <c r="U16" s="25">
        <f t="shared" si="12"/>
        <v>380000</v>
      </c>
      <c r="V16" s="32"/>
      <c r="W16" s="32"/>
      <c r="X16" s="32"/>
      <c r="Y16" s="32"/>
      <c r="AA16" s="66"/>
      <c r="AB16" s="7" t="str">
        <f t="shared" si="13"/>
        <v/>
      </c>
      <c r="AC16" s="12">
        <f t="shared" si="14"/>
        <v>0</v>
      </c>
      <c r="AD16" s="6"/>
      <c r="AE16" s="6"/>
      <c r="AF16" s="6"/>
    </row>
    <row r="17" spans="2:32" ht="24" customHeight="1" thickBot="1" x14ac:dyDescent="0.45">
      <c r="B17" s="55"/>
      <c r="C17" s="46" t="s">
        <v>12</v>
      </c>
      <c r="F17" s="34">
        <v>12</v>
      </c>
      <c r="G17" s="24" t="str">
        <f t="shared" si="3"/>
        <v>ASUS VIVOBOOK S15 (S5507);</v>
      </c>
      <c r="H17" s="27">
        <f>IFERROR(VLOOKUP(F17,$B$5:$D$219,3,FALSE),"")</f>
        <v>5629900</v>
      </c>
      <c r="I17" s="6"/>
      <c r="J17" s="40">
        <v>12</v>
      </c>
      <c r="K17" s="25" t="str">
        <f t="shared" si="0"/>
        <v>ASUS VIVOBOOK S15 (S5507);</v>
      </c>
      <c r="L17" s="25">
        <f>H17</f>
        <v>5629900</v>
      </c>
      <c r="M17" s="25">
        <f t="shared" si="4"/>
        <v>5066910</v>
      </c>
      <c r="N17" s="25">
        <f t="shared" si="5"/>
        <v>4503920</v>
      </c>
      <c r="O17" s="25">
        <f t="shared" si="6"/>
        <v>3940930</v>
      </c>
      <c r="P17" s="25">
        <f t="shared" si="7"/>
        <v>3377940</v>
      </c>
      <c r="Q17" s="25">
        <f t="shared" si="8"/>
        <v>2814950</v>
      </c>
      <c r="R17" s="25">
        <f t="shared" si="9"/>
        <v>2251960</v>
      </c>
      <c r="S17" s="25">
        <f t="shared" si="10"/>
        <v>1688970.0000000005</v>
      </c>
      <c r="T17" s="25">
        <f t="shared" si="11"/>
        <v>1125980</v>
      </c>
      <c r="U17" s="25">
        <f t="shared" si="12"/>
        <v>562990</v>
      </c>
      <c r="V17" s="32"/>
      <c r="W17" s="32"/>
      <c r="X17" s="32"/>
      <c r="Y17" s="32"/>
      <c r="AA17" s="66"/>
      <c r="AB17" s="7" t="str">
        <f t="shared" si="13"/>
        <v/>
      </c>
      <c r="AC17" s="12">
        <f t="shared" si="14"/>
        <v>0</v>
      </c>
      <c r="AD17" s="6"/>
      <c r="AE17" s="6"/>
      <c r="AF17" s="6"/>
    </row>
    <row r="18" spans="2:32" ht="24" customHeight="1" thickBot="1" x14ac:dyDescent="0.45">
      <c r="B18" s="55"/>
      <c r="C18" s="46" t="s">
        <v>13</v>
      </c>
      <c r="E18" s="22"/>
      <c r="F18" s="34">
        <v>13</v>
      </c>
      <c r="G18" s="24" t="str">
        <f t="shared" si="3"/>
        <v>ASUS ZENBOOK 14 OLED (UM3406)</v>
      </c>
      <c r="H18" s="27">
        <f>IFERROR(VLOOKUP(F18,$B$5:$D$219,3,FALSE),"")</f>
        <v>4799900</v>
      </c>
      <c r="I18" s="6"/>
      <c r="J18" s="40">
        <v>13</v>
      </c>
      <c r="K18" s="25" t="str">
        <f t="shared" si="0"/>
        <v>ASUS ZENBOOK 14 OLED (UM3406)</v>
      </c>
      <c r="L18" s="25">
        <f>H18</f>
        <v>4799900</v>
      </c>
      <c r="M18" s="25">
        <f t="shared" si="4"/>
        <v>4319910</v>
      </c>
      <c r="N18" s="25">
        <f t="shared" si="5"/>
        <v>3839920</v>
      </c>
      <c r="O18" s="25">
        <f t="shared" si="6"/>
        <v>3359930</v>
      </c>
      <c r="P18" s="25">
        <f t="shared" si="7"/>
        <v>2879940</v>
      </c>
      <c r="Q18" s="25">
        <f t="shared" si="8"/>
        <v>2399950</v>
      </c>
      <c r="R18" s="25">
        <f t="shared" si="9"/>
        <v>1919960</v>
      </c>
      <c r="S18" s="25">
        <f t="shared" si="10"/>
        <v>1439970</v>
      </c>
      <c r="T18" s="25">
        <f t="shared" si="11"/>
        <v>959980</v>
      </c>
      <c r="U18" s="25">
        <f t="shared" si="12"/>
        <v>479990</v>
      </c>
      <c r="V18" s="32"/>
      <c r="W18" s="32"/>
      <c r="X18" s="32"/>
      <c r="Y18" s="32"/>
      <c r="AA18" s="66"/>
      <c r="AB18" s="7" t="str">
        <f t="shared" si="13"/>
        <v/>
      </c>
      <c r="AC18" s="12">
        <f t="shared" si="14"/>
        <v>0</v>
      </c>
      <c r="AD18" s="6"/>
      <c r="AE18" s="6"/>
      <c r="AF18" s="6"/>
    </row>
    <row r="19" spans="2:32" ht="27" thickBot="1" x14ac:dyDescent="0.45">
      <c r="B19" s="55"/>
      <c r="C19" s="46" t="s">
        <v>9</v>
      </c>
      <c r="E19" s="22"/>
      <c r="F19" s="34">
        <v>14</v>
      </c>
      <c r="G19" s="24" t="str">
        <f t="shared" si="3"/>
        <v>ROG ZEPHYRUS G16 </v>
      </c>
      <c r="H19" s="27">
        <f>IFERROR(VLOOKUP(F19,$B$5:$D$219,3,FALSE),"")</f>
        <v>11999000</v>
      </c>
      <c r="I19" s="6"/>
      <c r="J19" s="40">
        <v>14</v>
      </c>
      <c r="K19" s="25" t="str">
        <f t="shared" si="0"/>
        <v>ROG ZEPHYRUS G16 </v>
      </c>
      <c r="L19" s="25">
        <f>H19</f>
        <v>11999000</v>
      </c>
      <c r="M19" s="25">
        <f t="shared" si="4"/>
        <v>10799100</v>
      </c>
      <c r="N19" s="25">
        <f t="shared" si="5"/>
        <v>9599200</v>
      </c>
      <c r="O19" s="25">
        <f t="shared" si="6"/>
        <v>8399300</v>
      </c>
      <c r="P19" s="25">
        <f t="shared" si="7"/>
        <v>7199400</v>
      </c>
      <c r="Q19" s="25">
        <f t="shared" si="8"/>
        <v>5999500</v>
      </c>
      <c r="R19" s="25">
        <f t="shared" si="9"/>
        <v>4799600</v>
      </c>
      <c r="S19" s="25">
        <f t="shared" si="10"/>
        <v>3599700</v>
      </c>
      <c r="T19" s="25">
        <f t="shared" si="11"/>
        <v>2399800</v>
      </c>
      <c r="U19" s="25">
        <f t="shared" si="12"/>
        <v>1199900</v>
      </c>
      <c r="V19" s="32"/>
      <c r="W19" s="32"/>
      <c r="X19" s="32"/>
      <c r="Y19" s="32"/>
      <c r="AA19" s="66"/>
      <c r="AB19" s="7" t="str">
        <f t="shared" si="13"/>
        <v/>
      </c>
      <c r="AC19" s="12">
        <f t="shared" si="14"/>
        <v>0</v>
      </c>
      <c r="AD19" s="6"/>
      <c r="AE19" s="6"/>
      <c r="AF19" s="6"/>
    </row>
    <row r="20" spans="2:32" ht="27" thickBot="1" x14ac:dyDescent="0.45">
      <c r="B20" s="55"/>
      <c r="C20" s="46" t="s">
        <v>92</v>
      </c>
      <c r="E20" s="22"/>
      <c r="F20" s="34">
        <v>15</v>
      </c>
      <c r="G20" s="24" t="str">
        <f t="shared" si="3"/>
        <v>ASUS TUF Gaming A15 (2023)</v>
      </c>
      <c r="H20" s="27">
        <f>IFERROR(VLOOKUP(F20,$B$5:$D$219,3,FALSE),"")</f>
        <v>4549900</v>
      </c>
      <c r="I20" s="6"/>
      <c r="J20" s="40">
        <v>15</v>
      </c>
      <c r="K20" s="25" t="str">
        <f t="shared" si="0"/>
        <v>ASUS TUF Gaming A15 (2023)</v>
      </c>
      <c r="L20" s="25">
        <f>H20</f>
        <v>4549900</v>
      </c>
      <c r="M20" s="25">
        <f t="shared" si="4"/>
        <v>4094910</v>
      </c>
      <c r="N20" s="25">
        <f t="shared" si="5"/>
        <v>3639920</v>
      </c>
      <c r="O20" s="25">
        <f t="shared" si="6"/>
        <v>3184930</v>
      </c>
      <c r="P20" s="25">
        <f t="shared" si="7"/>
        <v>2729940</v>
      </c>
      <c r="Q20" s="25">
        <f t="shared" si="8"/>
        <v>2274950</v>
      </c>
      <c r="R20" s="25">
        <f t="shared" si="9"/>
        <v>1819960</v>
      </c>
      <c r="S20" s="25">
        <f t="shared" si="10"/>
        <v>1364970</v>
      </c>
      <c r="T20" s="25">
        <f t="shared" si="11"/>
        <v>909980</v>
      </c>
      <c r="U20" s="25">
        <f t="shared" si="12"/>
        <v>454990</v>
      </c>
      <c r="V20" s="32"/>
      <c r="W20" s="32"/>
      <c r="X20" s="32"/>
      <c r="Y20" s="32"/>
      <c r="AA20" s="66"/>
      <c r="AB20" s="7" t="str">
        <f t="shared" si="13"/>
        <v/>
      </c>
      <c r="AC20" s="12">
        <f t="shared" si="14"/>
        <v>0</v>
      </c>
      <c r="AD20" s="6"/>
      <c r="AE20" s="6"/>
      <c r="AF20" s="6"/>
    </row>
    <row r="21" spans="2:32" ht="27" thickBot="1" x14ac:dyDescent="0.45">
      <c r="B21" s="55"/>
      <c r="C21" s="49"/>
      <c r="E21" s="22"/>
      <c r="F21" s="34">
        <v>16</v>
      </c>
      <c r="G21" s="24" t="str">
        <f t="shared" si="3"/>
        <v>ASUS TUF Gaming F15 2023</v>
      </c>
      <c r="H21" s="27">
        <f>IFERROR(VLOOKUP(F21,$B$5:$D$219,3,FALSE),"")</f>
        <v>5199900</v>
      </c>
      <c r="I21" s="6"/>
      <c r="J21" s="40">
        <v>16</v>
      </c>
      <c r="K21" s="25" t="str">
        <f t="shared" si="0"/>
        <v>ASUS TUF Gaming F15 2023</v>
      </c>
      <c r="L21" s="25">
        <f>H21</f>
        <v>5199900</v>
      </c>
      <c r="M21" s="25">
        <f t="shared" si="4"/>
        <v>4679910</v>
      </c>
      <c r="N21" s="25">
        <f t="shared" si="5"/>
        <v>4159920</v>
      </c>
      <c r="O21" s="25">
        <f t="shared" si="6"/>
        <v>3639930</v>
      </c>
      <c r="P21" s="25">
        <f t="shared" si="7"/>
        <v>3119940</v>
      </c>
      <c r="Q21" s="25">
        <f t="shared" si="8"/>
        <v>2599950</v>
      </c>
      <c r="R21" s="25">
        <f t="shared" si="9"/>
        <v>2079960</v>
      </c>
      <c r="S21" s="25">
        <f t="shared" si="10"/>
        <v>1559970</v>
      </c>
      <c r="T21" s="25">
        <f t="shared" si="11"/>
        <v>1039980</v>
      </c>
      <c r="U21" s="25">
        <f t="shared" si="12"/>
        <v>519990</v>
      </c>
      <c r="V21" s="32"/>
      <c r="W21" s="32"/>
      <c r="X21" s="32"/>
      <c r="Y21" s="32"/>
      <c r="AA21" s="66"/>
      <c r="AB21" s="7" t="str">
        <f t="shared" si="13"/>
        <v/>
      </c>
      <c r="AC21" s="12">
        <f t="shared" si="14"/>
        <v>0</v>
      </c>
      <c r="AD21" s="6"/>
      <c r="AE21" s="6"/>
      <c r="AF21" s="6"/>
    </row>
    <row r="22" spans="2:32" ht="27" thickBot="1" x14ac:dyDescent="0.4">
      <c r="B22" s="55">
        <v>3</v>
      </c>
      <c r="C22" s="47" t="s">
        <v>26</v>
      </c>
      <c r="D22" s="81">
        <v>7999900</v>
      </c>
      <c r="E22" s="22"/>
      <c r="F22" s="34">
        <v>17</v>
      </c>
      <c r="G22" s="24" t="str">
        <f t="shared" si="3"/>
        <v>WINDOWS 11 HOME</v>
      </c>
      <c r="H22" s="27">
        <f>IFERROR(VLOOKUP(F22,$B$5:$D$219,3,FALSE),"")</f>
        <v>38000</v>
      </c>
      <c r="I22" s="6"/>
      <c r="J22" s="40">
        <v>17</v>
      </c>
      <c r="K22" s="25" t="str">
        <f t="shared" si="0"/>
        <v>WINDOWS 11 HOME</v>
      </c>
      <c r="L22" s="25">
        <f>H22</f>
        <v>38000</v>
      </c>
      <c r="M22" s="25">
        <f t="shared" si="4"/>
        <v>34200</v>
      </c>
      <c r="N22" s="25">
        <f t="shared" si="5"/>
        <v>30400</v>
      </c>
      <c r="O22" s="25">
        <f t="shared" si="6"/>
        <v>26600</v>
      </c>
      <c r="P22" s="25">
        <f t="shared" si="7"/>
        <v>22800</v>
      </c>
      <c r="Q22" s="25">
        <f t="shared" si="8"/>
        <v>19000</v>
      </c>
      <c r="R22" s="25">
        <f t="shared" si="9"/>
        <v>15200</v>
      </c>
      <c r="S22" s="25">
        <f t="shared" si="10"/>
        <v>11400</v>
      </c>
      <c r="T22" s="25">
        <f t="shared" si="11"/>
        <v>7600</v>
      </c>
      <c r="U22" s="25">
        <f t="shared" si="12"/>
        <v>3800</v>
      </c>
      <c r="V22" s="32"/>
      <c r="W22" s="32"/>
      <c r="X22" s="32"/>
      <c r="Y22" s="32"/>
      <c r="AA22" s="66"/>
      <c r="AB22" s="7" t="str">
        <f t="shared" si="13"/>
        <v/>
      </c>
      <c r="AC22" s="12">
        <f t="shared" si="14"/>
        <v>0</v>
      </c>
      <c r="AD22" s="6"/>
      <c r="AE22" s="6"/>
      <c r="AF22" s="6"/>
    </row>
    <row r="23" spans="2:32" ht="27" thickBot="1" x14ac:dyDescent="0.45">
      <c r="B23" s="55"/>
      <c r="C23" s="46" t="s">
        <v>14</v>
      </c>
      <c r="E23" s="22"/>
      <c r="F23" s="34">
        <v>18</v>
      </c>
      <c r="G23" s="24" t="str">
        <f t="shared" si="3"/>
        <v>WINDOWS 10 PRO – LICENCIA</v>
      </c>
      <c r="H23" s="27">
        <f>IFERROR(VLOOKUP(F23,$B$5:$D$219,3,FALSE),"")</f>
        <v>40000</v>
      </c>
      <c r="I23" s="6"/>
      <c r="J23" s="40">
        <v>18</v>
      </c>
      <c r="K23" s="25" t="str">
        <f t="shared" si="0"/>
        <v>WINDOWS 10 PRO – LICENCIA</v>
      </c>
      <c r="L23" s="25">
        <f>H23</f>
        <v>40000</v>
      </c>
      <c r="M23" s="25">
        <f t="shared" si="4"/>
        <v>36000</v>
      </c>
      <c r="N23" s="25">
        <f t="shared" si="5"/>
        <v>32000</v>
      </c>
      <c r="O23" s="25">
        <f t="shared" si="6"/>
        <v>28000</v>
      </c>
      <c r="P23" s="25">
        <f t="shared" si="7"/>
        <v>24000</v>
      </c>
      <c r="Q23" s="25">
        <f t="shared" si="8"/>
        <v>20000</v>
      </c>
      <c r="R23" s="25">
        <f t="shared" si="9"/>
        <v>16000</v>
      </c>
      <c r="S23" s="25">
        <f t="shared" si="10"/>
        <v>12000</v>
      </c>
      <c r="T23" s="25">
        <f t="shared" si="11"/>
        <v>8000</v>
      </c>
      <c r="U23" s="25">
        <f t="shared" si="12"/>
        <v>4000</v>
      </c>
      <c r="V23" s="32"/>
      <c r="W23" s="32"/>
      <c r="X23" s="32"/>
      <c r="Y23" s="32"/>
      <c r="AA23" s="66"/>
      <c r="AB23" s="7" t="str">
        <f t="shared" si="13"/>
        <v/>
      </c>
      <c r="AC23" s="12">
        <f t="shared" si="14"/>
        <v>0</v>
      </c>
      <c r="AD23" s="6"/>
      <c r="AE23" s="6"/>
      <c r="AF23" s="6"/>
    </row>
    <row r="24" spans="2:32" ht="27" thickBot="1" x14ac:dyDescent="0.45">
      <c r="B24" s="55"/>
      <c r="C24" s="46" t="s">
        <v>15</v>
      </c>
      <c r="F24" s="34">
        <v>19</v>
      </c>
      <c r="G24" s="24" t="str">
        <f t="shared" si="3"/>
        <v>OFFICE 2021 PRO PLUS PC</v>
      </c>
      <c r="H24" s="27">
        <f>IFERROR(VLOOKUP(F24,$B$5:$D$219,3,FALSE),"")</f>
        <v>48000</v>
      </c>
      <c r="I24" s="6"/>
      <c r="J24" s="40">
        <v>19</v>
      </c>
      <c r="K24" s="25" t="str">
        <f t="shared" si="0"/>
        <v>OFFICE 2021 PRO PLUS PC</v>
      </c>
      <c r="L24" s="25">
        <f>H24</f>
        <v>48000</v>
      </c>
      <c r="M24" s="25">
        <f t="shared" si="4"/>
        <v>43200</v>
      </c>
      <c r="N24" s="25">
        <f t="shared" si="5"/>
        <v>38400</v>
      </c>
      <c r="O24" s="25">
        <f t="shared" si="6"/>
        <v>33600</v>
      </c>
      <c r="P24" s="25">
        <f t="shared" si="7"/>
        <v>28800</v>
      </c>
      <c r="Q24" s="25">
        <f t="shared" si="8"/>
        <v>24000</v>
      </c>
      <c r="R24" s="25">
        <f t="shared" si="9"/>
        <v>19200</v>
      </c>
      <c r="S24" s="25">
        <f t="shared" si="10"/>
        <v>14400</v>
      </c>
      <c r="T24" s="25">
        <f t="shared" si="11"/>
        <v>9600</v>
      </c>
      <c r="U24" s="25">
        <f t="shared" si="12"/>
        <v>4800</v>
      </c>
      <c r="V24" s="32"/>
      <c r="W24" s="32"/>
      <c r="X24" s="32"/>
      <c r="Y24" s="32"/>
      <c r="AA24" s="66"/>
      <c r="AB24" s="7" t="str">
        <f t="shared" si="13"/>
        <v/>
      </c>
      <c r="AC24" s="12">
        <f t="shared" si="14"/>
        <v>0</v>
      </c>
      <c r="AD24" s="6"/>
      <c r="AE24" s="6"/>
      <c r="AF24" s="6"/>
    </row>
    <row r="25" spans="2:32" ht="27" thickBot="1" x14ac:dyDescent="0.45">
      <c r="B25" s="55"/>
      <c r="C25" s="46" t="s">
        <v>16</v>
      </c>
      <c r="F25" s="34">
        <v>20</v>
      </c>
      <c r="G25" s="24" t="str">
        <f t="shared" si="3"/>
        <v>OFFICE 2024 PRO PLUS PC</v>
      </c>
      <c r="H25" s="27">
        <f>IFERROR(VLOOKUP(F25,$B$5:$D$219,3,FALSE),"")</f>
        <v>274000</v>
      </c>
      <c r="I25" s="6"/>
      <c r="J25" s="40">
        <v>20</v>
      </c>
      <c r="K25" s="25" t="str">
        <f t="shared" si="0"/>
        <v>OFFICE 2024 PRO PLUS PC</v>
      </c>
      <c r="L25" s="25">
        <f>H25</f>
        <v>274000</v>
      </c>
      <c r="M25" s="25">
        <f t="shared" si="4"/>
        <v>246600</v>
      </c>
      <c r="N25" s="25">
        <f t="shared" si="5"/>
        <v>219200</v>
      </c>
      <c r="O25" s="25">
        <f t="shared" si="6"/>
        <v>191800</v>
      </c>
      <c r="P25" s="25">
        <f t="shared" si="7"/>
        <v>164400</v>
      </c>
      <c r="Q25" s="25">
        <f t="shared" si="8"/>
        <v>137000</v>
      </c>
      <c r="R25" s="25">
        <f t="shared" si="9"/>
        <v>109600</v>
      </c>
      <c r="S25" s="25">
        <f t="shared" si="10"/>
        <v>82200</v>
      </c>
      <c r="T25" s="25">
        <f t="shared" si="11"/>
        <v>54800</v>
      </c>
      <c r="U25" s="25">
        <f t="shared" si="12"/>
        <v>27400</v>
      </c>
      <c r="V25" s="32"/>
      <c r="W25" s="32"/>
      <c r="X25" s="32"/>
      <c r="Y25" s="32"/>
      <c r="AA25" s="66"/>
      <c r="AB25" s="7" t="str">
        <f t="shared" si="13"/>
        <v/>
      </c>
      <c r="AC25" s="12">
        <f t="shared" si="14"/>
        <v>0</v>
      </c>
      <c r="AD25" s="6"/>
      <c r="AE25" s="6"/>
      <c r="AF25" s="6"/>
    </row>
    <row r="26" spans="2:32" ht="27" thickBot="1" x14ac:dyDescent="0.45">
      <c r="B26" s="55"/>
      <c r="C26" s="46" t="s">
        <v>17</v>
      </c>
      <c r="F26" s="34">
        <v>21</v>
      </c>
      <c r="G26" s="24" t="str">
        <f t="shared" si="3"/>
        <v xml:space="preserve">ASESORIA TECNICA </v>
      </c>
      <c r="H26" s="27">
        <f>IFERROR(VLOOKUP(F26,$B$5:$D$219,3,FALSE),"")</f>
        <v>0</v>
      </c>
      <c r="I26" s="6"/>
      <c r="J26" s="40">
        <v>21</v>
      </c>
      <c r="K26" s="25" t="str">
        <f t="shared" si="0"/>
        <v xml:space="preserve">ASESORIA TECNICA </v>
      </c>
      <c r="L26" s="25">
        <f t="shared" ref="L26:L30" si="15">H26</f>
        <v>0</v>
      </c>
      <c r="M26" s="25">
        <f t="shared" si="4"/>
        <v>0</v>
      </c>
      <c r="N26" s="25">
        <f t="shared" si="5"/>
        <v>0</v>
      </c>
      <c r="O26" s="25">
        <f t="shared" si="6"/>
        <v>0</v>
      </c>
      <c r="P26" s="25">
        <f t="shared" si="7"/>
        <v>0</v>
      </c>
      <c r="Q26" s="25">
        <f t="shared" si="8"/>
        <v>0</v>
      </c>
      <c r="R26" s="25">
        <f t="shared" si="9"/>
        <v>0</v>
      </c>
      <c r="S26" s="25">
        <f t="shared" si="10"/>
        <v>0</v>
      </c>
      <c r="T26" s="25">
        <f t="shared" si="11"/>
        <v>0</v>
      </c>
      <c r="U26" s="25">
        <f t="shared" si="12"/>
        <v>0</v>
      </c>
      <c r="V26" s="32"/>
      <c r="W26" s="32"/>
      <c r="X26" s="32"/>
      <c r="Y26" s="32"/>
      <c r="AA26" s="66"/>
      <c r="AB26" s="7" t="str">
        <f t="shared" si="13"/>
        <v/>
      </c>
      <c r="AC26" s="12">
        <f t="shared" si="14"/>
        <v>0</v>
      </c>
      <c r="AD26" s="6"/>
      <c r="AE26" s="6"/>
      <c r="AF26" s="6"/>
    </row>
    <row r="27" spans="2:32" ht="27" thickBot="1" x14ac:dyDescent="0.45">
      <c r="B27" s="55"/>
      <c r="C27" s="46" t="s">
        <v>9</v>
      </c>
      <c r="F27" s="34">
        <v>22</v>
      </c>
      <c r="G27" s="24" t="str">
        <f t="shared" si="3"/>
        <v xml:space="preserve">ASESORIA DE COMPUTADOR </v>
      </c>
      <c r="H27" s="27">
        <f>IFERROR(VLOOKUP(F27,$B$5:$D$219,3,FALSE),"")</f>
        <v>0</v>
      </c>
      <c r="I27" s="6"/>
      <c r="J27" s="40">
        <v>22</v>
      </c>
      <c r="K27" s="25" t="str">
        <f t="shared" si="0"/>
        <v xml:space="preserve">ASESORIA DE COMPUTADOR </v>
      </c>
      <c r="L27" s="25">
        <f t="shared" si="15"/>
        <v>0</v>
      </c>
      <c r="M27" s="25">
        <f t="shared" si="4"/>
        <v>0</v>
      </c>
      <c r="N27" s="25">
        <f t="shared" si="5"/>
        <v>0</v>
      </c>
      <c r="O27" s="25">
        <f t="shared" si="6"/>
        <v>0</v>
      </c>
      <c r="P27" s="25">
        <f t="shared" si="7"/>
        <v>0</v>
      </c>
      <c r="Q27" s="25">
        <f t="shared" si="8"/>
        <v>0</v>
      </c>
      <c r="R27" s="25">
        <f t="shared" si="9"/>
        <v>0</v>
      </c>
      <c r="S27" s="25">
        <f t="shared" si="10"/>
        <v>0</v>
      </c>
      <c r="T27" s="25">
        <f t="shared" si="11"/>
        <v>0</v>
      </c>
      <c r="U27" s="25">
        <f t="shared" si="12"/>
        <v>0</v>
      </c>
      <c r="V27" s="32"/>
      <c r="W27" s="32"/>
      <c r="X27" s="32"/>
      <c r="Y27" s="32"/>
      <c r="AA27" s="66"/>
      <c r="AB27" s="7" t="str">
        <f t="shared" si="13"/>
        <v/>
      </c>
      <c r="AC27" s="12">
        <f t="shared" si="14"/>
        <v>0</v>
      </c>
      <c r="AD27" s="6"/>
      <c r="AE27" s="6"/>
      <c r="AF27" s="6"/>
    </row>
    <row r="28" spans="2:32" ht="27" thickBot="1" x14ac:dyDescent="0.4">
      <c r="B28" s="55"/>
      <c r="C28" s="46" t="s">
        <v>73</v>
      </c>
      <c r="D28" s="81"/>
      <c r="F28" s="34">
        <v>23</v>
      </c>
      <c r="G28" s="24" t="str">
        <f t="shared" si="3"/>
        <v/>
      </c>
      <c r="H28" s="27" t="str">
        <f>IFERROR(VLOOKUP(F28,$B$5:$D$219,3,FALSE),"")</f>
        <v/>
      </c>
      <c r="I28" s="6"/>
      <c r="J28" s="40">
        <v>23</v>
      </c>
      <c r="K28" s="25" t="str">
        <f t="shared" si="0"/>
        <v/>
      </c>
      <c r="L28" s="25" t="str">
        <f t="shared" si="15"/>
        <v/>
      </c>
      <c r="M28" s="25" t="e">
        <f t="shared" si="4"/>
        <v>#VALUE!</v>
      </c>
      <c r="N28" s="25" t="e">
        <f t="shared" si="5"/>
        <v>#VALUE!</v>
      </c>
      <c r="O28" s="25" t="e">
        <f t="shared" si="6"/>
        <v>#VALUE!</v>
      </c>
      <c r="P28" s="25" t="e">
        <f t="shared" si="7"/>
        <v>#VALUE!</v>
      </c>
      <c r="Q28" s="25" t="e">
        <f t="shared" si="8"/>
        <v>#VALUE!</v>
      </c>
      <c r="R28" s="25" t="e">
        <f t="shared" si="9"/>
        <v>#VALUE!</v>
      </c>
      <c r="S28" s="25" t="e">
        <f t="shared" si="10"/>
        <v>#VALUE!</v>
      </c>
      <c r="T28" s="25" t="e">
        <f t="shared" si="11"/>
        <v>#VALUE!</v>
      </c>
      <c r="U28" s="25" t="e">
        <f t="shared" si="12"/>
        <v>#VALUE!</v>
      </c>
      <c r="V28" s="32"/>
      <c r="W28" s="32"/>
      <c r="X28" s="32"/>
      <c r="Y28" s="32"/>
      <c r="AA28" s="66"/>
      <c r="AB28" s="7" t="str">
        <f t="shared" si="13"/>
        <v/>
      </c>
      <c r="AC28" s="12">
        <f t="shared" si="14"/>
        <v>0</v>
      </c>
      <c r="AD28" s="6"/>
      <c r="AE28" s="6"/>
      <c r="AF28" s="6"/>
    </row>
    <row r="29" spans="2:32" ht="27" thickBot="1" x14ac:dyDescent="0.4">
      <c r="B29" s="55"/>
      <c r="C29" s="49"/>
      <c r="D29" s="83"/>
      <c r="E29" s="22"/>
      <c r="F29" s="34">
        <v>24</v>
      </c>
      <c r="G29" s="24" t="str">
        <f t="shared" si="3"/>
        <v/>
      </c>
      <c r="H29" s="27" t="str">
        <f>IFERROR(VLOOKUP(F29,$B$5:$D$219,3,FALSE),"")</f>
        <v/>
      </c>
      <c r="I29" s="6"/>
      <c r="J29" s="40">
        <v>24</v>
      </c>
      <c r="K29" s="25" t="str">
        <f t="shared" si="0"/>
        <v/>
      </c>
      <c r="L29" s="25" t="str">
        <f t="shared" si="15"/>
        <v/>
      </c>
      <c r="M29" s="25" t="e">
        <f t="shared" si="4"/>
        <v>#VALUE!</v>
      </c>
      <c r="N29" s="25" t="e">
        <f t="shared" si="5"/>
        <v>#VALUE!</v>
      </c>
      <c r="O29" s="25" t="e">
        <f t="shared" si="6"/>
        <v>#VALUE!</v>
      </c>
      <c r="P29" s="25" t="e">
        <f t="shared" si="7"/>
        <v>#VALUE!</v>
      </c>
      <c r="Q29" s="25" t="e">
        <f t="shared" si="8"/>
        <v>#VALUE!</v>
      </c>
      <c r="R29" s="25" t="e">
        <f t="shared" si="9"/>
        <v>#VALUE!</v>
      </c>
      <c r="S29" s="25" t="e">
        <f t="shared" si="10"/>
        <v>#VALUE!</v>
      </c>
      <c r="T29" s="25" t="e">
        <f t="shared" si="11"/>
        <v>#VALUE!</v>
      </c>
      <c r="U29" s="25" t="e">
        <f t="shared" si="12"/>
        <v>#VALUE!</v>
      </c>
      <c r="V29" s="32"/>
      <c r="W29" s="32"/>
      <c r="X29" s="32"/>
      <c r="Y29" s="32"/>
      <c r="AA29" s="66"/>
      <c r="AB29" s="7" t="str">
        <f t="shared" si="13"/>
        <v/>
      </c>
      <c r="AC29" s="12">
        <f t="shared" si="14"/>
        <v>0</v>
      </c>
      <c r="AD29" s="6"/>
      <c r="AE29" s="6"/>
      <c r="AF29" s="6"/>
    </row>
    <row r="30" spans="2:32" ht="27" thickBot="1" x14ac:dyDescent="0.4">
      <c r="B30" s="55">
        <v>4</v>
      </c>
      <c r="C30" s="47" t="s">
        <v>76</v>
      </c>
      <c r="D30" s="81">
        <v>2049900</v>
      </c>
      <c r="E30" s="22"/>
      <c r="F30" s="35">
        <v>25</v>
      </c>
      <c r="G30" s="24" t="str">
        <f t="shared" si="3"/>
        <v/>
      </c>
      <c r="H30" s="28" t="str">
        <f>IFERROR(VLOOKUP(F30,$B$5:$D$219,3,FALSE),"")</f>
        <v/>
      </c>
      <c r="I30" s="6"/>
      <c r="J30" s="41">
        <v>25</v>
      </c>
      <c r="K30" s="26" t="str">
        <f t="shared" si="0"/>
        <v/>
      </c>
      <c r="L30" s="26" t="str">
        <f t="shared" si="15"/>
        <v/>
      </c>
      <c r="M30" s="26" t="e">
        <f t="shared" si="4"/>
        <v>#VALUE!</v>
      </c>
      <c r="N30" s="26" t="e">
        <f t="shared" si="5"/>
        <v>#VALUE!</v>
      </c>
      <c r="O30" s="26" t="e">
        <f t="shared" si="6"/>
        <v>#VALUE!</v>
      </c>
      <c r="P30" s="26" t="e">
        <f t="shared" si="7"/>
        <v>#VALUE!</v>
      </c>
      <c r="Q30" s="26" t="e">
        <f t="shared" si="8"/>
        <v>#VALUE!</v>
      </c>
      <c r="R30" s="26" t="e">
        <f t="shared" si="9"/>
        <v>#VALUE!</v>
      </c>
      <c r="S30" s="26" t="e">
        <f t="shared" si="10"/>
        <v>#VALUE!</v>
      </c>
      <c r="T30" s="26" t="e">
        <f t="shared" si="11"/>
        <v>#VALUE!</v>
      </c>
      <c r="U30" s="26" t="e">
        <f t="shared" si="12"/>
        <v>#VALUE!</v>
      </c>
      <c r="V30" s="32"/>
      <c r="W30" s="32"/>
      <c r="X30" s="32"/>
      <c r="Y30" s="32"/>
      <c r="AA30" s="66"/>
      <c r="AB30" s="7" t="str">
        <f t="shared" si="13"/>
        <v/>
      </c>
      <c r="AC30" s="12">
        <f t="shared" si="14"/>
        <v>0</v>
      </c>
      <c r="AD30" s="6"/>
      <c r="AE30" s="6"/>
      <c r="AF30" s="6"/>
    </row>
    <row r="31" spans="2:32" ht="27" thickTop="1" x14ac:dyDescent="0.4">
      <c r="B31" s="55"/>
      <c r="C31" s="46" t="s">
        <v>18</v>
      </c>
      <c r="AB31" s="6"/>
      <c r="AC31" s="11"/>
    </row>
    <row r="32" spans="2:32" x14ac:dyDescent="0.35">
      <c r="B32" s="55"/>
      <c r="C32" s="46" t="s">
        <v>19</v>
      </c>
      <c r="D32" s="81"/>
      <c r="E32" s="22"/>
      <c r="U32" s="6"/>
      <c r="V32" s="6"/>
      <c r="W32" s="6"/>
      <c r="X32" s="6"/>
      <c r="Y32" s="6"/>
      <c r="AB32" s="6"/>
      <c r="AC32" s="11"/>
    </row>
    <row r="33" spans="2:29" x14ac:dyDescent="0.35">
      <c r="B33" s="55"/>
      <c r="C33" s="46" t="s">
        <v>16</v>
      </c>
      <c r="D33" s="81"/>
      <c r="E33" s="22"/>
      <c r="AB33" s="6"/>
      <c r="AC33" s="11"/>
    </row>
    <row r="34" spans="2:29" x14ac:dyDescent="0.35">
      <c r="B34" s="55"/>
      <c r="C34" s="46" t="s">
        <v>20</v>
      </c>
      <c r="D34" s="81"/>
      <c r="AB34" s="6"/>
      <c r="AC34" s="11"/>
    </row>
    <row r="35" spans="2:29" x14ac:dyDescent="0.35">
      <c r="B35" s="55"/>
      <c r="C35" s="46" t="s">
        <v>9</v>
      </c>
      <c r="D35" s="81"/>
      <c r="AB35" s="6"/>
      <c r="AC35" s="11"/>
    </row>
    <row r="36" spans="2:29" x14ac:dyDescent="0.35">
      <c r="B36" s="55"/>
      <c r="C36" s="46" t="s">
        <v>93</v>
      </c>
      <c r="D36" s="81"/>
      <c r="AB36" s="6"/>
      <c r="AC36" s="11"/>
    </row>
    <row r="37" spans="2:29" x14ac:dyDescent="0.35">
      <c r="B37" s="55"/>
      <c r="C37" s="49"/>
      <c r="D37" s="83"/>
      <c r="AB37" s="6"/>
      <c r="AC37" s="11"/>
    </row>
    <row r="38" spans="2:29" x14ac:dyDescent="0.35">
      <c r="B38" s="55">
        <v>5</v>
      </c>
      <c r="C38" s="47" t="s">
        <v>27</v>
      </c>
      <c r="D38" s="81">
        <v>11999900</v>
      </c>
      <c r="AB38" s="6"/>
      <c r="AC38" s="11"/>
    </row>
    <row r="39" spans="2:29" x14ac:dyDescent="0.35">
      <c r="B39" s="55"/>
      <c r="C39" s="46" t="s">
        <v>21</v>
      </c>
      <c r="D39" s="81"/>
      <c r="AB39" s="6"/>
      <c r="AC39" s="11"/>
    </row>
    <row r="40" spans="2:29" x14ac:dyDescent="0.35">
      <c r="B40" s="55"/>
      <c r="C40" s="46" t="s">
        <v>22</v>
      </c>
      <c r="D40" s="81"/>
      <c r="AB40" s="6"/>
      <c r="AC40" s="11"/>
    </row>
    <row r="41" spans="2:29" x14ac:dyDescent="0.35">
      <c r="B41" s="55"/>
      <c r="C41" s="46" t="s">
        <v>23</v>
      </c>
      <c r="D41" s="81"/>
      <c r="AB41" s="6"/>
      <c r="AC41" s="11"/>
    </row>
    <row r="42" spans="2:29" x14ac:dyDescent="0.35">
      <c r="B42" s="55"/>
      <c r="C42" s="46" t="s">
        <v>20</v>
      </c>
      <c r="D42" s="81"/>
      <c r="AB42" s="6"/>
      <c r="AC42" s="11"/>
    </row>
    <row r="43" spans="2:29" x14ac:dyDescent="0.35">
      <c r="B43" s="55"/>
      <c r="C43" s="46" t="s">
        <v>9</v>
      </c>
      <c r="D43" s="81"/>
      <c r="AB43" s="6"/>
      <c r="AC43" s="11"/>
    </row>
    <row r="44" spans="2:29" x14ac:dyDescent="0.35">
      <c r="B44" s="55"/>
      <c r="C44" s="46" t="s">
        <v>94</v>
      </c>
      <c r="D44" s="81"/>
      <c r="AB44" s="6"/>
      <c r="AC44" s="11"/>
    </row>
    <row r="45" spans="2:29" x14ac:dyDescent="0.35">
      <c r="B45" s="55"/>
      <c r="C45" s="49"/>
      <c r="D45" s="83"/>
      <c r="E45" s="64"/>
      <c r="AB45" s="6"/>
      <c r="AC45" s="11"/>
    </row>
    <row r="46" spans="2:29" ht="35.25" x14ac:dyDescent="0.5">
      <c r="B46" s="76" t="s">
        <v>38</v>
      </c>
      <c r="C46" s="76"/>
      <c r="D46" s="84"/>
      <c r="E46" s="64"/>
      <c r="AB46" s="6"/>
      <c r="AC46" s="11"/>
    </row>
    <row r="47" spans="2:29" x14ac:dyDescent="0.35">
      <c r="B47" s="55">
        <v>6</v>
      </c>
      <c r="C47" s="52" t="s">
        <v>95</v>
      </c>
      <c r="D47" s="81">
        <v>2099900</v>
      </c>
      <c r="AB47" s="6"/>
      <c r="AC47" s="11"/>
    </row>
    <row r="48" spans="2:29" x14ac:dyDescent="0.35">
      <c r="B48" s="55"/>
      <c r="C48" s="46" t="s">
        <v>9</v>
      </c>
      <c r="D48" s="81"/>
      <c r="AB48" s="6"/>
      <c r="AC48" s="11"/>
    </row>
    <row r="49" spans="2:29" x14ac:dyDescent="0.35">
      <c r="B49" s="55"/>
      <c r="C49" s="46" t="s">
        <v>96</v>
      </c>
      <c r="D49" s="81"/>
      <c r="AB49" s="6"/>
      <c r="AC49" s="11"/>
    </row>
    <row r="50" spans="2:29" x14ac:dyDescent="0.35">
      <c r="B50" s="55"/>
      <c r="C50" s="46" t="s">
        <v>97</v>
      </c>
      <c r="D50" s="81"/>
      <c r="E50" s="64"/>
      <c r="AB50" s="6"/>
      <c r="AC50" s="11"/>
    </row>
    <row r="51" spans="2:29" x14ac:dyDescent="0.35">
      <c r="B51" s="55"/>
      <c r="C51" s="46" t="s">
        <v>98</v>
      </c>
      <c r="D51" s="81"/>
      <c r="E51" s="64"/>
      <c r="AB51" s="6"/>
      <c r="AC51" s="11"/>
    </row>
    <row r="52" spans="2:29" x14ac:dyDescent="0.35">
      <c r="B52" s="55"/>
      <c r="C52" s="46" t="s">
        <v>99</v>
      </c>
      <c r="D52" s="81"/>
      <c r="E52" s="64"/>
      <c r="AB52" s="6"/>
      <c r="AC52" s="11"/>
    </row>
    <row r="53" spans="2:29" x14ac:dyDescent="0.35">
      <c r="B53" s="55"/>
      <c r="C53" s="46" t="s">
        <v>100</v>
      </c>
      <c r="D53" s="81"/>
      <c r="E53" s="64"/>
      <c r="AB53" s="6"/>
      <c r="AC53" s="11"/>
    </row>
    <row r="54" spans="2:29" x14ac:dyDescent="0.35">
      <c r="B54" s="55"/>
      <c r="C54" s="46" t="s">
        <v>101</v>
      </c>
      <c r="D54" s="81"/>
      <c r="E54" s="22"/>
      <c r="AB54" s="6"/>
      <c r="AC54" s="11"/>
    </row>
    <row r="55" spans="2:29" x14ac:dyDescent="0.35">
      <c r="B55" s="55"/>
      <c r="C55" s="49"/>
      <c r="D55" s="83"/>
      <c r="E55" s="22"/>
      <c r="AB55" s="6"/>
      <c r="AC55" s="11"/>
    </row>
    <row r="56" spans="2:29" x14ac:dyDescent="0.35">
      <c r="B56" s="55">
        <v>7</v>
      </c>
      <c r="C56" s="52" t="s">
        <v>102</v>
      </c>
      <c r="D56" s="81">
        <v>1400000</v>
      </c>
      <c r="E56" s="22"/>
      <c r="AB56" s="6"/>
      <c r="AC56" s="11"/>
    </row>
    <row r="57" spans="2:29" x14ac:dyDescent="0.35">
      <c r="B57" s="55"/>
      <c r="C57" s="46" t="s">
        <v>9</v>
      </c>
      <c r="D57" s="81"/>
      <c r="E57" s="22"/>
      <c r="AB57" s="6"/>
      <c r="AC57" s="11"/>
    </row>
    <row r="58" spans="2:29" x14ac:dyDescent="0.35">
      <c r="B58" s="55"/>
      <c r="C58" s="46" t="s">
        <v>103</v>
      </c>
      <c r="D58" s="81"/>
      <c r="AB58" s="6"/>
      <c r="AC58" s="11"/>
    </row>
    <row r="59" spans="2:29" x14ac:dyDescent="0.35">
      <c r="B59" s="55"/>
      <c r="C59" s="46" t="s">
        <v>104</v>
      </c>
      <c r="D59" s="81"/>
      <c r="E59" s="22"/>
      <c r="AB59" s="6"/>
      <c r="AC59" s="11"/>
    </row>
    <row r="60" spans="2:29" x14ac:dyDescent="0.35">
      <c r="B60" s="55"/>
      <c r="C60" s="46" t="s">
        <v>105</v>
      </c>
      <c r="D60" s="81"/>
      <c r="E60" s="22"/>
      <c r="AB60" s="6"/>
      <c r="AC60" s="11"/>
    </row>
    <row r="61" spans="2:29" x14ac:dyDescent="0.35">
      <c r="B61" s="55"/>
      <c r="C61" s="46" t="s">
        <v>106</v>
      </c>
      <c r="D61" s="81"/>
      <c r="E61" s="22"/>
      <c r="AB61" s="6"/>
      <c r="AC61" s="11"/>
    </row>
    <row r="62" spans="2:29" x14ac:dyDescent="0.35">
      <c r="B62" s="55"/>
      <c r="C62" s="46" t="s">
        <v>107</v>
      </c>
      <c r="D62" s="81"/>
      <c r="E62" s="22"/>
      <c r="AB62" s="6"/>
      <c r="AC62" s="11"/>
    </row>
    <row r="63" spans="2:29" x14ac:dyDescent="0.35">
      <c r="B63" s="55"/>
      <c r="C63" s="46" t="s">
        <v>82</v>
      </c>
      <c r="D63" s="81"/>
      <c r="E63" s="22"/>
      <c r="AB63" s="6"/>
      <c r="AC63" s="11"/>
    </row>
    <row r="64" spans="2:29" x14ac:dyDescent="0.35">
      <c r="B64" s="55"/>
      <c r="C64" s="49"/>
      <c r="D64" s="83"/>
      <c r="E64" s="22"/>
      <c r="AB64" s="6"/>
      <c r="AC64" s="11"/>
    </row>
    <row r="65" spans="2:29" x14ac:dyDescent="0.35">
      <c r="B65" s="55">
        <v>8</v>
      </c>
      <c r="C65" s="52" t="s">
        <v>108</v>
      </c>
      <c r="D65" s="81">
        <v>3749900</v>
      </c>
      <c r="E65" s="22"/>
      <c r="AB65" s="6"/>
      <c r="AC65" s="11"/>
    </row>
    <row r="66" spans="2:29" x14ac:dyDescent="0.35">
      <c r="B66" s="55"/>
      <c r="C66" s="53" t="s">
        <v>9</v>
      </c>
      <c r="D66" s="85"/>
      <c r="E66" s="22"/>
      <c r="AB66" s="6"/>
      <c r="AC66" s="11"/>
    </row>
    <row r="67" spans="2:29" ht="15" customHeight="1" x14ac:dyDescent="0.35">
      <c r="B67" s="55"/>
      <c r="C67" s="53" t="s">
        <v>109</v>
      </c>
      <c r="D67" s="85"/>
      <c r="E67" s="22"/>
      <c r="AB67" s="6"/>
      <c r="AC67" s="11"/>
    </row>
    <row r="68" spans="2:29" ht="15" customHeight="1" x14ac:dyDescent="0.35">
      <c r="B68" s="55"/>
      <c r="C68" s="53" t="s">
        <v>110</v>
      </c>
      <c r="D68" s="85"/>
      <c r="E68" s="22"/>
      <c r="AB68" s="6"/>
      <c r="AC68" s="11"/>
    </row>
    <row r="69" spans="2:29" ht="15" customHeight="1" x14ac:dyDescent="0.35">
      <c r="B69" s="55"/>
      <c r="C69" s="53" t="s">
        <v>111</v>
      </c>
      <c r="D69" s="85"/>
      <c r="E69" s="22"/>
      <c r="AB69" s="6"/>
      <c r="AC69" s="11"/>
    </row>
    <row r="70" spans="2:29" ht="15" customHeight="1" x14ac:dyDescent="0.35">
      <c r="B70" s="55"/>
      <c r="C70" s="53" t="s">
        <v>112</v>
      </c>
      <c r="D70" s="85"/>
      <c r="E70" s="22"/>
      <c r="AB70" s="6"/>
      <c r="AC70" s="11"/>
    </row>
    <row r="71" spans="2:29" ht="15" customHeight="1" x14ac:dyDescent="0.35">
      <c r="B71" s="55"/>
      <c r="C71" s="53" t="s">
        <v>113</v>
      </c>
      <c r="D71" s="85"/>
      <c r="E71" s="22"/>
      <c r="AB71" s="6"/>
      <c r="AC71" s="11"/>
    </row>
    <row r="72" spans="2:29" x14ac:dyDescent="0.35">
      <c r="B72" s="55"/>
      <c r="C72" s="53" t="s">
        <v>114</v>
      </c>
      <c r="D72" s="85"/>
      <c r="E72" s="22"/>
      <c r="AB72" s="6"/>
      <c r="AC72" s="11"/>
    </row>
    <row r="73" spans="2:29" x14ac:dyDescent="0.35">
      <c r="B73" s="55"/>
      <c r="C73" s="49"/>
      <c r="D73" s="83"/>
      <c r="E73" s="22"/>
    </row>
    <row r="74" spans="2:29" x14ac:dyDescent="0.35">
      <c r="B74" s="55">
        <v>9</v>
      </c>
      <c r="C74" s="52" t="s">
        <v>115</v>
      </c>
      <c r="D74" s="81">
        <v>2629900</v>
      </c>
      <c r="E74" s="22"/>
    </row>
    <row r="75" spans="2:29" x14ac:dyDescent="0.35">
      <c r="B75" s="55"/>
      <c r="C75" s="46" t="s">
        <v>9</v>
      </c>
      <c r="D75" s="81"/>
      <c r="E75" s="22"/>
    </row>
    <row r="76" spans="2:29" x14ac:dyDescent="0.35">
      <c r="B76" s="55"/>
      <c r="C76" s="46" t="s">
        <v>116</v>
      </c>
      <c r="D76" s="81"/>
      <c r="E76" s="22"/>
    </row>
    <row r="77" spans="2:29" x14ac:dyDescent="0.35">
      <c r="B77" s="55"/>
      <c r="C77" s="46" t="s">
        <v>117</v>
      </c>
      <c r="D77" s="81"/>
      <c r="E77" s="22"/>
    </row>
    <row r="78" spans="2:29" x14ac:dyDescent="0.35">
      <c r="B78" s="55"/>
      <c r="C78" s="46" t="s">
        <v>118</v>
      </c>
      <c r="D78" s="81"/>
      <c r="E78" s="22"/>
    </row>
    <row r="79" spans="2:29" x14ac:dyDescent="0.35">
      <c r="B79" s="55"/>
      <c r="C79" s="46" t="s">
        <v>119</v>
      </c>
      <c r="D79" s="81"/>
      <c r="E79" s="22"/>
    </row>
    <row r="80" spans="2:29" x14ac:dyDescent="0.35">
      <c r="B80" s="55"/>
      <c r="C80" s="46" t="s">
        <v>120</v>
      </c>
      <c r="D80" s="81"/>
      <c r="E80" s="22"/>
    </row>
    <row r="81" spans="2:5" x14ac:dyDescent="0.35">
      <c r="B81" s="55"/>
      <c r="C81" s="49"/>
      <c r="D81" s="83"/>
      <c r="E81" s="22"/>
    </row>
    <row r="82" spans="2:5" x14ac:dyDescent="0.35">
      <c r="B82" s="55"/>
      <c r="C82" s="49"/>
      <c r="D82" s="83"/>
      <c r="E82" s="22"/>
    </row>
    <row r="83" spans="2:5" x14ac:dyDescent="0.35">
      <c r="B83" s="55">
        <v>10</v>
      </c>
      <c r="C83" s="52" t="s">
        <v>102</v>
      </c>
      <c r="D83" s="81">
        <v>1399900</v>
      </c>
      <c r="E83" s="22"/>
    </row>
    <row r="84" spans="2:5" x14ac:dyDescent="0.35">
      <c r="B84" s="55"/>
      <c r="C84" s="53" t="s">
        <v>121</v>
      </c>
      <c r="D84" s="85"/>
      <c r="E84" s="22"/>
    </row>
    <row r="85" spans="2:5" x14ac:dyDescent="0.35">
      <c r="B85" s="55"/>
      <c r="C85" s="53" t="s">
        <v>122</v>
      </c>
      <c r="D85" s="85"/>
      <c r="E85" s="22"/>
    </row>
    <row r="86" spans="2:5" x14ac:dyDescent="0.35">
      <c r="B86" s="55"/>
      <c r="C86" s="53" t="s">
        <v>123</v>
      </c>
      <c r="D86" s="85"/>
      <c r="E86" s="22"/>
    </row>
    <row r="87" spans="2:5" x14ac:dyDescent="0.35">
      <c r="B87" s="55"/>
      <c r="C87" s="53" t="s">
        <v>124</v>
      </c>
      <c r="D87" s="85"/>
      <c r="E87" s="22"/>
    </row>
    <row r="88" spans="2:5" x14ac:dyDescent="0.35">
      <c r="B88" s="55"/>
      <c r="C88" s="53" t="s">
        <v>125</v>
      </c>
      <c r="D88" s="85"/>
      <c r="E88" s="22"/>
    </row>
    <row r="89" spans="2:5" x14ac:dyDescent="0.35">
      <c r="B89" s="55"/>
      <c r="C89" s="53" t="s">
        <v>126</v>
      </c>
      <c r="D89" s="85"/>
      <c r="E89" s="22"/>
    </row>
    <row r="90" spans="2:5" x14ac:dyDescent="0.35">
      <c r="B90" s="55"/>
      <c r="C90" s="53" t="s">
        <v>127</v>
      </c>
      <c r="D90" s="85"/>
      <c r="E90" s="22"/>
    </row>
    <row r="91" spans="2:5" x14ac:dyDescent="0.4">
      <c r="B91" s="55"/>
      <c r="C91" s="50"/>
      <c r="D91" s="86"/>
      <c r="E91" s="22"/>
    </row>
    <row r="92" spans="2:5" x14ac:dyDescent="0.35">
      <c r="B92" s="55">
        <v>11</v>
      </c>
      <c r="C92" s="52" t="s">
        <v>128</v>
      </c>
      <c r="D92" s="81">
        <v>3800000</v>
      </c>
      <c r="E92" s="22"/>
    </row>
    <row r="93" spans="2:5" x14ac:dyDescent="0.35">
      <c r="B93" s="55"/>
      <c r="C93" s="46" t="s">
        <v>85</v>
      </c>
      <c r="D93" s="81"/>
    </row>
    <row r="94" spans="2:5" x14ac:dyDescent="0.35">
      <c r="B94" s="55"/>
      <c r="C94" s="46" t="s">
        <v>86</v>
      </c>
      <c r="D94" s="81"/>
      <c r="E94" s="22"/>
    </row>
    <row r="95" spans="2:5" x14ac:dyDescent="0.35">
      <c r="B95" s="55"/>
      <c r="C95" s="46" t="s">
        <v>87</v>
      </c>
      <c r="D95" s="81"/>
      <c r="E95" s="22"/>
    </row>
    <row r="96" spans="2:5" x14ac:dyDescent="0.35">
      <c r="B96" s="55"/>
      <c r="C96" s="46" t="s">
        <v>88</v>
      </c>
      <c r="D96" s="81"/>
      <c r="E96" s="22"/>
    </row>
    <row r="97" spans="2:29" x14ac:dyDescent="0.35">
      <c r="B97" s="55"/>
      <c r="C97" s="46" t="s">
        <v>89</v>
      </c>
      <c r="D97" s="81"/>
      <c r="E97" s="22"/>
    </row>
    <row r="98" spans="2:29" x14ac:dyDescent="0.35">
      <c r="B98" s="55"/>
      <c r="C98" s="46" t="s">
        <v>90</v>
      </c>
      <c r="D98" s="81"/>
      <c r="E98" s="22"/>
    </row>
    <row r="99" spans="2:29" s="43" customFormat="1" x14ac:dyDescent="0.35">
      <c r="B99" s="55"/>
      <c r="C99" s="46" t="s">
        <v>127</v>
      </c>
      <c r="D99" s="81"/>
      <c r="E99" s="20"/>
      <c r="H99" s="62"/>
      <c r="J99" s="44"/>
      <c r="AA99" s="4"/>
      <c r="AC99" s="45"/>
    </row>
    <row r="100" spans="2:29" s="43" customFormat="1" x14ac:dyDescent="0.35">
      <c r="B100" s="55"/>
      <c r="C100" s="49"/>
      <c r="D100" s="83"/>
      <c r="H100" s="62"/>
      <c r="J100" s="44"/>
      <c r="AA100" s="4"/>
      <c r="AC100" s="45"/>
    </row>
    <row r="101" spans="2:29" s="43" customFormat="1" x14ac:dyDescent="0.35">
      <c r="B101" s="55">
        <v>12</v>
      </c>
      <c r="C101" s="47" t="s">
        <v>129</v>
      </c>
      <c r="D101" s="81">
        <v>5629900</v>
      </c>
      <c r="E101" s="20"/>
      <c r="H101" s="62"/>
      <c r="J101" s="44"/>
      <c r="AA101" s="4"/>
      <c r="AC101" s="45"/>
    </row>
    <row r="102" spans="2:29" s="43" customFormat="1" x14ac:dyDescent="0.35">
      <c r="B102" s="55"/>
      <c r="C102" s="47" t="s">
        <v>130</v>
      </c>
      <c r="D102" s="81"/>
      <c r="E102" s="20"/>
      <c r="H102" s="62"/>
      <c r="J102" s="44"/>
      <c r="AA102" s="4"/>
      <c r="AC102" s="45"/>
    </row>
    <row r="103" spans="2:29" s="43" customFormat="1" x14ac:dyDescent="0.35">
      <c r="B103" s="55"/>
      <c r="C103" s="46" t="s">
        <v>131</v>
      </c>
      <c r="D103" s="81"/>
      <c r="E103" s="20"/>
      <c r="H103" s="62"/>
      <c r="J103" s="44"/>
      <c r="AA103" s="4"/>
      <c r="AC103" s="45"/>
    </row>
    <row r="104" spans="2:29" s="43" customFormat="1" x14ac:dyDescent="0.35">
      <c r="B104" s="55"/>
      <c r="C104" s="46" t="s">
        <v>132</v>
      </c>
      <c r="D104" s="81"/>
      <c r="E104" s="20"/>
      <c r="H104" s="62"/>
      <c r="J104" s="44"/>
      <c r="AA104" s="4"/>
      <c r="AC104" s="45"/>
    </row>
    <row r="105" spans="2:29" s="43" customFormat="1" ht="27.75" x14ac:dyDescent="0.35">
      <c r="B105" s="55"/>
      <c r="C105" s="46" t="s">
        <v>133</v>
      </c>
      <c r="D105" s="81"/>
      <c r="E105" s="20"/>
      <c r="H105" s="62"/>
      <c r="J105" s="44"/>
      <c r="AA105" s="4"/>
      <c r="AC105" s="45"/>
    </row>
    <row r="106" spans="2:29" s="43" customFormat="1" x14ac:dyDescent="0.35">
      <c r="B106" s="55"/>
      <c r="C106" s="46" t="s">
        <v>134</v>
      </c>
      <c r="D106" s="81"/>
      <c r="E106" s="20"/>
      <c r="H106" s="62"/>
      <c r="J106" s="44"/>
      <c r="AA106" s="4"/>
      <c r="AC106" s="45"/>
    </row>
    <row r="107" spans="2:29" s="43" customFormat="1" x14ac:dyDescent="0.35">
      <c r="B107" s="55"/>
      <c r="C107" s="46" t="s">
        <v>135</v>
      </c>
      <c r="D107" s="81"/>
      <c r="E107" s="20"/>
      <c r="H107" s="62"/>
      <c r="J107" s="44"/>
      <c r="AA107" s="4"/>
      <c r="AC107" s="45"/>
    </row>
    <row r="108" spans="2:29" s="43" customFormat="1" x14ac:dyDescent="0.35">
      <c r="B108" s="55"/>
      <c r="C108" s="46" t="s">
        <v>136</v>
      </c>
      <c r="D108" s="81"/>
      <c r="E108" s="20"/>
      <c r="H108" s="62"/>
      <c r="J108" s="44"/>
      <c r="AA108" s="4"/>
      <c r="AC108" s="45"/>
    </row>
    <row r="109" spans="2:29" s="43" customFormat="1" x14ac:dyDescent="0.35">
      <c r="B109" s="55">
        <v>13</v>
      </c>
      <c r="C109" s="51" t="s">
        <v>137</v>
      </c>
      <c r="D109" s="81">
        <v>4799900</v>
      </c>
      <c r="E109" s="20"/>
      <c r="H109" s="62"/>
      <c r="J109" s="44"/>
      <c r="AA109" s="4"/>
      <c r="AC109" s="45"/>
    </row>
    <row r="110" spans="2:29" s="43" customFormat="1" x14ac:dyDescent="0.35">
      <c r="B110" s="55"/>
      <c r="C110" s="46" t="s">
        <v>85</v>
      </c>
      <c r="D110" s="81"/>
      <c r="E110" s="20"/>
      <c r="H110" s="62"/>
      <c r="J110" s="44"/>
      <c r="AA110" s="4"/>
      <c r="AC110" s="45"/>
    </row>
    <row r="111" spans="2:29" s="43" customFormat="1" x14ac:dyDescent="0.35">
      <c r="B111" s="55"/>
      <c r="C111" s="46" t="s">
        <v>138</v>
      </c>
      <c r="D111" s="81"/>
      <c r="H111" s="62"/>
      <c r="J111" s="44"/>
      <c r="AA111" s="4"/>
      <c r="AC111" s="45"/>
    </row>
    <row r="112" spans="2:29" s="43" customFormat="1" x14ac:dyDescent="0.35">
      <c r="B112" s="55"/>
      <c r="C112" s="46" t="s">
        <v>139</v>
      </c>
      <c r="D112" s="81"/>
      <c r="E112" s="20"/>
      <c r="H112" s="62"/>
      <c r="J112" s="44"/>
      <c r="AA112" s="4"/>
      <c r="AC112" s="45"/>
    </row>
    <row r="113" spans="2:29" s="43" customFormat="1" x14ac:dyDescent="0.35">
      <c r="B113" s="55"/>
      <c r="C113" s="46" t="s">
        <v>140</v>
      </c>
      <c r="D113" s="81"/>
      <c r="E113" s="20"/>
      <c r="H113" s="62"/>
      <c r="J113" s="44"/>
      <c r="AA113" s="4"/>
      <c r="AC113" s="45"/>
    </row>
    <row r="114" spans="2:29" s="43" customFormat="1" x14ac:dyDescent="0.35">
      <c r="B114" s="55"/>
      <c r="C114" s="46" t="s">
        <v>141</v>
      </c>
      <c r="D114" s="81"/>
      <c r="E114" s="20"/>
      <c r="H114" s="62"/>
      <c r="J114" s="44"/>
      <c r="AA114" s="4"/>
      <c r="AC114" s="45"/>
    </row>
    <row r="115" spans="2:29" s="43" customFormat="1" x14ac:dyDescent="0.35">
      <c r="B115" s="55"/>
      <c r="C115" s="46" t="s">
        <v>142</v>
      </c>
      <c r="D115" s="81"/>
      <c r="E115" s="20"/>
      <c r="H115" s="62"/>
      <c r="J115" s="44"/>
      <c r="AA115" s="4"/>
      <c r="AC115" s="45"/>
    </row>
    <row r="116" spans="2:29" s="43" customFormat="1" x14ac:dyDescent="0.35">
      <c r="B116" s="55"/>
      <c r="C116" s="46" t="s">
        <v>143</v>
      </c>
      <c r="D116" s="81"/>
      <c r="E116" s="20"/>
      <c r="H116" s="62"/>
      <c r="J116" s="44"/>
      <c r="AA116" s="4"/>
      <c r="AC116" s="45"/>
    </row>
    <row r="117" spans="2:29" s="43" customFormat="1" x14ac:dyDescent="0.4">
      <c r="B117" s="55"/>
      <c r="D117" s="79"/>
      <c r="E117" s="20"/>
      <c r="H117" s="62"/>
      <c r="J117" s="44"/>
      <c r="AA117" s="4"/>
      <c r="AC117" s="45"/>
    </row>
    <row r="118" spans="2:29" s="43" customFormat="1" x14ac:dyDescent="0.35">
      <c r="B118" s="55">
        <v>14</v>
      </c>
      <c r="C118" s="52" t="s">
        <v>144</v>
      </c>
      <c r="D118" s="81">
        <v>11999000</v>
      </c>
      <c r="E118" s="20"/>
      <c r="H118" s="62"/>
      <c r="J118" s="44"/>
      <c r="AA118" s="4"/>
      <c r="AC118" s="45"/>
    </row>
    <row r="119" spans="2:29" s="43" customFormat="1" x14ac:dyDescent="0.35">
      <c r="B119" s="55"/>
      <c r="C119" s="46" t="s">
        <v>145</v>
      </c>
      <c r="D119" s="81"/>
      <c r="H119" s="62"/>
      <c r="J119" s="44"/>
      <c r="AA119" s="4"/>
      <c r="AC119" s="45"/>
    </row>
    <row r="120" spans="2:29" s="43" customFormat="1" x14ac:dyDescent="0.35">
      <c r="B120" s="55"/>
      <c r="C120" s="46" t="s">
        <v>146</v>
      </c>
      <c r="D120" s="81"/>
      <c r="E120" s="20"/>
      <c r="H120" s="62"/>
      <c r="J120" s="44"/>
      <c r="AA120" s="4"/>
      <c r="AC120" s="45"/>
    </row>
    <row r="121" spans="2:29" s="43" customFormat="1" x14ac:dyDescent="0.35">
      <c r="B121" s="55"/>
      <c r="C121" s="46" t="s">
        <v>147</v>
      </c>
      <c r="D121" s="81"/>
      <c r="E121" s="20"/>
      <c r="H121" s="62"/>
      <c r="J121" s="44"/>
      <c r="AA121" s="4"/>
      <c r="AC121" s="45"/>
    </row>
    <row r="122" spans="2:29" s="43" customFormat="1" x14ac:dyDescent="0.35">
      <c r="B122" s="55"/>
      <c r="C122" s="46" t="s">
        <v>148</v>
      </c>
      <c r="D122" s="81"/>
      <c r="E122" s="20"/>
      <c r="H122" s="62"/>
      <c r="J122" s="44"/>
      <c r="AA122" s="4"/>
      <c r="AC122" s="45"/>
    </row>
    <row r="123" spans="2:29" s="43" customFormat="1" x14ac:dyDescent="0.35">
      <c r="B123" s="55"/>
      <c r="C123" s="46" t="s">
        <v>149</v>
      </c>
      <c r="D123" s="81"/>
      <c r="E123" s="20"/>
      <c r="H123" s="62"/>
      <c r="J123" s="44"/>
      <c r="AA123" s="4"/>
      <c r="AC123" s="45"/>
    </row>
    <row r="124" spans="2:29" s="43" customFormat="1" x14ac:dyDescent="0.35">
      <c r="B124" s="55"/>
      <c r="C124" s="46" t="s">
        <v>150</v>
      </c>
      <c r="D124" s="81"/>
      <c r="E124" s="20"/>
      <c r="H124" s="62"/>
      <c r="J124" s="44"/>
      <c r="AA124" s="4"/>
      <c r="AC124" s="45"/>
    </row>
    <row r="125" spans="2:29" s="43" customFormat="1" x14ac:dyDescent="0.35">
      <c r="B125" s="55"/>
      <c r="C125" s="46"/>
      <c r="D125" s="81"/>
      <c r="E125" s="20"/>
      <c r="H125" s="62"/>
      <c r="J125" s="44"/>
      <c r="AA125" s="4"/>
      <c r="AC125" s="45"/>
    </row>
    <row r="126" spans="2:29" x14ac:dyDescent="0.4">
      <c r="B126" s="55">
        <v>15</v>
      </c>
      <c r="C126" s="47" t="s">
        <v>183</v>
      </c>
      <c r="D126" s="79">
        <v>4549900</v>
      </c>
      <c r="E126" s="22"/>
    </row>
    <row r="127" spans="2:29" x14ac:dyDescent="0.4">
      <c r="B127" s="55"/>
      <c r="C127" s="46" t="s">
        <v>184</v>
      </c>
      <c r="D127" s="79"/>
      <c r="E127" s="22"/>
    </row>
    <row r="128" spans="2:29" x14ac:dyDescent="0.4">
      <c r="B128" s="55"/>
      <c r="C128" s="46" t="s">
        <v>185</v>
      </c>
      <c r="D128" s="79"/>
      <c r="E128" s="22"/>
    </row>
    <row r="129" spans="2:5" x14ac:dyDescent="0.4">
      <c r="B129" s="55"/>
      <c r="C129" s="46" t="s">
        <v>186</v>
      </c>
      <c r="D129" s="79"/>
      <c r="E129" s="22"/>
    </row>
    <row r="130" spans="2:5" x14ac:dyDescent="0.4">
      <c r="B130" s="55"/>
      <c r="C130" s="46" t="s">
        <v>188</v>
      </c>
      <c r="D130" s="79"/>
      <c r="E130" s="22"/>
    </row>
    <row r="131" spans="2:5" x14ac:dyDescent="0.4">
      <c r="B131" s="55"/>
      <c r="C131" s="46" t="s">
        <v>189</v>
      </c>
      <c r="D131" s="79"/>
      <c r="E131" s="22"/>
    </row>
    <row r="132" spans="2:5" x14ac:dyDescent="0.4">
      <c r="B132" s="55"/>
      <c r="C132" s="46" t="s">
        <v>187</v>
      </c>
      <c r="D132" s="79"/>
      <c r="E132" s="22"/>
    </row>
    <row r="133" spans="2:5" x14ac:dyDescent="0.4">
      <c r="B133" s="55"/>
      <c r="C133" s="46" t="s">
        <v>190</v>
      </c>
      <c r="D133" s="79"/>
      <c r="E133" s="22"/>
    </row>
    <row r="134" spans="2:5" x14ac:dyDescent="0.4">
      <c r="B134" s="55"/>
      <c r="C134" s="46" t="s">
        <v>191</v>
      </c>
      <c r="D134" s="79"/>
      <c r="E134" s="22"/>
    </row>
    <row r="135" spans="2:5" x14ac:dyDescent="0.4">
      <c r="B135" s="55"/>
      <c r="C135" s="46"/>
      <c r="D135" s="79"/>
      <c r="E135" s="22"/>
    </row>
    <row r="136" spans="2:5" x14ac:dyDescent="0.35">
      <c r="B136" s="55">
        <v>16</v>
      </c>
      <c r="C136" s="47" t="s">
        <v>192</v>
      </c>
      <c r="D136" s="81">
        <v>5199900</v>
      </c>
      <c r="E136" s="22"/>
    </row>
    <row r="137" spans="2:5" x14ac:dyDescent="0.4">
      <c r="B137" s="55"/>
      <c r="C137" s="46" t="s">
        <v>184</v>
      </c>
      <c r="D137" s="79"/>
      <c r="E137" s="22"/>
    </row>
    <row r="138" spans="2:5" x14ac:dyDescent="0.4">
      <c r="B138" s="55"/>
      <c r="C138" s="46" t="s">
        <v>185</v>
      </c>
      <c r="D138" s="79"/>
      <c r="E138" s="22"/>
    </row>
    <row r="139" spans="2:5" x14ac:dyDescent="0.4">
      <c r="B139" s="55"/>
      <c r="C139" s="46" t="s">
        <v>186</v>
      </c>
      <c r="D139" s="79"/>
      <c r="E139" s="22"/>
    </row>
    <row r="140" spans="2:5" x14ac:dyDescent="0.4">
      <c r="B140" s="55"/>
      <c r="C140" s="46" t="s">
        <v>188</v>
      </c>
      <c r="D140" s="79"/>
      <c r="E140" s="22"/>
    </row>
    <row r="141" spans="2:5" x14ac:dyDescent="0.4">
      <c r="B141" s="55"/>
      <c r="C141" s="46" t="s">
        <v>189</v>
      </c>
      <c r="D141" s="79"/>
      <c r="E141" s="22"/>
    </row>
    <row r="142" spans="2:5" x14ac:dyDescent="0.4">
      <c r="B142" s="55"/>
      <c r="C142" s="46" t="s">
        <v>187</v>
      </c>
      <c r="D142" s="79"/>
      <c r="E142" s="22"/>
    </row>
    <row r="143" spans="2:5" x14ac:dyDescent="0.4">
      <c r="B143" s="55"/>
      <c r="C143" s="46" t="s">
        <v>190</v>
      </c>
      <c r="D143" s="79"/>
      <c r="E143" s="22"/>
    </row>
    <row r="144" spans="2:5" x14ac:dyDescent="0.4">
      <c r="B144" s="55"/>
      <c r="C144" s="46" t="s">
        <v>191</v>
      </c>
      <c r="D144" s="79"/>
      <c r="E144" s="22"/>
    </row>
    <row r="145" spans="2:5" x14ac:dyDescent="0.4">
      <c r="B145" s="55"/>
      <c r="C145" s="46"/>
      <c r="D145" s="79"/>
      <c r="E145" s="22"/>
    </row>
    <row r="146" spans="2:5" ht="35.25" x14ac:dyDescent="0.35">
      <c r="B146" s="55"/>
      <c r="C146" s="75" t="s">
        <v>84</v>
      </c>
      <c r="D146" s="87"/>
      <c r="E146" s="22"/>
    </row>
    <row r="147" spans="2:5" x14ac:dyDescent="0.35">
      <c r="B147" s="55">
        <v>17</v>
      </c>
      <c r="C147" s="47" t="s">
        <v>145</v>
      </c>
      <c r="D147" s="81">
        <v>38000</v>
      </c>
      <c r="E147" s="22"/>
    </row>
    <row r="148" spans="2:5" x14ac:dyDescent="0.35">
      <c r="B148" s="55"/>
      <c r="C148" s="46" t="s">
        <v>151</v>
      </c>
      <c r="D148" s="81"/>
      <c r="E148" s="22"/>
    </row>
    <row r="149" spans="2:5" ht="69.75" x14ac:dyDescent="0.35">
      <c r="B149" s="55"/>
      <c r="C149" s="46" t="s">
        <v>152</v>
      </c>
      <c r="D149" s="81"/>
      <c r="E149" s="22"/>
    </row>
    <row r="150" spans="2:5" x14ac:dyDescent="0.35">
      <c r="B150" s="55"/>
      <c r="C150" s="46" t="s">
        <v>153</v>
      </c>
      <c r="D150" s="81"/>
      <c r="E150" s="22"/>
    </row>
    <row r="151" spans="2:5" ht="46.5" x14ac:dyDescent="0.35">
      <c r="B151" s="55"/>
      <c r="C151" s="46" t="s">
        <v>154</v>
      </c>
      <c r="D151" s="81"/>
      <c r="E151" s="22"/>
    </row>
    <row r="152" spans="2:5" ht="46.5" x14ac:dyDescent="0.35">
      <c r="B152" s="55"/>
      <c r="C152" s="46" t="s">
        <v>155</v>
      </c>
      <c r="D152" s="81"/>
      <c r="E152" s="22"/>
    </row>
    <row r="153" spans="2:5" x14ac:dyDescent="0.35">
      <c r="B153" s="55"/>
      <c r="C153" s="46" t="s">
        <v>156</v>
      </c>
      <c r="D153" s="81"/>
      <c r="E153" s="22"/>
    </row>
    <row r="154" spans="2:5" x14ac:dyDescent="0.35">
      <c r="B154" s="55"/>
      <c r="C154" s="49"/>
      <c r="D154" s="83"/>
      <c r="E154" s="22"/>
    </row>
    <row r="155" spans="2:5" x14ac:dyDescent="0.35">
      <c r="B155" s="55">
        <v>18</v>
      </c>
      <c r="C155" s="42" t="s">
        <v>157</v>
      </c>
      <c r="D155" s="81">
        <v>40000</v>
      </c>
      <c r="E155" s="22"/>
    </row>
    <row r="156" spans="2:5" x14ac:dyDescent="0.35">
      <c r="B156" s="55"/>
      <c r="C156" s="49"/>
      <c r="D156" s="83"/>
      <c r="E156" s="22"/>
    </row>
    <row r="157" spans="2:5" x14ac:dyDescent="0.35">
      <c r="B157" s="55"/>
      <c r="C157" s="48" t="s">
        <v>158</v>
      </c>
      <c r="D157" s="88"/>
      <c r="E157" s="22"/>
    </row>
    <row r="158" spans="2:5" x14ac:dyDescent="0.35">
      <c r="B158" s="55"/>
      <c r="C158" s="48" t="s">
        <v>159</v>
      </c>
      <c r="D158" s="88"/>
      <c r="E158" s="22"/>
    </row>
    <row r="159" spans="2:5" x14ac:dyDescent="0.35">
      <c r="B159" s="55"/>
      <c r="C159" s="48" t="s">
        <v>160</v>
      </c>
      <c r="D159" s="88"/>
      <c r="E159" s="22"/>
    </row>
    <row r="160" spans="2:5" x14ac:dyDescent="0.35">
      <c r="B160" s="55"/>
      <c r="C160" s="48" t="s">
        <v>161</v>
      </c>
      <c r="D160" s="88"/>
      <c r="E160" s="22"/>
    </row>
    <row r="161" spans="2:5" x14ac:dyDescent="0.35">
      <c r="B161" s="55"/>
      <c r="C161" s="48" t="s">
        <v>162</v>
      </c>
      <c r="D161" s="88"/>
      <c r="E161" s="22"/>
    </row>
    <row r="162" spans="2:5" x14ac:dyDescent="0.35">
      <c r="B162" s="55"/>
      <c r="C162" s="48" t="s">
        <v>163</v>
      </c>
      <c r="D162" s="88"/>
      <c r="E162" s="22"/>
    </row>
    <row r="163" spans="2:5" x14ac:dyDescent="0.35">
      <c r="B163" s="55"/>
      <c r="C163" s="46" t="s">
        <v>164</v>
      </c>
      <c r="D163" s="81"/>
      <c r="E163" s="22"/>
    </row>
    <row r="164" spans="2:5" ht="93" x14ac:dyDescent="0.35">
      <c r="B164" s="55"/>
      <c r="C164" s="46" t="s">
        <v>165</v>
      </c>
      <c r="D164" s="81"/>
      <c r="E164" s="22"/>
    </row>
    <row r="165" spans="2:5" x14ac:dyDescent="0.35">
      <c r="B165" s="55"/>
      <c r="C165" s="46"/>
      <c r="D165" s="81"/>
      <c r="E165" s="22"/>
    </row>
    <row r="166" spans="2:5" x14ac:dyDescent="0.35">
      <c r="B166" s="55">
        <v>19</v>
      </c>
      <c r="C166" s="47" t="s">
        <v>166</v>
      </c>
      <c r="D166" s="81">
        <v>48000</v>
      </c>
      <c r="E166" s="22"/>
    </row>
    <row r="167" spans="2:5" x14ac:dyDescent="0.35">
      <c r="B167" s="55"/>
      <c r="C167" s="46" t="s">
        <v>167</v>
      </c>
      <c r="D167" s="81"/>
      <c r="E167" s="22"/>
    </row>
    <row r="168" spans="2:5" ht="69.75" x14ac:dyDescent="0.35">
      <c r="B168" s="55"/>
      <c r="C168" s="46" t="s">
        <v>168</v>
      </c>
      <c r="D168" s="81"/>
      <c r="E168" s="22"/>
    </row>
    <row r="169" spans="2:5" x14ac:dyDescent="0.35">
      <c r="B169" s="55"/>
      <c r="C169" s="46" t="s">
        <v>169</v>
      </c>
      <c r="D169" s="81"/>
      <c r="E169" s="22"/>
    </row>
    <row r="170" spans="2:5" ht="46.5" x14ac:dyDescent="0.35">
      <c r="B170" s="55"/>
      <c r="C170" s="46" t="s">
        <v>170</v>
      </c>
      <c r="D170" s="81"/>
      <c r="E170" s="22"/>
    </row>
    <row r="171" spans="2:5" x14ac:dyDescent="0.35">
      <c r="B171" s="55"/>
      <c r="C171" s="46" t="s">
        <v>171</v>
      </c>
      <c r="D171" s="81"/>
      <c r="E171" s="22"/>
    </row>
    <row r="172" spans="2:5" ht="46.5" x14ac:dyDescent="0.35">
      <c r="B172" s="55"/>
      <c r="C172" s="46" t="s">
        <v>172</v>
      </c>
      <c r="D172" s="81"/>
      <c r="E172" s="22"/>
    </row>
    <row r="173" spans="2:5" ht="46.5" x14ac:dyDescent="0.35">
      <c r="B173" s="55"/>
      <c r="C173" s="46" t="s">
        <v>173</v>
      </c>
      <c r="D173" s="81"/>
      <c r="E173" s="22"/>
    </row>
    <row r="174" spans="2:5" ht="46.5" x14ac:dyDescent="0.35">
      <c r="B174" s="55"/>
      <c r="C174" s="46" t="s">
        <v>174</v>
      </c>
      <c r="D174" s="81"/>
      <c r="E174" s="22"/>
    </row>
    <row r="175" spans="2:5" x14ac:dyDescent="0.35">
      <c r="B175" s="55"/>
      <c r="C175" s="46"/>
      <c r="D175" s="81"/>
      <c r="E175" s="22"/>
    </row>
    <row r="176" spans="2:5" x14ac:dyDescent="0.35">
      <c r="B176" s="55">
        <v>20</v>
      </c>
      <c r="C176" s="47" t="s">
        <v>175</v>
      </c>
      <c r="D176" s="81">
        <v>274000</v>
      </c>
      <c r="E176" s="22"/>
    </row>
    <row r="177" spans="2:5" x14ac:dyDescent="0.35">
      <c r="B177" s="55"/>
      <c r="C177" s="46" t="s">
        <v>176</v>
      </c>
      <c r="D177" s="81"/>
      <c r="E177" s="22"/>
    </row>
    <row r="178" spans="2:5" x14ac:dyDescent="0.35">
      <c r="B178" s="55"/>
      <c r="C178" s="46" t="s">
        <v>177</v>
      </c>
      <c r="D178" s="81"/>
      <c r="E178" s="22"/>
    </row>
    <row r="179" spans="2:5" x14ac:dyDescent="0.35">
      <c r="B179" s="55"/>
      <c r="C179" s="46" t="s">
        <v>178</v>
      </c>
      <c r="D179" s="81"/>
      <c r="E179" s="22"/>
    </row>
    <row r="180" spans="2:5" x14ac:dyDescent="0.35">
      <c r="B180" s="55"/>
      <c r="C180" s="46" t="s">
        <v>179</v>
      </c>
      <c r="D180" s="81"/>
      <c r="E180" s="22"/>
    </row>
    <row r="181" spans="2:5" x14ac:dyDescent="0.35">
      <c r="B181" s="55"/>
      <c r="C181" s="46" t="s">
        <v>180</v>
      </c>
      <c r="D181" s="81"/>
      <c r="E181" s="22"/>
    </row>
    <row r="182" spans="2:5" x14ac:dyDescent="0.35">
      <c r="B182" s="55"/>
      <c r="C182" s="46" t="s">
        <v>181</v>
      </c>
      <c r="D182" s="81"/>
      <c r="E182" s="22"/>
    </row>
    <row r="183" spans="2:5" x14ac:dyDescent="0.4">
      <c r="B183" s="55"/>
      <c r="C183" s="43"/>
      <c r="D183" s="79"/>
      <c r="E183" s="22"/>
    </row>
    <row r="184" spans="2:5" ht="35.25" x14ac:dyDescent="0.35">
      <c r="B184" s="55"/>
      <c r="C184" s="77" t="s">
        <v>182</v>
      </c>
      <c r="D184" s="89"/>
      <c r="E184" s="22"/>
    </row>
    <row r="185" spans="2:5" x14ac:dyDescent="0.35">
      <c r="B185" s="55">
        <v>21</v>
      </c>
      <c r="C185" s="18" t="s">
        <v>193</v>
      </c>
      <c r="D185" s="89">
        <v>0</v>
      </c>
      <c r="E185" s="22"/>
    </row>
    <row r="186" spans="2:5" x14ac:dyDescent="0.35">
      <c r="B186" s="55"/>
      <c r="C186" s="18"/>
      <c r="D186" s="89"/>
      <c r="E186" s="22"/>
    </row>
    <row r="187" spans="2:5" x14ac:dyDescent="0.35">
      <c r="B187" s="55"/>
      <c r="C187" s="3"/>
      <c r="D187" s="89"/>
      <c r="E187" s="22"/>
    </row>
    <row r="188" spans="2:5" x14ac:dyDescent="0.35">
      <c r="B188" s="55">
        <v>22</v>
      </c>
      <c r="C188" s="52" t="s">
        <v>194</v>
      </c>
      <c r="D188" s="85">
        <v>0</v>
      </c>
      <c r="E188" s="22"/>
    </row>
    <row r="189" spans="2:5" x14ac:dyDescent="0.35">
      <c r="B189" s="55"/>
      <c r="C189" s="53"/>
      <c r="D189" s="85"/>
      <c r="E189" s="22"/>
    </row>
    <row r="190" spans="2:5" x14ac:dyDescent="0.35">
      <c r="B190" s="55"/>
      <c r="C190" s="53"/>
      <c r="D190" s="85"/>
      <c r="E190" s="22"/>
    </row>
    <row r="191" spans="2:5" x14ac:dyDescent="0.35">
      <c r="B191" s="55"/>
      <c r="C191" s="53"/>
      <c r="D191" s="85"/>
      <c r="E191" s="22"/>
    </row>
    <row r="192" spans="2:5" x14ac:dyDescent="0.35">
      <c r="B192" s="56"/>
      <c r="C192" s="17"/>
      <c r="D192" s="90"/>
      <c r="E192" s="22"/>
    </row>
    <row r="193" spans="2:5" x14ac:dyDescent="0.35">
      <c r="B193" s="56"/>
      <c r="C193" s="17"/>
      <c r="D193" s="90"/>
      <c r="E193" s="22"/>
    </row>
    <row r="194" spans="2:5" x14ac:dyDescent="0.35">
      <c r="B194" s="56"/>
      <c r="C194" s="17"/>
      <c r="D194" s="90"/>
      <c r="E194" s="22"/>
    </row>
    <row r="195" spans="2:5" x14ac:dyDescent="0.35">
      <c r="B195" s="56"/>
      <c r="C195" s="17"/>
      <c r="D195" s="90"/>
      <c r="E195" s="22"/>
    </row>
    <row r="196" spans="2:5" x14ac:dyDescent="0.35">
      <c r="B196" s="56"/>
      <c r="C196" s="17"/>
      <c r="D196" s="90"/>
      <c r="E196" s="22"/>
    </row>
    <row r="197" spans="2:5" x14ac:dyDescent="0.35">
      <c r="B197" s="56"/>
      <c r="C197" s="17"/>
      <c r="D197" s="90"/>
      <c r="E197" s="22"/>
    </row>
    <row r="198" spans="2:5" x14ac:dyDescent="0.35">
      <c r="B198" s="56"/>
      <c r="C198" s="17"/>
      <c r="D198" s="90"/>
      <c r="E198" s="22"/>
    </row>
    <row r="199" spans="2:5" x14ac:dyDescent="0.35">
      <c r="B199" s="56"/>
      <c r="C199" s="17"/>
      <c r="D199" s="90"/>
      <c r="E199" s="22"/>
    </row>
    <row r="200" spans="2:5" x14ac:dyDescent="0.35">
      <c r="B200" s="56"/>
      <c r="C200" s="17"/>
      <c r="D200" s="90"/>
      <c r="E200" s="22"/>
    </row>
    <row r="201" spans="2:5" x14ac:dyDescent="0.35">
      <c r="B201" s="56"/>
      <c r="C201" s="17"/>
      <c r="D201" s="90"/>
      <c r="E201" s="22"/>
    </row>
    <row r="202" spans="2:5" x14ac:dyDescent="0.35">
      <c r="B202" s="56"/>
      <c r="C202" s="17"/>
      <c r="D202" s="90"/>
      <c r="E202" s="22"/>
    </row>
    <row r="203" spans="2:5" x14ac:dyDescent="0.35">
      <c r="B203" s="56"/>
      <c r="C203" s="17"/>
      <c r="D203" s="90"/>
      <c r="E203" s="22"/>
    </row>
    <row r="204" spans="2:5" x14ac:dyDescent="0.35">
      <c r="B204" s="56"/>
      <c r="C204" s="17"/>
      <c r="D204" s="90"/>
      <c r="E204" s="22"/>
    </row>
    <row r="205" spans="2:5" x14ac:dyDescent="0.35">
      <c r="B205" s="56"/>
      <c r="C205" s="17"/>
      <c r="D205" s="90"/>
      <c r="E205" s="22"/>
    </row>
    <row r="206" spans="2:5" x14ac:dyDescent="0.35">
      <c r="B206" s="56"/>
      <c r="C206" s="17"/>
      <c r="D206" s="90"/>
      <c r="E206" s="22"/>
    </row>
    <row r="207" spans="2:5" x14ac:dyDescent="0.35">
      <c r="B207" s="56"/>
      <c r="C207" s="17"/>
      <c r="D207" s="90"/>
      <c r="E207" s="22"/>
    </row>
    <row r="208" spans="2:5" x14ac:dyDescent="0.35">
      <c r="B208" s="56"/>
      <c r="C208" s="17"/>
      <c r="D208" s="90"/>
      <c r="E208" s="22"/>
    </row>
    <row r="209" spans="2:5" x14ac:dyDescent="0.35">
      <c r="B209" s="56"/>
      <c r="C209" s="17"/>
      <c r="D209" s="90"/>
      <c r="E209" s="22"/>
    </row>
    <row r="210" spans="2:5" x14ac:dyDescent="0.35">
      <c r="B210" s="56"/>
      <c r="C210" s="17"/>
      <c r="D210" s="90"/>
      <c r="E210" s="22"/>
    </row>
    <row r="211" spans="2:5" x14ac:dyDescent="0.35">
      <c r="B211" s="56"/>
      <c r="C211" s="17"/>
      <c r="D211" s="90"/>
      <c r="E211" s="22"/>
    </row>
    <row r="212" spans="2:5" x14ac:dyDescent="0.35">
      <c r="B212" s="56"/>
      <c r="C212" s="17"/>
      <c r="D212" s="90"/>
      <c r="E212" s="22"/>
    </row>
    <row r="213" spans="2:5" x14ac:dyDescent="0.35">
      <c r="B213" s="56"/>
      <c r="C213" s="17"/>
      <c r="D213" s="90"/>
      <c r="E213" s="22"/>
    </row>
    <row r="214" spans="2:5" x14ac:dyDescent="0.35">
      <c r="B214" s="56"/>
      <c r="C214" s="17"/>
      <c r="D214" s="90"/>
      <c r="E214" s="22"/>
    </row>
    <row r="215" spans="2:5" x14ac:dyDescent="0.35">
      <c r="B215" s="56"/>
      <c r="C215" s="17"/>
      <c r="D215" s="90"/>
      <c r="E215" s="22"/>
    </row>
    <row r="216" spans="2:5" x14ac:dyDescent="0.35">
      <c r="B216" s="56"/>
      <c r="C216" s="17"/>
      <c r="D216" s="90"/>
      <c r="E216" s="22"/>
    </row>
    <row r="217" spans="2:5" x14ac:dyDescent="0.35">
      <c r="B217" s="56"/>
      <c r="C217" s="17"/>
      <c r="D217" s="90"/>
      <c r="E217" s="22"/>
    </row>
    <row r="218" spans="2:5" x14ac:dyDescent="0.35">
      <c r="B218" s="56"/>
      <c r="C218" s="17"/>
      <c r="D218" s="90"/>
      <c r="E218" s="22"/>
    </row>
    <row r="219" spans="2:5" x14ac:dyDescent="0.35">
      <c r="B219" s="56"/>
      <c r="C219" s="17"/>
      <c r="D219" s="90"/>
      <c r="E219" s="22"/>
    </row>
  </sheetData>
  <mergeCells count="6">
    <mergeCell ref="B46:C46"/>
    <mergeCell ref="B4:C4"/>
    <mergeCell ref="B5:C5"/>
    <mergeCell ref="M4:U4"/>
    <mergeCell ref="AA5:AD5"/>
    <mergeCell ref="J4:L4"/>
  </mergeCells>
  <hyperlinks>
    <hyperlink ref="C109" r:id="rId1" display="https://www.asus.com/co/laptops/for-home/zenbook/asus-zenbook-14-oled-um3406/"/>
    <hyperlink ref="C126" r:id="rId2" display="https://www.asus.com/co/laptops/for-gaming/tuf-gaming/asus-tuf-gaming-a15-2023/"/>
    <hyperlink ref="C136" r:id="rId3" display="https://www.asus.com/co/laptops/for-gaming/tuf-gaming/asus-tuf-gaming-f15-2023/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ARTICULOS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 R</dc:creator>
  <cp:lastModifiedBy>cristian R</cp:lastModifiedBy>
  <dcterms:created xsi:type="dcterms:W3CDTF">2025-01-26T17:04:01Z</dcterms:created>
  <dcterms:modified xsi:type="dcterms:W3CDTF">2025-01-30T23:42:29Z</dcterms:modified>
</cp:coreProperties>
</file>