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istadeCurso" sheetId="1" r:id="rId4"/>
    <sheet state="visible" name="Control 3-SO" sheetId="2" r:id="rId5"/>
    <sheet state="visible" name="Control 3-SG" sheetId="3" r:id="rId6"/>
    <sheet state="visible" name="Control 1" sheetId="4" r:id="rId7"/>
    <sheet state="visible" name="Tarea 01" sheetId="5" r:id="rId8"/>
    <sheet state="visible" name="Control 2" sheetId="6" r:id="rId9"/>
  </sheets>
  <definedNames>
    <definedName name="MY_FUNCION_NOTAS">LAMBDA(IF('Control 2'!$J$2&lt;3, 1 + ('Control 2'!$J$2/3)*(4-1), 4 + (('Control 2'!$J$2-3)/(5-3))*(7-4)))</definedName>
  </definedNames>
  <calcPr/>
  <extLst>
    <ext uri="GoogleSheetsCustomDataVersion2">
      <go:sheetsCustomData xmlns:go="http://customooxmlschemas.google.com/" r:id="rId10" roundtripDataChecksum="U4+bsIExqjVTORhAzObQfRj1Yv7ABiwaKUmCNuDu65w="/>
    </ext>
  </extLst>
</workbook>
</file>

<file path=xl/sharedStrings.xml><?xml version="1.0" encoding="utf-8"?>
<sst xmlns="http://schemas.openxmlformats.org/spreadsheetml/2006/main" count="587" uniqueCount="424">
  <si>
    <t xml:space="preserve"> Nº</t>
  </si>
  <si>
    <t xml:space="preserve"> Rut Alumno</t>
  </si>
  <si>
    <t xml:space="preserve"> Paterno</t>
  </si>
  <si>
    <t xml:space="preserve"> Materno</t>
  </si>
  <si>
    <t xml:space="preserve"> Nombres</t>
  </si>
  <si>
    <t xml:space="preserve"> Correo UV</t>
  </si>
  <si>
    <t>19695583-6</t>
  </si>
  <si>
    <t>ACEVEDO</t>
  </si>
  <si>
    <t>JORQUERA</t>
  </si>
  <si>
    <t>BENJAMÍN DAVID</t>
  </si>
  <si>
    <t>benjamin.acevedo@alumnos.uv.cl</t>
  </si>
  <si>
    <t>21507403-K</t>
  </si>
  <si>
    <t>ÁLVAREZ</t>
  </si>
  <si>
    <t>MALDONADO</t>
  </si>
  <si>
    <t>GABRIEL IGNACIO</t>
  </si>
  <si>
    <t>gabriel.alvarez@alumnos.uv.cl</t>
  </si>
  <si>
    <t>14566448-9</t>
  </si>
  <si>
    <t>Amigo</t>
  </si>
  <si>
    <t>Araya</t>
  </si>
  <si>
    <t>Eduardo Andrés</t>
  </si>
  <si>
    <t>eduardo.amigo@alumnos.uv.cl</t>
  </si>
  <si>
    <t>21830155-K</t>
  </si>
  <si>
    <t>ARAYA</t>
  </si>
  <si>
    <t>CISTERNAS</t>
  </si>
  <si>
    <t>ETIENNE CRISTÓBAL</t>
  </si>
  <si>
    <t>etienne.araya@alumnos.uv.cl</t>
  </si>
  <si>
    <t>21280840-7</t>
  </si>
  <si>
    <t>ARMIJO</t>
  </si>
  <si>
    <t>VELÁSQUEZ</t>
  </si>
  <si>
    <t>RODRIGO IGNACIO FRANCISCO</t>
  </si>
  <si>
    <t>rodrigo.armijov@alumnos.uv.cl</t>
  </si>
  <si>
    <t>16104843-7</t>
  </si>
  <si>
    <t>ASTUDILLO</t>
  </si>
  <si>
    <t>CASTRO</t>
  </si>
  <si>
    <t>JOAQUÍN ANTONIO</t>
  </si>
  <si>
    <t>joaquin.astudillo@alumnos.uv.cl</t>
  </si>
  <si>
    <t>21434202-2</t>
  </si>
  <si>
    <t>BADILLA</t>
  </si>
  <si>
    <t>FUENTES</t>
  </si>
  <si>
    <t>CRISTIAN RODRIGO IGNACIO</t>
  </si>
  <si>
    <t>cristian.badilla@alumnos.uv.cl</t>
  </si>
  <si>
    <t>21625630-1</t>
  </si>
  <si>
    <t>BARRAZA</t>
  </si>
  <si>
    <t>RIQUELME</t>
  </si>
  <si>
    <t>JUAN MARCELO</t>
  </si>
  <si>
    <t>juan.barraza@alumnos.uv.cl</t>
  </si>
  <si>
    <t>20358238-2</t>
  </si>
  <si>
    <t>BAXMANN</t>
  </si>
  <si>
    <t>ROMÁN</t>
  </si>
  <si>
    <t>MARÍAJOSÉ</t>
  </si>
  <si>
    <t>mariajose.baxmann@alumnos.uv.cl</t>
  </si>
  <si>
    <t>26869622-9</t>
  </si>
  <si>
    <t>BELOZO</t>
  </si>
  <si>
    <t>OSSANDÓN</t>
  </si>
  <si>
    <t>DANIEL ANDRÉS</t>
  </si>
  <si>
    <t>daniel.belozo@alumnos.uv.cl</t>
  </si>
  <si>
    <t>21821460-6</t>
  </si>
  <si>
    <t>BERRÍOS</t>
  </si>
  <si>
    <t>GARCÍA</t>
  </si>
  <si>
    <t>REINALDO ANTONIO</t>
  </si>
  <si>
    <t>reinaldo.berrios@alumnos.uv.cl</t>
  </si>
  <si>
    <t>22753300-5</t>
  </si>
  <si>
    <t>BOMBAL</t>
  </si>
  <si>
    <t>GONZÁLEZ</t>
  </si>
  <si>
    <t>DAVID IGNACIO</t>
  </si>
  <si>
    <t>david.bombal@alumnos.uv.cl</t>
  </si>
  <si>
    <t>21704180-5</t>
  </si>
  <si>
    <t>CANALES</t>
  </si>
  <si>
    <t>CARVAJAL</t>
  </si>
  <si>
    <t>SIMÓN DIEGO</t>
  </si>
  <si>
    <t>simon.canales@alumnos.uv.cl</t>
  </si>
  <si>
    <t>21785639-6</t>
  </si>
  <si>
    <t>CÁRCAMO</t>
  </si>
  <si>
    <t>MÉNDEZ</t>
  </si>
  <si>
    <t>BENJAMÍN ALEJANDRO</t>
  </si>
  <si>
    <t>benjamin.carcamo@alumnos.uv.cl</t>
  </si>
  <si>
    <t>21506811-0</t>
  </si>
  <si>
    <t>CÁRDENAS</t>
  </si>
  <si>
    <t>LUCAS GABRIEL</t>
  </si>
  <si>
    <t>lucas.cardenas@alumnos.uv.cl</t>
  </si>
  <si>
    <t>21771258-0</t>
  </si>
  <si>
    <t>CARRASCO</t>
  </si>
  <si>
    <t>MUÑOZ</t>
  </si>
  <si>
    <t>MATÍAS BENJAMÍN</t>
  </si>
  <si>
    <t>matias.carrasco@alumnos.uv.cl</t>
  </si>
  <si>
    <t>21778733-5</t>
  </si>
  <si>
    <t>CARVACHO</t>
  </si>
  <si>
    <t>MONDACA</t>
  </si>
  <si>
    <t>GLADYS ROMINA CELESTE</t>
  </si>
  <si>
    <t>gladys.carvacho@alumnos.uv.cl</t>
  </si>
  <si>
    <t>21725229-6</t>
  </si>
  <si>
    <t>CASAS</t>
  </si>
  <si>
    <t>ECHEVERRIA</t>
  </si>
  <si>
    <t>MAXIMILIANO ANTONIO</t>
  </si>
  <si>
    <t>maximiliano.casas@alumnos.uv.cl</t>
  </si>
  <si>
    <t>21682161-0</t>
  </si>
  <si>
    <t>CASTILLO</t>
  </si>
  <si>
    <t>VENEGAS</t>
  </si>
  <si>
    <t>WALTER ALEXANDER</t>
  </si>
  <si>
    <t>walter.castillo@alumnos.uv.cl</t>
  </si>
  <si>
    <t>21685858-1</t>
  </si>
  <si>
    <t>Castro</t>
  </si>
  <si>
    <t>Olivares</t>
  </si>
  <si>
    <t>Felipe Ian</t>
  </si>
  <si>
    <t>felipe.castroo@alumnos.uv.cl</t>
  </si>
  <si>
    <t>21757575-3</t>
  </si>
  <si>
    <t>Cornejo</t>
  </si>
  <si>
    <t>Rivera</t>
  </si>
  <si>
    <t>Yoselin</t>
  </si>
  <si>
    <t>yoselin.cornejo@alumnos.uv.cl</t>
  </si>
  <si>
    <t>21665053-0</t>
  </si>
  <si>
    <t>CORNEJO</t>
  </si>
  <si>
    <t>SILVA</t>
  </si>
  <si>
    <t>FABIÁN ALEXIS</t>
  </si>
  <si>
    <t>fabian.cornejo@alumnos.uv.cl</t>
  </si>
  <si>
    <t>21685044-0</t>
  </si>
  <si>
    <t>CRUCES</t>
  </si>
  <si>
    <t>COLLAO</t>
  </si>
  <si>
    <t>VICENTE ANTONIO</t>
  </si>
  <si>
    <t>vicente.cruces@alumnos.uv.cl</t>
  </si>
  <si>
    <t>21759254-2</t>
  </si>
  <si>
    <t>Díaz</t>
  </si>
  <si>
    <t>Pulgar</t>
  </si>
  <si>
    <t>Constanza Romina</t>
  </si>
  <si>
    <t>constanza.diazpu@alumnos.uv.cl</t>
  </si>
  <si>
    <t>21867008-3</t>
  </si>
  <si>
    <t>Duran</t>
  </si>
  <si>
    <t>Aracena</t>
  </si>
  <si>
    <t>Juan Ignacio</t>
  </si>
  <si>
    <t>juan.durana@alumnos.uv.cl</t>
  </si>
  <si>
    <t>19193536-5</t>
  </si>
  <si>
    <t>FERNÁNDEZ</t>
  </si>
  <si>
    <t>DIEGO ANTONIO</t>
  </si>
  <si>
    <t>diego.fernandezc@alumnos.uv.cl</t>
  </si>
  <si>
    <t>21854361-8</t>
  </si>
  <si>
    <t>FLORES</t>
  </si>
  <si>
    <t>CALDERÓN</t>
  </si>
  <si>
    <t>NICOLÁS IGNACIO</t>
  </si>
  <si>
    <t>nicolas.floresca@alumnos.uv.cl</t>
  </si>
  <si>
    <t>25714131-4</t>
  </si>
  <si>
    <t>PIZARRO</t>
  </si>
  <si>
    <t>FERNANDA ANDREA</t>
  </si>
  <si>
    <t>fernanda.fuentesp@alumnos.uv.cl</t>
  </si>
  <si>
    <t>21522313-2</t>
  </si>
  <si>
    <t>RÍOS</t>
  </si>
  <si>
    <t>SEBASTIÁN RODRIGO</t>
  </si>
  <si>
    <t>sebastian.fuentesri@alumnos.uv.cl</t>
  </si>
  <si>
    <t>21770546-0</t>
  </si>
  <si>
    <t>GAETE</t>
  </si>
  <si>
    <t>CONCHA</t>
  </si>
  <si>
    <t>CARLOS ALFREDO BENJAMÍN</t>
  </si>
  <si>
    <t>carlos.gaete@alumnos.uv.cl</t>
  </si>
  <si>
    <t>GÁLVEZ</t>
  </si>
  <si>
    <t>ALLAN AARON</t>
  </si>
  <si>
    <t>allan.galvez@alumnos.uv.cl</t>
  </si>
  <si>
    <t>GANZ</t>
  </si>
  <si>
    <t>INZULZA</t>
  </si>
  <si>
    <t>DIETRICH WOLFGANG</t>
  </si>
  <si>
    <t>dietrich.ganz@alumnos.uv.cl</t>
  </si>
  <si>
    <t>GIL</t>
  </si>
  <si>
    <t>OTALVAREZ</t>
  </si>
  <si>
    <t>RICARDO ANDRES</t>
  </si>
  <si>
    <t>ricardo.gil@alumnos.uv.cl</t>
  </si>
  <si>
    <t>GUERRA</t>
  </si>
  <si>
    <t>BENJAMÍN IGNACIO</t>
  </si>
  <si>
    <t>benjamin.gonzalezg@alumnos.uv.cl</t>
  </si>
  <si>
    <t>LEÓN</t>
  </si>
  <si>
    <t>GABRIEL NICOLÁS</t>
  </si>
  <si>
    <t>gabriel.gonzalezl@alumnos.uv.cl</t>
  </si>
  <si>
    <t>LUKE</t>
  </si>
  <si>
    <t>BRUNO</t>
  </si>
  <si>
    <t>bruno.gonzalez@alumnos.uv.cl</t>
  </si>
  <si>
    <t>PÉREZ</t>
  </si>
  <si>
    <t>CARLOS DANIEL</t>
  </si>
  <si>
    <t>carlos.gonzalezp@alumnos.uv.cl</t>
  </si>
  <si>
    <t>Grossi</t>
  </si>
  <si>
    <t>Garate</t>
  </si>
  <si>
    <t>Italo</t>
  </si>
  <si>
    <t>italo.grossi@alumnos.uv.cl</t>
  </si>
  <si>
    <t>GUERRERO</t>
  </si>
  <si>
    <t>GÓMEZ</t>
  </si>
  <si>
    <t>IGNACIO ANDRÉS</t>
  </si>
  <si>
    <t>ignacio.guerrero@alumnos.uv.cl</t>
  </si>
  <si>
    <t>HERNÁNDEZ</t>
  </si>
  <si>
    <t>GALLARDO</t>
  </si>
  <si>
    <t>BASTHIAN IGNACIO</t>
  </si>
  <si>
    <t>basthian.hernandez@alumnos.uv.cl</t>
  </si>
  <si>
    <t>OLEA</t>
  </si>
  <si>
    <t>JOSÉ IGNACIO</t>
  </si>
  <si>
    <t>jose.hernandez@alumnos.uv.cl</t>
  </si>
  <si>
    <t>Herrera</t>
  </si>
  <si>
    <t>Leonardini</t>
  </si>
  <si>
    <t>Renato Antonio</t>
  </si>
  <si>
    <t>renato.herrera@alumnos.uv.cl</t>
  </si>
  <si>
    <t>HERRERA</t>
  </si>
  <si>
    <t>OSORIO</t>
  </si>
  <si>
    <t>GABRIELA IGNACIA</t>
  </si>
  <si>
    <t>gabriela.herrerao@alumnos.uv.cl</t>
  </si>
  <si>
    <t>JERIA</t>
  </si>
  <si>
    <t>DONAIRE</t>
  </si>
  <si>
    <t>PEDRO JOSÉ</t>
  </si>
  <si>
    <t>pedro.jeria@alumnos.uv.cl</t>
  </si>
  <si>
    <t>LAGOS</t>
  </si>
  <si>
    <t>MORENO</t>
  </si>
  <si>
    <t>NIKOLAS RONALDO</t>
  </si>
  <si>
    <t>nikolas.lagos@alumnos.uv.cl</t>
  </si>
  <si>
    <t>NÚÑEZ</t>
  </si>
  <si>
    <t>BENJAMÍN ANTONIO</t>
  </si>
  <si>
    <t>benjamin.maldonadon@alumnos.uv.cl</t>
  </si>
  <si>
    <t>MARTÍNEZ</t>
  </si>
  <si>
    <t>ARAVENA</t>
  </si>
  <si>
    <t>JOAQUIN ANDRÉS</t>
  </si>
  <si>
    <t>joaquin.martinez@alumnos.uv.cl</t>
  </si>
  <si>
    <t>Medina</t>
  </si>
  <si>
    <t>Valenzuela</t>
  </si>
  <si>
    <t>Pablo Gabriel</t>
  </si>
  <si>
    <t>pablo.medina@alumnos.uv.cl</t>
  </si>
  <si>
    <t>MARTÍN LEONARDO</t>
  </si>
  <si>
    <t>martin.mendez@alumnos.uv.cl</t>
  </si>
  <si>
    <t>MEYER</t>
  </si>
  <si>
    <t>RIVERO</t>
  </si>
  <si>
    <t>FRANCISCA ANTONIA</t>
  </si>
  <si>
    <t>francisca.meyer@alumnos.uv.cl</t>
  </si>
  <si>
    <t>molina</t>
  </si>
  <si>
    <t>vargas</t>
  </si>
  <si>
    <t>joaquin</t>
  </si>
  <si>
    <t>joaquin.molina@alumnos.uv.cl</t>
  </si>
  <si>
    <t>MONTENEGRO</t>
  </si>
  <si>
    <t>MARCELO IGNACIO</t>
  </si>
  <si>
    <t>marcelo.montenegro@alumnos.uv.cl</t>
  </si>
  <si>
    <t>Montero</t>
  </si>
  <si>
    <t>Vásquez</t>
  </si>
  <si>
    <t>Stefanny Jeannet</t>
  </si>
  <si>
    <t>stefanny.montero@alumnos.uv.cl</t>
  </si>
  <si>
    <t>MORAGA</t>
  </si>
  <si>
    <t>DÍAZ</t>
  </si>
  <si>
    <t>FRANKO ALONSO</t>
  </si>
  <si>
    <t>franko.moraga@alumnos.uv.cl</t>
  </si>
  <si>
    <t>TORRES</t>
  </si>
  <si>
    <t>RICARDO MANUEL</t>
  </si>
  <si>
    <t>ricardo.munoz@alumnos.uv.cl</t>
  </si>
  <si>
    <t>NAVARRO</t>
  </si>
  <si>
    <t>CONTRERAS</t>
  </si>
  <si>
    <t>DAMIÁN ELÍAS</t>
  </si>
  <si>
    <t>damian.navarro@alumnos.uv.cl</t>
  </si>
  <si>
    <t>O'KINGGTON</t>
  </si>
  <si>
    <t>VALDEBENITO</t>
  </si>
  <si>
    <t>CHRISTOPHER JUAN IGNACIO</t>
  </si>
  <si>
    <t>christopher.okinggton@alumnos.uv.cl</t>
  </si>
  <si>
    <t>ORELLANA</t>
  </si>
  <si>
    <t>BRUNA</t>
  </si>
  <si>
    <t>LUCAS RAÚL</t>
  </si>
  <si>
    <t>lucas.orellana@alumnos.uv.cl</t>
  </si>
  <si>
    <t>ORTEGA</t>
  </si>
  <si>
    <t>FIGUEROA</t>
  </si>
  <si>
    <t>DIEGO YOSHIRO</t>
  </si>
  <si>
    <t>diego.ortega@alumnos.uv.cl</t>
  </si>
  <si>
    <t>OSEGA</t>
  </si>
  <si>
    <t>SOZA</t>
  </si>
  <si>
    <t>BRUNO PATRICIO</t>
  </si>
  <si>
    <t>bruno.osega@alumnos.uv.cl</t>
  </si>
  <si>
    <t>PÁEZ</t>
  </si>
  <si>
    <t>SALAS</t>
  </si>
  <si>
    <t>JUAN PABLO</t>
  </si>
  <si>
    <t>juan.paez@alumnos.uv.cl</t>
  </si>
  <si>
    <t>PEÑA</t>
  </si>
  <si>
    <t>GUTIÉRREZ</t>
  </si>
  <si>
    <t>DIEGO ALEXANDER</t>
  </si>
  <si>
    <t>diego.penag@alumnos.uv.cl</t>
  </si>
  <si>
    <t>Pino</t>
  </si>
  <si>
    <t>Rodrigo Andres</t>
  </si>
  <si>
    <t>rodrigo.pino@alumnos.uv.cl</t>
  </si>
  <si>
    <t>PUEBLA</t>
  </si>
  <si>
    <t>BASTIÁN IGNACIO</t>
  </si>
  <si>
    <t>bastian.puebla@alumnos.uv.cl</t>
  </si>
  <si>
    <t>QUEUPAN</t>
  </si>
  <si>
    <t>CALDERON</t>
  </si>
  <si>
    <t>OSVALDO VALENTIN</t>
  </si>
  <si>
    <t>osvaldo.queupan@alumnos.uv.cl</t>
  </si>
  <si>
    <t>Quinteros</t>
  </si>
  <si>
    <t>Henríquez</t>
  </si>
  <si>
    <t>Esteban Eduardo</t>
  </si>
  <si>
    <t>esteban.quinteros@alumnos.uv.cl</t>
  </si>
  <si>
    <t>Orozco</t>
  </si>
  <si>
    <t>Renata</t>
  </si>
  <si>
    <t>renata.quinteros@alumnos.uv.cl</t>
  </si>
  <si>
    <t>RETAMALES</t>
  </si>
  <si>
    <t>DIEGO CARLOS</t>
  </si>
  <si>
    <t>diego.retamales@alumnos.uv.cl</t>
  </si>
  <si>
    <t>riquelme</t>
  </si>
  <si>
    <t>ramirez</t>
  </si>
  <si>
    <t>gabriel ignacio</t>
  </si>
  <si>
    <t>gabriel.riquelme@alumnos.uv.cl</t>
  </si>
  <si>
    <t>RIVERA</t>
  </si>
  <si>
    <t>JAVIER IGNACIO</t>
  </si>
  <si>
    <t>javier.riverapi@alumnos.uv.cl</t>
  </si>
  <si>
    <t>ROBLES</t>
  </si>
  <si>
    <t>NAVEAS</t>
  </si>
  <si>
    <t>FELIPE RAÚL</t>
  </si>
  <si>
    <t>felipe.roblesn@alumnos.uv.cl</t>
  </si>
  <si>
    <t>RODRÍGUEZ</t>
  </si>
  <si>
    <t>CELIS</t>
  </si>
  <si>
    <t>ALEX DANIEL</t>
  </si>
  <si>
    <t>alex.rodriguez@alumnos.uv.cl</t>
  </si>
  <si>
    <t>PINOCHET</t>
  </si>
  <si>
    <t>IVAN NICOLÁS</t>
  </si>
  <si>
    <t>ivan.rodriguezp@alumnos.uv.cl</t>
  </si>
  <si>
    <t>ROJAS</t>
  </si>
  <si>
    <t>REYES</t>
  </si>
  <si>
    <t>LUCAS IGNACIO</t>
  </si>
  <si>
    <t>lucas.rojas@alumnos.uv.cl</t>
  </si>
  <si>
    <t>ROZAS</t>
  </si>
  <si>
    <t>RIFO</t>
  </si>
  <si>
    <t>MAXIMILIANO FELIPE</t>
  </si>
  <si>
    <t>maximiliano.rozas@alumnos.uv.cl</t>
  </si>
  <si>
    <t>RUBIO</t>
  </si>
  <si>
    <t>YUEN</t>
  </si>
  <si>
    <t>NICOLÁS</t>
  </si>
  <si>
    <t>nicolas.rubio@alumnos.uv.cl</t>
  </si>
  <si>
    <t>SANCES</t>
  </si>
  <si>
    <t>RODRIGO IGNACIO</t>
  </si>
  <si>
    <t>rodrigo.sances@alumnos.uv.cl</t>
  </si>
  <si>
    <t>SIERRA</t>
  </si>
  <si>
    <t>AROS</t>
  </si>
  <si>
    <t>DAMIÁN IGNACIO</t>
  </si>
  <si>
    <t>damian.sierra@alumnos.uv.cl</t>
  </si>
  <si>
    <t>Silva</t>
  </si>
  <si>
    <t>Pimentel</t>
  </si>
  <si>
    <t>Ricardo Andrey</t>
  </si>
  <si>
    <t>ricardo.silvap@alumnos.uv.cl</t>
  </si>
  <si>
    <t>SOTO</t>
  </si>
  <si>
    <t>CRISTÓBAL JAVIER</t>
  </si>
  <si>
    <t>cristobal.sotoca@alumnos.uv.cl</t>
  </si>
  <si>
    <t>tapia</t>
  </si>
  <si>
    <t>gallardo</t>
  </si>
  <si>
    <t>nicolas alexander</t>
  </si>
  <si>
    <t>nicolas.tapiaga@alumnos.uv.cl</t>
  </si>
  <si>
    <t>TOLEDO</t>
  </si>
  <si>
    <t>AMALIA CATALINA</t>
  </si>
  <si>
    <t>amalia.toledo@alumnos.uv.cl</t>
  </si>
  <si>
    <t>ALAN NICOLÁS</t>
  </si>
  <si>
    <t>alan.toledo@alumnos.uv.cl</t>
  </si>
  <si>
    <t>Torres</t>
  </si>
  <si>
    <t>Bello</t>
  </si>
  <si>
    <t>Brandon Andres</t>
  </si>
  <si>
    <t>brandon.torres@alumnos.uv.cl</t>
  </si>
  <si>
    <t>MATÍAS IGNACIO</t>
  </si>
  <si>
    <t>matias.torresd@alumnos.uv.cl</t>
  </si>
  <si>
    <t>URIBE</t>
  </si>
  <si>
    <t>MIRANDA</t>
  </si>
  <si>
    <t>LORENA PAOLA</t>
  </si>
  <si>
    <t>lorena.uribe@alumnos.uv.cl</t>
  </si>
  <si>
    <t>VALENZUELA</t>
  </si>
  <si>
    <t>PARADA</t>
  </si>
  <si>
    <t>DIEGO FRANCISCO</t>
  </si>
  <si>
    <t>diego.valenzuelap@alumnos.uv.cl</t>
  </si>
  <si>
    <t>VÁSQUEZ</t>
  </si>
  <si>
    <t>MEDEL</t>
  </si>
  <si>
    <t>MARTÍN JESÚS</t>
  </si>
  <si>
    <t>martin.vasquezm@alumnos.uv.cl</t>
  </si>
  <si>
    <t>PABLO MANUEL</t>
  </si>
  <si>
    <t>pablo.vasquezr@alumnos.uv.cl</t>
  </si>
  <si>
    <t>ASTORGA</t>
  </si>
  <si>
    <t>ALONSO EDUARDO</t>
  </si>
  <si>
    <t>alonso.venegas@alumnos.uv.cl</t>
  </si>
  <si>
    <t>VERA</t>
  </si>
  <si>
    <t>SEPÚLVEDA</t>
  </si>
  <si>
    <t>ALONSO ALEJANDRO</t>
  </si>
  <si>
    <t>alonso.vera@alumnos.uv.cl</t>
  </si>
  <si>
    <t>VILLAGRÁN</t>
  </si>
  <si>
    <t>MADRID</t>
  </si>
  <si>
    <t>FRANCISCO ALEJANDRO</t>
  </si>
  <si>
    <t>francisco.villagran@alumnos.uv.cl</t>
  </si>
  <si>
    <t>VILLALOBOS</t>
  </si>
  <si>
    <t>ESPINOZA</t>
  </si>
  <si>
    <t>BRANDON ALEJANDRO</t>
  </si>
  <si>
    <t>brandon.villalobos@alumnos.uv.cl</t>
  </si>
  <si>
    <t>VIVAR</t>
  </si>
  <si>
    <t>GUZMÁN</t>
  </si>
  <si>
    <t>JOYCE DANAE</t>
  </si>
  <si>
    <t>joyce.vivar@alumnos.uv.cl</t>
  </si>
  <si>
    <t>YUIVAR</t>
  </si>
  <si>
    <t>YERKO ANDRÉS</t>
  </si>
  <si>
    <t>yerko.yuivar@alumnos.uv.cl</t>
  </si>
  <si>
    <t>ZINCKER</t>
  </si>
  <si>
    <t>LAZARU</t>
  </si>
  <si>
    <t>MAYCOL LENIK</t>
  </si>
  <si>
    <t>maycol.zincker@alumnos.uv.cl</t>
  </si>
  <si>
    <t>Pregunta 1</t>
  </si>
  <si>
    <t>Pregunta 2</t>
  </si>
  <si>
    <t>Pregunta 3</t>
  </si>
  <si>
    <t>Pregunta 4</t>
  </si>
  <si>
    <t>Pregunta 5</t>
  </si>
  <si>
    <t>Pregunta 6</t>
  </si>
  <si>
    <t>Pregunta 7</t>
  </si>
  <si>
    <t>Pregunta 8</t>
  </si>
  <si>
    <t>Pregunta 9</t>
  </si>
  <si>
    <t>Pregunta 10</t>
  </si>
  <si>
    <t>Puntaje</t>
  </si>
  <si>
    <t>Nota</t>
  </si>
  <si>
    <t>P1</t>
  </si>
  <si>
    <t>P2</t>
  </si>
  <si>
    <t>%</t>
  </si>
  <si>
    <t>Notas</t>
  </si>
  <si>
    <t>|1</t>
  </si>
  <si>
    <t>P3</t>
  </si>
  <si>
    <t>P4</t>
  </si>
  <si>
    <t>P5</t>
  </si>
  <si>
    <t>P6</t>
  </si>
  <si>
    <t>P7</t>
  </si>
  <si>
    <t>P8</t>
  </si>
  <si>
    <t>Throughput a
(Datos)</t>
  </si>
  <si>
    <t>Throughput b
(Pregunta)</t>
  </si>
  <si>
    <t>Throughput c</t>
  </si>
  <si>
    <t>Latencia A</t>
  </si>
  <si>
    <t>Latencia B</t>
  </si>
  <si>
    <t>Latencia C</t>
  </si>
  <si>
    <t>Latencia D</t>
  </si>
  <si>
    <t>Modelo Fin a Fin</t>
  </si>
  <si>
    <t>Total</t>
  </si>
  <si>
    <t>No utiliza la plantilla</t>
  </si>
  <si>
    <t>No es ordenado</t>
  </si>
  <si>
    <t>Porcenjate</t>
  </si>
  <si>
    <t>nota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</si>
</sst>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  <scheme val="minor"/>
    </font>
    <font>
      <b/>
      <sz val="12.0"/>
      <color theme="1"/>
      <name val="Calibri"/>
    </font>
    <font>
      <sz val="12.0"/>
      <color theme="1"/>
      <name val="Calibri"/>
    </font>
    <font>
      <sz val="12.0"/>
      <color rgb="FF000000"/>
      <name val="Arial"/>
    </font>
    <font>
      <sz val="12.0"/>
      <color rgb="FF000000"/>
      <name val="Calibri"/>
    </font>
    <font>
      <sz val="12.0"/>
      <color rgb="FF000000"/>
      <name val="&quot;Aptos Narrow&quot;"/>
    </font>
    <font>
      <color theme="1"/>
      <name val="Arial"/>
      <scheme val="minor"/>
    </font>
    <font>
      <color rgb="FF000000"/>
      <name val="Arial"/>
      <scheme val="minor"/>
    </font>
    <font>
      <sz val="9.0"/>
      <color rgb="FF000000"/>
      <name val="&quot;Google Sans Mono&quot;"/>
    </font>
    <font>
      <sz val="12.0"/>
      <color rgb="FF010000"/>
      <name val="Arial"/>
    </font>
    <font>
      <sz val="11.0"/>
      <color rgb="FF010000"/>
      <name val="Arial"/>
    </font>
    <font>
      <sz val="12.0"/>
      <color rgb="FFFF000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5">
    <border/>
    <border>
      <left/>
      <right/>
      <top/>
    </border>
    <border>
      <left/>
      <top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2" fillId="2" fontId="1" numFmtId="0" xfId="0" applyAlignment="1" applyBorder="1" applyFont="1">
      <alignment horizontal="center" shrinkToFit="0" vertical="center" wrapText="1"/>
    </xf>
    <xf borderId="0" fillId="0" fontId="2" numFmtId="0" xfId="0" applyAlignment="1" applyFont="1">
      <alignment shrinkToFit="0" vertical="bottom" wrapText="0"/>
    </xf>
    <xf borderId="3" fillId="0" fontId="3" numFmtId="0" xfId="0" applyAlignment="1" applyBorder="1" applyFont="1">
      <alignment horizontal="right" readingOrder="0" shrinkToFit="0" vertical="bottom" wrapText="0"/>
    </xf>
    <xf borderId="3" fillId="0" fontId="3" numFmtId="0" xfId="0" applyAlignment="1" applyBorder="1" applyFont="1">
      <alignment readingOrder="0" shrinkToFit="0" vertical="bottom" wrapText="0"/>
    </xf>
    <xf borderId="3" fillId="0" fontId="4" numFmtId="0" xfId="0" applyAlignment="1" applyBorder="1" applyFont="1">
      <alignment readingOrder="0" shrinkToFit="0" vertical="bottom" wrapText="0"/>
    </xf>
    <xf borderId="3" fillId="0" fontId="5" numFmtId="0" xfId="0" applyAlignment="1" applyBorder="1" applyFont="1">
      <alignment horizontal="right" readingOrder="0" shrinkToFit="0" vertical="bottom" wrapText="0"/>
    </xf>
    <xf borderId="3" fillId="0" fontId="5" numFmtId="0" xfId="0" applyAlignment="1" applyBorder="1" applyFont="1">
      <alignment readingOrder="0" shrinkToFit="0" vertical="bottom" wrapText="0"/>
    </xf>
    <xf borderId="3" fillId="0" fontId="2" numFmtId="0" xfId="0" applyAlignment="1" applyBorder="1" applyFont="1">
      <alignment horizontal="left" shrinkToFit="0" vertical="center" wrapText="1"/>
    </xf>
    <xf borderId="3" fillId="0" fontId="2" numFmtId="0" xfId="0" applyAlignment="1" applyBorder="1" applyFont="1">
      <alignment shrinkToFit="0" vertical="bottom" wrapText="0"/>
    </xf>
    <xf borderId="3" fillId="2" fontId="1" numFmtId="0" xfId="0" applyAlignment="1" applyBorder="1" applyFont="1">
      <alignment horizontal="center" shrinkToFit="0" vertical="center" wrapText="1"/>
    </xf>
    <xf borderId="3" fillId="2" fontId="6" numFmtId="0" xfId="0" applyAlignment="1" applyBorder="1" applyFont="1">
      <alignment readingOrder="0"/>
    </xf>
    <xf borderId="3" fillId="0" fontId="2" numFmtId="0" xfId="0" applyAlignment="1" applyBorder="1" applyFont="1">
      <alignment horizontal="center" readingOrder="0" shrinkToFit="0" vertical="center" wrapText="1"/>
    </xf>
    <xf borderId="3" fillId="0" fontId="6" numFmtId="0" xfId="0" applyAlignment="1" applyBorder="1" applyFont="1">
      <alignment readingOrder="0"/>
    </xf>
    <xf borderId="3" fillId="0" fontId="7" numFmtId="0" xfId="0" applyAlignment="1" applyBorder="1" applyFont="1">
      <alignment readingOrder="0"/>
    </xf>
    <xf borderId="3" fillId="0" fontId="6" numFmtId="0" xfId="0" applyBorder="1" applyFont="1"/>
    <xf borderId="3" fillId="3" fontId="8" numFmtId="0" xfId="0" applyAlignment="1" applyBorder="1" applyFill="1" applyFont="1">
      <alignment horizontal="left"/>
    </xf>
    <xf borderId="3" fillId="3" fontId="2" numFmtId="0" xfId="0" applyAlignment="1" applyBorder="1" applyFont="1">
      <alignment horizontal="center" readingOrder="0" shrinkToFit="0" vertical="center" wrapText="1"/>
    </xf>
    <xf borderId="3" fillId="3" fontId="6" numFmtId="0" xfId="0" applyAlignment="1" applyBorder="1" applyFont="1">
      <alignment readingOrder="0"/>
    </xf>
    <xf borderId="3" fillId="4" fontId="6" numFmtId="0" xfId="0" applyAlignment="1" applyBorder="1" applyFill="1" applyFont="1">
      <alignment readingOrder="0"/>
    </xf>
    <xf borderId="3" fillId="4" fontId="6" numFmtId="0" xfId="0" applyBorder="1" applyFont="1"/>
    <xf borderId="3" fillId="4" fontId="8" numFmtId="0" xfId="0" applyAlignment="1" applyBorder="1" applyFont="1">
      <alignment horizontal="left"/>
    </xf>
    <xf borderId="3" fillId="3" fontId="8" numFmtId="0" xfId="0" applyAlignment="1" applyBorder="1" applyFont="1">
      <alignment horizontal="left" readingOrder="0"/>
    </xf>
    <xf borderId="0" fillId="0" fontId="2" numFmtId="0" xfId="0" applyAlignment="1" applyFont="1">
      <alignment readingOrder="0" shrinkToFit="0" vertical="bottom" wrapText="0"/>
    </xf>
    <xf borderId="4" fillId="2" fontId="1" numFmtId="0" xfId="0" applyAlignment="1" applyBorder="1" applyFont="1">
      <alignment horizontal="center" shrinkToFit="0" vertical="center" wrapText="1"/>
    </xf>
    <xf borderId="4" fillId="2" fontId="1" numFmtId="0" xfId="0" applyAlignment="1" applyBorder="1" applyFont="1">
      <alignment horizontal="center" readingOrder="0" shrinkToFit="0" vertical="center" wrapText="1"/>
    </xf>
    <xf borderId="0" fillId="0" fontId="2" numFmtId="0" xfId="0" applyAlignment="1" applyFont="1">
      <alignment horizontal="center" readingOrder="0" shrinkToFit="0" vertical="center" wrapText="1"/>
    </xf>
    <xf borderId="0" fillId="3" fontId="2" numFmtId="0" xfId="0" applyAlignment="1" applyFont="1">
      <alignment readingOrder="0" shrinkToFit="0" vertical="bottom" wrapText="0"/>
    </xf>
    <xf borderId="0" fillId="0" fontId="9" numFmtId="2" xfId="0" applyAlignment="1" applyFont="1" applyNumberFormat="1">
      <alignment horizontal="center" shrinkToFit="0" vertical="bottom" wrapText="0"/>
    </xf>
    <xf borderId="0" fillId="0" fontId="10" numFmtId="0" xfId="0" applyAlignment="1" applyFont="1">
      <alignment horizontal="center" shrinkToFit="0" vertical="bottom" wrapText="0"/>
    </xf>
    <xf borderId="0" fillId="0" fontId="11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horizontal="center" shrinkToFit="0" vertical="center" wrapText="1"/>
    </xf>
    <xf borderId="0" fillId="0" fontId="4" numFmtId="0" xfId="0" applyAlignment="1" applyFont="1">
      <alignment readingOrder="0" shrinkToFit="0" vertical="bottom" wrapText="0"/>
    </xf>
    <xf borderId="0" fillId="0" fontId="9" numFmtId="0" xfId="0" applyAlignment="1" applyFont="1">
      <alignment horizontal="center" shrinkToFit="0" vertical="bottom" wrapText="0"/>
    </xf>
    <xf borderId="0" fillId="0" fontId="6" numFmtId="0" xfId="0" applyAlignment="1" applyFont="1">
      <alignment readingOrder="0"/>
    </xf>
    <xf borderId="0" fillId="0" fontId="9" numFmtId="2" xfId="0" applyAlignment="1" applyFont="1" applyNumberFormat="1">
      <alignment horizontal="center" readingOrder="0" shrinkToFit="0" vertical="bottom" wrapText="0"/>
    </xf>
  </cellXfs>
  <cellStyles count="1">
    <cellStyle xfId="0" name="Normal" builtinId="0"/>
  </cellStyles>
  <dxfs count="4">
    <dxf>
      <font>
        <color rgb="FFFF0000"/>
      </font>
      <fill>
        <patternFill patternType="solid">
          <fgColor rgb="FFFFFFFF"/>
          <bgColor rgb="FFFFFFFF"/>
        </patternFill>
      </fill>
      <border/>
    </dxf>
    <dxf>
      <font>
        <color rgb="FF0000FF"/>
      </font>
      <fill>
        <patternFill patternType="solid">
          <fgColor rgb="FFFFFFFF"/>
          <bgColor rgb="FFFFFFFF"/>
        </patternFill>
      </fill>
      <border/>
    </dxf>
    <dxf>
      <font>
        <b/>
        <color rgb="FF0000FF"/>
      </font>
      <fill>
        <patternFill patternType="solid">
          <fgColor rgb="FFFFFFFF"/>
          <bgColor rgb="FFFFFFFF"/>
        </patternFill>
      </fill>
      <border/>
    </dxf>
    <dxf>
      <font>
        <b/>
        <color rgb="FFFF0000"/>
      </font>
      <fill>
        <patternFill patternType="solid">
          <fgColor rgb="FFFFFFFF"/>
          <bgColor rgb="FFFFFF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.5"/>
    <col customWidth="1" min="2" max="2" width="11.38"/>
    <col customWidth="1" min="3" max="3" width="13.13"/>
    <col customWidth="1" min="4" max="4" width="12.38"/>
    <col customWidth="1" min="5" max="5" width="26.13"/>
    <col customWidth="1" min="6" max="6" width="40.13"/>
    <col customWidth="1" min="7" max="25" width="10.0"/>
  </cols>
  <sheetData>
    <row r="1" ht="19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ht="19.5" customHeight="1">
      <c r="A2" s="4">
        <v>1.0</v>
      </c>
      <c r="B2" s="5" t="s">
        <v>6</v>
      </c>
      <c r="C2" s="6" t="s">
        <v>7</v>
      </c>
      <c r="D2" s="6" t="s">
        <v>8</v>
      </c>
      <c r="E2" s="6" t="s">
        <v>9</v>
      </c>
      <c r="F2" s="6" t="s">
        <v>10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ht="19.5" customHeight="1">
      <c r="A3" s="7">
        <v>2.0</v>
      </c>
      <c r="B3" s="8" t="s">
        <v>11</v>
      </c>
      <c r="C3" s="6" t="s">
        <v>12</v>
      </c>
      <c r="D3" s="6" t="s">
        <v>13</v>
      </c>
      <c r="E3" s="6" t="s">
        <v>14</v>
      </c>
      <c r="F3" s="6" t="s">
        <v>15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ht="19.5" customHeight="1">
      <c r="A4" s="7">
        <v>3.0</v>
      </c>
      <c r="B4" s="8" t="s">
        <v>16</v>
      </c>
      <c r="C4" s="6" t="s">
        <v>17</v>
      </c>
      <c r="D4" s="6" t="s">
        <v>18</v>
      </c>
      <c r="E4" s="6" t="s">
        <v>19</v>
      </c>
      <c r="F4" s="6" t="s">
        <v>20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 ht="19.5" customHeight="1">
      <c r="A5" s="7">
        <v>4.0</v>
      </c>
      <c r="B5" s="8" t="s">
        <v>21</v>
      </c>
      <c r="C5" s="6" t="s">
        <v>22</v>
      </c>
      <c r="D5" s="6" t="s">
        <v>23</v>
      </c>
      <c r="E5" s="6" t="s">
        <v>24</v>
      </c>
      <c r="F5" s="6" t="s">
        <v>25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ht="19.5" customHeight="1">
      <c r="A6" s="7">
        <v>5.0</v>
      </c>
      <c r="B6" s="8" t="s">
        <v>26</v>
      </c>
      <c r="C6" s="6" t="s">
        <v>27</v>
      </c>
      <c r="D6" s="6" t="s">
        <v>28</v>
      </c>
      <c r="E6" s="6" t="s">
        <v>29</v>
      </c>
      <c r="F6" s="6" t="s">
        <v>30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 ht="19.5" customHeight="1">
      <c r="A7" s="7">
        <v>7.0</v>
      </c>
      <c r="B7" s="8" t="s">
        <v>31</v>
      </c>
      <c r="C7" s="6" t="s">
        <v>32</v>
      </c>
      <c r="D7" s="6" t="s">
        <v>33</v>
      </c>
      <c r="E7" s="6" t="s">
        <v>34</v>
      </c>
      <c r="F7" s="6" t="s">
        <v>35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 ht="19.5" customHeight="1">
      <c r="A8" s="7">
        <v>9.0</v>
      </c>
      <c r="B8" s="8" t="s">
        <v>36</v>
      </c>
      <c r="C8" s="6" t="s">
        <v>37</v>
      </c>
      <c r="D8" s="6" t="s">
        <v>38</v>
      </c>
      <c r="E8" s="6" t="s">
        <v>39</v>
      </c>
      <c r="F8" s="6" t="s">
        <v>40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 ht="19.5" customHeight="1">
      <c r="A9" s="7">
        <v>10.0</v>
      </c>
      <c r="B9" s="8" t="s">
        <v>41</v>
      </c>
      <c r="C9" s="6" t="s">
        <v>42</v>
      </c>
      <c r="D9" s="6" t="s">
        <v>43</v>
      </c>
      <c r="E9" s="6" t="s">
        <v>44</v>
      </c>
      <c r="F9" s="6" t="s">
        <v>45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 ht="19.5" customHeight="1">
      <c r="A10" s="7">
        <v>11.0</v>
      </c>
      <c r="B10" s="8" t="s">
        <v>46</v>
      </c>
      <c r="C10" s="6" t="s">
        <v>47</v>
      </c>
      <c r="D10" s="6" t="s">
        <v>48</v>
      </c>
      <c r="E10" s="6" t="s">
        <v>49</v>
      </c>
      <c r="F10" s="6" t="s">
        <v>50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 ht="19.5" customHeight="1">
      <c r="A11" s="7">
        <v>12.0</v>
      </c>
      <c r="B11" s="8" t="s">
        <v>51</v>
      </c>
      <c r="C11" s="6" t="s">
        <v>52</v>
      </c>
      <c r="D11" s="6" t="s">
        <v>53</v>
      </c>
      <c r="E11" s="6" t="s">
        <v>54</v>
      </c>
      <c r="F11" s="6" t="s">
        <v>55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 ht="19.5" customHeight="1">
      <c r="A12" s="7">
        <v>13.0</v>
      </c>
      <c r="B12" s="8" t="s">
        <v>56</v>
      </c>
      <c r="C12" s="6" t="s">
        <v>57</v>
      </c>
      <c r="D12" s="6" t="s">
        <v>58</v>
      </c>
      <c r="E12" s="6" t="s">
        <v>59</v>
      </c>
      <c r="F12" s="6" t="s">
        <v>60</v>
      </c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ht="19.5" customHeight="1">
      <c r="A13" s="7">
        <v>14.0</v>
      </c>
      <c r="B13" s="8" t="s">
        <v>61</v>
      </c>
      <c r="C13" s="6" t="s">
        <v>62</v>
      </c>
      <c r="D13" s="6" t="s">
        <v>63</v>
      </c>
      <c r="E13" s="6" t="s">
        <v>64</v>
      </c>
      <c r="F13" s="6" t="s">
        <v>65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 ht="19.5" customHeight="1">
      <c r="A14" s="7">
        <v>15.0</v>
      </c>
      <c r="B14" s="8" t="s">
        <v>66</v>
      </c>
      <c r="C14" s="6" t="s">
        <v>67</v>
      </c>
      <c r="D14" s="6" t="s">
        <v>68</v>
      </c>
      <c r="E14" s="6" t="s">
        <v>69</v>
      </c>
      <c r="F14" s="6" t="s">
        <v>70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 ht="19.5" customHeight="1">
      <c r="A15" s="7">
        <v>16.0</v>
      </c>
      <c r="B15" s="8" t="s">
        <v>71</v>
      </c>
      <c r="C15" s="6" t="s">
        <v>72</v>
      </c>
      <c r="D15" s="6" t="s">
        <v>73</v>
      </c>
      <c r="E15" s="6" t="s">
        <v>74</v>
      </c>
      <c r="F15" s="6" t="s">
        <v>75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 ht="19.5" customHeight="1">
      <c r="A16" s="7">
        <v>17.0</v>
      </c>
      <c r="B16" s="8" t="s">
        <v>76</v>
      </c>
      <c r="C16" s="6" t="s">
        <v>77</v>
      </c>
      <c r="D16" s="6" t="s">
        <v>63</v>
      </c>
      <c r="E16" s="6" t="s">
        <v>78</v>
      </c>
      <c r="F16" s="6" t="s">
        <v>79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</row>
    <row r="17" ht="19.5" customHeight="1">
      <c r="A17" s="7">
        <v>18.0</v>
      </c>
      <c r="B17" s="8" t="s">
        <v>80</v>
      </c>
      <c r="C17" s="6" t="s">
        <v>81</v>
      </c>
      <c r="D17" s="6" t="s">
        <v>82</v>
      </c>
      <c r="E17" s="6" t="s">
        <v>83</v>
      </c>
      <c r="F17" s="6" t="s">
        <v>84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 ht="19.5" customHeight="1">
      <c r="A18" s="7">
        <v>19.0</v>
      </c>
      <c r="B18" s="8" t="s">
        <v>85</v>
      </c>
      <c r="C18" s="6" t="s">
        <v>86</v>
      </c>
      <c r="D18" s="6" t="s">
        <v>87</v>
      </c>
      <c r="E18" s="6" t="s">
        <v>88</v>
      </c>
      <c r="F18" s="6" t="s">
        <v>89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</row>
    <row r="19" ht="19.5" customHeight="1">
      <c r="A19" s="7">
        <v>20.0</v>
      </c>
      <c r="B19" s="8" t="s">
        <v>90</v>
      </c>
      <c r="C19" s="6" t="s">
        <v>91</v>
      </c>
      <c r="D19" s="6" t="s">
        <v>92</v>
      </c>
      <c r="E19" s="6" t="s">
        <v>93</v>
      </c>
      <c r="F19" s="6" t="s">
        <v>94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 ht="19.5" customHeight="1">
      <c r="A20" s="7">
        <v>21.0</v>
      </c>
      <c r="B20" s="8" t="s">
        <v>95</v>
      </c>
      <c r="C20" s="6" t="s">
        <v>96</v>
      </c>
      <c r="D20" s="6" t="s">
        <v>97</v>
      </c>
      <c r="E20" s="6" t="s">
        <v>98</v>
      </c>
      <c r="F20" s="6" t="s">
        <v>99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</row>
    <row r="21" ht="19.5" customHeight="1">
      <c r="A21" s="7">
        <v>22.0</v>
      </c>
      <c r="B21" s="8" t="s">
        <v>100</v>
      </c>
      <c r="C21" s="6" t="s">
        <v>101</v>
      </c>
      <c r="D21" s="6" t="s">
        <v>102</v>
      </c>
      <c r="E21" s="6" t="s">
        <v>103</v>
      </c>
      <c r="F21" s="6" t="s">
        <v>104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 ht="19.5" customHeight="1">
      <c r="A22" s="7">
        <v>23.0</v>
      </c>
      <c r="B22" s="8" t="s">
        <v>105</v>
      </c>
      <c r="C22" s="6" t="s">
        <v>106</v>
      </c>
      <c r="D22" s="6" t="s">
        <v>107</v>
      </c>
      <c r="E22" s="6" t="s">
        <v>108</v>
      </c>
      <c r="F22" s="6" t="s">
        <v>109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 ht="19.5" customHeight="1">
      <c r="A23" s="7">
        <v>24.0</v>
      </c>
      <c r="B23" s="8" t="s">
        <v>110</v>
      </c>
      <c r="C23" s="6" t="s">
        <v>111</v>
      </c>
      <c r="D23" s="6" t="s">
        <v>112</v>
      </c>
      <c r="E23" s="6" t="s">
        <v>113</v>
      </c>
      <c r="F23" s="6" t="s">
        <v>114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 ht="19.5" customHeight="1">
      <c r="A24" s="7">
        <v>25.0</v>
      </c>
      <c r="B24" s="8" t="s">
        <v>115</v>
      </c>
      <c r="C24" s="6" t="s">
        <v>116</v>
      </c>
      <c r="D24" s="6" t="s">
        <v>117</v>
      </c>
      <c r="E24" s="6" t="s">
        <v>118</v>
      </c>
      <c r="F24" s="6" t="s">
        <v>119</v>
      </c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ht="19.5" customHeight="1">
      <c r="A25" s="7">
        <v>26.0</v>
      </c>
      <c r="B25" s="8" t="s">
        <v>120</v>
      </c>
      <c r="C25" s="6" t="s">
        <v>121</v>
      </c>
      <c r="D25" s="6" t="s">
        <v>122</v>
      </c>
      <c r="E25" s="6" t="s">
        <v>123</v>
      </c>
      <c r="F25" s="6" t="s">
        <v>124</v>
      </c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</row>
    <row r="26" ht="19.5" customHeight="1">
      <c r="A26" s="7">
        <v>27.0</v>
      </c>
      <c r="B26" s="8" t="s">
        <v>125</v>
      </c>
      <c r="C26" s="6" t="s">
        <v>126</v>
      </c>
      <c r="D26" s="6" t="s">
        <v>127</v>
      </c>
      <c r="E26" s="6" t="s">
        <v>128</v>
      </c>
      <c r="F26" s="6" t="s">
        <v>129</v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  <row r="27" ht="19.5" customHeight="1">
      <c r="A27" s="7">
        <v>28.0</v>
      </c>
      <c r="B27" s="8" t="s">
        <v>130</v>
      </c>
      <c r="C27" s="6" t="s">
        <v>131</v>
      </c>
      <c r="D27" s="6" t="s">
        <v>72</v>
      </c>
      <c r="E27" s="6" t="s">
        <v>132</v>
      </c>
      <c r="F27" s="6" t="s">
        <v>133</v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 ht="19.5" customHeight="1">
      <c r="A28" s="7">
        <v>29.0</v>
      </c>
      <c r="B28" s="8" t="s">
        <v>134</v>
      </c>
      <c r="C28" s="6" t="s">
        <v>135</v>
      </c>
      <c r="D28" s="6" t="s">
        <v>136</v>
      </c>
      <c r="E28" s="6" t="s">
        <v>137</v>
      </c>
      <c r="F28" s="6" t="s">
        <v>138</v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ht="19.5" customHeight="1">
      <c r="A29" s="7">
        <v>30.0</v>
      </c>
      <c r="B29" s="8" t="s">
        <v>139</v>
      </c>
      <c r="C29" s="6" t="s">
        <v>38</v>
      </c>
      <c r="D29" s="6" t="s">
        <v>140</v>
      </c>
      <c r="E29" s="6" t="s">
        <v>141</v>
      </c>
      <c r="F29" s="6" t="s">
        <v>142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ht="19.5" customHeight="1">
      <c r="A30" s="7">
        <v>31.0</v>
      </c>
      <c r="B30" s="8" t="s">
        <v>143</v>
      </c>
      <c r="C30" s="6" t="s">
        <v>38</v>
      </c>
      <c r="D30" s="6" t="s">
        <v>144</v>
      </c>
      <c r="E30" s="6" t="s">
        <v>145</v>
      </c>
      <c r="F30" s="6" t="s">
        <v>146</v>
      </c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ht="19.5" customHeight="1">
      <c r="A31" s="7">
        <v>32.0</v>
      </c>
      <c r="B31" s="8" t="s">
        <v>147</v>
      </c>
      <c r="C31" s="6" t="s">
        <v>148</v>
      </c>
      <c r="D31" s="6" t="s">
        <v>149</v>
      </c>
      <c r="E31" s="6" t="s">
        <v>150</v>
      </c>
      <c r="F31" s="6" t="s">
        <v>151</v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</row>
    <row r="32" ht="19.5" customHeight="1">
      <c r="A32" s="7">
        <v>33.0</v>
      </c>
      <c r="B32" s="9"/>
      <c r="C32" s="6" t="s">
        <v>152</v>
      </c>
      <c r="D32" s="6" t="s">
        <v>131</v>
      </c>
      <c r="E32" s="6" t="s">
        <v>153</v>
      </c>
      <c r="F32" s="6" t="s">
        <v>154</v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</row>
    <row r="33" ht="19.5" customHeight="1">
      <c r="A33" s="7">
        <v>34.0</v>
      </c>
      <c r="B33" s="9"/>
      <c r="C33" s="6" t="s">
        <v>155</v>
      </c>
      <c r="D33" s="6" t="s">
        <v>156</v>
      </c>
      <c r="E33" s="6" t="s">
        <v>157</v>
      </c>
      <c r="F33" s="6" t="s">
        <v>158</v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 ht="15.0" customHeight="1">
      <c r="A34" s="7">
        <v>35.0</v>
      </c>
      <c r="B34" s="10"/>
      <c r="C34" s="6" t="s">
        <v>159</v>
      </c>
      <c r="D34" s="6" t="s">
        <v>160</v>
      </c>
      <c r="E34" s="6" t="s">
        <v>161</v>
      </c>
      <c r="F34" s="6" t="s">
        <v>162</v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</row>
    <row r="35" ht="15.0" customHeight="1">
      <c r="A35" s="7">
        <v>36.0</v>
      </c>
      <c r="B35" s="10"/>
      <c r="C35" s="6" t="s">
        <v>63</v>
      </c>
      <c r="D35" s="6" t="s">
        <v>163</v>
      </c>
      <c r="E35" s="6" t="s">
        <v>164</v>
      </c>
      <c r="F35" s="6" t="s">
        <v>165</v>
      </c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 ht="15.0" customHeight="1">
      <c r="A36" s="7">
        <v>37.0</v>
      </c>
      <c r="B36" s="10"/>
      <c r="C36" s="6" t="s">
        <v>63</v>
      </c>
      <c r="D36" s="6" t="s">
        <v>166</v>
      </c>
      <c r="E36" s="6" t="s">
        <v>167</v>
      </c>
      <c r="F36" s="6" t="s">
        <v>168</v>
      </c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 ht="15.0" customHeight="1">
      <c r="A37" s="7">
        <v>38.0</v>
      </c>
      <c r="B37" s="10"/>
      <c r="C37" s="6" t="s">
        <v>63</v>
      </c>
      <c r="D37" s="6" t="s">
        <v>169</v>
      </c>
      <c r="E37" s="6" t="s">
        <v>170</v>
      </c>
      <c r="F37" s="6" t="s">
        <v>171</v>
      </c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 ht="15.0" customHeight="1">
      <c r="A38" s="7">
        <v>39.0</v>
      </c>
      <c r="B38" s="10"/>
      <c r="C38" s="6" t="s">
        <v>63</v>
      </c>
      <c r="D38" s="6" t="s">
        <v>172</v>
      </c>
      <c r="E38" s="6" t="s">
        <v>173</v>
      </c>
      <c r="F38" s="6" t="s">
        <v>174</v>
      </c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 ht="15.0" customHeight="1">
      <c r="A39" s="7">
        <v>40.0</v>
      </c>
      <c r="B39" s="10"/>
      <c r="C39" s="6" t="s">
        <v>175</v>
      </c>
      <c r="D39" s="6" t="s">
        <v>176</v>
      </c>
      <c r="E39" s="6" t="s">
        <v>177</v>
      </c>
      <c r="F39" s="6" t="s">
        <v>178</v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 ht="15.0" customHeight="1">
      <c r="A40" s="7">
        <v>41.0</v>
      </c>
      <c r="B40" s="10"/>
      <c r="C40" s="6" t="s">
        <v>179</v>
      </c>
      <c r="D40" s="6" t="s">
        <v>180</v>
      </c>
      <c r="E40" s="6" t="s">
        <v>181</v>
      </c>
      <c r="F40" s="6" t="s">
        <v>182</v>
      </c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 ht="15.0" customHeight="1">
      <c r="A41" s="7">
        <v>42.0</v>
      </c>
      <c r="B41" s="10"/>
      <c r="C41" s="6" t="s">
        <v>183</v>
      </c>
      <c r="D41" s="6" t="s">
        <v>184</v>
      </c>
      <c r="E41" s="6" t="s">
        <v>185</v>
      </c>
      <c r="F41" s="6" t="s">
        <v>186</v>
      </c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 ht="15.0" customHeight="1">
      <c r="A42" s="7">
        <v>43.0</v>
      </c>
      <c r="B42" s="10"/>
      <c r="C42" s="6" t="s">
        <v>183</v>
      </c>
      <c r="D42" s="6" t="s">
        <v>187</v>
      </c>
      <c r="E42" s="6" t="s">
        <v>188</v>
      </c>
      <c r="F42" s="6" t="s">
        <v>189</v>
      </c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>
      <c r="A43" s="7">
        <v>44.0</v>
      </c>
      <c r="B43" s="10"/>
      <c r="C43" s="6" t="s">
        <v>190</v>
      </c>
      <c r="D43" s="6" t="s">
        <v>191</v>
      </c>
      <c r="E43" s="6" t="s">
        <v>192</v>
      </c>
      <c r="F43" s="6" t="s">
        <v>193</v>
      </c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>
      <c r="A44" s="7">
        <v>45.0</v>
      </c>
      <c r="B44" s="10"/>
      <c r="C44" s="6" t="s">
        <v>194</v>
      </c>
      <c r="D44" s="6" t="s">
        <v>195</v>
      </c>
      <c r="E44" s="6" t="s">
        <v>196</v>
      </c>
      <c r="F44" s="6" t="s">
        <v>197</v>
      </c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>
      <c r="A45" s="7">
        <v>46.0</v>
      </c>
      <c r="B45" s="10"/>
      <c r="C45" s="6" t="s">
        <v>198</v>
      </c>
      <c r="D45" s="6" t="s">
        <v>199</v>
      </c>
      <c r="E45" s="6" t="s">
        <v>200</v>
      </c>
      <c r="F45" s="6" t="s">
        <v>201</v>
      </c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>
      <c r="A46" s="7">
        <v>47.0</v>
      </c>
      <c r="B46" s="10"/>
      <c r="C46" s="6" t="s">
        <v>202</v>
      </c>
      <c r="D46" s="6" t="s">
        <v>203</v>
      </c>
      <c r="E46" s="6" t="s">
        <v>204</v>
      </c>
      <c r="F46" s="6" t="s">
        <v>205</v>
      </c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>
      <c r="A47" s="7">
        <v>48.0</v>
      </c>
      <c r="B47" s="10"/>
      <c r="C47" s="6" t="s">
        <v>13</v>
      </c>
      <c r="D47" s="6" t="s">
        <v>206</v>
      </c>
      <c r="E47" s="6" t="s">
        <v>207</v>
      </c>
      <c r="F47" s="6" t="s">
        <v>208</v>
      </c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>
      <c r="A48" s="7">
        <v>49.0</v>
      </c>
      <c r="B48" s="10"/>
      <c r="C48" s="6" t="s">
        <v>209</v>
      </c>
      <c r="D48" s="6" t="s">
        <v>210</v>
      </c>
      <c r="E48" s="6" t="s">
        <v>211</v>
      </c>
      <c r="F48" s="6" t="s">
        <v>212</v>
      </c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>
      <c r="A49" s="7">
        <v>50.0</v>
      </c>
      <c r="B49" s="10"/>
      <c r="C49" s="6" t="s">
        <v>213</v>
      </c>
      <c r="D49" s="6" t="s">
        <v>214</v>
      </c>
      <c r="E49" s="6" t="s">
        <v>215</v>
      </c>
      <c r="F49" s="6" t="s">
        <v>216</v>
      </c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>
      <c r="A50" s="7">
        <v>51.0</v>
      </c>
      <c r="B50" s="10"/>
      <c r="C50" s="6" t="s">
        <v>73</v>
      </c>
      <c r="D50" s="6" t="s">
        <v>194</v>
      </c>
      <c r="E50" s="6" t="s">
        <v>217</v>
      </c>
      <c r="F50" s="6" t="s">
        <v>218</v>
      </c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>
      <c r="A51" s="7">
        <v>52.0</v>
      </c>
      <c r="B51" s="10"/>
      <c r="C51" s="6" t="s">
        <v>219</v>
      </c>
      <c r="D51" s="6" t="s">
        <v>220</v>
      </c>
      <c r="E51" s="6" t="s">
        <v>221</v>
      </c>
      <c r="F51" s="6" t="s">
        <v>222</v>
      </c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>
      <c r="A52" s="7">
        <v>53.0</v>
      </c>
      <c r="B52" s="10"/>
      <c r="C52" s="6" t="s">
        <v>223</v>
      </c>
      <c r="D52" s="6" t="s">
        <v>224</v>
      </c>
      <c r="E52" s="6" t="s">
        <v>225</v>
      </c>
      <c r="F52" s="6" t="s">
        <v>226</v>
      </c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>
      <c r="A53" s="7">
        <v>54.0</v>
      </c>
      <c r="B53" s="10"/>
      <c r="C53" s="6" t="s">
        <v>227</v>
      </c>
      <c r="D53" s="6" t="s">
        <v>112</v>
      </c>
      <c r="E53" s="6" t="s">
        <v>228</v>
      </c>
      <c r="F53" s="6" t="s">
        <v>229</v>
      </c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>
      <c r="A54" s="7">
        <v>55.0</v>
      </c>
      <c r="B54" s="10"/>
      <c r="C54" s="6" t="s">
        <v>230</v>
      </c>
      <c r="D54" s="6" t="s">
        <v>231</v>
      </c>
      <c r="E54" s="6" t="s">
        <v>232</v>
      </c>
      <c r="F54" s="6" t="s">
        <v>233</v>
      </c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>
      <c r="A55" s="7">
        <v>56.0</v>
      </c>
      <c r="B55" s="10"/>
      <c r="C55" s="6" t="s">
        <v>234</v>
      </c>
      <c r="D55" s="6" t="s">
        <v>235</v>
      </c>
      <c r="E55" s="6" t="s">
        <v>236</v>
      </c>
      <c r="F55" s="6" t="s">
        <v>237</v>
      </c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>
      <c r="A56" s="7">
        <v>57.0</v>
      </c>
      <c r="B56" s="10"/>
      <c r="C56" s="6" t="s">
        <v>82</v>
      </c>
      <c r="D56" s="6" t="s">
        <v>238</v>
      </c>
      <c r="E56" s="6" t="s">
        <v>239</v>
      </c>
      <c r="F56" s="6" t="s">
        <v>240</v>
      </c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>
      <c r="A57" s="7">
        <v>58.0</v>
      </c>
      <c r="B57" s="10"/>
      <c r="C57" s="6" t="s">
        <v>241</v>
      </c>
      <c r="D57" s="6" t="s">
        <v>242</v>
      </c>
      <c r="E57" s="6" t="s">
        <v>243</v>
      </c>
      <c r="F57" s="6" t="s">
        <v>244</v>
      </c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>
      <c r="A58" s="7">
        <v>59.0</v>
      </c>
      <c r="B58" s="10"/>
      <c r="C58" s="6" t="s">
        <v>245</v>
      </c>
      <c r="D58" s="6" t="s">
        <v>246</v>
      </c>
      <c r="E58" s="6" t="s">
        <v>247</v>
      </c>
      <c r="F58" s="6" t="s">
        <v>248</v>
      </c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>
      <c r="A59" s="7">
        <v>60.0</v>
      </c>
      <c r="B59" s="10"/>
      <c r="C59" s="6" t="s">
        <v>249</v>
      </c>
      <c r="D59" s="6" t="s">
        <v>250</v>
      </c>
      <c r="E59" s="6" t="s">
        <v>251</v>
      </c>
      <c r="F59" s="6" t="s">
        <v>252</v>
      </c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>
      <c r="A60" s="7">
        <v>61.0</v>
      </c>
      <c r="B60" s="10"/>
      <c r="C60" s="6" t="s">
        <v>253</v>
      </c>
      <c r="D60" s="6" t="s">
        <v>254</v>
      </c>
      <c r="E60" s="6" t="s">
        <v>255</v>
      </c>
      <c r="F60" s="6" t="s">
        <v>256</v>
      </c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>
      <c r="A61" s="7">
        <v>62.0</v>
      </c>
      <c r="B61" s="10"/>
      <c r="C61" s="6" t="s">
        <v>257</v>
      </c>
      <c r="D61" s="6" t="s">
        <v>258</v>
      </c>
      <c r="E61" s="6" t="s">
        <v>259</v>
      </c>
      <c r="F61" s="6" t="s">
        <v>260</v>
      </c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>
      <c r="A62" s="7">
        <v>63.0</v>
      </c>
      <c r="B62" s="10"/>
      <c r="C62" s="6" t="s">
        <v>261</v>
      </c>
      <c r="D62" s="6" t="s">
        <v>262</v>
      </c>
      <c r="E62" s="6" t="s">
        <v>263</v>
      </c>
      <c r="F62" s="6" t="s">
        <v>264</v>
      </c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>
      <c r="A63" s="7">
        <v>64.0</v>
      </c>
      <c r="B63" s="10"/>
      <c r="C63" s="6" t="s">
        <v>265</v>
      </c>
      <c r="D63" s="6" t="s">
        <v>266</v>
      </c>
      <c r="E63" s="6" t="s">
        <v>267</v>
      </c>
      <c r="F63" s="6" t="s">
        <v>268</v>
      </c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>
      <c r="A64" s="7">
        <v>65.0</v>
      </c>
      <c r="B64" s="10"/>
      <c r="C64" s="6" t="s">
        <v>269</v>
      </c>
      <c r="D64" s="6" t="s">
        <v>18</v>
      </c>
      <c r="E64" s="6" t="s">
        <v>270</v>
      </c>
      <c r="F64" s="6" t="s">
        <v>271</v>
      </c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>
      <c r="A65" s="7">
        <v>66.0</v>
      </c>
      <c r="B65" s="10"/>
      <c r="C65" s="6" t="s">
        <v>272</v>
      </c>
      <c r="D65" s="6" t="s">
        <v>184</v>
      </c>
      <c r="E65" s="6" t="s">
        <v>273</v>
      </c>
      <c r="F65" s="6" t="s">
        <v>274</v>
      </c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>
      <c r="A66" s="7">
        <v>67.0</v>
      </c>
      <c r="B66" s="10"/>
      <c r="C66" s="6" t="s">
        <v>275</v>
      </c>
      <c r="D66" s="6" t="s">
        <v>276</v>
      </c>
      <c r="E66" s="6" t="s">
        <v>277</v>
      </c>
      <c r="F66" s="6" t="s">
        <v>278</v>
      </c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>
      <c r="A67" s="7">
        <v>68.0</v>
      </c>
      <c r="B67" s="10"/>
      <c r="C67" s="6" t="s">
        <v>279</v>
      </c>
      <c r="D67" s="6" t="s">
        <v>280</v>
      </c>
      <c r="E67" s="6" t="s">
        <v>281</v>
      </c>
      <c r="F67" s="6" t="s">
        <v>282</v>
      </c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>
      <c r="A68" s="7">
        <v>69.0</v>
      </c>
      <c r="B68" s="10"/>
      <c r="C68" s="6" t="s">
        <v>279</v>
      </c>
      <c r="D68" s="6" t="s">
        <v>283</v>
      </c>
      <c r="E68" s="6" t="s">
        <v>284</v>
      </c>
      <c r="F68" s="6" t="s">
        <v>285</v>
      </c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>
      <c r="A69" s="7">
        <v>70.0</v>
      </c>
      <c r="B69" s="10"/>
      <c r="C69" s="6" t="s">
        <v>286</v>
      </c>
      <c r="D69" s="6" t="s">
        <v>96</v>
      </c>
      <c r="E69" s="6" t="s">
        <v>287</v>
      </c>
      <c r="F69" s="6" t="s">
        <v>288</v>
      </c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>
      <c r="A70" s="7">
        <v>71.0</v>
      </c>
      <c r="B70" s="10"/>
      <c r="C70" s="6" t="s">
        <v>289</v>
      </c>
      <c r="D70" s="6" t="s">
        <v>290</v>
      </c>
      <c r="E70" s="6" t="s">
        <v>291</v>
      </c>
      <c r="F70" s="6" t="s">
        <v>292</v>
      </c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>
      <c r="A71" s="7">
        <v>72.0</v>
      </c>
      <c r="B71" s="10"/>
      <c r="C71" s="6" t="s">
        <v>293</v>
      </c>
      <c r="D71" s="6" t="s">
        <v>140</v>
      </c>
      <c r="E71" s="6" t="s">
        <v>294</v>
      </c>
      <c r="F71" s="6" t="s">
        <v>295</v>
      </c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>
      <c r="A72" s="7">
        <v>73.0</v>
      </c>
      <c r="B72" s="10"/>
      <c r="C72" s="6" t="s">
        <v>296</v>
      </c>
      <c r="D72" s="6" t="s">
        <v>297</v>
      </c>
      <c r="E72" s="6" t="s">
        <v>298</v>
      </c>
      <c r="F72" s="6" t="s">
        <v>299</v>
      </c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>
      <c r="A73" s="7">
        <v>74.0</v>
      </c>
      <c r="B73" s="10"/>
      <c r="C73" s="6" t="s">
        <v>300</v>
      </c>
      <c r="D73" s="6" t="s">
        <v>301</v>
      </c>
      <c r="E73" s="6" t="s">
        <v>302</v>
      </c>
      <c r="F73" s="6" t="s">
        <v>303</v>
      </c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>
      <c r="A74" s="7">
        <v>75.0</v>
      </c>
      <c r="B74" s="10"/>
      <c r="C74" s="6" t="s">
        <v>300</v>
      </c>
      <c r="D74" s="6" t="s">
        <v>304</v>
      </c>
      <c r="E74" s="6" t="s">
        <v>305</v>
      </c>
      <c r="F74" s="6" t="s">
        <v>306</v>
      </c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>
      <c r="A75" s="7">
        <v>76.0</v>
      </c>
      <c r="B75" s="10"/>
      <c r="C75" s="6" t="s">
        <v>307</v>
      </c>
      <c r="D75" s="6" t="s">
        <v>308</v>
      </c>
      <c r="E75" s="6" t="s">
        <v>309</v>
      </c>
      <c r="F75" s="6" t="s">
        <v>310</v>
      </c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>
      <c r="A76" s="7">
        <v>77.0</v>
      </c>
      <c r="B76" s="10"/>
      <c r="C76" s="6" t="s">
        <v>311</v>
      </c>
      <c r="D76" s="6" t="s">
        <v>312</v>
      </c>
      <c r="E76" s="6" t="s">
        <v>313</v>
      </c>
      <c r="F76" s="6" t="s">
        <v>314</v>
      </c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>
      <c r="A77" s="7">
        <v>78.0</v>
      </c>
      <c r="B77" s="10"/>
      <c r="C77" s="6" t="s">
        <v>315</v>
      </c>
      <c r="D77" s="6" t="s">
        <v>316</v>
      </c>
      <c r="E77" s="6" t="s">
        <v>317</v>
      </c>
      <c r="F77" s="6" t="s">
        <v>318</v>
      </c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>
      <c r="A78" s="7">
        <v>79.0</v>
      </c>
      <c r="B78" s="10"/>
      <c r="C78" s="6" t="s">
        <v>319</v>
      </c>
      <c r="D78" s="6" t="s">
        <v>206</v>
      </c>
      <c r="E78" s="6" t="s">
        <v>320</v>
      </c>
      <c r="F78" s="6" t="s">
        <v>321</v>
      </c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>
      <c r="A79" s="7">
        <v>80.0</v>
      </c>
      <c r="B79" s="10"/>
      <c r="C79" s="6" t="s">
        <v>322</v>
      </c>
      <c r="D79" s="6" t="s">
        <v>323</v>
      </c>
      <c r="E79" s="6" t="s">
        <v>324</v>
      </c>
      <c r="F79" s="6" t="s">
        <v>325</v>
      </c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>
      <c r="A80" s="7">
        <v>81.0</v>
      </c>
      <c r="B80" s="10"/>
      <c r="C80" s="6" t="s">
        <v>326</v>
      </c>
      <c r="D80" s="6" t="s">
        <v>327</v>
      </c>
      <c r="E80" s="6" t="s">
        <v>328</v>
      </c>
      <c r="F80" s="6" t="s">
        <v>329</v>
      </c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>
      <c r="A81" s="7">
        <v>82.0</v>
      </c>
      <c r="B81" s="10"/>
      <c r="C81" s="6" t="s">
        <v>330</v>
      </c>
      <c r="D81" s="6" t="s">
        <v>68</v>
      </c>
      <c r="E81" s="6" t="s">
        <v>331</v>
      </c>
      <c r="F81" s="6" t="s">
        <v>332</v>
      </c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>
      <c r="A82" s="7">
        <v>83.0</v>
      </c>
      <c r="B82" s="10"/>
      <c r="C82" s="6" t="s">
        <v>333</v>
      </c>
      <c r="D82" s="6" t="s">
        <v>334</v>
      </c>
      <c r="E82" s="6" t="s">
        <v>335</v>
      </c>
      <c r="F82" s="6" t="s">
        <v>336</v>
      </c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>
      <c r="A83" s="7">
        <v>84.0</v>
      </c>
      <c r="B83" s="10"/>
      <c r="C83" s="6" t="s">
        <v>337</v>
      </c>
      <c r="D83" s="6" t="s">
        <v>32</v>
      </c>
      <c r="E83" s="6" t="s">
        <v>338</v>
      </c>
      <c r="F83" s="6" t="s">
        <v>339</v>
      </c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>
      <c r="A84" s="7">
        <v>85.0</v>
      </c>
      <c r="B84" s="10"/>
      <c r="C84" s="6" t="s">
        <v>337</v>
      </c>
      <c r="D84" s="6" t="s">
        <v>23</v>
      </c>
      <c r="E84" s="6" t="s">
        <v>340</v>
      </c>
      <c r="F84" s="6" t="s">
        <v>341</v>
      </c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>
      <c r="A85" s="7">
        <v>86.0</v>
      </c>
      <c r="B85" s="10"/>
      <c r="C85" s="6" t="s">
        <v>342</v>
      </c>
      <c r="D85" s="6" t="s">
        <v>343</v>
      </c>
      <c r="E85" s="6" t="s">
        <v>344</v>
      </c>
      <c r="F85" s="6" t="s">
        <v>345</v>
      </c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>
      <c r="A86" s="7">
        <v>87.0</v>
      </c>
      <c r="B86" s="10"/>
      <c r="C86" s="6" t="s">
        <v>238</v>
      </c>
      <c r="D86" s="6" t="s">
        <v>235</v>
      </c>
      <c r="E86" s="6" t="s">
        <v>346</v>
      </c>
      <c r="F86" s="6" t="s">
        <v>347</v>
      </c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>
      <c r="A87" s="7">
        <v>88.0</v>
      </c>
      <c r="B87" s="10"/>
      <c r="C87" s="6" t="s">
        <v>348</v>
      </c>
      <c r="D87" s="6" t="s">
        <v>349</v>
      </c>
      <c r="E87" s="6" t="s">
        <v>350</v>
      </c>
      <c r="F87" s="6" t="s">
        <v>351</v>
      </c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>
      <c r="A88" s="7">
        <v>89.0</v>
      </c>
      <c r="B88" s="10"/>
      <c r="C88" s="6" t="s">
        <v>352</v>
      </c>
      <c r="D88" s="6" t="s">
        <v>353</v>
      </c>
      <c r="E88" s="6" t="s">
        <v>354</v>
      </c>
      <c r="F88" s="6" t="s">
        <v>355</v>
      </c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>
      <c r="A89" s="7">
        <v>90.0</v>
      </c>
      <c r="B89" s="10"/>
      <c r="C89" s="6" t="s">
        <v>356</v>
      </c>
      <c r="D89" s="6" t="s">
        <v>357</v>
      </c>
      <c r="E89" s="6" t="s">
        <v>358</v>
      </c>
      <c r="F89" s="6" t="s">
        <v>359</v>
      </c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>
      <c r="A90" s="7">
        <v>91.0</v>
      </c>
      <c r="B90" s="10"/>
      <c r="C90" s="6" t="s">
        <v>356</v>
      </c>
      <c r="D90" s="6" t="s">
        <v>308</v>
      </c>
      <c r="E90" s="6" t="s">
        <v>360</v>
      </c>
      <c r="F90" s="6" t="s">
        <v>361</v>
      </c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>
      <c r="A91" s="7">
        <v>92.0</v>
      </c>
      <c r="B91" s="10"/>
      <c r="C91" s="6" t="s">
        <v>97</v>
      </c>
      <c r="D91" s="6" t="s">
        <v>362</v>
      </c>
      <c r="E91" s="6" t="s">
        <v>363</v>
      </c>
      <c r="F91" s="6" t="s">
        <v>364</v>
      </c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>
      <c r="A92" s="7">
        <v>93.0</v>
      </c>
      <c r="B92" s="10"/>
      <c r="C92" s="6" t="s">
        <v>365</v>
      </c>
      <c r="D92" s="6" t="s">
        <v>366</v>
      </c>
      <c r="E92" s="6" t="s">
        <v>367</v>
      </c>
      <c r="F92" s="6" t="s">
        <v>368</v>
      </c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>
      <c r="A93" s="7">
        <v>94.0</v>
      </c>
      <c r="B93" s="10"/>
      <c r="C93" s="6" t="s">
        <v>369</v>
      </c>
      <c r="D93" s="6" t="s">
        <v>370</v>
      </c>
      <c r="E93" s="6" t="s">
        <v>371</v>
      </c>
      <c r="F93" s="6" t="s">
        <v>372</v>
      </c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>
      <c r="A94" s="7">
        <v>95.0</v>
      </c>
      <c r="B94" s="10"/>
      <c r="C94" s="6" t="s">
        <v>373</v>
      </c>
      <c r="D94" s="6" t="s">
        <v>374</v>
      </c>
      <c r="E94" s="6" t="s">
        <v>375</v>
      </c>
      <c r="F94" s="6" t="s">
        <v>376</v>
      </c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>
      <c r="A95" s="7">
        <v>96.0</v>
      </c>
      <c r="B95" s="10"/>
      <c r="C95" s="6" t="s">
        <v>377</v>
      </c>
      <c r="D95" s="6" t="s">
        <v>378</v>
      </c>
      <c r="E95" s="6" t="s">
        <v>379</v>
      </c>
      <c r="F95" s="6" t="s">
        <v>380</v>
      </c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>
      <c r="A96" s="7">
        <v>97.0</v>
      </c>
      <c r="B96" s="10"/>
      <c r="C96" s="6" t="s">
        <v>381</v>
      </c>
      <c r="D96" s="6" t="s">
        <v>149</v>
      </c>
      <c r="E96" s="6" t="s">
        <v>382</v>
      </c>
      <c r="F96" s="6" t="s">
        <v>383</v>
      </c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>
      <c r="A97" s="7">
        <v>98.0</v>
      </c>
      <c r="B97" s="10"/>
      <c r="C97" s="6" t="s">
        <v>384</v>
      </c>
      <c r="D97" s="6" t="s">
        <v>385</v>
      </c>
      <c r="E97" s="6" t="s">
        <v>386</v>
      </c>
      <c r="F97" s="6" t="s">
        <v>387</v>
      </c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6" max="6" width="34.25"/>
  </cols>
  <sheetData>
    <row r="1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2" t="s">
        <v>388</v>
      </c>
      <c r="H1" s="12" t="s">
        <v>389</v>
      </c>
      <c r="I1" s="12" t="s">
        <v>390</v>
      </c>
      <c r="J1" s="12" t="s">
        <v>391</v>
      </c>
      <c r="K1" s="12" t="s">
        <v>392</v>
      </c>
      <c r="L1" s="12" t="s">
        <v>393</v>
      </c>
      <c r="M1" s="12" t="s">
        <v>394</v>
      </c>
      <c r="N1" s="12" t="s">
        <v>395</v>
      </c>
      <c r="O1" s="12" t="s">
        <v>396</v>
      </c>
      <c r="P1" s="12" t="s">
        <v>397</v>
      </c>
      <c r="Q1" s="12" t="s">
        <v>398</v>
      </c>
      <c r="R1" s="12" t="s">
        <v>399</v>
      </c>
    </row>
    <row r="2" ht="15.0" customHeight="1">
      <c r="A2" s="13">
        <f>ListadeCurso!A2</f>
        <v>1</v>
      </c>
      <c r="B2" s="13" t="str">
        <f>ListadeCurso!B2</f>
        <v>19695583-6</v>
      </c>
      <c r="C2" s="13" t="str">
        <f>ListadeCurso!C2</f>
        <v>ACEVEDO</v>
      </c>
      <c r="D2" s="13" t="str">
        <f>ListadeCurso!D2</f>
        <v>JORQUERA</v>
      </c>
      <c r="E2" s="13" t="str">
        <f>ListadeCurso!E2</f>
        <v>BENJAMÍN DAVID</v>
      </c>
      <c r="F2" s="13" t="str">
        <f>ListadeCurso!F2</f>
        <v>benjamin.acevedo@alumnos.uv.cl</v>
      </c>
      <c r="G2" s="14"/>
      <c r="H2" s="14"/>
      <c r="I2" s="14"/>
      <c r="J2" s="14"/>
      <c r="K2" s="15"/>
      <c r="L2" s="14"/>
      <c r="M2" s="14"/>
      <c r="N2" s="14"/>
      <c r="O2" s="14"/>
      <c r="P2" s="14"/>
      <c r="Q2" s="16">
        <f t="shared" ref="Q2:Q96" si="1">SUM(G2,H2,I2,J2,K2,L2,M2,N2,O2,P2)*10</f>
        <v>0</v>
      </c>
      <c r="R2" s="14">
        <f t="shared" ref="R2:R96" si="2">IF(Q2=0, 1, 
   IF(Q2=10, 1.5, 
   IF(Q2=20, 2, 
   IF(Q2=30, 2.5, 
   IF(Q2=40, 3, 
   IF(Q2=50, 3.5, 
   IF(Q2=60, 4, 
   IF(Q2=70, 4.8, 
   IF(Q2=80, 5.5, 
   IF(Q2=90, 6.3, 
   IF(Q2=100, 7, 
   "")))))))))))
</f>
        <v>1</v>
      </c>
    </row>
    <row r="3" ht="15.0" customHeight="1">
      <c r="A3" s="13">
        <f>ListadeCurso!A3</f>
        <v>2</v>
      </c>
      <c r="B3" s="13" t="str">
        <f>ListadeCurso!B3</f>
        <v>21507403-K</v>
      </c>
      <c r="C3" s="13" t="str">
        <f>ListadeCurso!C3</f>
        <v>ÁLVAREZ</v>
      </c>
      <c r="D3" s="13" t="str">
        <f>ListadeCurso!D3</f>
        <v>MALDONADO</v>
      </c>
      <c r="E3" s="13" t="str">
        <f>ListadeCurso!E3</f>
        <v>GABRIEL IGNACIO</v>
      </c>
      <c r="F3" s="13" t="str">
        <f>ListadeCurso!F3</f>
        <v>gabriel.alvarez@alumnos.uv.cl</v>
      </c>
      <c r="G3" s="14"/>
      <c r="H3" s="14"/>
      <c r="I3" s="14"/>
      <c r="J3" s="16"/>
      <c r="K3" s="16"/>
      <c r="L3" s="16"/>
      <c r="M3" s="16"/>
      <c r="N3" s="16"/>
      <c r="O3" s="16"/>
      <c r="P3" s="16"/>
      <c r="Q3" s="16">
        <f t="shared" si="1"/>
        <v>0</v>
      </c>
      <c r="R3" s="16">
        <f t="shared" si="2"/>
        <v>1</v>
      </c>
    </row>
    <row r="4" ht="15.0" customHeight="1">
      <c r="A4" s="13">
        <f>ListadeCurso!A4</f>
        <v>3</v>
      </c>
      <c r="B4" s="13" t="str">
        <f>ListadeCurso!B4</f>
        <v>14566448-9</v>
      </c>
      <c r="C4" s="13" t="str">
        <f>ListadeCurso!C4</f>
        <v>Amigo</v>
      </c>
      <c r="D4" s="13" t="str">
        <f>ListadeCurso!D4</f>
        <v>Araya</v>
      </c>
      <c r="E4" s="13" t="str">
        <f>ListadeCurso!E4</f>
        <v>Eduardo Andrés</v>
      </c>
      <c r="F4" s="13" t="str">
        <f>ListadeCurso!F4</f>
        <v>eduardo.amigo@alumnos.uv.cl</v>
      </c>
      <c r="G4" s="14"/>
      <c r="H4" s="14"/>
      <c r="I4" s="14"/>
      <c r="J4" s="16"/>
      <c r="K4" s="16"/>
      <c r="L4" s="16"/>
      <c r="M4" s="16"/>
      <c r="N4" s="16"/>
      <c r="O4" s="16"/>
      <c r="P4" s="16"/>
      <c r="Q4" s="16">
        <f t="shared" si="1"/>
        <v>0</v>
      </c>
      <c r="R4" s="17">
        <f t="shared" si="2"/>
        <v>1</v>
      </c>
    </row>
    <row r="5" ht="15.0" customHeight="1">
      <c r="A5" s="13">
        <f>ListadeCurso!A5</f>
        <v>4</v>
      </c>
      <c r="B5" s="13" t="str">
        <f>ListadeCurso!B5</f>
        <v>21830155-K</v>
      </c>
      <c r="C5" s="13" t="str">
        <f>ListadeCurso!C5</f>
        <v>ARAYA</v>
      </c>
      <c r="D5" s="13" t="str">
        <f>ListadeCurso!D5</f>
        <v>CISTERNAS</v>
      </c>
      <c r="E5" s="13" t="str">
        <f>ListadeCurso!E5</f>
        <v>ETIENNE CRISTÓBAL</v>
      </c>
      <c r="F5" s="13" t="str">
        <f>ListadeCurso!F5</f>
        <v>etienne.araya@alumnos.uv.cl</v>
      </c>
      <c r="G5" s="14">
        <v>1.0</v>
      </c>
      <c r="H5" s="14">
        <v>1.0</v>
      </c>
      <c r="I5" s="14">
        <v>0.0</v>
      </c>
      <c r="J5" s="14">
        <v>1.0</v>
      </c>
      <c r="K5" s="14">
        <v>1.0</v>
      </c>
      <c r="L5" s="14">
        <v>1.0</v>
      </c>
      <c r="M5" s="14">
        <v>1.0</v>
      </c>
      <c r="N5" s="14">
        <v>1.0</v>
      </c>
      <c r="O5" s="14">
        <v>0.0</v>
      </c>
      <c r="P5" s="14">
        <v>1.0</v>
      </c>
      <c r="Q5" s="16">
        <f t="shared" si="1"/>
        <v>80</v>
      </c>
      <c r="R5" s="17">
        <f t="shared" si="2"/>
        <v>5.5</v>
      </c>
    </row>
    <row r="6" ht="15.0" customHeight="1">
      <c r="A6" s="13">
        <f>ListadeCurso!A6</f>
        <v>5</v>
      </c>
      <c r="B6" s="13" t="str">
        <f>ListadeCurso!B6</f>
        <v>21280840-7</v>
      </c>
      <c r="C6" s="13" t="str">
        <f>ListadeCurso!C6</f>
        <v>ARMIJO</v>
      </c>
      <c r="D6" s="13" t="str">
        <f>ListadeCurso!D6</f>
        <v>VELÁSQUEZ</v>
      </c>
      <c r="E6" s="13" t="str">
        <f>ListadeCurso!E6</f>
        <v>RODRIGO IGNACIO FRANCISCO</v>
      </c>
      <c r="F6" s="13" t="str">
        <f>ListadeCurso!F6</f>
        <v>rodrigo.armijov@alumnos.uv.cl</v>
      </c>
      <c r="G6" s="14">
        <v>1.0</v>
      </c>
      <c r="H6" s="14">
        <v>1.0</v>
      </c>
      <c r="I6" s="14">
        <v>1.0</v>
      </c>
      <c r="J6" s="14">
        <v>1.0</v>
      </c>
      <c r="K6" s="14">
        <v>0.0</v>
      </c>
      <c r="L6" s="14">
        <v>1.0</v>
      </c>
      <c r="M6" s="14">
        <v>1.0</v>
      </c>
      <c r="N6" s="14">
        <v>1.0</v>
      </c>
      <c r="O6" s="14">
        <v>1.0</v>
      </c>
      <c r="P6" s="14">
        <v>1.0</v>
      </c>
      <c r="Q6" s="16">
        <f t="shared" si="1"/>
        <v>90</v>
      </c>
      <c r="R6" s="17">
        <f t="shared" si="2"/>
        <v>6.3</v>
      </c>
    </row>
    <row r="7" ht="15.0" customHeight="1">
      <c r="A7" s="13">
        <f>ListadeCurso!A7</f>
        <v>7</v>
      </c>
      <c r="B7" s="13" t="str">
        <f>ListadeCurso!B7</f>
        <v>16104843-7</v>
      </c>
      <c r="C7" s="13" t="str">
        <f>ListadeCurso!C7</f>
        <v>ASTUDILLO</v>
      </c>
      <c r="D7" s="13" t="str">
        <f>ListadeCurso!D7</f>
        <v>CASTRO</v>
      </c>
      <c r="E7" s="13" t="str">
        <f>ListadeCurso!E7</f>
        <v>JOAQUÍN ANTONIO</v>
      </c>
      <c r="F7" s="13" t="str">
        <f>ListadeCurso!F7</f>
        <v>joaquin.astudillo@alumnos.uv.cl</v>
      </c>
      <c r="G7" s="14">
        <v>1.0</v>
      </c>
      <c r="H7" s="14">
        <v>1.0</v>
      </c>
      <c r="I7" s="14">
        <v>0.0</v>
      </c>
      <c r="J7" s="14">
        <v>1.0</v>
      </c>
      <c r="K7" s="14">
        <v>0.0</v>
      </c>
      <c r="L7" s="14">
        <v>1.0</v>
      </c>
      <c r="M7" s="14">
        <v>1.0</v>
      </c>
      <c r="N7" s="14">
        <v>0.0</v>
      </c>
      <c r="O7" s="14">
        <v>1.0</v>
      </c>
      <c r="P7" s="14">
        <v>1.0</v>
      </c>
      <c r="Q7" s="16">
        <f t="shared" si="1"/>
        <v>70</v>
      </c>
      <c r="R7" s="17">
        <f t="shared" si="2"/>
        <v>4.8</v>
      </c>
    </row>
    <row r="8" ht="15.0" customHeight="1">
      <c r="A8" s="13">
        <f>ListadeCurso!A8</f>
        <v>9</v>
      </c>
      <c r="B8" s="13" t="str">
        <f>ListadeCurso!B8</f>
        <v>21434202-2</v>
      </c>
      <c r="C8" s="13" t="str">
        <f>ListadeCurso!C8</f>
        <v>BADILLA</v>
      </c>
      <c r="D8" s="13" t="str">
        <f>ListadeCurso!D8</f>
        <v>FUENTES</v>
      </c>
      <c r="E8" s="13" t="str">
        <f>ListadeCurso!E8</f>
        <v>CRISTIAN RODRIGO IGNACIO</v>
      </c>
      <c r="F8" s="13" t="str">
        <f>ListadeCurso!F8</f>
        <v>cristian.badilla@alumnos.uv.cl</v>
      </c>
      <c r="G8" s="14"/>
      <c r="H8" s="14"/>
      <c r="I8" s="14"/>
      <c r="J8" s="16"/>
      <c r="K8" s="16"/>
      <c r="L8" s="16"/>
      <c r="M8" s="16"/>
      <c r="N8" s="16"/>
      <c r="O8" s="16"/>
      <c r="P8" s="16"/>
      <c r="Q8" s="16">
        <f t="shared" si="1"/>
        <v>0</v>
      </c>
      <c r="R8" s="17">
        <f t="shared" si="2"/>
        <v>1</v>
      </c>
    </row>
    <row r="9" ht="15.0" customHeight="1">
      <c r="A9" s="13">
        <f>ListadeCurso!A9</f>
        <v>10</v>
      </c>
      <c r="B9" s="13" t="str">
        <f>ListadeCurso!B9</f>
        <v>21625630-1</v>
      </c>
      <c r="C9" s="13" t="str">
        <f>ListadeCurso!C9</f>
        <v>BARRAZA</v>
      </c>
      <c r="D9" s="13" t="str">
        <f>ListadeCurso!D9</f>
        <v>RIQUELME</v>
      </c>
      <c r="E9" s="13" t="str">
        <f>ListadeCurso!E9</f>
        <v>JUAN MARCELO</v>
      </c>
      <c r="F9" s="13" t="str">
        <f>ListadeCurso!F9</f>
        <v>juan.barraza@alumnos.uv.cl</v>
      </c>
      <c r="G9" s="14"/>
      <c r="H9" s="14"/>
      <c r="I9" s="14"/>
      <c r="J9" s="16"/>
      <c r="K9" s="16"/>
      <c r="L9" s="16"/>
      <c r="M9" s="16"/>
      <c r="N9" s="16"/>
      <c r="O9" s="16"/>
      <c r="P9" s="16"/>
      <c r="Q9" s="16">
        <f t="shared" si="1"/>
        <v>0</v>
      </c>
      <c r="R9" s="17">
        <f t="shared" si="2"/>
        <v>1</v>
      </c>
    </row>
    <row r="10" ht="15.0" customHeight="1">
      <c r="A10" s="13">
        <f>ListadeCurso!A10</f>
        <v>11</v>
      </c>
      <c r="B10" s="13" t="str">
        <f>ListadeCurso!B8</f>
        <v>21434202-2</v>
      </c>
      <c r="C10" s="13" t="str">
        <f>ListadeCurso!C10</f>
        <v>BAXMANN</v>
      </c>
      <c r="D10" s="13" t="str">
        <f>ListadeCurso!D10</f>
        <v>ROMÁN</v>
      </c>
      <c r="E10" s="13" t="str">
        <f>ListadeCurso!E10</f>
        <v>MARÍAJOSÉ</v>
      </c>
      <c r="F10" s="13" t="str">
        <f>ListadeCurso!F10</f>
        <v>mariajose.baxmann@alumnos.uv.cl</v>
      </c>
      <c r="G10" s="14">
        <v>1.0</v>
      </c>
      <c r="H10" s="14">
        <v>1.0</v>
      </c>
      <c r="I10" s="14">
        <v>1.0</v>
      </c>
      <c r="J10" s="14">
        <v>1.0</v>
      </c>
      <c r="K10" s="14">
        <v>1.0</v>
      </c>
      <c r="L10" s="14">
        <v>1.0</v>
      </c>
      <c r="M10" s="14">
        <v>1.0</v>
      </c>
      <c r="N10" s="14">
        <v>1.0</v>
      </c>
      <c r="O10" s="14">
        <v>1.0</v>
      </c>
      <c r="P10" s="14">
        <v>1.0</v>
      </c>
      <c r="Q10" s="16">
        <f t="shared" si="1"/>
        <v>100</v>
      </c>
      <c r="R10" s="17">
        <f t="shared" si="2"/>
        <v>7</v>
      </c>
    </row>
    <row r="11" ht="15.0" customHeight="1">
      <c r="A11" s="13">
        <f>ListadeCurso!A11</f>
        <v>12</v>
      </c>
      <c r="B11" s="13" t="str">
        <f>ListadeCurso!B9</f>
        <v>21625630-1</v>
      </c>
      <c r="C11" s="13" t="str">
        <f>ListadeCurso!C11</f>
        <v>BELOZO</v>
      </c>
      <c r="D11" s="13" t="str">
        <f>ListadeCurso!D11</f>
        <v>OSSANDÓN</v>
      </c>
      <c r="E11" s="13" t="str">
        <f>ListadeCurso!E11</f>
        <v>DANIEL ANDRÉS</v>
      </c>
      <c r="F11" s="13" t="str">
        <f>ListadeCurso!F11</f>
        <v>daniel.belozo@alumnos.uv.cl</v>
      </c>
      <c r="G11" s="14">
        <v>1.0</v>
      </c>
      <c r="H11" s="14">
        <v>1.0</v>
      </c>
      <c r="I11" s="14">
        <v>0.0</v>
      </c>
      <c r="J11" s="14">
        <v>1.0</v>
      </c>
      <c r="K11" s="14">
        <v>1.0</v>
      </c>
      <c r="L11" s="14">
        <v>1.0</v>
      </c>
      <c r="M11" s="14">
        <v>0.0</v>
      </c>
      <c r="N11" s="14">
        <v>0.0</v>
      </c>
      <c r="O11" s="14">
        <v>1.0</v>
      </c>
      <c r="P11" s="14">
        <v>1.0</v>
      </c>
      <c r="Q11" s="16">
        <f t="shared" si="1"/>
        <v>70</v>
      </c>
      <c r="R11" s="17">
        <f t="shared" si="2"/>
        <v>4.8</v>
      </c>
    </row>
    <row r="12" ht="15.0" customHeight="1">
      <c r="A12" s="13">
        <f>ListadeCurso!A12</f>
        <v>13</v>
      </c>
      <c r="B12" s="13" t="str">
        <f>ListadeCurso!B10</f>
        <v>20358238-2</v>
      </c>
      <c r="C12" s="13" t="str">
        <f>ListadeCurso!C12</f>
        <v>BERRÍOS</v>
      </c>
      <c r="D12" s="13" t="str">
        <f>ListadeCurso!D12</f>
        <v>GARCÍA</v>
      </c>
      <c r="E12" s="13" t="str">
        <f>ListadeCurso!E12</f>
        <v>REINALDO ANTONIO</v>
      </c>
      <c r="F12" s="13" t="str">
        <f>ListadeCurso!F12</f>
        <v>reinaldo.berrios@alumnos.uv.cl</v>
      </c>
      <c r="G12" s="14">
        <v>1.0</v>
      </c>
      <c r="H12" s="14">
        <v>1.0</v>
      </c>
      <c r="I12" s="14">
        <v>1.0</v>
      </c>
      <c r="J12" s="14">
        <v>1.0</v>
      </c>
      <c r="K12" s="14">
        <v>1.0</v>
      </c>
      <c r="L12" s="14">
        <v>1.0</v>
      </c>
      <c r="M12" s="14">
        <v>1.0</v>
      </c>
      <c r="N12" s="14">
        <v>1.0</v>
      </c>
      <c r="O12" s="14">
        <v>1.0</v>
      </c>
      <c r="P12" s="14">
        <v>1.0</v>
      </c>
      <c r="Q12" s="16">
        <f t="shared" si="1"/>
        <v>100</v>
      </c>
      <c r="R12" s="17">
        <f t="shared" si="2"/>
        <v>7</v>
      </c>
    </row>
    <row r="13" ht="15.0" customHeight="1">
      <c r="A13" s="13">
        <f>ListadeCurso!A13</f>
        <v>14</v>
      </c>
      <c r="B13" s="13" t="str">
        <f>ListadeCurso!B11</f>
        <v>26869622-9</v>
      </c>
      <c r="C13" s="13" t="str">
        <f>ListadeCurso!C13</f>
        <v>BOMBAL</v>
      </c>
      <c r="D13" s="13" t="str">
        <f>ListadeCurso!D13</f>
        <v>GONZÁLEZ</v>
      </c>
      <c r="E13" s="13" t="str">
        <f>ListadeCurso!E13</f>
        <v>DAVID IGNACIO</v>
      </c>
      <c r="F13" s="13" t="str">
        <f>ListadeCurso!F13</f>
        <v>david.bombal@alumnos.uv.cl</v>
      </c>
      <c r="G13" s="14"/>
      <c r="H13" s="14"/>
      <c r="I13" s="14"/>
      <c r="J13" s="16"/>
      <c r="K13" s="16"/>
      <c r="L13" s="16"/>
      <c r="M13" s="16"/>
      <c r="N13" s="16"/>
      <c r="O13" s="16"/>
      <c r="P13" s="16"/>
      <c r="Q13" s="16">
        <f t="shared" si="1"/>
        <v>0</v>
      </c>
      <c r="R13" s="17">
        <f t="shared" si="2"/>
        <v>1</v>
      </c>
    </row>
    <row r="14" ht="15.0" customHeight="1">
      <c r="A14" s="13">
        <f>ListadeCurso!A14</f>
        <v>15</v>
      </c>
      <c r="B14" s="13" t="str">
        <f>ListadeCurso!B12</f>
        <v>21821460-6</v>
      </c>
      <c r="C14" s="13" t="str">
        <f>ListadeCurso!C14</f>
        <v>CANALES</v>
      </c>
      <c r="D14" s="13" t="str">
        <f>ListadeCurso!D14</f>
        <v>CARVAJAL</v>
      </c>
      <c r="E14" s="13" t="str">
        <f>ListadeCurso!E14</f>
        <v>SIMÓN DIEGO</v>
      </c>
      <c r="F14" s="13" t="str">
        <f>ListadeCurso!F14</f>
        <v>simon.canales@alumnos.uv.cl</v>
      </c>
      <c r="G14" s="14"/>
      <c r="H14" s="14"/>
      <c r="I14" s="14"/>
      <c r="J14" s="16"/>
      <c r="K14" s="16"/>
      <c r="L14" s="16"/>
      <c r="M14" s="16"/>
      <c r="N14" s="16"/>
      <c r="O14" s="16"/>
      <c r="P14" s="16"/>
      <c r="Q14" s="16">
        <f t="shared" si="1"/>
        <v>0</v>
      </c>
      <c r="R14" s="17">
        <f t="shared" si="2"/>
        <v>1</v>
      </c>
    </row>
    <row r="15" ht="15.0" customHeight="1">
      <c r="A15" s="13">
        <f>ListadeCurso!A15</f>
        <v>16</v>
      </c>
      <c r="B15" s="13" t="str">
        <f>ListadeCurso!B13</f>
        <v>22753300-5</v>
      </c>
      <c r="C15" s="13" t="str">
        <f>ListadeCurso!C15</f>
        <v>CÁRCAMO</v>
      </c>
      <c r="D15" s="13" t="str">
        <f>ListadeCurso!D15</f>
        <v>MÉNDEZ</v>
      </c>
      <c r="E15" s="13" t="str">
        <f>ListadeCurso!E15</f>
        <v>BENJAMÍN ALEJANDRO</v>
      </c>
      <c r="F15" s="13" t="str">
        <f>ListadeCurso!F15</f>
        <v>benjamin.carcamo@alumnos.uv.cl</v>
      </c>
      <c r="G15" s="14"/>
      <c r="H15" s="14"/>
      <c r="I15" s="14"/>
      <c r="J15" s="16"/>
      <c r="K15" s="16"/>
      <c r="L15" s="16"/>
      <c r="M15" s="16"/>
      <c r="N15" s="16"/>
      <c r="O15" s="16"/>
      <c r="P15" s="16"/>
      <c r="Q15" s="16">
        <f t="shared" si="1"/>
        <v>0</v>
      </c>
      <c r="R15" s="17">
        <f t="shared" si="2"/>
        <v>1</v>
      </c>
    </row>
    <row r="16" ht="15.0" customHeight="1">
      <c r="A16" s="13">
        <f>ListadeCurso!A16</f>
        <v>17</v>
      </c>
      <c r="B16" s="13" t="str">
        <f>ListadeCurso!B14</f>
        <v>21704180-5</v>
      </c>
      <c r="C16" s="13" t="str">
        <f>ListadeCurso!C16</f>
        <v>CÁRDENAS</v>
      </c>
      <c r="D16" s="13" t="str">
        <f>ListadeCurso!D16</f>
        <v>GONZÁLEZ</v>
      </c>
      <c r="E16" s="13" t="str">
        <f>ListadeCurso!E16</f>
        <v>LUCAS GABRIEL</v>
      </c>
      <c r="F16" s="13" t="str">
        <f>ListadeCurso!F16</f>
        <v>lucas.cardenas@alumnos.uv.cl</v>
      </c>
      <c r="G16" s="14"/>
      <c r="H16" s="14"/>
      <c r="I16" s="14"/>
      <c r="J16" s="16"/>
      <c r="K16" s="16"/>
      <c r="L16" s="16"/>
      <c r="M16" s="16"/>
      <c r="N16" s="16"/>
      <c r="O16" s="16"/>
      <c r="P16" s="16"/>
      <c r="Q16" s="16">
        <f t="shared" si="1"/>
        <v>0</v>
      </c>
      <c r="R16" s="17">
        <f t="shared" si="2"/>
        <v>1</v>
      </c>
    </row>
    <row r="17" ht="15.0" customHeight="1">
      <c r="A17" s="13">
        <f>ListadeCurso!A17</f>
        <v>18</v>
      </c>
      <c r="B17" s="13" t="str">
        <f>ListadeCurso!B15</f>
        <v>21785639-6</v>
      </c>
      <c r="C17" s="13" t="str">
        <f>ListadeCurso!C17</f>
        <v>CARRASCO</v>
      </c>
      <c r="D17" s="13" t="str">
        <f>ListadeCurso!D17</f>
        <v>MUÑOZ</v>
      </c>
      <c r="E17" s="13" t="str">
        <f>ListadeCurso!E17</f>
        <v>MATÍAS BENJAMÍN</v>
      </c>
      <c r="F17" s="13" t="str">
        <f>ListadeCurso!F17</f>
        <v>matias.carrasco@alumnos.uv.cl</v>
      </c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>
        <f t="shared" si="1"/>
        <v>0</v>
      </c>
      <c r="R17" s="17">
        <f t="shared" si="2"/>
        <v>1</v>
      </c>
    </row>
    <row r="18" ht="15.0" customHeight="1">
      <c r="A18" s="13">
        <f>ListadeCurso!A18</f>
        <v>19</v>
      </c>
      <c r="B18" s="13" t="str">
        <f>ListadeCurso!B16</f>
        <v>21506811-0</v>
      </c>
      <c r="C18" s="13" t="str">
        <f>ListadeCurso!C18</f>
        <v>CARVACHO</v>
      </c>
      <c r="D18" s="13" t="str">
        <f>ListadeCurso!D18</f>
        <v>MONDACA</v>
      </c>
      <c r="E18" s="13" t="str">
        <f>ListadeCurso!E18</f>
        <v>GLADYS ROMINA CELESTE</v>
      </c>
      <c r="F18" s="13" t="str">
        <f>ListadeCurso!F18</f>
        <v>gladys.carvacho@alumnos.uv.cl</v>
      </c>
      <c r="G18" s="14">
        <v>1.0</v>
      </c>
      <c r="H18" s="14">
        <v>1.0</v>
      </c>
      <c r="I18" s="14">
        <v>1.0</v>
      </c>
      <c r="J18" s="14">
        <v>1.0</v>
      </c>
      <c r="K18" s="14">
        <v>1.0</v>
      </c>
      <c r="L18" s="14">
        <v>1.0</v>
      </c>
      <c r="M18" s="14">
        <v>1.0</v>
      </c>
      <c r="N18" s="14">
        <v>1.0</v>
      </c>
      <c r="O18" s="14">
        <v>1.0</v>
      </c>
      <c r="P18" s="14">
        <v>1.0</v>
      </c>
      <c r="Q18" s="16">
        <f t="shared" si="1"/>
        <v>100</v>
      </c>
      <c r="R18" s="17">
        <f t="shared" si="2"/>
        <v>7</v>
      </c>
    </row>
    <row r="19" ht="15.0" customHeight="1">
      <c r="A19" s="13">
        <f>ListadeCurso!A19</f>
        <v>20</v>
      </c>
      <c r="B19" s="13" t="str">
        <f>ListadeCurso!B17</f>
        <v>21771258-0</v>
      </c>
      <c r="C19" s="13" t="str">
        <f>ListadeCurso!C19</f>
        <v>CASAS</v>
      </c>
      <c r="D19" s="13" t="str">
        <f>ListadeCurso!D19</f>
        <v>ECHEVERRIA</v>
      </c>
      <c r="E19" s="13" t="str">
        <f>ListadeCurso!E19</f>
        <v>MAXIMILIANO ANTONIO</v>
      </c>
      <c r="F19" s="13" t="str">
        <f>ListadeCurso!F19</f>
        <v>maximiliano.casas@alumnos.uv.cl</v>
      </c>
      <c r="G19" s="14">
        <v>1.0</v>
      </c>
      <c r="H19" s="14">
        <v>1.0</v>
      </c>
      <c r="I19" s="14">
        <v>1.0</v>
      </c>
      <c r="J19" s="14">
        <v>1.0</v>
      </c>
      <c r="K19" s="14">
        <v>1.0</v>
      </c>
      <c r="L19" s="14">
        <v>1.0</v>
      </c>
      <c r="M19" s="14">
        <v>1.0</v>
      </c>
      <c r="N19" s="14">
        <v>1.0</v>
      </c>
      <c r="O19" s="14">
        <v>1.0</v>
      </c>
      <c r="P19" s="14">
        <v>1.0</v>
      </c>
      <c r="Q19" s="16">
        <f t="shared" si="1"/>
        <v>100</v>
      </c>
      <c r="R19" s="17">
        <f t="shared" si="2"/>
        <v>7</v>
      </c>
    </row>
    <row r="20" ht="15.0" customHeight="1">
      <c r="A20" s="13">
        <f>ListadeCurso!A20</f>
        <v>21</v>
      </c>
      <c r="B20" s="13" t="str">
        <f>ListadeCurso!B18</f>
        <v>21778733-5</v>
      </c>
      <c r="C20" s="13" t="str">
        <f>ListadeCurso!C20</f>
        <v>CASTILLO</v>
      </c>
      <c r="D20" s="13" t="str">
        <f>ListadeCurso!D20</f>
        <v>VENEGAS</v>
      </c>
      <c r="E20" s="13" t="str">
        <f>ListadeCurso!E20</f>
        <v>WALTER ALEXANDER</v>
      </c>
      <c r="F20" s="13" t="str">
        <f>ListadeCurso!F20</f>
        <v>walter.castillo@alumnos.uv.cl</v>
      </c>
      <c r="G20" s="14"/>
      <c r="H20" s="14"/>
      <c r="I20" s="14"/>
      <c r="J20" s="16"/>
      <c r="K20" s="16"/>
      <c r="L20" s="16"/>
      <c r="M20" s="16"/>
      <c r="N20" s="16"/>
      <c r="O20" s="16"/>
      <c r="P20" s="16"/>
      <c r="Q20" s="16">
        <f t="shared" si="1"/>
        <v>0</v>
      </c>
      <c r="R20" s="17">
        <f t="shared" si="2"/>
        <v>1</v>
      </c>
    </row>
    <row r="21" ht="15.0" customHeight="1">
      <c r="A21" s="13">
        <f>ListadeCurso!A21</f>
        <v>22</v>
      </c>
      <c r="B21" s="13" t="str">
        <f>ListadeCurso!B19</f>
        <v>21725229-6</v>
      </c>
      <c r="C21" s="13" t="str">
        <f>ListadeCurso!C21</f>
        <v>Castro</v>
      </c>
      <c r="D21" s="13" t="str">
        <f>ListadeCurso!D21</f>
        <v>Olivares</v>
      </c>
      <c r="E21" s="13" t="str">
        <f>ListadeCurso!E21</f>
        <v>Felipe Ian</v>
      </c>
      <c r="F21" s="13" t="str">
        <f>ListadeCurso!F21</f>
        <v>felipe.castroo@alumnos.uv.cl</v>
      </c>
      <c r="G21" s="14"/>
      <c r="H21" s="14"/>
      <c r="I21" s="14"/>
      <c r="J21" s="16"/>
      <c r="K21" s="16"/>
      <c r="L21" s="16"/>
      <c r="M21" s="16"/>
      <c r="N21" s="16"/>
      <c r="O21" s="16"/>
      <c r="P21" s="16"/>
      <c r="Q21" s="16">
        <f t="shared" si="1"/>
        <v>0</v>
      </c>
      <c r="R21" s="17">
        <f t="shared" si="2"/>
        <v>1</v>
      </c>
    </row>
    <row r="22" ht="15.0" customHeight="1">
      <c r="A22" s="13">
        <f>ListadeCurso!A22</f>
        <v>23</v>
      </c>
      <c r="B22" s="13" t="str">
        <f>ListadeCurso!B20</f>
        <v>21682161-0</v>
      </c>
      <c r="C22" s="13" t="str">
        <f>ListadeCurso!C22</f>
        <v>Cornejo</v>
      </c>
      <c r="D22" s="13" t="str">
        <f>ListadeCurso!D22</f>
        <v>Rivera</v>
      </c>
      <c r="E22" s="13" t="str">
        <f>ListadeCurso!E22</f>
        <v>Yoselin</v>
      </c>
      <c r="F22" s="13" t="str">
        <f>ListadeCurso!F22</f>
        <v>yoselin.cornejo@alumnos.uv.cl</v>
      </c>
      <c r="G22" s="14">
        <v>0.0</v>
      </c>
      <c r="H22" s="14">
        <v>1.0</v>
      </c>
      <c r="I22" s="14">
        <v>0.0</v>
      </c>
      <c r="J22" s="14">
        <v>1.0</v>
      </c>
      <c r="K22" s="14">
        <v>1.0</v>
      </c>
      <c r="L22" s="14">
        <v>1.0</v>
      </c>
      <c r="M22" s="14">
        <v>0.0</v>
      </c>
      <c r="N22" s="14">
        <v>1.0</v>
      </c>
      <c r="O22" s="14">
        <v>1.0</v>
      </c>
      <c r="P22" s="14">
        <v>1.0</v>
      </c>
      <c r="Q22" s="16">
        <f t="shared" si="1"/>
        <v>70</v>
      </c>
      <c r="R22" s="17">
        <f t="shared" si="2"/>
        <v>4.8</v>
      </c>
    </row>
    <row r="23" ht="15.0" customHeight="1">
      <c r="A23" s="13">
        <f>ListadeCurso!A23</f>
        <v>24</v>
      </c>
      <c r="B23" s="13" t="str">
        <f>ListadeCurso!B21</f>
        <v>21685858-1</v>
      </c>
      <c r="C23" s="13" t="str">
        <f>ListadeCurso!C23</f>
        <v>CORNEJO</v>
      </c>
      <c r="D23" s="13" t="str">
        <f>ListadeCurso!D23</f>
        <v>SILVA</v>
      </c>
      <c r="E23" s="13" t="str">
        <f>ListadeCurso!E23</f>
        <v>FABIÁN ALEXIS</v>
      </c>
      <c r="F23" s="13" t="str">
        <f>ListadeCurso!F23</f>
        <v>fabian.cornejo@alumnos.uv.cl</v>
      </c>
      <c r="G23" s="14">
        <v>1.0</v>
      </c>
      <c r="H23" s="14">
        <v>0.0</v>
      </c>
      <c r="I23" s="14">
        <v>1.0</v>
      </c>
      <c r="J23" s="14">
        <v>0.0</v>
      </c>
      <c r="K23" s="14">
        <v>0.0</v>
      </c>
      <c r="L23" s="14">
        <v>1.0</v>
      </c>
      <c r="M23" s="14">
        <v>1.0</v>
      </c>
      <c r="N23" s="14">
        <v>1.0</v>
      </c>
      <c r="O23" s="14">
        <v>0.0</v>
      </c>
      <c r="P23" s="14">
        <v>0.0</v>
      </c>
      <c r="Q23" s="16">
        <f t="shared" si="1"/>
        <v>50</v>
      </c>
      <c r="R23" s="17">
        <f t="shared" si="2"/>
        <v>3.5</v>
      </c>
    </row>
    <row r="24" ht="15.0" customHeight="1">
      <c r="A24" s="13">
        <f>ListadeCurso!A24</f>
        <v>25</v>
      </c>
      <c r="B24" s="13" t="str">
        <f>ListadeCurso!B22</f>
        <v>21757575-3</v>
      </c>
      <c r="C24" s="13" t="str">
        <f>ListadeCurso!C24</f>
        <v>CRUCES</v>
      </c>
      <c r="D24" s="13" t="str">
        <f>ListadeCurso!D24</f>
        <v>COLLAO</v>
      </c>
      <c r="E24" s="13" t="str">
        <f>ListadeCurso!E24</f>
        <v>VICENTE ANTONIO</v>
      </c>
      <c r="F24" s="13" t="str">
        <f>ListadeCurso!F24</f>
        <v>vicente.cruces@alumnos.uv.cl</v>
      </c>
      <c r="G24" s="14">
        <v>0.0</v>
      </c>
      <c r="H24" s="14">
        <v>1.0</v>
      </c>
      <c r="I24" s="14">
        <v>0.0</v>
      </c>
      <c r="J24" s="14">
        <v>0.0</v>
      </c>
      <c r="K24" s="14">
        <v>0.0</v>
      </c>
      <c r="L24" s="14">
        <v>1.0</v>
      </c>
      <c r="M24" s="14">
        <v>1.0</v>
      </c>
      <c r="N24" s="14">
        <v>1.0</v>
      </c>
      <c r="O24" s="14">
        <v>0.0</v>
      </c>
      <c r="P24" s="14">
        <v>0.0</v>
      </c>
      <c r="Q24" s="16">
        <f t="shared" si="1"/>
        <v>40</v>
      </c>
      <c r="R24" s="17">
        <f t="shared" si="2"/>
        <v>3</v>
      </c>
    </row>
    <row r="25" ht="15.0" customHeight="1">
      <c r="A25" s="13">
        <f>ListadeCurso!A25</f>
        <v>26</v>
      </c>
      <c r="B25" s="13" t="str">
        <f>ListadeCurso!B23</f>
        <v>21665053-0</v>
      </c>
      <c r="C25" s="13" t="str">
        <f>ListadeCurso!C25</f>
        <v>Díaz</v>
      </c>
      <c r="D25" s="13" t="str">
        <f>ListadeCurso!D25</f>
        <v>Pulgar</v>
      </c>
      <c r="E25" s="13" t="str">
        <f>ListadeCurso!E25</f>
        <v>Constanza Romina</v>
      </c>
      <c r="F25" s="13" t="str">
        <f>ListadeCurso!F25</f>
        <v>constanza.diazpu@alumnos.uv.cl</v>
      </c>
      <c r="G25" s="14">
        <v>1.0</v>
      </c>
      <c r="H25" s="14">
        <v>0.0</v>
      </c>
      <c r="I25" s="14">
        <v>0.0</v>
      </c>
      <c r="J25" s="14">
        <v>1.0</v>
      </c>
      <c r="K25" s="14">
        <v>1.0</v>
      </c>
      <c r="L25" s="14">
        <v>1.0</v>
      </c>
      <c r="M25" s="14">
        <v>1.0</v>
      </c>
      <c r="N25" s="14">
        <v>1.0</v>
      </c>
      <c r="O25" s="14">
        <v>1.0</v>
      </c>
      <c r="P25" s="14">
        <v>1.0</v>
      </c>
      <c r="Q25" s="16">
        <f t="shared" si="1"/>
        <v>80</v>
      </c>
      <c r="R25" s="17">
        <f t="shared" si="2"/>
        <v>5.5</v>
      </c>
    </row>
    <row r="26" ht="15.0" customHeight="1">
      <c r="A26" s="13">
        <f>ListadeCurso!A26</f>
        <v>27</v>
      </c>
      <c r="B26" s="13" t="str">
        <f>ListadeCurso!B24</f>
        <v>21685044-0</v>
      </c>
      <c r="C26" s="13" t="str">
        <f>ListadeCurso!C26</f>
        <v>Duran</v>
      </c>
      <c r="D26" s="13" t="str">
        <f>ListadeCurso!D26</f>
        <v>Aracena</v>
      </c>
      <c r="E26" s="13" t="str">
        <f>ListadeCurso!E26</f>
        <v>Juan Ignacio</v>
      </c>
      <c r="F26" s="13" t="str">
        <f>ListadeCurso!F26</f>
        <v>juan.durana@alumnos.uv.cl</v>
      </c>
      <c r="G26" s="14">
        <v>1.0</v>
      </c>
      <c r="H26" s="14">
        <v>1.0</v>
      </c>
      <c r="I26" s="14">
        <v>1.0</v>
      </c>
      <c r="J26" s="14">
        <v>1.0</v>
      </c>
      <c r="K26" s="14">
        <v>0.0</v>
      </c>
      <c r="L26" s="14">
        <v>1.0</v>
      </c>
      <c r="M26" s="14">
        <v>1.0</v>
      </c>
      <c r="N26" s="14">
        <v>1.0</v>
      </c>
      <c r="O26" s="14">
        <v>1.0</v>
      </c>
      <c r="P26" s="14">
        <v>0.0</v>
      </c>
      <c r="Q26" s="16">
        <f t="shared" si="1"/>
        <v>80</v>
      </c>
      <c r="R26" s="17">
        <f t="shared" si="2"/>
        <v>5.5</v>
      </c>
    </row>
    <row r="27" ht="15.0" customHeight="1">
      <c r="A27" s="13">
        <f>ListadeCurso!A27</f>
        <v>28</v>
      </c>
      <c r="B27" s="13" t="str">
        <f>ListadeCurso!B25</f>
        <v>21759254-2</v>
      </c>
      <c r="C27" s="13" t="str">
        <f>ListadeCurso!C27</f>
        <v>FERNÁNDEZ</v>
      </c>
      <c r="D27" s="13" t="str">
        <f>ListadeCurso!D27</f>
        <v>CÁRCAMO</v>
      </c>
      <c r="E27" s="13" t="str">
        <f>ListadeCurso!E27</f>
        <v>DIEGO ANTONIO</v>
      </c>
      <c r="F27" s="13" t="str">
        <f>ListadeCurso!F27</f>
        <v>diego.fernandezc@alumnos.uv.cl</v>
      </c>
      <c r="G27" s="14"/>
      <c r="H27" s="14"/>
      <c r="I27" s="14"/>
      <c r="J27" s="16"/>
      <c r="K27" s="16"/>
      <c r="L27" s="16"/>
      <c r="M27" s="16"/>
      <c r="N27" s="16"/>
      <c r="O27" s="16"/>
      <c r="P27" s="16"/>
      <c r="Q27" s="16">
        <f t="shared" si="1"/>
        <v>0</v>
      </c>
      <c r="R27" s="17">
        <f t="shared" si="2"/>
        <v>1</v>
      </c>
    </row>
    <row r="28" ht="15.0" customHeight="1">
      <c r="A28" s="13">
        <f>ListadeCurso!A28</f>
        <v>29</v>
      </c>
      <c r="B28" s="13" t="str">
        <f>ListadeCurso!B26</f>
        <v>21867008-3</v>
      </c>
      <c r="C28" s="13" t="str">
        <f>ListadeCurso!C28</f>
        <v>FLORES</v>
      </c>
      <c r="D28" s="13" t="str">
        <f>ListadeCurso!D28</f>
        <v>CALDERÓN</v>
      </c>
      <c r="E28" s="13" t="str">
        <f>ListadeCurso!E28</f>
        <v>NICOLÁS IGNACIO</v>
      </c>
      <c r="F28" s="13" t="str">
        <f>ListadeCurso!F28</f>
        <v>nicolas.floresca@alumnos.uv.cl</v>
      </c>
      <c r="G28" s="14">
        <v>1.0</v>
      </c>
      <c r="H28" s="14">
        <v>1.0</v>
      </c>
      <c r="I28" s="14">
        <v>1.0</v>
      </c>
      <c r="J28" s="14">
        <v>1.0</v>
      </c>
      <c r="K28" s="14">
        <v>1.0</v>
      </c>
      <c r="L28" s="14">
        <v>1.0</v>
      </c>
      <c r="M28" s="14">
        <v>0.0</v>
      </c>
      <c r="N28" s="14">
        <v>1.0</v>
      </c>
      <c r="O28" s="14">
        <v>0.0</v>
      </c>
      <c r="P28" s="14">
        <v>0.0</v>
      </c>
      <c r="Q28" s="16">
        <f t="shared" si="1"/>
        <v>70</v>
      </c>
      <c r="R28" s="17">
        <f t="shared" si="2"/>
        <v>4.8</v>
      </c>
    </row>
    <row r="29" ht="15.0" customHeight="1">
      <c r="A29" s="13">
        <f>ListadeCurso!A29</f>
        <v>30</v>
      </c>
      <c r="B29" s="13" t="str">
        <f>ListadeCurso!B27</f>
        <v>19193536-5</v>
      </c>
      <c r="C29" s="13" t="str">
        <f>ListadeCurso!C29</f>
        <v>FUENTES</v>
      </c>
      <c r="D29" s="13" t="str">
        <f>ListadeCurso!D29</f>
        <v>PIZARRO</v>
      </c>
      <c r="E29" s="13" t="str">
        <f>ListadeCurso!E29</f>
        <v>FERNANDA ANDREA</v>
      </c>
      <c r="F29" s="13" t="str">
        <f>ListadeCurso!F29</f>
        <v>fernanda.fuentesp@alumnos.uv.cl</v>
      </c>
      <c r="G29" s="14">
        <v>1.0</v>
      </c>
      <c r="H29" s="14">
        <v>1.0</v>
      </c>
      <c r="I29" s="14">
        <v>1.0</v>
      </c>
      <c r="J29" s="14">
        <v>1.0</v>
      </c>
      <c r="K29" s="14">
        <v>1.0</v>
      </c>
      <c r="L29" s="14">
        <v>1.0</v>
      </c>
      <c r="M29" s="14">
        <v>1.0</v>
      </c>
      <c r="N29" s="14">
        <v>1.0</v>
      </c>
      <c r="O29" s="14">
        <v>1.0</v>
      </c>
      <c r="P29" s="14">
        <v>1.0</v>
      </c>
      <c r="Q29" s="16">
        <f t="shared" si="1"/>
        <v>100</v>
      </c>
      <c r="R29" s="17">
        <f t="shared" si="2"/>
        <v>7</v>
      </c>
    </row>
    <row r="30" ht="15.0" customHeight="1">
      <c r="A30" s="13">
        <f>ListadeCurso!A30</f>
        <v>31</v>
      </c>
      <c r="B30" s="13" t="str">
        <f>ListadeCurso!B28</f>
        <v>21854361-8</v>
      </c>
      <c r="C30" s="13" t="str">
        <f>ListadeCurso!C30</f>
        <v>FUENTES</v>
      </c>
      <c r="D30" s="13" t="str">
        <f>ListadeCurso!D30</f>
        <v>RÍOS</v>
      </c>
      <c r="E30" s="13" t="str">
        <f>ListadeCurso!E30</f>
        <v>SEBASTIÁN RODRIGO</v>
      </c>
      <c r="F30" s="13" t="str">
        <f>ListadeCurso!F30</f>
        <v>sebastian.fuentesri@alumnos.uv.cl</v>
      </c>
      <c r="G30" s="14"/>
      <c r="H30" s="14"/>
      <c r="I30" s="14"/>
      <c r="J30" s="16"/>
      <c r="K30" s="16"/>
      <c r="L30" s="16"/>
      <c r="M30" s="16"/>
      <c r="N30" s="16"/>
      <c r="O30" s="16"/>
      <c r="P30" s="16"/>
      <c r="Q30" s="16">
        <f t="shared" si="1"/>
        <v>0</v>
      </c>
      <c r="R30" s="17">
        <f t="shared" si="2"/>
        <v>1</v>
      </c>
    </row>
    <row r="31" ht="15.0" customHeight="1">
      <c r="A31" s="13">
        <f>ListadeCurso!A31</f>
        <v>32</v>
      </c>
      <c r="B31" s="13" t="str">
        <f>ListadeCurso!B29</f>
        <v>25714131-4</v>
      </c>
      <c r="C31" s="13" t="str">
        <f>ListadeCurso!C31</f>
        <v>GAETE</v>
      </c>
      <c r="D31" s="13" t="str">
        <f>ListadeCurso!D31</f>
        <v>CONCHA</v>
      </c>
      <c r="E31" s="13" t="str">
        <f>ListadeCurso!E31</f>
        <v>CARLOS ALFREDO BENJAMÍN</v>
      </c>
      <c r="F31" s="13" t="str">
        <f>ListadeCurso!F31</f>
        <v>carlos.gaete@alumnos.uv.cl</v>
      </c>
      <c r="G31" s="14">
        <v>1.0</v>
      </c>
      <c r="H31" s="14">
        <v>1.0</v>
      </c>
      <c r="I31" s="14">
        <v>1.0</v>
      </c>
      <c r="J31" s="14">
        <v>1.0</v>
      </c>
      <c r="K31" s="14">
        <v>1.0</v>
      </c>
      <c r="L31" s="14">
        <v>1.0</v>
      </c>
      <c r="M31" s="14">
        <v>1.0</v>
      </c>
      <c r="N31" s="14">
        <v>1.0</v>
      </c>
      <c r="O31" s="14">
        <v>1.0</v>
      </c>
      <c r="P31" s="14">
        <v>1.0</v>
      </c>
      <c r="Q31" s="16">
        <f t="shared" si="1"/>
        <v>100</v>
      </c>
      <c r="R31" s="17">
        <f t="shared" si="2"/>
        <v>7</v>
      </c>
    </row>
    <row r="32" ht="15.0" customHeight="1">
      <c r="A32" s="13">
        <f>ListadeCurso!A32</f>
        <v>33</v>
      </c>
      <c r="B32" s="13" t="str">
        <f>ListadeCurso!B30</f>
        <v>21522313-2</v>
      </c>
      <c r="C32" s="13" t="str">
        <f>ListadeCurso!C32</f>
        <v>GÁLVEZ</v>
      </c>
      <c r="D32" s="13" t="str">
        <f>ListadeCurso!D32</f>
        <v>FERNÁNDEZ</v>
      </c>
      <c r="E32" s="13" t="str">
        <f>ListadeCurso!E32</f>
        <v>ALLAN AARON</v>
      </c>
      <c r="F32" s="13" t="str">
        <f>ListadeCurso!F32</f>
        <v>allan.galvez@alumnos.uv.cl</v>
      </c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>
        <f t="shared" si="1"/>
        <v>0</v>
      </c>
      <c r="R32" s="17">
        <f t="shared" si="2"/>
        <v>1</v>
      </c>
    </row>
    <row r="33" ht="15.0" customHeight="1">
      <c r="A33" s="13">
        <f>ListadeCurso!A33</f>
        <v>34</v>
      </c>
      <c r="B33" s="13" t="str">
        <f>ListadeCurso!B31</f>
        <v>21770546-0</v>
      </c>
      <c r="C33" s="13" t="str">
        <f>ListadeCurso!C33</f>
        <v>GANZ</v>
      </c>
      <c r="D33" s="13" t="str">
        <f>ListadeCurso!D33</f>
        <v>INZULZA</v>
      </c>
      <c r="E33" s="13" t="str">
        <f>ListadeCurso!E33</f>
        <v>DIETRICH WOLFGANG</v>
      </c>
      <c r="F33" s="13" t="str">
        <f>ListadeCurso!F33</f>
        <v>dietrich.ganz@alumnos.uv.cl</v>
      </c>
      <c r="G33" s="14">
        <v>1.0</v>
      </c>
      <c r="H33" s="14">
        <v>1.0</v>
      </c>
      <c r="I33" s="14">
        <v>0.0</v>
      </c>
      <c r="J33" s="14">
        <v>1.0</v>
      </c>
      <c r="K33" s="14">
        <v>0.0</v>
      </c>
      <c r="L33" s="14">
        <v>1.0</v>
      </c>
      <c r="M33" s="14">
        <v>1.0</v>
      </c>
      <c r="N33" s="14">
        <v>0.0</v>
      </c>
      <c r="O33" s="14">
        <v>1.0</v>
      </c>
      <c r="P33" s="14">
        <v>0.0</v>
      </c>
      <c r="Q33" s="16">
        <f t="shared" si="1"/>
        <v>60</v>
      </c>
      <c r="R33" s="17">
        <f t="shared" si="2"/>
        <v>4</v>
      </c>
    </row>
    <row r="34" ht="15.0" customHeight="1">
      <c r="A34" s="13">
        <f>ListadeCurso!A34</f>
        <v>35</v>
      </c>
      <c r="B34" s="13" t="str">
        <f>ListadeCurso!B32</f>
        <v/>
      </c>
      <c r="C34" s="13" t="str">
        <f>ListadeCurso!C34</f>
        <v>GIL</v>
      </c>
      <c r="D34" s="13" t="str">
        <f>ListadeCurso!D34</f>
        <v>OTALVAREZ</v>
      </c>
      <c r="E34" s="13" t="str">
        <f>ListadeCurso!E34</f>
        <v>RICARDO ANDRES</v>
      </c>
      <c r="F34" s="13" t="str">
        <f>ListadeCurso!F34</f>
        <v>ricardo.gil@alumnos.uv.cl</v>
      </c>
      <c r="G34" s="14"/>
      <c r="H34" s="14"/>
      <c r="I34" s="14"/>
      <c r="J34" s="16"/>
      <c r="K34" s="16"/>
      <c r="L34" s="16"/>
      <c r="M34" s="16"/>
      <c r="N34" s="16"/>
      <c r="O34" s="16"/>
      <c r="P34" s="16"/>
      <c r="Q34" s="16">
        <f t="shared" si="1"/>
        <v>0</v>
      </c>
      <c r="R34" s="17">
        <f t="shared" si="2"/>
        <v>1</v>
      </c>
    </row>
    <row r="35" ht="15.0" customHeight="1">
      <c r="A35" s="13">
        <f>ListadeCurso!A35</f>
        <v>36</v>
      </c>
      <c r="B35" s="13" t="str">
        <f>ListadeCurso!B33</f>
        <v/>
      </c>
      <c r="C35" s="13" t="str">
        <f>ListadeCurso!C35</f>
        <v>GONZÁLEZ</v>
      </c>
      <c r="D35" s="13" t="str">
        <f>ListadeCurso!D35</f>
        <v>GUERRA</v>
      </c>
      <c r="E35" s="13" t="str">
        <f>ListadeCurso!E35</f>
        <v>BENJAMÍN IGNACIO</v>
      </c>
      <c r="F35" s="13" t="str">
        <f>ListadeCurso!F35</f>
        <v>benjamin.gonzalezg@alumnos.uv.cl</v>
      </c>
      <c r="G35" s="14">
        <v>1.0</v>
      </c>
      <c r="H35" s="14">
        <v>0.0</v>
      </c>
      <c r="I35" s="14">
        <v>0.0</v>
      </c>
      <c r="J35" s="14">
        <v>0.0</v>
      </c>
      <c r="K35" s="14">
        <v>0.0</v>
      </c>
      <c r="L35" s="14">
        <v>1.0</v>
      </c>
      <c r="M35" s="14">
        <v>1.0</v>
      </c>
      <c r="N35" s="14">
        <v>0.0</v>
      </c>
      <c r="O35" s="14">
        <v>1.0</v>
      </c>
      <c r="P35" s="14">
        <v>1.0</v>
      </c>
      <c r="Q35" s="16">
        <f t="shared" si="1"/>
        <v>50</v>
      </c>
      <c r="R35" s="17">
        <f t="shared" si="2"/>
        <v>3.5</v>
      </c>
    </row>
    <row r="36" ht="15.0" customHeight="1">
      <c r="A36" s="13">
        <f>ListadeCurso!A36</f>
        <v>37</v>
      </c>
      <c r="B36" s="13" t="str">
        <f>ListadeCurso!B34</f>
        <v/>
      </c>
      <c r="C36" s="13" t="str">
        <f>ListadeCurso!C36</f>
        <v>GONZÁLEZ</v>
      </c>
      <c r="D36" s="13" t="str">
        <f>ListadeCurso!D36</f>
        <v>LEÓN</v>
      </c>
      <c r="E36" s="13" t="str">
        <f>ListadeCurso!E36</f>
        <v>GABRIEL NICOLÁS</v>
      </c>
      <c r="F36" s="13" t="str">
        <f>ListadeCurso!F36</f>
        <v>gabriel.gonzalezl@alumnos.uv.cl</v>
      </c>
      <c r="G36" s="14"/>
      <c r="H36" s="14"/>
      <c r="I36" s="14"/>
      <c r="J36" s="16"/>
      <c r="K36" s="16"/>
      <c r="L36" s="16"/>
      <c r="M36" s="16"/>
      <c r="N36" s="16"/>
      <c r="O36" s="16"/>
      <c r="P36" s="16"/>
      <c r="Q36" s="16">
        <f t="shared" si="1"/>
        <v>0</v>
      </c>
      <c r="R36" s="17">
        <f t="shared" si="2"/>
        <v>1</v>
      </c>
    </row>
    <row r="37" ht="15.0" customHeight="1">
      <c r="A37" s="13">
        <f>ListadeCurso!A37</f>
        <v>38</v>
      </c>
      <c r="B37" s="13" t="str">
        <f>ListadeCurso!B35</f>
        <v/>
      </c>
      <c r="C37" s="13" t="str">
        <f>ListadeCurso!C37</f>
        <v>GONZÁLEZ</v>
      </c>
      <c r="D37" s="13" t="str">
        <f>ListadeCurso!D37</f>
        <v>LUKE</v>
      </c>
      <c r="E37" s="13" t="str">
        <f>ListadeCurso!E37</f>
        <v>BRUNO</v>
      </c>
      <c r="F37" s="13" t="str">
        <f>ListadeCurso!F37</f>
        <v>bruno.gonzalez@alumnos.uv.cl</v>
      </c>
      <c r="G37" s="14"/>
      <c r="H37" s="14"/>
      <c r="I37" s="14"/>
      <c r="J37" s="16"/>
      <c r="K37" s="16"/>
      <c r="L37" s="16"/>
      <c r="M37" s="16"/>
      <c r="N37" s="16"/>
      <c r="O37" s="16"/>
      <c r="P37" s="16"/>
      <c r="Q37" s="16">
        <f t="shared" si="1"/>
        <v>0</v>
      </c>
      <c r="R37" s="17">
        <f t="shared" si="2"/>
        <v>1</v>
      </c>
    </row>
    <row r="38" ht="15.0" customHeight="1">
      <c r="A38" s="13">
        <f>ListadeCurso!A38</f>
        <v>39</v>
      </c>
      <c r="B38" s="13" t="str">
        <f>ListadeCurso!B36</f>
        <v/>
      </c>
      <c r="C38" s="13" t="str">
        <f>ListadeCurso!C38</f>
        <v>GONZÁLEZ</v>
      </c>
      <c r="D38" s="13" t="str">
        <f>ListadeCurso!D38</f>
        <v>PÉREZ</v>
      </c>
      <c r="E38" s="13" t="str">
        <f>ListadeCurso!E38</f>
        <v>CARLOS DANIEL</v>
      </c>
      <c r="F38" s="13" t="str">
        <f>ListadeCurso!F38</f>
        <v>carlos.gonzalezp@alumnos.uv.cl</v>
      </c>
      <c r="G38" s="14">
        <v>0.0</v>
      </c>
      <c r="H38" s="14">
        <v>1.0</v>
      </c>
      <c r="I38" s="14">
        <v>0.0</v>
      </c>
      <c r="J38" s="14">
        <v>1.0</v>
      </c>
      <c r="K38" s="14">
        <v>1.0</v>
      </c>
      <c r="L38" s="14">
        <v>1.0</v>
      </c>
      <c r="M38" s="14">
        <v>0.0</v>
      </c>
      <c r="N38" s="14">
        <v>1.0</v>
      </c>
      <c r="O38" s="14">
        <v>1.0</v>
      </c>
      <c r="P38" s="14">
        <v>1.0</v>
      </c>
      <c r="Q38" s="16">
        <f t="shared" si="1"/>
        <v>70</v>
      </c>
      <c r="R38" s="17">
        <f t="shared" si="2"/>
        <v>4.8</v>
      </c>
    </row>
    <row r="39" ht="15.0" customHeight="1">
      <c r="A39" s="13">
        <f>ListadeCurso!A39</f>
        <v>40</v>
      </c>
      <c r="B39" s="13" t="str">
        <f>ListadeCurso!B37</f>
        <v/>
      </c>
      <c r="C39" s="13" t="str">
        <f>ListadeCurso!C39</f>
        <v>Grossi</v>
      </c>
      <c r="D39" s="13" t="str">
        <f>ListadeCurso!D39</f>
        <v>Garate</v>
      </c>
      <c r="E39" s="13" t="str">
        <f>ListadeCurso!E39</f>
        <v>Italo</v>
      </c>
      <c r="F39" s="13" t="str">
        <f>ListadeCurso!F39</f>
        <v>italo.grossi@alumnos.uv.cl</v>
      </c>
      <c r="G39" s="14">
        <v>1.0</v>
      </c>
      <c r="H39" s="14">
        <v>1.0</v>
      </c>
      <c r="I39" s="14">
        <v>1.0</v>
      </c>
      <c r="J39" s="14">
        <v>1.0</v>
      </c>
      <c r="K39" s="14">
        <v>1.0</v>
      </c>
      <c r="L39" s="14">
        <v>1.0</v>
      </c>
      <c r="M39" s="14">
        <v>1.0</v>
      </c>
      <c r="N39" s="14">
        <v>1.0</v>
      </c>
      <c r="O39" s="14">
        <v>1.0</v>
      </c>
      <c r="P39" s="14">
        <v>1.0</v>
      </c>
      <c r="Q39" s="16">
        <f t="shared" si="1"/>
        <v>100</v>
      </c>
      <c r="R39" s="17">
        <f t="shared" si="2"/>
        <v>7</v>
      </c>
    </row>
    <row r="40" ht="15.0" customHeight="1">
      <c r="A40" s="13">
        <f>ListadeCurso!A40</f>
        <v>41</v>
      </c>
      <c r="B40" s="13" t="str">
        <f>ListadeCurso!B38</f>
        <v/>
      </c>
      <c r="C40" s="13" t="str">
        <f>ListadeCurso!C40</f>
        <v>GUERRERO</v>
      </c>
      <c r="D40" s="13" t="str">
        <f>ListadeCurso!D40</f>
        <v>GÓMEZ</v>
      </c>
      <c r="E40" s="13" t="str">
        <f>ListadeCurso!E40</f>
        <v>IGNACIO ANDRÉS</v>
      </c>
      <c r="F40" s="13" t="str">
        <f>ListadeCurso!F40</f>
        <v>ignacio.guerrero@alumnos.uv.cl</v>
      </c>
      <c r="G40" s="14">
        <v>1.0</v>
      </c>
      <c r="H40" s="14">
        <v>1.0</v>
      </c>
      <c r="I40" s="14">
        <v>1.0</v>
      </c>
      <c r="J40" s="14">
        <v>1.0</v>
      </c>
      <c r="K40" s="14">
        <v>1.0</v>
      </c>
      <c r="L40" s="14">
        <v>1.0</v>
      </c>
      <c r="M40" s="14">
        <v>1.0</v>
      </c>
      <c r="N40" s="14">
        <v>0.0</v>
      </c>
      <c r="O40" s="14">
        <v>1.0</v>
      </c>
      <c r="P40" s="14">
        <v>1.0</v>
      </c>
      <c r="Q40" s="16">
        <f t="shared" si="1"/>
        <v>90</v>
      </c>
      <c r="R40" s="17">
        <f t="shared" si="2"/>
        <v>6.3</v>
      </c>
    </row>
    <row r="41" ht="15.0" customHeight="1">
      <c r="A41" s="13">
        <f>ListadeCurso!A41</f>
        <v>42</v>
      </c>
      <c r="B41" s="13" t="str">
        <f>ListadeCurso!B39</f>
        <v/>
      </c>
      <c r="C41" s="13" t="str">
        <f>ListadeCurso!C41</f>
        <v>HERNÁNDEZ</v>
      </c>
      <c r="D41" s="13" t="str">
        <f>ListadeCurso!D41</f>
        <v>GALLARDO</v>
      </c>
      <c r="E41" s="13" t="str">
        <f>ListadeCurso!E41</f>
        <v>BASTHIAN IGNACIO</v>
      </c>
      <c r="F41" s="13" t="str">
        <f>ListadeCurso!F41</f>
        <v>basthian.hernandez@alumnos.uv.cl</v>
      </c>
      <c r="G41" s="14">
        <v>1.0</v>
      </c>
      <c r="H41" s="14">
        <v>1.0</v>
      </c>
      <c r="I41" s="14">
        <v>1.0</v>
      </c>
      <c r="J41" s="14">
        <v>1.0</v>
      </c>
      <c r="K41" s="14">
        <v>0.0</v>
      </c>
      <c r="L41" s="14">
        <v>1.0</v>
      </c>
      <c r="M41" s="14">
        <v>1.0</v>
      </c>
      <c r="N41" s="14">
        <v>0.0</v>
      </c>
      <c r="O41" s="14">
        <v>0.0</v>
      </c>
      <c r="P41" s="14">
        <v>1.0</v>
      </c>
      <c r="Q41" s="16">
        <f t="shared" si="1"/>
        <v>70</v>
      </c>
      <c r="R41" s="17">
        <f t="shared" si="2"/>
        <v>4.8</v>
      </c>
    </row>
    <row r="42" ht="15.0" customHeight="1">
      <c r="A42" s="13">
        <f>ListadeCurso!A42</f>
        <v>43</v>
      </c>
      <c r="B42" s="13" t="str">
        <f>ListadeCurso!B40</f>
        <v/>
      </c>
      <c r="C42" s="13" t="str">
        <f>ListadeCurso!C42</f>
        <v>HERNÁNDEZ</v>
      </c>
      <c r="D42" s="13" t="str">
        <f>ListadeCurso!D42</f>
        <v>OLEA</v>
      </c>
      <c r="E42" s="13" t="str">
        <f>ListadeCurso!E42</f>
        <v>JOSÉ IGNACIO</v>
      </c>
      <c r="F42" s="13" t="str">
        <f>ListadeCurso!F42</f>
        <v>jose.hernandez@alumnos.uv.cl</v>
      </c>
      <c r="G42" s="14">
        <v>1.0</v>
      </c>
      <c r="H42" s="14">
        <v>1.0</v>
      </c>
      <c r="I42" s="14">
        <v>1.0</v>
      </c>
      <c r="J42" s="14">
        <v>1.0</v>
      </c>
      <c r="K42" s="14">
        <v>0.0</v>
      </c>
      <c r="L42" s="14">
        <v>1.0</v>
      </c>
      <c r="M42" s="14">
        <v>1.0</v>
      </c>
      <c r="N42" s="14">
        <v>1.0</v>
      </c>
      <c r="O42" s="14">
        <v>1.0</v>
      </c>
      <c r="P42" s="14">
        <v>0.0</v>
      </c>
      <c r="Q42" s="16">
        <f t="shared" si="1"/>
        <v>80</v>
      </c>
      <c r="R42" s="17">
        <f t="shared" si="2"/>
        <v>5.5</v>
      </c>
    </row>
    <row r="43" ht="15.0" customHeight="1">
      <c r="A43" s="13">
        <f>ListadeCurso!A43</f>
        <v>44</v>
      </c>
      <c r="B43" s="13" t="str">
        <f>ListadeCurso!B41</f>
        <v/>
      </c>
      <c r="C43" s="13" t="str">
        <f>ListadeCurso!C43</f>
        <v>Herrera</v>
      </c>
      <c r="D43" s="13" t="str">
        <f>ListadeCurso!D43</f>
        <v>Leonardini</v>
      </c>
      <c r="E43" s="13" t="str">
        <f>ListadeCurso!E43</f>
        <v>Renato Antonio</v>
      </c>
      <c r="F43" s="13" t="str">
        <f>ListadeCurso!F43</f>
        <v>renato.herrera@alumnos.uv.cl</v>
      </c>
      <c r="G43" s="14"/>
      <c r="H43" s="14"/>
      <c r="I43" s="14"/>
      <c r="J43" s="16"/>
      <c r="K43" s="16"/>
      <c r="L43" s="16"/>
      <c r="M43" s="16"/>
      <c r="N43" s="16"/>
      <c r="O43" s="16"/>
      <c r="P43" s="16"/>
      <c r="Q43" s="16">
        <f t="shared" si="1"/>
        <v>0</v>
      </c>
      <c r="R43" s="17">
        <f t="shared" si="2"/>
        <v>1</v>
      </c>
    </row>
    <row r="44" ht="15.0" customHeight="1">
      <c r="A44" s="13">
        <f>ListadeCurso!A44</f>
        <v>45</v>
      </c>
      <c r="B44" s="13" t="str">
        <f>ListadeCurso!B42</f>
        <v/>
      </c>
      <c r="C44" s="13" t="str">
        <f>ListadeCurso!C44</f>
        <v>HERRERA</v>
      </c>
      <c r="D44" s="13" t="str">
        <f>ListadeCurso!D44</f>
        <v>OSORIO</v>
      </c>
      <c r="E44" s="13">
        <v>0.0</v>
      </c>
      <c r="F44" s="13" t="str">
        <f>ListadeCurso!F44</f>
        <v>gabriela.herrerao@alumnos.uv.cl</v>
      </c>
      <c r="G44" s="14"/>
      <c r="H44" s="14"/>
      <c r="I44" s="14"/>
      <c r="J44" s="16"/>
      <c r="K44" s="16"/>
      <c r="L44" s="16"/>
      <c r="M44" s="16"/>
      <c r="N44" s="16"/>
      <c r="O44" s="16"/>
      <c r="P44" s="16"/>
      <c r="Q44" s="16">
        <f t="shared" si="1"/>
        <v>0</v>
      </c>
      <c r="R44" s="17">
        <f t="shared" si="2"/>
        <v>1</v>
      </c>
    </row>
    <row r="45" ht="15.0" customHeight="1">
      <c r="A45" s="13">
        <f>ListadeCurso!A45</f>
        <v>46</v>
      </c>
      <c r="B45" s="13" t="str">
        <f>ListadeCurso!B43</f>
        <v/>
      </c>
      <c r="C45" s="13" t="str">
        <f>ListadeCurso!C45</f>
        <v>JERIA</v>
      </c>
      <c r="D45" s="13" t="str">
        <f>ListadeCurso!D45</f>
        <v>DONAIRE</v>
      </c>
      <c r="E45" s="13" t="str">
        <f>ListadeCurso!E45</f>
        <v>PEDRO JOSÉ</v>
      </c>
      <c r="F45" s="13" t="str">
        <f>ListadeCurso!F45</f>
        <v>pedro.jeria@alumnos.uv.cl</v>
      </c>
      <c r="G45" s="14"/>
      <c r="H45" s="14"/>
      <c r="I45" s="14"/>
      <c r="J45" s="16"/>
      <c r="K45" s="16"/>
      <c r="L45" s="16"/>
      <c r="M45" s="16"/>
      <c r="N45" s="16"/>
      <c r="O45" s="16"/>
      <c r="P45" s="16"/>
      <c r="Q45" s="16">
        <f t="shared" si="1"/>
        <v>0</v>
      </c>
      <c r="R45" s="17">
        <f t="shared" si="2"/>
        <v>1</v>
      </c>
    </row>
    <row r="46" ht="15.0" customHeight="1">
      <c r="A46" s="13">
        <f>ListadeCurso!A46</f>
        <v>47</v>
      </c>
      <c r="B46" s="13" t="str">
        <f>ListadeCurso!B44</f>
        <v/>
      </c>
      <c r="C46" s="13" t="str">
        <f>ListadeCurso!C46</f>
        <v>LAGOS</v>
      </c>
      <c r="D46" s="13" t="str">
        <f>ListadeCurso!D46</f>
        <v>MORENO</v>
      </c>
      <c r="E46" s="13" t="str">
        <f>ListadeCurso!E46</f>
        <v>NIKOLAS RONALDO</v>
      </c>
      <c r="F46" s="13" t="str">
        <f>ListadeCurso!F46</f>
        <v>nikolas.lagos@alumnos.uv.cl</v>
      </c>
      <c r="G46" s="14">
        <v>1.0</v>
      </c>
      <c r="H46" s="14">
        <v>1.0</v>
      </c>
      <c r="I46" s="14">
        <v>1.0</v>
      </c>
      <c r="J46" s="14">
        <v>1.0</v>
      </c>
      <c r="K46" s="14">
        <v>1.0</v>
      </c>
      <c r="L46" s="14">
        <v>1.0</v>
      </c>
      <c r="M46" s="14">
        <v>1.0</v>
      </c>
      <c r="N46" s="14">
        <v>1.0</v>
      </c>
      <c r="O46" s="14">
        <v>1.0</v>
      </c>
      <c r="P46" s="14">
        <v>1.0</v>
      </c>
      <c r="Q46" s="16">
        <f t="shared" si="1"/>
        <v>100</v>
      </c>
      <c r="R46" s="17">
        <f t="shared" si="2"/>
        <v>7</v>
      </c>
    </row>
    <row r="47" ht="15.0" customHeight="1">
      <c r="A47" s="13">
        <f>ListadeCurso!A47</f>
        <v>48</v>
      </c>
      <c r="B47" s="13" t="str">
        <f>ListadeCurso!B45</f>
        <v/>
      </c>
      <c r="C47" s="13" t="str">
        <f>ListadeCurso!C47</f>
        <v>MALDONADO</v>
      </c>
      <c r="D47" s="13" t="str">
        <f>ListadeCurso!D47</f>
        <v>NÚÑEZ</v>
      </c>
      <c r="E47" s="13" t="str">
        <f>ListadeCurso!E47</f>
        <v>BENJAMÍN ANTONIO</v>
      </c>
      <c r="F47" s="13" t="str">
        <f>ListadeCurso!F47</f>
        <v>benjamin.maldonadon@alumnos.uv.cl</v>
      </c>
      <c r="G47" s="14"/>
      <c r="H47" s="14"/>
      <c r="I47" s="14"/>
      <c r="J47" s="16"/>
      <c r="K47" s="16"/>
      <c r="L47" s="16"/>
      <c r="M47" s="16"/>
      <c r="N47" s="16"/>
      <c r="O47" s="16"/>
      <c r="P47" s="16"/>
      <c r="Q47" s="16">
        <f t="shared" si="1"/>
        <v>0</v>
      </c>
      <c r="R47" s="17">
        <f t="shared" si="2"/>
        <v>1</v>
      </c>
    </row>
    <row r="48" ht="15.0" customHeight="1">
      <c r="A48" s="13">
        <f>ListadeCurso!A48</f>
        <v>49</v>
      </c>
      <c r="B48" s="13" t="str">
        <f>ListadeCurso!B46</f>
        <v/>
      </c>
      <c r="C48" s="13" t="str">
        <f>ListadeCurso!C48</f>
        <v>MARTÍNEZ</v>
      </c>
      <c r="D48" s="13" t="str">
        <f>ListadeCurso!D48</f>
        <v>ARAVENA</v>
      </c>
      <c r="E48" s="13" t="str">
        <f>ListadeCurso!E48</f>
        <v>JOAQUIN ANDRÉS</v>
      </c>
      <c r="F48" s="13" t="str">
        <f>ListadeCurso!F48</f>
        <v>joaquin.martinez@alumnos.uv.cl</v>
      </c>
      <c r="G48" s="14">
        <v>1.0</v>
      </c>
      <c r="H48" s="14">
        <v>1.0</v>
      </c>
      <c r="I48" s="14">
        <v>0.0</v>
      </c>
      <c r="J48" s="14">
        <v>1.0</v>
      </c>
      <c r="K48" s="14">
        <v>1.0</v>
      </c>
      <c r="L48" s="14">
        <v>1.0</v>
      </c>
      <c r="M48" s="14">
        <v>1.0</v>
      </c>
      <c r="N48" s="14">
        <v>1.0</v>
      </c>
      <c r="O48" s="14">
        <v>0.0</v>
      </c>
      <c r="P48" s="14">
        <v>1.0</v>
      </c>
      <c r="Q48" s="16">
        <f t="shared" si="1"/>
        <v>80</v>
      </c>
      <c r="R48" s="17">
        <f t="shared" si="2"/>
        <v>5.5</v>
      </c>
    </row>
    <row r="49" ht="15.0" customHeight="1">
      <c r="A49" s="13">
        <f>ListadeCurso!A49</f>
        <v>50</v>
      </c>
      <c r="B49" s="13" t="str">
        <f>ListadeCurso!B47</f>
        <v/>
      </c>
      <c r="C49" s="13" t="str">
        <f>ListadeCurso!C49</f>
        <v>Medina</v>
      </c>
      <c r="D49" s="13" t="str">
        <f>ListadeCurso!D49</f>
        <v>Valenzuela</v>
      </c>
      <c r="E49" s="13" t="str">
        <f>ListadeCurso!E49</f>
        <v>Pablo Gabriel</v>
      </c>
      <c r="F49" s="13" t="str">
        <f>ListadeCurso!F49</f>
        <v>pablo.medina@alumnos.uv.cl</v>
      </c>
      <c r="G49" s="14"/>
      <c r="H49" s="14"/>
      <c r="I49" s="14"/>
      <c r="J49" s="16"/>
      <c r="K49" s="16"/>
      <c r="L49" s="16"/>
      <c r="M49" s="16"/>
      <c r="N49" s="16"/>
      <c r="O49" s="16"/>
      <c r="P49" s="16"/>
      <c r="Q49" s="16">
        <f t="shared" si="1"/>
        <v>0</v>
      </c>
      <c r="R49" s="17">
        <f t="shared" si="2"/>
        <v>1</v>
      </c>
    </row>
    <row r="50" ht="15.0" customHeight="1">
      <c r="A50" s="13">
        <f>ListadeCurso!A50</f>
        <v>51</v>
      </c>
      <c r="B50" s="13" t="str">
        <f>ListadeCurso!B48</f>
        <v/>
      </c>
      <c r="C50" s="13" t="str">
        <f>ListadeCurso!C50</f>
        <v>MÉNDEZ</v>
      </c>
      <c r="D50" s="13" t="str">
        <f>ListadeCurso!D50</f>
        <v>HERRERA</v>
      </c>
      <c r="E50" s="13" t="str">
        <f>ListadeCurso!E50</f>
        <v>MARTÍN LEONARDO</v>
      </c>
      <c r="F50" s="13" t="str">
        <f>ListadeCurso!F50</f>
        <v>martin.mendez@alumnos.uv.cl</v>
      </c>
      <c r="G50" s="14"/>
      <c r="H50" s="14"/>
      <c r="I50" s="14"/>
      <c r="J50" s="16"/>
      <c r="K50" s="16"/>
      <c r="L50" s="16"/>
      <c r="M50" s="16"/>
      <c r="N50" s="16"/>
      <c r="O50" s="16"/>
      <c r="P50" s="16"/>
      <c r="Q50" s="16">
        <f t="shared" si="1"/>
        <v>0</v>
      </c>
      <c r="R50" s="17">
        <f t="shared" si="2"/>
        <v>1</v>
      </c>
    </row>
    <row r="51" ht="15.0" customHeight="1">
      <c r="A51" s="13">
        <f>ListadeCurso!A51</f>
        <v>52</v>
      </c>
      <c r="B51" s="13" t="str">
        <f>ListadeCurso!B49</f>
        <v/>
      </c>
      <c r="C51" s="13" t="str">
        <f>ListadeCurso!C51</f>
        <v>MEYER</v>
      </c>
      <c r="D51" s="13" t="str">
        <f>ListadeCurso!D51</f>
        <v>RIVERO</v>
      </c>
      <c r="E51" s="13" t="str">
        <f>ListadeCurso!E51</f>
        <v>FRANCISCA ANTONIA</v>
      </c>
      <c r="F51" s="13" t="str">
        <f>ListadeCurso!F51</f>
        <v>francisca.meyer@alumnos.uv.cl</v>
      </c>
      <c r="G51" s="14">
        <v>1.0</v>
      </c>
      <c r="H51" s="14">
        <v>0.0</v>
      </c>
      <c r="I51" s="14">
        <v>0.0</v>
      </c>
      <c r="J51" s="14">
        <v>1.0</v>
      </c>
      <c r="K51" s="14">
        <v>1.0</v>
      </c>
      <c r="L51" s="14">
        <v>1.0</v>
      </c>
      <c r="M51" s="14">
        <v>1.0</v>
      </c>
      <c r="N51" s="14">
        <v>1.0</v>
      </c>
      <c r="O51" s="14">
        <v>1.0</v>
      </c>
      <c r="P51" s="14">
        <v>0.0</v>
      </c>
      <c r="Q51" s="16">
        <f t="shared" si="1"/>
        <v>70</v>
      </c>
      <c r="R51" s="17">
        <f t="shared" si="2"/>
        <v>4.8</v>
      </c>
    </row>
    <row r="52" ht="15.0" customHeight="1">
      <c r="A52" s="13">
        <f>ListadeCurso!A52</f>
        <v>53</v>
      </c>
      <c r="B52" s="13" t="str">
        <f>ListadeCurso!B50</f>
        <v/>
      </c>
      <c r="C52" s="13" t="str">
        <f>ListadeCurso!C52</f>
        <v>molina</v>
      </c>
      <c r="D52" s="13" t="str">
        <f>ListadeCurso!D52</f>
        <v>vargas</v>
      </c>
      <c r="E52" s="13" t="str">
        <f>ListadeCurso!E52</f>
        <v>joaquin</v>
      </c>
      <c r="F52" s="13" t="str">
        <f>ListadeCurso!F52</f>
        <v>joaquin.molina@alumnos.uv.cl</v>
      </c>
      <c r="G52" s="14"/>
      <c r="H52" s="14"/>
      <c r="I52" s="14"/>
      <c r="J52" s="16"/>
      <c r="K52" s="16"/>
      <c r="L52" s="16"/>
      <c r="M52" s="16"/>
      <c r="N52" s="16"/>
      <c r="O52" s="16"/>
      <c r="P52" s="16"/>
      <c r="Q52" s="16">
        <f t="shared" si="1"/>
        <v>0</v>
      </c>
      <c r="R52" s="17">
        <f t="shared" si="2"/>
        <v>1</v>
      </c>
    </row>
    <row r="53" ht="15.0" customHeight="1">
      <c r="A53" s="13">
        <f>ListadeCurso!A53</f>
        <v>54</v>
      </c>
      <c r="B53" s="13" t="str">
        <f>ListadeCurso!B51</f>
        <v/>
      </c>
      <c r="C53" s="13" t="str">
        <f>ListadeCurso!C53</f>
        <v>MONTENEGRO</v>
      </c>
      <c r="D53" s="13" t="str">
        <f>ListadeCurso!D53</f>
        <v>SILVA</v>
      </c>
      <c r="E53" s="13" t="str">
        <f>ListadeCurso!E53</f>
        <v>MARCELO IGNACIO</v>
      </c>
      <c r="F53" s="13" t="str">
        <f>ListadeCurso!F53</f>
        <v>marcelo.montenegro@alumnos.uv.cl</v>
      </c>
      <c r="G53" s="14">
        <v>1.0</v>
      </c>
      <c r="H53" s="14">
        <v>1.0</v>
      </c>
      <c r="I53" s="14">
        <v>1.0</v>
      </c>
      <c r="J53" s="14">
        <v>1.0</v>
      </c>
      <c r="K53" s="14">
        <v>1.0</v>
      </c>
      <c r="L53" s="14">
        <v>1.0</v>
      </c>
      <c r="M53" s="14">
        <v>1.0</v>
      </c>
      <c r="N53" s="14">
        <v>1.0</v>
      </c>
      <c r="O53" s="14">
        <v>1.0</v>
      </c>
      <c r="P53" s="14">
        <v>1.0</v>
      </c>
      <c r="Q53" s="16">
        <f t="shared" si="1"/>
        <v>100</v>
      </c>
      <c r="R53" s="17">
        <f t="shared" si="2"/>
        <v>7</v>
      </c>
    </row>
    <row r="54" ht="15.0" customHeight="1">
      <c r="A54" s="13">
        <f>ListadeCurso!A54</f>
        <v>55</v>
      </c>
      <c r="B54" s="13" t="str">
        <f>ListadeCurso!B52</f>
        <v/>
      </c>
      <c r="C54" s="13" t="str">
        <f>ListadeCurso!C54</f>
        <v>Montero</v>
      </c>
      <c r="D54" s="13" t="str">
        <f>ListadeCurso!D54</f>
        <v>Vásquez</v>
      </c>
      <c r="E54" s="13" t="str">
        <f>ListadeCurso!E54</f>
        <v>Stefanny Jeannet</v>
      </c>
      <c r="F54" s="13" t="str">
        <f>ListadeCurso!F54</f>
        <v>stefanny.montero@alumnos.uv.cl</v>
      </c>
      <c r="G54" s="14">
        <v>0.0</v>
      </c>
      <c r="H54" s="14">
        <v>1.0</v>
      </c>
      <c r="I54" s="14">
        <v>0.0</v>
      </c>
      <c r="J54" s="14">
        <v>1.0</v>
      </c>
      <c r="K54" s="14">
        <v>1.0</v>
      </c>
      <c r="L54" s="14">
        <v>1.0</v>
      </c>
      <c r="M54" s="14">
        <v>0.0</v>
      </c>
      <c r="N54" s="14">
        <v>1.0</v>
      </c>
      <c r="O54" s="14">
        <v>1.0</v>
      </c>
      <c r="P54" s="14">
        <v>1.0</v>
      </c>
      <c r="Q54" s="16">
        <f t="shared" si="1"/>
        <v>70</v>
      </c>
      <c r="R54" s="17">
        <f t="shared" si="2"/>
        <v>4.8</v>
      </c>
    </row>
    <row r="55" ht="15.0" customHeight="1">
      <c r="A55" s="13">
        <f>ListadeCurso!A55</f>
        <v>56</v>
      </c>
      <c r="B55" s="13" t="str">
        <f>ListadeCurso!B53</f>
        <v/>
      </c>
      <c r="C55" s="13" t="str">
        <f>ListadeCurso!C55</f>
        <v>MORAGA</v>
      </c>
      <c r="D55" s="13" t="str">
        <f>ListadeCurso!D55</f>
        <v>DÍAZ</v>
      </c>
      <c r="E55" s="13" t="str">
        <f>ListadeCurso!E55</f>
        <v>FRANKO ALONSO</v>
      </c>
      <c r="F55" s="13" t="str">
        <f>ListadeCurso!F55</f>
        <v>franko.moraga@alumnos.uv.cl</v>
      </c>
      <c r="G55" s="14"/>
      <c r="H55" s="14"/>
      <c r="I55" s="14"/>
      <c r="J55" s="16"/>
      <c r="K55" s="16"/>
      <c r="L55" s="16"/>
      <c r="M55" s="16"/>
      <c r="N55" s="16"/>
      <c r="O55" s="16"/>
      <c r="P55" s="16"/>
      <c r="Q55" s="16">
        <f t="shared" si="1"/>
        <v>0</v>
      </c>
      <c r="R55" s="17">
        <f t="shared" si="2"/>
        <v>1</v>
      </c>
    </row>
    <row r="56" ht="15.0" customHeight="1">
      <c r="A56" s="13">
        <f>ListadeCurso!A56</f>
        <v>57</v>
      </c>
      <c r="B56" s="13" t="str">
        <f>ListadeCurso!B54</f>
        <v/>
      </c>
      <c r="C56" s="13" t="str">
        <f>ListadeCurso!C56</f>
        <v>MUÑOZ</v>
      </c>
      <c r="D56" s="13" t="str">
        <f>ListadeCurso!D56</f>
        <v>TORRES</v>
      </c>
      <c r="E56" s="13" t="str">
        <f>ListadeCurso!E56</f>
        <v>RICARDO MANUEL</v>
      </c>
      <c r="F56" s="13" t="str">
        <f>ListadeCurso!F56</f>
        <v>ricardo.munoz@alumnos.uv.cl</v>
      </c>
      <c r="G56" s="14"/>
      <c r="H56" s="14"/>
      <c r="I56" s="14"/>
      <c r="J56" s="16"/>
      <c r="K56" s="16"/>
      <c r="L56" s="16"/>
      <c r="M56" s="16"/>
      <c r="N56" s="16"/>
      <c r="O56" s="16"/>
      <c r="P56" s="16"/>
      <c r="Q56" s="16">
        <f t="shared" si="1"/>
        <v>0</v>
      </c>
      <c r="R56" s="17">
        <f t="shared" si="2"/>
        <v>1</v>
      </c>
    </row>
    <row r="57" ht="15.0" customHeight="1">
      <c r="A57" s="13">
        <f>ListadeCurso!A57</f>
        <v>58</v>
      </c>
      <c r="B57" s="13" t="str">
        <f>ListadeCurso!B55</f>
        <v/>
      </c>
      <c r="C57" s="13" t="str">
        <f>ListadeCurso!C57</f>
        <v>NAVARRO</v>
      </c>
      <c r="D57" s="13" t="str">
        <f>ListadeCurso!D57</f>
        <v>CONTRERAS</v>
      </c>
      <c r="E57" s="13" t="str">
        <f>ListadeCurso!E57</f>
        <v>DAMIÁN ELÍAS</v>
      </c>
      <c r="F57" s="13" t="str">
        <f>ListadeCurso!F57</f>
        <v>damian.navarro@alumnos.uv.cl</v>
      </c>
      <c r="G57" s="14">
        <v>1.0</v>
      </c>
      <c r="H57" s="14">
        <v>0.0</v>
      </c>
      <c r="I57" s="14">
        <v>1.0</v>
      </c>
      <c r="J57" s="14">
        <v>0.0</v>
      </c>
      <c r="K57" s="14">
        <v>0.0</v>
      </c>
      <c r="L57" s="14">
        <v>0.0</v>
      </c>
      <c r="M57" s="14">
        <v>1.0</v>
      </c>
      <c r="N57" s="14">
        <v>0.0</v>
      </c>
      <c r="O57" s="14">
        <v>0.0</v>
      </c>
      <c r="P57" s="14">
        <v>1.0</v>
      </c>
      <c r="Q57" s="16">
        <f t="shared" si="1"/>
        <v>40</v>
      </c>
      <c r="R57" s="17">
        <f t="shared" si="2"/>
        <v>3</v>
      </c>
    </row>
    <row r="58" ht="15.0" customHeight="1">
      <c r="A58" s="13">
        <f>ListadeCurso!A58</f>
        <v>59</v>
      </c>
      <c r="B58" s="13" t="str">
        <f>ListadeCurso!B56</f>
        <v/>
      </c>
      <c r="C58" s="13" t="str">
        <f>ListadeCurso!C58</f>
        <v>O'KINGGTON</v>
      </c>
      <c r="D58" s="13" t="str">
        <f>ListadeCurso!D58</f>
        <v>VALDEBENITO</v>
      </c>
      <c r="E58" s="13" t="str">
        <f>ListadeCurso!E58</f>
        <v>CHRISTOPHER JUAN IGNACIO</v>
      </c>
      <c r="F58" s="13" t="str">
        <f>ListadeCurso!F58</f>
        <v>christopher.okinggton@alumnos.uv.cl</v>
      </c>
      <c r="G58" s="14">
        <v>1.0</v>
      </c>
      <c r="H58" s="14">
        <v>1.0</v>
      </c>
      <c r="I58" s="14">
        <v>0.0</v>
      </c>
      <c r="J58" s="14">
        <v>1.0</v>
      </c>
      <c r="K58" s="14">
        <v>1.0</v>
      </c>
      <c r="L58" s="14">
        <v>1.0</v>
      </c>
      <c r="M58" s="14">
        <v>1.0</v>
      </c>
      <c r="N58" s="14">
        <v>1.0</v>
      </c>
      <c r="O58" s="14">
        <v>0.0</v>
      </c>
      <c r="P58" s="14">
        <v>1.0</v>
      </c>
      <c r="Q58" s="16">
        <f t="shared" si="1"/>
        <v>80</v>
      </c>
      <c r="R58" s="17">
        <f t="shared" si="2"/>
        <v>5.5</v>
      </c>
    </row>
    <row r="59" ht="15.0" customHeight="1">
      <c r="A59" s="13">
        <f>ListadeCurso!A59</f>
        <v>60</v>
      </c>
      <c r="B59" s="13" t="str">
        <f>ListadeCurso!B57</f>
        <v/>
      </c>
      <c r="C59" s="13" t="str">
        <f>ListadeCurso!C59</f>
        <v>ORELLANA</v>
      </c>
      <c r="D59" s="13" t="str">
        <f>ListadeCurso!D59</f>
        <v>BRUNA</v>
      </c>
      <c r="E59" s="13" t="str">
        <f>ListadeCurso!E59</f>
        <v>LUCAS RAÚL</v>
      </c>
      <c r="F59" s="13" t="str">
        <f>ListadeCurso!F59</f>
        <v>lucas.orellana@alumnos.uv.cl</v>
      </c>
      <c r="G59" s="14">
        <v>1.0</v>
      </c>
      <c r="H59" s="14">
        <v>1.0</v>
      </c>
      <c r="I59" s="14">
        <v>1.0</v>
      </c>
      <c r="J59" s="14">
        <v>0.0</v>
      </c>
      <c r="K59" s="14">
        <v>0.0</v>
      </c>
      <c r="L59" s="14">
        <v>0.0</v>
      </c>
      <c r="M59" s="14">
        <v>1.0</v>
      </c>
      <c r="N59" s="14">
        <v>0.0</v>
      </c>
      <c r="O59" s="14">
        <v>1.0</v>
      </c>
      <c r="P59" s="14">
        <v>0.0</v>
      </c>
      <c r="Q59" s="16">
        <f t="shared" si="1"/>
        <v>50</v>
      </c>
      <c r="R59" s="17">
        <f t="shared" si="2"/>
        <v>3.5</v>
      </c>
    </row>
    <row r="60" ht="15.0" customHeight="1">
      <c r="A60" s="13">
        <f>ListadeCurso!A60</f>
        <v>61</v>
      </c>
      <c r="B60" s="13" t="str">
        <f>ListadeCurso!B58</f>
        <v/>
      </c>
      <c r="C60" s="13" t="str">
        <f>ListadeCurso!C60</f>
        <v>ORTEGA</v>
      </c>
      <c r="D60" s="13" t="str">
        <f>ListadeCurso!D60</f>
        <v>FIGUEROA</v>
      </c>
      <c r="E60" s="13" t="str">
        <f>ListadeCurso!E60</f>
        <v>DIEGO YOSHIRO</v>
      </c>
      <c r="F60" s="13" t="str">
        <f>ListadeCurso!F60</f>
        <v>diego.ortega@alumnos.uv.cl</v>
      </c>
      <c r="G60" s="14">
        <v>1.0</v>
      </c>
      <c r="H60" s="14">
        <v>1.0</v>
      </c>
      <c r="I60" s="14">
        <v>1.0</v>
      </c>
      <c r="J60" s="14">
        <v>1.0</v>
      </c>
      <c r="K60" s="14">
        <v>0.0</v>
      </c>
      <c r="L60" s="14">
        <v>1.0</v>
      </c>
      <c r="M60" s="14">
        <v>0.0</v>
      </c>
      <c r="N60" s="14">
        <v>0.0</v>
      </c>
      <c r="O60" s="14">
        <v>0.0</v>
      </c>
      <c r="P60" s="14">
        <v>0.0</v>
      </c>
      <c r="Q60" s="16">
        <f t="shared" si="1"/>
        <v>50</v>
      </c>
      <c r="R60" s="17">
        <f t="shared" si="2"/>
        <v>3.5</v>
      </c>
    </row>
    <row r="61" ht="15.0" customHeight="1">
      <c r="A61" s="13">
        <f>ListadeCurso!A61</f>
        <v>62</v>
      </c>
      <c r="B61" s="13" t="str">
        <f>ListadeCurso!B59</f>
        <v/>
      </c>
      <c r="C61" s="13" t="str">
        <f>ListadeCurso!C61</f>
        <v>OSEGA</v>
      </c>
      <c r="D61" s="13" t="str">
        <f>ListadeCurso!D61</f>
        <v>SOZA</v>
      </c>
      <c r="E61" s="13" t="str">
        <f>ListadeCurso!E61</f>
        <v>BRUNO PATRICIO</v>
      </c>
      <c r="F61" s="13" t="str">
        <f>ListadeCurso!F61</f>
        <v>bruno.osega@alumnos.uv.cl</v>
      </c>
      <c r="G61" s="14">
        <v>1.0</v>
      </c>
      <c r="H61" s="14">
        <v>0.0</v>
      </c>
      <c r="I61" s="14">
        <v>0.0</v>
      </c>
      <c r="J61" s="14">
        <v>1.0</v>
      </c>
      <c r="K61" s="14">
        <v>1.0</v>
      </c>
      <c r="L61" s="14">
        <v>1.0</v>
      </c>
      <c r="M61" s="14">
        <v>1.0</v>
      </c>
      <c r="N61" s="14">
        <v>1.0</v>
      </c>
      <c r="O61" s="14">
        <v>1.0</v>
      </c>
      <c r="P61" s="14">
        <v>0.0</v>
      </c>
      <c r="Q61" s="16">
        <f t="shared" si="1"/>
        <v>70</v>
      </c>
      <c r="R61" s="17">
        <f t="shared" si="2"/>
        <v>4.8</v>
      </c>
    </row>
    <row r="62" ht="15.0" customHeight="1">
      <c r="A62" s="13">
        <f>ListadeCurso!A62</f>
        <v>63</v>
      </c>
      <c r="B62" s="13" t="str">
        <f>ListadeCurso!B60</f>
        <v/>
      </c>
      <c r="C62" s="13" t="str">
        <f>ListadeCurso!C62</f>
        <v>PÁEZ</v>
      </c>
      <c r="D62" s="13" t="str">
        <f>ListadeCurso!D62</f>
        <v>SALAS</v>
      </c>
      <c r="E62" s="13" t="str">
        <f>ListadeCurso!E62</f>
        <v>JUAN PABLO</v>
      </c>
      <c r="F62" s="13" t="str">
        <f>ListadeCurso!F62</f>
        <v>juan.paez@alumnos.uv.cl</v>
      </c>
      <c r="G62" s="14">
        <v>1.0</v>
      </c>
      <c r="H62" s="14">
        <v>0.0</v>
      </c>
      <c r="I62" s="14">
        <v>1.0</v>
      </c>
      <c r="J62" s="14">
        <v>1.0</v>
      </c>
      <c r="K62" s="14">
        <v>1.0</v>
      </c>
      <c r="L62" s="14">
        <v>1.0</v>
      </c>
      <c r="M62" s="14">
        <v>1.0</v>
      </c>
      <c r="N62" s="14">
        <v>1.0</v>
      </c>
      <c r="O62" s="14">
        <v>0.0</v>
      </c>
      <c r="P62" s="14">
        <v>0.0</v>
      </c>
      <c r="Q62" s="16">
        <f t="shared" si="1"/>
        <v>70</v>
      </c>
      <c r="R62" s="17">
        <f t="shared" si="2"/>
        <v>4.8</v>
      </c>
    </row>
    <row r="63" ht="15.0" customHeight="1">
      <c r="A63" s="13">
        <f>ListadeCurso!A63</f>
        <v>64</v>
      </c>
      <c r="B63" s="13" t="str">
        <f>ListadeCurso!B61</f>
        <v/>
      </c>
      <c r="C63" s="13" t="str">
        <f>ListadeCurso!C63</f>
        <v>PEÑA</v>
      </c>
      <c r="D63" s="13" t="str">
        <f>ListadeCurso!D63</f>
        <v>GUTIÉRREZ</v>
      </c>
      <c r="E63" s="13" t="str">
        <f>ListadeCurso!E63</f>
        <v>DIEGO ALEXANDER</v>
      </c>
      <c r="F63" s="13" t="str">
        <f>ListadeCurso!F63</f>
        <v>diego.penag@alumnos.uv.cl</v>
      </c>
      <c r="G63" s="14">
        <v>1.0</v>
      </c>
      <c r="H63" s="14">
        <v>1.0</v>
      </c>
      <c r="I63" s="14">
        <v>0.0</v>
      </c>
      <c r="J63" s="14">
        <v>1.0</v>
      </c>
      <c r="K63" s="14">
        <v>1.0</v>
      </c>
      <c r="L63" s="14">
        <v>1.0</v>
      </c>
      <c r="M63" s="14">
        <v>1.0</v>
      </c>
      <c r="N63" s="14">
        <v>1.0</v>
      </c>
      <c r="O63" s="14">
        <v>1.0</v>
      </c>
      <c r="P63" s="14">
        <v>0.0</v>
      </c>
      <c r="Q63" s="16">
        <f t="shared" si="1"/>
        <v>80</v>
      </c>
      <c r="R63" s="17">
        <f t="shared" si="2"/>
        <v>5.5</v>
      </c>
    </row>
    <row r="64" ht="15.0" customHeight="1">
      <c r="A64" s="13">
        <f>ListadeCurso!A64</f>
        <v>65</v>
      </c>
      <c r="B64" s="13" t="str">
        <f>ListadeCurso!B62</f>
        <v/>
      </c>
      <c r="C64" s="13" t="str">
        <f>ListadeCurso!C64</f>
        <v>Pino</v>
      </c>
      <c r="D64" s="13" t="str">
        <f>ListadeCurso!D64</f>
        <v>Araya</v>
      </c>
      <c r="E64" s="13" t="str">
        <f>ListadeCurso!E64</f>
        <v>Rodrigo Andres</v>
      </c>
      <c r="F64" s="13" t="str">
        <f>ListadeCurso!F64</f>
        <v>rodrigo.pino@alumnos.uv.cl</v>
      </c>
      <c r="G64" s="14">
        <v>0.0</v>
      </c>
      <c r="H64" s="14">
        <v>1.0</v>
      </c>
      <c r="I64" s="14">
        <v>0.0</v>
      </c>
      <c r="J64" s="14">
        <v>1.0</v>
      </c>
      <c r="K64" s="14">
        <v>1.0</v>
      </c>
      <c r="L64" s="14">
        <v>1.0</v>
      </c>
      <c r="M64" s="14">
        <v>1.0</v>
      </c>
      <c r="N64" s="14">
        <v>1.0</v>
      </c>
      <c r="O64" s="14">
        <v>0.0</v>
      </c>
      <c r="P64" s="14">
        <v>1.0</v>
      </c>
      <c r="Q64" s="16">
        <f t="shared" si="1"/>
        <v>70</v>
      </c>
      <c r="R64" s="17">
        <f t="shared" si="2"/>
        <v>4.8</v>
      </c>
    </row>
    <row r="65" ht="15.0" customHeight="1">
      <c r="A65" s="18">
        <f>ListadeCurso!A65</f>
        <v>66</v>
      </c>
      <c r="B65" s="18" t="str">
        <f>ListadeCurso!B63</f>
        <v/>
      </c>
      <c r="C65" s="18" t="str">
        <f>ListadeCurso!C65</f>
        <v>PUEBLA</v>
      </c>
      <c r="D65" s="18" t="str">
        <f>ListadeCurso!D65</f>
        <v>GALLARDO</v>
      </c>
      <c r="E65" s="18" t="str">
        <f>ListadeCurso!E65</f>
        <v>BASTIÁN IGNACIO</v>
      </c>
      <c r="F65" s="18" t="str">
        <f>ListadeCurso!F65</f>
        <v>bastian.puebla@alumnos.uv.cl</v>
      </c>
      <c r="G65" s="19">
        <v>1.0</v>
      </c>
      <c r="H65" s="19">
        <v>1.0</v>
      </c>
      <c r="I65" s="19">
        <v>1.0</v>
      </c>
      <c r="J65" s="19">
        <v>1.0</v>
      </c>
      <c r="K65" s="20">
        <v>1.0</v>
      </c>
      <c r="L65" s="20">
        <v>1.0</v>
      </c>
      <c r="M65" s="20">
        <v>1.0</v>
      </c>
      <c r="N65" s="20">
        <v>1.0</v>
      </c>
      <c r="O65" s="20">
        <v>1.0</v>
      </c>
      <c r="P65" s="20">
        <v>1.0</v>
      </c>
      <c r="Q65" s="21">
        <f t="shared" si="1"/>
        <v>100</v>
      </c>
      <c r="R65" s="22">
        <f t="shared" si="2"/>
        <v>7</v>
      </c>
    </row>
    <row r="66" ht="15.0" customHeight="1">
      <c r="A66" s="13">
        <f>ListadeCurso!A66</f>
        <v>67</v>
      </c>
      <c r="B66" s="13" t="str">
        <f>ListadeCurso!B64</f>
        <v/>
      </c>
      <c r="C66" s="13" t="str">
        <f>ListadeCurso!C66</f>
        <v>QUEUPAN</v>
      </c>
      <c r="D66" s="13" t="str">
        <f>ListadeCurso!D66</f>
        <v>CALDERON</v>
      </c>
      <c r="E66" s="13" t="str">
        <f>ListadeCurso!E66</f>
        <v>OSVALDO VALENTIN</v>
      </c>
      <c r="F66" s="13" t="str">
        <f>ListadeCurso!F66</f>
        <v>osvaldo.queupan@alumnos.uv.cl</v>
      </c>
      <c r="G66" s="14">
        <v>0.0</v>
      </c>
      <c r="H66" s="14">
        <v>1.0</v>
      </c>
      <c r="I66" s="14">
        <v>1.0</v>
      </c>
      <c r="J66" s="14">
        <v>1.0</v>
      </c>
      <c r="K66" s="14">
        <v>0.0</v>
      </c>
      <c r="L66" s="14">
        <v>1.0</v>
      </c>
      <c r="M66" s="14">
        <v>0.0</v>
      </c>
      <c r="N66" s="14">
        <v>0.0</v>
      </c>
      <c r="O66" s="14">
        <v>1.0</v>
      </c>
      <c r="P66" s="14">
        <v>0.0</v>
      </c>
      <c r="Q66" s="16">
        <f t="shared" si="1"/>
        <v>50</v>
      </c>
      <c r="R66" s="17">
        <f t="shared" si="2"/>
        <v>3.5</v>
      </c>
    </row>
    <row r="67" ht="15.0" customHeight="1">
      <c r="A67" s="13">
        <f>ListadeCurso!A67</f>
        <v>68</v>
      </c>
      <c r="B67" s="13" t="str">
        <f>ListadeCurso!B65</f>
        <v/>
      </c>
      <c r="C67" s="13" t="str">
        <f>ListadeCurso!C67</f>
        <v>Quinteros</v>
      </c>
      <c r="D67" s="13" t="str">
        <f>ListadeCurso!D67</f>
        <v>Henríquez</v>
      </c>
      <c r="E67" s="13" t="str">
        <f>ListadeCurso!E67</f>
        <v>Esteban Eduardo</v>
      </c>
      <c r="F67" s="13" t="str">
        <f>ListadeCurso!F67</f>
        <v>esteban.quinteros@alumnos.uv.cl</v>
      </c>
      <c r="G67" s="14"/>
      <c r="H67" s="14"/>
      <c r="I67" s="14"/>
      <c r="J67" s="16"/>
      <c r="K67" s="16"/>
      <c r="L67" s="16"/>
      <c r="M67" s="16"/>
      <c r="N67" s="16"/>
      <c r="O67" s="16"/>
      <c r="P67" s="16"/>
      <c r="Q67" s="16">
        <f t="shared" si="1"/>
        <v>0</v>
      </c>
      <c r="R67" s="17">
        <f t="shared" si="2"/>
        <v>1</v>
      </c>
    </row>
    <row r="68" ht="15.0" customHeight="1">
      <c r="A68" s="13">
        <f>ListadeCurso!A68</f>
        <v>69</v>
      </c>
      <c r="B68" s="13" t="str">
        <f>ListadeCurso!B66</f>
        <v/>
      </c>
      <c r="C68" s="13" t="str">
        <f>ListadeCurso!C68</f>
        <v>Quinteros</v>
      </c>
      <c r="D68" s="13" t="str">
        <f>ListadeCurso!D68</f>
        <v>Orozco</v>
      </c>
      <c r="E68" s="13" t="str">
        <f>ListadeCurso!E68</f>
        <v>Renata</v>
      </c>
      <c r="F68" s="13" t="str">
        <f>ListadeCurso!F68</f>
        <v>renata.quinteros@alumnos.uv.cl</v>
      </c>
      <c r="G68" s="14">
        <v>1.0</v>
      </c>
      <c r="H68" s="14">
        <v>1.0</v>
      </c>
      <c r="I68" s="14">
        <v>1.0</v>
      </c>
      <c r="J68" s="14">
        <v>1.0</v>
      </c>
      <c r="K68" s="14">
        <v>0.0</v>
      </c>
      <c r="L68" s="14">
        <v>1.0</v>
      </c>
      <c r="M68" s="14">
        <v>1.0</v>
      </c>
      <c r="N68" s="14">
        <v>1.0</v>
      </c>
      <c r="O68" s="14">
        <v>1.0</v>
      </c>
      <c r="P68" s="14">
        <v>1.0</v>
      </c>
      <c r="Q68" s="16">
        <f t="shared" si="1"/>
        <v>90</v>
      </c>
      <c r="R68" s="23">
        <f t="shared" si="2"/>
        <v>6.3</v>
      </c>
    </row>
    <row r="69" ht="15.0" customHeight="1">
      <c r="A69" s="13">
        <f>ListadeCurso!A69</f>
        <v>70</v>
      </c>
      <c r="B69" s="13" t="str">
        <f>ListadeCurso!B67</f>
        <v/>
      </c>
      <c r="C69" s="13" t="str">
        <f>ListadeCurso!C69</f>
        <v>RETAMALES</v>
      </c>
      <c r="D69" s="13" t="str">
        <f>ListadeCurso!D69</f>
        <v>CASTILLO</v>
      </c>
      <c r="E69" s="13" t="str">
        <f>ListadeCurso!E69</f>
        <v>DIEGO CARLOS</v>
      </c>
      <c r="F69" s="13" t="str">
        <f>ListadeCurso!F69</f>
        <v>diego.retamales@alumnos.uv.cl</v>
      </c>
      <c r="G69" s="14">
        <v>1.0</v>
      </c>
      <c r="H69" s="14">
        <v>1.0</v>
      </c>
      <c r="I69" s="14">
        <v>1.0</v>
      </c>
      <c r="J69" s="14">
        <v>1.0</v>
      </c>
      <c r="K69" s="14">
        <v>1.0</v>
      </c>
      <c r="L69" s="14">
        <v>1.0</v>
      </c>
      <c r="M69" s="14">
        <v>1.0</v>
      </c>
      <c r="N69" s="14">
        <v>1.0</v>
      </c>
      <c r="O69" s="14">
        <v>1.0</v>
      </c>
      <c r="P69" s="14">
        <v>1.0</v>
      </c>
      <c r="Q69" s="16">
        <f t="shared" si="1"/>
        <v>100</v>
      </c>
      <c r="R69" s="17">
        <f t="shared" si="2"/>
        <v>7</v>
      </c>
    </row>
    <row r="70" ht="15.0" customHeight="1">
      <c r="A70" s="13">
        <f>ListadeCurso!A70</f>
        <v>71</v>
      </c>
      <c r="B70" s="13" t="str">
        <f>ListadeCurso!B68</f>
        <v/>
      </c>
      <c r="C70" s="13" t="str">
        <f>ListadeCurso!C70</f>
        <v>riquelme</v>
      </c>
      <c r="D70" s="13" t="str">
        <f>ListadeCurso!D70</f>
        <v>ramirez</v>
      </c>
      <c r="E70" s="13" t="str">
        <f>ListadeCurso!E70</f>
        <v>gabriel ignacio</v>
      </c>
      <c r="F70" s="13" t="str">
        <f>ListadeCurso!F70</f>
        <v>gabriel.riquelme@alumnos.uv.cl</v>
      </c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>
        <f t="shared" si="1"/>
        <v>0</v>
      </c>
      <c r="R70" s="17">
        <f t="shared" si="2"/>
        <v>1</v>
      </c>
    </row>
    <row r="71" ht="15.0" customHeight="1">
      <c r="A71" s="13">
        <f>ListadeCurso!A71</f>
        <v>72</v>
      </c>
      <c r="B71" s="13" t="str">
        <f>ListadeCurso!B69</f>
        <v/>
      </c>
      <c r="C71" s="13" t="str">
        <f>ListadeCurso!C71</f>
        <v>RIVERA</v>
      </c>
      <c r="D71" s="13" t="str">
        <f>ListadeCurso!D71</f>
        <v>PIZARRO</v>
      </c>
      <c r="E71" s="13" t="str">
        <f>ListadeCurso!E71</f>
        <v>JAVIER IGNACIO</v>
      </c>
      <c r="F71" s="13" t="str">
        <f>ListadeCurso!F71</f>
        <v>javier.riverapi@alumnos.uv.cl</v>
      </c>
      <c r="G71" s="14">
        <v>1.0</v>
      </c>
      <c r="H71" s="14">
        <v>0.0</v>
      </c>
      <c r="I71" s="14">
        <v>1.0</v>
      </c>
      <c r="J71" s="14">
        <v>1.0</v>
      </c>
      <c r="K71" s="14">
        <v>1.0</v>
      </c>
      <c r="L71" s="14">
        <v>1.0</v>
      </c>
      <c r="M71" s="14">
        <v>1.0</v>
      </c>
      <c r="N71" s="14">
        <v>1.0</v>
      </c>
      <c r="O71" s="14">
        <v>0.0</v>
      </c>
      <c r="P71" s="14">
        <v>0.0</v>
      </c>
      <c r="Q71" s="16">
        <f t="shared" si="1"/>
        <v>70</v>
      </c>
      <c r="R71" s="17">
        <f t="shared" si="2"/>
        <v>4.8</v>
      </c>
    </row>
    <row r="72" ht="15.0" customHeight="1">
      <c r="A72" s="13">
        <f>ListadeCurso!A72</f>
        <v>73</v>
      </c>
      <c r="B72" s="13" t="str">
        <f>ListadeCurso!B70</f>
        <v/>
      </c>
      <c r="C72" s="13" t="str">
        <f>ListadeCurso!C72</f>
        <v>ROBLES</v>
      </c>
      <c r="D72" s="13" t="str">
        <f>ListadeCurso!D72</f>
        <v>NAVEAS</v>
      </c>
      <c r="E72" s="13" t="str">
        <f>ListadeCurso!E72</f>
        <v>FELIPE RAÚL</v>
      </c>
      <c r="F72" s="13" t="str">
        <f>ListadeCurso!F72</f>
        <v>felipe.roblesn@alumnos.uv.cl</v>
      </c>
      <c r="G72" s="14"/>
      <c r="H72" s="14"/>
      <c r="I72" s="14"/>
      <c r="J72" s="16"/>
      <c r="K72" s="16"/>
      <c r="L72" s="16"/>
      <c r="M72" s="16"/>
      <c r="N72" s="16"/>
      <c r="O72" s="16"/>
      <c r="P72" s="16"/>
      <c r="Q72" s="16">
        <f t="shared" si="1"/>
        <v>0</v>
      </c>
      <c r="R72" s="17">
        <f t="shared" si="2"/>
        <v>1</v>
      </c>
    </row>
    <row r="73" ht="15.0" customHeight="1">
      <c r="A73" s="13">
        <f>ListadeCurso!A73</f>
        <v>74</v>
      </c>
      <c r="B73" s="13" t="str">
        <f>ListadeCurso!B71</f>
        <v/>
      </c>
      <c r="C73" s="13" t="str">
        <f>ListadeCurso!C73</f>
        <v>RODRÍGUEZ</v>
      </c>
      <c r="D73" s="13" t="str">
        <f>ListadeCurso!D73</f>
        <v>CELIS</v>
      </c>
      <c r="E73" s="13" t="str">
        <f>ListadeCurso!E73</f>
        <v>ALEX DANIEL</v>
      </c>
      <c r="F73" s="13" t="str">
        <f>ListadeCurso!F73</f>
        <v>alex.rodriguez@alumnos.uv.cl</v>
      </c>
      <c r="G73" s="14">
        <v>1.0</v>
      </c>
      <c r="H73" s="14">
        <v>1.0</v>
      </c>
      <c r="I73" s="14">
        <v>1.0</v>
      </c>
      <c r="J73" s="14">
        <v>1.0</v>
      </c>
      <c r="K73" s="14">
        <v>1.0</v>
      </c>
      <c r="L73" s="14">
        <v>1.0</v>
      </c>
      <c r="M73" s="14">
        <v>1.0</v>
      </c>
      <c r="N73" s="14">
        <v>1.0</v>
      </c>
      <c r="O73" s="14">
        <v>1.0</v>
      </c>
      <c r="P73" s="14">
        <v>1.0</v>
      </c>
      <c r="Q73" s="16">
        <f t="shared" si="1"/>
        <v>100</v>
      </c>
      <c r="R73" s="17">
        <f t="shared" si="2"/>
        <v>7</v>
      </c>
    </row>
    <row r="74" ht="15.0" customHeight="1">
      <c r="A74" s="13">
        <f>ListadeCurso!A74</f>
        <v>75</v>
      </c>
      <c r="B74" s="13" t="str">
        <f>ListadeCurso!B72</f>
        <v/>
      </c>
      <c r="C74" s="13" t="str">
        <f>ListadeCurso!C74</f>
        <v>RODRÍGUEZ</v>
      </c>
      <c r="D74" s="13" t="str">
        <f>ListadeCurso!D74</f>
        <v>PINOCHET</v>
      </c>
      <c r="E74" s="13" t="str">
        <f>ListadeCurso!E74</f>
        <v>IVAN NICOLÁS</v>
      </c>
      <c r="F74" s="13" t="str">
        <f>ListadeCurso!F74</f>
        <v>ivan.rodriguezp@alumnos.uv.cl</v>
      </c>
      <c r="G74" s="14"/>
      <c r="H74" s="14"/>
      <c r="I74" s="14"/>
      <c r="J74" s="16"/>
      <c r="K74" s="16"/>
      <c r="L74" s="16"/>
      <c r="M74" s="16"/>
      <c r="N74" s="16"/>
      <c r="O74" s="16"/>
      <c r="P74" s="16"/>
      <c r="Q74" s="16">
        <f t="shared" si="1"/>
        <v>0</v>
      </c>
      <c r="R74" s="17">
        <f t="shared" si="2"/>
        <v>1</v>
      </c>
    </row>
    <row r="75" ht="15.0" customHeight="1">
      <c r="A75" s="13">
        <f>ListadeCurso!A75</f>
        <v>76</v>
      </c>
      <c r="B75" s="13" t="str">
        <f>ListadeCurso!B73</f>
        <v/>
      </c>
      <c r="C75" s="13" t="str">
        <f>ListadeCurso!C75</f>
        <v>ROJAS</v>
      </c>
      <c r="D75" s="13" t="str">
        <f>ListadeCurso!D75</f>
        <v>REYES</v>
      </c>
      <c r="E75" s="13" t="str">
        <f>ListadeCurso!E75</f>
        <v>LUCAS IGNACIO</v>
      </c>
      <c r="F75" s="13" t="str">
        <f>ListadeCurso!F75</f>
        <v>lucas.rojas@alumnos.uv.cl</v>
      </c>
      <c r="G75" s="14">
        <v>1.0</v>
      </c>
      <c r="H75" s="14">
        <v>1.0</v>
      </c>
      <c r="I75" s="14">
        <v>0.0</v>
      </c>
      <c r="J75" s="14">
        <v>1.0</v>
      </c>
      <c r="K75" s="14">
        <v>1.0</v>
      </c>
      <c r="L75" s="14">
        <v>1.0</v>
      </c>
      <c r="M75" s="14">
        <v>1.0</v>
      </c>
      <c r="N75" s="14">
        <v>1.0</v>
      </c>
      <c r="O75" s="14">
        <v>1.0</v>
      </c>
      <c r="P75" s="14">
        <v>1.0</v>
      </c>
      <c r="Q75" s="16">
        <f t="shared" si="1"/>
        <v>90</v>
      </c>
      <c r="R75" s="17">
        <f t="shared" si="2"/>
        <v>6.3</v>
      </c>
    </row>
    <row r="76" ht="15.0" customHeight="1">
      <c r="A76" s="13">
        <f>ListadeCurso!A76</f>
        <v>77</v>
      </c>
      <c r="B76" s="13" t="str">
        <f>ListadeCurso!B74</f>
        <v/>
      </c>
      <c r="C76" s="13" t="str">
        <f>ListadeCurso!C76</f>
        <v>ROZAS</v>
      </c>
      <c r="D76" s="13" t="str">
        <f>ListadeCurso!D76</f>
        <v>RIFO</v>
      </c>
      <c r="E76" s="13" t="str">
        <f>ListadeCurso!E76</f>
        <v>MAXIMILIANO FELIPE</v>
      </c>
      <c r="F76" s="13" t="str">
        <f>ListadeCurso!F76</f>
        <v>maximiliano.rozas@alumnos.uv.cl</v>
      </c>
      <c r="G76" s="14"/>
      <c r="H76" s="14"/>
      <c r="I76" s="14"/>
      <c r="J76" s="16"/>
      <c r="K76" s="16"/>
      <c r="L76" s="16"/>
      <c r="M76" s="16"/>
      <c r="N76" s="16"/>
      <c r="O76" s="16"/>
      <c r="P76" s="16"/>
      <c r="Q76" s="16">
        <f t="shared" si="1"/>
        <v>0</v>
      </c>
      <c r="R76" s="17">
        <f t="shared" si="2"/>
        <v>1</v>
      </c>
    </row>
    <row r="77" ht="15.0" customHeight="1">
      <c r="A77" s="13">
        <f>ListadeCurso!A77</f>
        <v>78</v>
      </c>
      <c r="B77" s="13" t="str">
        <f>ListadeCurso!B75</f>
        <v/>
      </c>
      <c r="C77" s="13" t="str">
        <f>ListadeCurso!C77</f>
        <v>RUBIO</v>
      </c>
      <c r="D77" s="13" t="str">
        <f>ListadeCurso!D77</f>
        <v>YUEN</v>
      </c>
      <c r="E77" s="13" t="str">
        <f>ListadeCurso!E77</f>
        <v>NICOLÁS</v>
      </c>
      <c r="F77" s="13" t="str">
        <f>ListadeCurso!F77</f>
        <v>nicolas.rubio@alumnos.uv.cl</v>
      </c>
      <c r="G77" s="14"/>
      <c r="H77" s="14"/>
      <c r="I77" s="14"/>
      <c r="J77" s="16"/>
      <c r="K77" s="16"/>
      <c r="L77" s="16"/>
      <c r="M77" s="16"/>
      <c r="N77" s="16"/>
      <c r="O77" s="16"/>
      <c r="P77" s="16"/>
      <c r="Q77" s="16">
        <f t="shared" si="1"/>
        <v>0</v>
      </c>
      <c r="R77" s="17">
        <f t="shared" si="2"/>
        <v>1</v>
      </c>
    </row>
    <row r="78" ht="15.0" customHeight="1">
      <c r="A78" s="13">
        <f>ListadeCurso!A78</f>
        <v>79</v>
      </c>
      <c r="B78" s="13" t="str">
        <f>ListadeCurso!B76</f>
        <v/>
      </c>
      <c r="C78" s="13" t="str">
        <f>ListadeCurso!C78</f>
        <v>SANCES</v>
      </c>
      <c r="D78" s="13" t="str">
        <f>ListadeCurso!D78</f>
        <v>NÚÑEZ</v>
      </c>
      <c r="E78" s="13" t="str">
        <f>ListadeCurso!E78</f>
        <v>RODRIGO IGNACIO</v>
      </c>
      <c r="F78" s="13" t="str">
        <f>ListadeCurso!F78</f>
        <v>rodrigo.sances@alumnos.uv.cl</v>
      </c>
      <c r="G78" s="14">
        <v>1.0</v>
      </c>
      <c r="H78" s="14">
        <v>1.0</v>
      </c>
      <c r="I78" s="14">
        <v>1.0</v>
      </c>
      <c r="J78" s="14">
        <v>1.0</v>
      </c>
      <c r="K78" s="14">
        <v>1.0</v>
      </c>
      <c r="L78" s="14">
        <v>1.0</v>
      </c>
      <c r="M78" s="14">
        <v>1.0</v>
      </c>
      <c r="N78" s="14">
        <v>1.0</v>
      </c>
      <c r="O78" s="14">
        <v>1.0</v>
      </c>
      <c r="P78" s="14">
        <v>1.0</v>
      </c>
      <c r="Q78" s="16">
        <f t="shared" si="1"/>
        <v>100</v>
      </c>
      <c r="R78" s="17">
        <f t="shared" si="2"/>
        <v>7</v>
      </c>
    </row>
    <row r="79" ht="15.0" customHeight="1">
      <c r="A79" s="13">
        <f>ListadeCurso!A79</f>
        <v>80</v>
      </c>
      <c r="B79" s="13" t="str">
        <f>ListadeCurso!B77</f>
        <v/>
      </c>
      <c r="C79" s="13" t="str">
        <f>ListadeCurso!C79</f>
        <v>SIERRA</v>
      </c>
      <c r="D79" s="13" t="str">
        <f>ListadeCurso!D79</f>
        <v>AROS</v>
      </c>
      <c r="E79" s="13" t="str">
        <f>ListadeCurso!E79</f>
        <v>DAMIÁN IGNACIO</v>
      </c>
      <c r="F79" s="13" t="str">
        <f>ListadeCurso!F79</f>
        <v>damian.sierra@alumnos.uv.cl</v>
      </c>
      <c r="G79" s="14"/>
      <c r="H79" s="14"/>
      <c r="I79" s="14"/>
      <c r="J79" s="16"/>
      <c r="K79" s="16"/>
      <c r="L79" s="16"/>
      <c r="M79" s="16"/>
      <c r="N79" s="16"/>
      <c r="O79" s="16"/>
      <c r="P79" s="16"/>
      <c r="Q79" s="16">
        <f t="shared" si="1"/>
        <v>0</v>
      </c>
      <c r="R79" s="17">
        <f t="shared" si="2"/>
        <v>1</v>
      </c>
    </row>
    <row r="80" ht="15.0" customHeight="1">
      <c r="A80" s="13">
        <f>ListadeCurso!A80</f>
        <v>81</v>
      </c>
      <c r="B80" s="13" t="str">
        <f>ListadeCurso!B78</f>
        <v/>
      </c>
      <c r="C80" s="13" t="str">
        <f>ListadeCurso!C80</f>
        <v>Silva</v>
      </c>
      <c r="D80" s="13" t="str">
        <f>ListadeCurso!D80</f>
        <v>Pimentel</v>
      </c>
      <c r="E80" s="13" t="str">
        <f>ListadeCurso!E80</f>
        <v>Ricardo Andrey</v>
      </c>
      <c r="F80" s="13" t="str">
        <f>ListadeCurso!F80</f>
        <v>ricardo.silvap@alumnos.uv.cl</v>
      </c>
      <c r="G80" s="14">
        <v>1.0</v>
      </c>
      <c r="H80" s="14">
        <v>1.0</v>
      </c>
      <c r="I80" s="14">
        <v>1.0</v>
      </c>
      <c r="J80" s="14">
        <v>1.0</v>
      </c>
      <c r="K80" s="14">
        <v>1.0</v>
      </c>
      <c r="L80" s="14">
        <v>1.0</v>
      </c>
      <c r="M80" s="14">
        <v>1.0</v>
      </c>
      <c r="N80" s="14">
        <v>1.0</v>
      </c>
      <c r="O80" s="14">
        <v>1.0</v>
      </c>
      <c r="P80" s="14">
        <v>1.0</v>
      </c>
      <c r="Q80" s="16">
        <f t="shared" si="1"/>
        <v>100</v>
      </c>
      <c r="R80" s="17">
        <f t="shared" si="2"/>
        <v>7</v>
      </c>
    </row>
    <row r="81" ht="15.0" customHeight="1">
      <c r="A81" s="13">
        <f>ListadeCurso!A81</f>
        <v>82</v>
      </c>
      <c r="B81" s="13" t="str">
        <f>ListadeCurso!B79</f>
        <v/>
      </c>
      <c r="C81" s="13" t="str">
        <f>ListadeCurso!C81</f>
        <v>SOTO</v>
      </c>
      <c r="D81" s="13" t="str">
        <f>ListadeCurso!D81</f>
        <v>CARVAJAL</v>
      </c>
      <c r="E81" s="13" t="str">
        <f>ListadeCurso!E81</f>
        <v>CRISTÓBAL JAVIER</v>
      </c>
      <c r="F81" s="13" t="str">
        <f>ListadeCurso!F81</f>
        <v>cristobal.sotoca@alumnos.uv.cl</v>
      </c>
      <c r="G81" s="14"/>
      <c r="H81" s="14"/>
      <c r="I81" s="14"/>
      <c r="J81" s="16"/>
      <c r="K81" s="16"/>
      <c r="L81" s="16"/>
      <c r="M81" s="16"/>
      <c r="N81" s="16"/>
      <c r="O81" s="16"/>
      <c r="P81" s="16"/>
      <c r="Q81" s="16">
        <f t="shared" si="1"/>
        <v>0</v>
      </c>
      <c r="R81" s="17">
        <f t="shared" si="2"/>
        <v>1</v>
      </c>
    </row>
    <row r="82" ht="15.0" customHeight="1">
      <c r="A82" s="13">
        <f>ListadeCurso!A82</f>
        <v>83</v>
      </c>
      <c r="B82" s="13" t="str">
        <f>ListadeCurso!B80</f>
        <v/>
      </c>
      <c r="C82" s="13" t="str">
        <f>ListadeCurso!C82</f>
        <v>tapia</v>
      </c>
      <c r="D82" s="13" t="str">
        <f>ListadeCurso!D82</f>
        <v>gallardo</v>
      </c>
      <c r="E82" s="13" t="str">
        <f>ListadeCurso!E82</f>
        <v>nicolas alexander</v>
      </c>
      <c r="F82" s="13" t="str">
        <f>ListadeCurso!F82</f>
        <v>nicolas.tapiaga@alumnos.uv.cl</v>
      </c>
      <c r="G82" s="14"/>
      <c r="H82" s="14"/>
      <c r="I82" s="14"/>
      <c r="J82" s="16"/>
      <c r="K82" s="16"/>
      <c r="L82" s="16"/>
      <c r="M82" s="16"/>
      <c r="N82" s="16"/>
      <c r="O82" s="16"/>
      <c r="P82" s="16"/>
      <c r="Q82" s="16">
        <f t="shared" si="1"/>
        <v>0</v>
      </c>
      <c r="R82" s="17">
        <f t="shared" si="2"/>
        <v>1</v>
      </c>
    </row>
    <row r="83" ht="15.0" customHeight="1">
      <c r="A83" s="13">
        <f>ListadeCurso!A83</f>
        <v>84</v>
      </c>
      <c r="B83" s="13" t="str">
        <f>ListadeCurso!B81</f>
        <v/>
      </c>
      <c r="C83" s="13" t="str">
        <f>ListadeCurso!C83</f>
        <v>TOLEDO</v>
      </c>
      <c r="D83" s="13" t="str">
        <f>ListadeCurso!D83</f>
        <v>ASTUDILLO</v>
      </c>
      <c r="E83" s="13" t="str">
        <f>ListadeCurso!E83</f>
        <v>AMALIA CATALINA</v>
      </c>
      <c r="F83" s="13" t="str">
        <f>ListadeCurso!F83</f>
        <v>amalia.toledo@alumnos.uv.cl</v>
      </c>
      <c r="G83" s="14"/>
      <c r="H83" s="14"/>
      <c r="I83" s="14"/>
      <c r="J83" s="16"/>
      <c r="K83" s="16"/>
      <c r="L83" s="16"/>
      <c r="M83" s="16"/>
      <c r="N83" s="16"/>
      <c r="O83" s="16"/>
      <c r="P83" s="16"/>
      <c r="Q83" s="16">
        <f t="shared" si="1"/>
        <v>0</v>
      </c>
      <c r="R83" s="17">
        <f t="shared" si="2"/>
        <v>1</v>
      </c>
    </row>
    <row r="84" ht="15.0" customHeight="1">
      <c r="A84" s="13">
        <f>ListadeCurso!A84</f>
        <v>85</v>
      </c>
      <c r="B84" s="13" t="str">
        <f>ListadeCurso!B82</f>
        <v/>
      </c>
      <c r="C84" s="13" t="str">
        <f>ListadeCurso!C84</f>
        <v>TOLEDO</v>
      </c>
      <c r="D84" s="13" t="str">
        <f>ListadeCurso!D84</f>
        <v>CISTERNAS</v>
      </c>
      <c r="E84" s="13" t="str">
        <f>ListadeCurso!E84</f>
        <v>ALAN NICOLÁS</v>
      </c>
      <c r="F84" s="13" t="str">
        <f>ListadeCurso!F84</f>
        <v>alan.toledo@alumnos.uv.cl</v>
      </c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>
        <f t="shared" si="1"/>
        <v>0</v>
      </c>
      <c r="R84" s="17">
        <f t="shared" si="2"/>
        <v>1</v>
      </c>
    </row>
    <row r="85" ht="15.0" customHeight="1">
      <c r="A85" s="13">
        <f>ListadeCurso!A85</f>
        <v>86</v>
      </c>
      <c r="B85" s="13" t="str">
        <f>ListadeCurso!B83</f>
        <v/>
      </c>
      <c r="C85" s="13" t="str">
        <f>ListadeCurso!C85</f>
        <v>Torres</v>
      </c>
      <c r="D85" s="13" t="str">
        <f>ListadeCurso!D85</f>
        <v>Bello</v>
      </c>
      <c r="E85" s="13" t="str">
        <f>ListadeCurso!E85</f>
        <v>Brandon Andres</v>
      </c>
      <c r="F85" s="13" t="str">
        <f>ListadeCurso!F85</f>
        <v>brandon.torres@alumnos.uv.cl</v>
      </c>
      <c r="G85" s="14"/>
      <c r="H85" s="14"/>
      <c r="I85" s="14"/>
      <c r="J85" s="16"/>
      <c r="K85" s="16"/>
      <c r="L85" s="16"/>
      <c r="M85" s="16"/>
      <c r="N85" s="16"/>
      <c r="O85" s="16"/>
      <c r="P85" s="16"/>
      <c r="Q85" s="16">
        <f t="shared" si="1"/>
        <v>0</v>
      </c>
      <c r="R85" s="17">
        <f t="shared" si="2"/>
        <v>1</v>
      </c>
    </row>
    <row r="86" ht="15.0" customHeight="1">
      <c r="A86" s="13">
        <f>ListadeCurso!A86</f>
        <v>87</v>
      </c>
      <c r="B86" s="13" t="str">
        <f>ListadeCurso!B84</f>
        <v/>
      </c>
      <c r="C86" s="13" t="str">
        <f>ListadeCurso!C86</f>
        <v>TORRES</v>
      </c>
      <c r="D86" s="13" t="str">
        <f>ListadeCurso!D86</f>
        <v>DÍAZ</v>
      </c>
      <c r="E86" s="13" t="str">
        <f>ListadeCurso!E86</f>
        <v>MATÍAS IGNACIO</v>
      </c>
      <c r="F86" s="13" t="str">
        <f>ListadeCurso!F86</f>
        <v>matias.torresd@alumnos.uv.cl</v>
      </c>
      <c r="G86" s="14"/>
      <c r="H86" s="14"/>
      <c r="I86" s="14"/>
      <c r="J86" s="16"/>
      <c r="K86" s="16"/>
      <c r="L86" s="16"/>
      <c r="M86" s="16"/>
      <c r="N86" s="16"/>
      <c r="O86" s="16"/>
      <c r="P86" s="16"/>
      <c r="Q86" s="16">
        <f t="shared" si="1"/>
        <v>0</v>
      </c>
      <c r="R86" s="17">
        <f t="shared" si="2"/>
        <v>1</v>
      </c>
    </row>
    <row r="87" ht="15.0" customHeight="1">
      <c r="A87" s="13">
        <f>ListadeCurso!A87</f>
        <v>88</v>
      </c>
      <c r="B87" s="13" t="str">
        <f>ListadeCurso!B85</f>
        <v/>
      </c>
      <c r="C87" s="13" t="str">
        <f>ListadeCurso!C87</f>
        <v>URIBE</v>
      </c>
      <c r="D87" s="13" t="str">
        <f>ListadeCurso!D87</f>
        <v>MIRANDA</v>
      </c>
      <c r="E87" s="13" t="str">
        <f>ListadeCurso!E87</f>
        <v>LORENA PAOLA</v>
      </c>
      <c r="F87" s="13" t="str">
        <f>ListadeCurso!F87</f>
        <v>lorena.uribe@alumnos.uv.cl</v>
      </c>
      <c r="G87" s="14">
        <v>1.0</v>
      </c>
      <c r="H87" s="14">
        <v>1.0</v>
      </c>
      <c r="I87" s="14">
        <v>0.0</v>
      </c>
      <c r="J87" s="14">
        <v>1.0</v>
      </c>
      <c r="K87" s="14">
        <v>1.0</v>
      </c>
      <c r="L87" s="14">
        <v>1.0</v>
      </c>
      <c r="M87" s="14">
        <v>1.0</v>
      </c>
      <c r="N87" s="14">
        <v>1.0</v>
      </c>
      <c r="O87" s="14">
        <v>1.0</v>
      </c>
      <c r="P87" s="14">
        <v>1.0</v>
      </c>
      <c r="Q87" s="16">
        <f t="shared" si="1"/>
        <v>90</v>
      </c>
      <c r="R87" s="17">
        <f t="shared" si="2"/>
        <v>6.3</v>
      </c>
    </row>
    <row r="88" ht="15.0" customHeight="1">
      <c r="A88" s="13">
        <f>ListadeCurso!A88</f>
        <v>89</v>
      </c>
      <c r="B88" s="13" t="str">
        <f>ListadeCurso!B86</f>
        <v/>
      </c>
      <c r="C88" s="13" t="str">
        <f>ListadeCurso!C88</f>
        <v>VALENZUELA</v>
      </c>
      <c r="D88" s="13" t="str">
        <f>ListadeCurso!D88</f>
        <v>PARADA</v>
      </c>
      <c r="E88" s="13" t="str">
        <f>ListadeCurso!E88</f>
        <v>DIEGO FRANCISCO</v>
      </c>
      <c r="F88" s="13" t="str">
        <f>ListadeCurso!F88</f>
        <v>diego.valenzuelap@alumnos.uv.cl</v>
      </c>
      <c r="G88" s="14"/>
      <c r="H88" s="14"/>
      <c r="I88" s="14"/>
      <c r="J88" s="16"/>
      <c r="K88" s="16"/>
      <c r="L88" s="16"/>
      <c r="M88" s="16"/>
      <c r="N88" s="16"/>
      <c r="O88" s="16"/>
      <c r="P88" s="16"/>
      <c r="Q88" s="16">
        <f t="shared" si="1"/>
        <v>0</v>
      </c>
      <c r="R88" s="17">
        <f t="shared" si="2"/>
        <v>1</v>
      </c>
    </row>
    <row r="89" ht="15.0" customHeight="1">
      <c r="A89" s="13">
        <f>ListadeCurso!A89</f>
        <v>90</v>
      </c>
      <c r="B89" s="13" t="str">
        <f>ListadeCurso!B87</f>
        <v/>
      </c>
      <c r="C89" s="13" t="str">
        <f>ListadeCurso!C89</f>
        <v>VÁSQUEZ</v>
      </c>
      <c r="D89" s="13" t="str">
        <f>ListadeCurso!D89</f>
        <v>MEDEL</v>
      </c>
      <c r="E89" s="13" t="str">
        <f>ListadeCurso!E89</f>
        <v>MARTÍN JESÚS</v>
      </c>
      <c r="F89" s="13" t="str">
        <f>ListadeCurso!F89</f>
        <v>martin.vasquezm@alumnos.uv.cl</v>
      </c>
      <c r="G89" s="14">
        <v>1.0</v>
      </c>
      <c r="H89" s="14">
        <v>0.0</v>
      </c>
      <c r="I89" s="14">
        <v>1.0</v>
      </c>
      <c r="J89" s="14">
        <v>1.0</v>
      </c>
      <c r="K89" s="14">
        <v>0.0</v>
      </c>
      <c r="L89" s="14">
        <v>1.0</v>
      </c>
      <c r="M89" s="14">
        <v>0.0</v>
      </c>
      <c r="N89" s="14">
        <v>1.0</v>
      </c>
      <c r="O89" s="14">
        <v>1.0</v>
      </c>
      <c r="P89" s="14">
        <v>1.0</v>
      </c>
      <c r="Q89" s="16">
        <f t="shared" si="1"/>
        <v>70</v>
      </c>
      <c r="R89" s="17">
        <f t="shared" si="2"/>
        <v>4.8</v>
      </c>
    </row>
    <row r="90" ht="15.0" customHeight="1">
      <c r="A90" s="13">
        <f>ListadeCurso!A90</f>
        <v>91</v>
      </c>
      <c r="B90" s="13" t="str">
        <f>ListadeCurso!B88</f>
        <v/>
      </c>
      <c r="C90" s="13" t="str">
        <f>ListadeCurso!C90</f>
        <v>VÁSQUEZ</v>
      </c>
      <c r="D90" s="13" t="str">
        <f>ListadeCurso!D90</f>
        <v>REYES</v>
      </c>
      <c r="E90" s="13" t="str">
        <f>ListadeCurso!E90</f>
        <v>PABLO MANUEL</v>
      </c>
      <c r="F90" s="13" t="str">
        <f>ListadeCurso!F90</f>
        <v>pablo.vasquezr@alumnos.uv.cl</v>
      </c>
      <c r="G90" s="14">
        <v>1.0</v>
      </c>
      <c r="H90" s="14">
        <v>1.0</v>
      </c>
      <c r="I90" s="14">
        <v>1.0</v>
      </c>
      <c r="J90" s="14">
        <v>0.0</v>
      </c>
      <c r="K90" s="14">
        <v>1.0</v>
      </c>
      <c r="L90" s="14">
        <v>1.0</v>
      </c>
      <c r="M90" s="14">
        <v>1.0</v>
      </c>
      <c r="N90" s="14">
        <v>1.0</v>
      </c>
      <c r="O90" s="14">
        <v>1.0</v>
      </c>
      <c r="P90" s="14">
        <v>1.0</v>
      </c>
      <c r="Q90" s="16">
        <f t="shared" si="1"/>
        <v>90</v>
      </c>
      <c r="R90" s="17">
        <f t="shared" si="2"/>
        <v>6.3</v>
      </c>
    </row>
    <row r="91" ht="15.0" customHeight="1">
      <c r="A91" s="13">
        <f>ListadeCurso!A91</f>
        <v>92</v>
      </c>
      <c r="B91" s="13" t="str">
        <f>ListadeCurso!B89</f>
        <v/>
      </c>
      <c r="C91" s="13" t="str">
        <f>ListadeCurso!C91</f>
        <v>VENEGAS</v>
      </c>
      <c r="D91" s="13" t="str">
        <f>ListadeCurso!D91</f>
        <v>ASTORGA</v>
      </c>
      <c r="E91" s="13" t="str">
        <f>ListadeCurso!E91</f>
        <v>ALONSO EDUARDO</v>
      </c>
      <c r="F91" s="13" t="str">
        <f>ListadeCurso!F91</f>
        <v>alonso.venegas@alumnos.uv.cl</v>
      </c>
      <c r="G91" s="14"/>
      <c r="H91" s="14"/>
      <c r="I91" s="14"/>
      <c r="J91" s="16"/>
      <c r="K91" s="16"/>
      <c r="L91" s="16"/>
      <c r="M91" s="16"/>
      <c r="N91" s="16"/>
      <c r="O91" s="16"/>
      <c r="P91" s="16"/>
      <c r="Q91" s="16">
        <f t="shared" si="1"/>
        <v>0</v>
      </c>
      <c r="R91" s="17">
        <f t="shared" si="2"/>
        <v>1</v>
      </c>
    </row>
    <row r="92" ht="15.0" customHeight="1">
      <c r="A92" s="13">
        <f>ListadeCurso!A92</f>
        <v>93</v>
      </c>
      <c r="B92" s="13" t="str">
        <f>ListadeCurso!B90</f>
        <v/>
      </c>
      <c r="C92" s="13" t="str">
        <f>ListadeCurso!C92</f>
        <v>VERA</v>
      </c>
      <c r="D92" s="13" t="str">
        <f>ListadeCurso!D92</f>
        <v>SEPÚLVEDA</v>
      </c>
      <c r="E92" s="13" t="str">
        <f>ListadeCurso!E92</f>
        <v>ALONSO ALEJANDRO</v>
      </c>
      <c r="F92" s="13" t="str">
        <f>ListadeCurso!F92</f>
        <v>alonso.vera@alumnos.uv.cl</v>
      </c>
      <c r="G92" s="14">
        <v>1.0</v>
      </c>
      <c r="H92" s="14">
        <v>1.0</v>
      </c>
      <c r="I92" s="14">
        <v>0.0</v>
      </c>
      <c r="J92" s="14">
        <v>1.0</v>
      </c>
      <c r="K92" s="14">
        <v>1.0</v>
      </c>
      <c r="L92" s="14">
        <v>1.0</v>
      </c>
      <c r="M92" s="14">
        <v>1.0</v>
      </c>
      <c r="N92" s="14">
        <v>1.0</v>
      </c>
      <c r="O92" s="14">
        <v>1.0</v>
      </c>
      <c r="P92" s="14">
        <v>1.0</v>
      </c>
      <c r="Q92" s="16">
        <f t="shared" si="1"/>
        <v>90</v>
      </c>
      <c r="R92" s="17">
        <f t="shared" si="2"/>
        <v>6.3</v>
      </c>
    </row>
    <row r="93" ht="15.0" customHeight="1">
      <c r="A93" s="13">
        <f>ListadeCurso!A93</f>
        <v>94</v>
      </c>
      <c r="B93" s="13" t="str">
        <f>ListadeCurso!B91</f>
        <v/>
      </c>
      <c r="C93" s="13" t="str">
        <f>ListadeCurso!C93</f>
        <v>VILLAGRÁN</v>
      </c>
      <c r="D93" s="13" t="str">
        <f>ListadeCurso!D93</f>
        <v>MADRID</v>
      </c>
      <c r="E93" s="13" t="str">
        <f>ListadeCurso!E93</f>
        <v>FRANCISCO ALEJANDRO</v>
      </c>
      <c r="F93" s="13" t="str">
        <f>ListadeCurso!F93</f>
        <v>francisco.villagran@alumnos.uv.cl</v>
      </c>
      <c r="G93" s="14">
        <v>1.0</v>
      </c>
      <c r="H93" s="14">
        <v>1.0</v>
      </c>
      <c r="I93" s="14">
        <v>1.0</v>
      </c>
      <c r="J93" s="14">
        <v>1.0</v>
      </c>
      <c r="K93" s="14">
        <v>0.0</v>
      </c>
      <c r="L93" s="14">
        <v>1.0</v>
      </c>
      <c r="M93" s="14">
        <v>1.0</v>
      </c>
      <c r="N93" s="14">
        <v>1.0</v>
      </c>
      <c r="O93" s="14">
        <v>1.0</v>
      </c>
      <c r="P93" s="14">
        <v>1.0</v>
      </c>
      <c r="Q93" s="16">
        <f t="shared" si="1"/>
        <v>90</v>
      </c>
      <c r="R93" s="17">
        <f t="shared" si="2"/>
        <v>6.3</v>
      </c>
    </row>
    <row r="94" ht="15.0" customHeight="1">
      <c r="A94" s="13">
        <f>ListadeCurso!A94</f>
        <v>95</v>
      </c>
      <c r="B94" s="13" t="str">
        <f>ListadeCurso!B92</f>
        <v/>
      </c>
      <c r="C94" s="13" t="str">
        <f>ListadeCurso!C94</f>
        <v>VILLALOBOS</v>
      </c>
      <c r="D94" s="13" t="str">
        <f>ListadeCurso!D94</f>
        <v>ESPINOZA</v>
      </c>
      <c r="E94" s="13" t="str">
        <f>ListadeCurso!E94</f>
        <v>BRANDON ALEJANDRO</v>
      </c>
      <c r="F94" s="13" t="str">
        <f>ListadeCurso!F94</f>
        <v>brandon.villalobos@alumnos.uv.cl</v>
      </c>
      <c r="G94" s="14"/>
      <c r="H94" s="14"/>
      <c r="I94" s="14"/>
      <c r="J94" s="16"/>
      <c r="K94" s="16"/>
      <c r="L94" s="16"/>
      <c r="M94" s="16"/>
      <c r="N94" s="16"/>
      <c r="O94" s="16"/>
      <c r="P94" s="16"/>
      <c r="Q94" s="16">
        <f t="shared" si="1"/>
        <v>0</v>
      </c>
      <c r="R94" s="17">
        <f t="shared" si="2"/>
        <v>1</v>
      </c>
    </row>
    <row r="95" ht="15.0" customHeight="1">
      <c r="A95" s="13">
        <f>ListadeCurso!A95</f>
        <v>96</v>
      </c>
      <c r="B95" s="13" t="str">
        <f>ListadeCurso!B93</f>
        <v/>
      </c>
      <c r="C95" s="13" t="str">
        <f>ListadeCurso!C95</f>
        <v>VIVAR</v>
      </c>
      <c r="D95" s="13" t="str">
        <f>ListadeCurso!D95</f>
        <v>GUZMÁN</v>
      </c>
      <c r="E95" s="13" t="str">
        <f>ListadeCurso!E95</f>
        <v>JOYCE DANAE</v>
      </c>
      <c r="F95" s="13" t="str">
        <f>ListadeCurso!F95</f>
        <v>joyce.vivar@alumnos.uv.cl</v>
      </c>
      <c r="G95" s="14"/>
      <c r="H95" s="14"/>
      <c r="I95" s="14"/>
      <c r="J95" s="16"/>
      <c r="K95" s="16"/>
      <c r="L95" s="16"/>
      <c r="M95" s="16"/>
      <c r="N95" s="16"/>
      <c r="O95" s="16"/>
      <c r="P95" s="16"/>
      <c r="Q95" s="16">
        <f t="shared" si="1"/>
        <v>0</v>
      </c>
      <c r="R95" s="17">
        <f t="shared" si="2"/>
        <v>1</v>
      </c>
    </row>
    <row r="96" ht="15.0" customHeight="1">
      <c r="A96" s="13">
        <f>ListadeCurso!A96</f>
        <v>97</v>
      </c>
      <c r="B96" s="13" t="str">
        <f>ListadeCurso!B94</f>
        <v/>
      </c>
      <c r="C96" s="13" t="str">
        <f>ListadeCurso!C96</f>
        <v>YUIVAR</v>
      </c>
      <c r="D96" s="13" t="str">
        <f>ListadeCurso!D96</f>
        <v>CONCHA</v>
      </c>
      <c r="E96" s="13" t="str">
        <f>ListadeCurso!E96</f>
        <v>YERKO ANDRÉS</v>
      </c>
      <c r="F96" s="13" t="str">
        <f>ListadeCurso!F96</f>
        <v>yerko.yuivar@alumnos.uv.cl</v>
      </c>
      <c r="G96" s="14">
        <v>1.0</v>
      </c>
      <c r="H96" s="14">
        <v>1.0</v>
      </c>
      <c r="I96" s="14">
        <v>1.0</v>
      </c>
      <c r="J96" s="14">
        <v>1.0</v>
      </c>
      <c r="K96" s="14">
        <v>1.0</v>
      </c>
      <c r="L96" s="14">
        <v>1.0</v>
      </c>
      <c r="M96" s="14">
        <v>1.0</v>
      </c>
      <c r="N96" s="14">
        <v>1.0</v>
      </c>
      <c r="O96" s="14">
        <v>1.0</v>
      </c>
      <c r="P96" s="14">
        <v>1.0</v>
      </c>
      <c r="Q96" s="16">
        <f t="shared" si="1"/>
        <v>100</v>
      </c>
      <c r="R96" s="17">
        <f t="shared" si="2"/>
        <v>7</v>
      </c>
    </row>
  </sheetData>
  <conditionalFormatting sqref="K2:R96">
    <cfRule type="cellIs" dxfId="0" priority="1" operator="lessThan">
      <formula>4</formula>
    </cfRule>
  </conditionalFormatting>
  <conditionalFormatting sqref="K2:R96">
    <cfRule type="cellIs" dxfId="1" priority="2" operator="greaterThanOrEqual">
      <formula>4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5.38"/>
    <col customWidth="1" min="2" max="2" width="13.88"/>
    <col customWidth="1" min="3" max="3" width="13.75"/>
    <col customWidth="1" min="4" max="4" width="12.13"/>
    <col customWidth="1" min="5" max="5" width="25.75"/>
    <col customWidth="1" min="6" max="6" width="35.5"/>
    <col customWidth="1" min="7" max="8" width="8.75"/>
    <col customWidth="1" min="9" max="9" width="9.75"/>
    <col customWidth="1" min="10" max="10" width="8.75"/>
    <col customWidth="1" min="11" max="25" width="10.0"/>
  </cols>
  <sheetData>
    <row r="1" ht="15.0" customHeight="1">
      <c r="A1" s="3"/>
      <c r="B1" s="3"/>
      <c r="C1" s="3"/>
      <c r="D1" s="3"/>
      <c r="E1" s="3"/>
      <c r="F1" s="3"/>
      <c r="G1" s="24">
        <v>1.0</v>
      </c>
      <c r="H1" s="24">
        <v>1.0</v>
      </c>
      <c r="I1" s="24">
        <v>10.0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ht="19.5" customHeight="1">
      <c r="A2" s="25" t="s">
        <v>0</v>
      </c>
      <c r="B2" s="25" t="s">
        <v>1</v>
      </c>
      <c r="C2" s="25" t="s">
        <v>2</v>
      </c>
      <c r="D2" s="25" t="s">
        <v>3</v>
      </c>
      <c r="E2" s="25" t="s">
        <v>4</v>
      </c>
      <c r="F2" s="25" t="s">
        <v>5</v>
      </c>
      <c r="G2" s="26" t="s">
        <v>400</v>
      </c>
      <c r="H2" s="26" t="s">
        <v>401</v>
      </c>
      <c r="I2" s="25" t="s">
        <v>402</v>
      </c>
      <c r="J2" s="25" t="s">
        <v>403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ht="19.5" customHeight="1">
      <c r="A3" s="27">
        <f>ListadeCurso!A2</f>
        <v>1</v>
      </c>
      <c r="B3" s="27" t="str">
        <f>ListadeCurso!B2</f>
        <v>19695583-6</v>
      </c>
      <c r="C3" s="27" t="str">
        <f>ListadeCurso!C2</f>
        <v>ACEVEDO</v>
      </c>
      <c r="D3" s="27" t="str">
        <f>ListadeCurso!D2</f>
        <v>JORQUERA</v>
      </c>
      <c r="E3" s="27" t="str">
        <f>ListadeCurso!E2</f>
        <v>BENJAMÍN DAVID</v>
      </c>
      <c r="F3" s="27" t="str">
        <f>ListadeCurso!F2</f>
        <v>benjamin.acevedo@alumnos.uv.cl</v>
      </c>
      <c r="G3" s="28">
        <v>3.0</v>
      </c>
      <c r="H3" s="28">
        <v>1.0</v>
      </c>
      <c r="I3" s="29">
        <f t="shared" ref="I3:I14" si="1">SUM(G3,H3)/$I$1*100</f>
        <v>40</v>
      </c>
      <c r="J3" s="30">
        <f t="shared" ref="J3:J14" si="2">IF(I3=0, 1, IF(I3&lt;60, ROUND(I3/60*3+1, 1), IF(I3=60, 4, IF(I3&lt;100, ROUND((I3-60)/40*3+4, 1), 7))))
</f>
        <v>3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ht="19.5" customHeight="1">
      <c r="A4" s="31">
        <f>ListadeCurso!A4</f>
        <v>3</v>
      </c>
      <c r="B4" s="27" t="str">
        <f>ListadeCurso!B4</f>
        <v>14566448-9</v>
      </c>
      <c r="C4" s="27" t="str">
        <f>ListadeCurso!C4</f>
        <v>Amigo</v>
      </c>
      <c r="D4" s="27" t="str">
        <f>ListadeCurso!D4</f>
        <v>Araya</v>
      </c>
      <c r="E4" s="27" t="str">
        <f>ListadeCurso!E4</f>
        <v>Eduardo Andrés</v>
      </c>
      <c r="F4" s="27" t="str">
        <f>ListadeCurso!F4</f>
        <v>eduardo.amigo@alumnos.uv.cl</v>
      </c>
      <c r="G4" s="24">
        <v>0.0</v>
      </c>
      <c r="H4" s="24">
        <v>0.0</v>
      </c>
      <c r="I4" s="29">
        <f t="shared" si="1"/>
        <v>0</v>
      </c>
      <c r="J4" s="30">
        <f t="shared" si="2"/>
        <v>1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 ht="19.5" customHeight="1">
      <c r="A5" s="31">
        <f>ListadeCurso!A9</f>
        <v>10</v>
      </c>
      <c r="B5" s="27" t="str">
        <f>ListadeCurso!B9</f>
        <v>21625630-1</v>
      </c>
      <c r="C5" s="27" t="str">
        <f>ListadeCurso!C9</f>
        <v>BARRAZA</v>
      </c>
      <c r="D5" s="27" t="str">
        <f>ListadeCurso!D9</f>
        <v>RIQUELME</v>
      </c>
      <c r="E5" s="27" t="str">
        <f>ListadeCurso!E9</f>
        <v>JUAN MARCELO</v>
      </c>
      <c r="F5" s="27" t="str">
        <f>ListadeCurso!F9</f>
        <v>juan.barraza@alumnos.uv.cl</v>
      </c>
      <c r="G5" s="24">
        <v>5.0</v>
      </c>
      <c r="H5" s="24">
        <v>5.0</v>
      </c>
      <c r="I5" s="29">
        <f t="shared" si="1"/>
        <v>100</v>
      </c>
      <c r="J5" s="30">
        <f t="shared" si="2"/>
        <v>7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ht="19.5" customHeight="1">
      <c r="A6" s="31">
        <f>ListadeCurso!A13</f>
        <v>14</v>
      </c>
      <c r="B6" s="27" t="str">
        <f>ListadeCurso!B11</f>
        <v>26869622-9</v>
      </c>
      <c r="C6" s="27" t="str">
        <f>ListadeCurso!C13</f>
        <v>BOMBAL</v>
      </c>
      <c r="D6" s="27" t="str">
        <f>ListadeCurso!D13</f>
        <v>GONZÁLEZ</v>
      </c>
      <c r="E6" s="27" t="str">
        <f>ListadeCurso!E13</f>
        <v>DAVID IGNACIO</v>
      </c>
      <c r="F6" s="27" t="str">
        <f>ListadeCurso!F13</f>
        <v>david.bombal@alumnos.uv.cl</v>
      </c>
      <c r="G6" s="24">
        <v>0.0</v>
      </c>
      <c r="H6" s="24">
        <v>0.0</v>
      </c>
      <c r="I6" s="29">
        <f t="shared" si="1"/>
        <v>0</v>
      </c>
      <c r="J6" s="30">
        <f t="shared" si="2"/>
        <v>1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 ht="19.5" customHeight="1">
      <c r="A7" s="27">
        <f>ListadeCurso!A14</f>
        <v>15</v>
      </c>
      <c r="B7" s="27" t="str">
        <f>ListadeCurso!B12</f>
        <v>21821460-6</v>
      </c>
      <c r="C7" s="27" t="str">
        <f>ListadeCurso!C14</f>
        <v>CANALES</v>
      </c>
      <c r="D7" s="27" t="str">
        <f>ListadeCurso!D14</f>
        <v>CARVAJAL</v>
      </c>
      <c r="E7" s="27" t="str">
        <f>ListadeCurso!E14</f>
        <v>SIMÓN DIEGO</v>
      </c>
      <c r="F7" s="27" t="str">
        <f>ListadeCurso!F14</f>
        <v>simon.canales@alumnos.uv.cl</v>
      </c>
      <c r="G7" s="24">
        <v>3.0</v>
      </c>
      <c r="H7" s="24">
        <v>1.0</v>
      </c>
      <c r="I7" s="29">
        <f t="shared" si="1"/>
        <v>40</v>
      </c>
      <c r="J7" s="30">
        <f t="shared" si="2"/>
        <v>3</v>
      </c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 ht="19.5" customHeight="1">
      <c r="A8" s="27">
        <f>ListadeCurso!A15</f>
        <v>16</v>
      </c>
      <c r="B8" s="27" t="str">
        <f>ListadeCurso!B13</f>
        <v>22753300-5</v>
      </c>
      <c r="C8" s="27" t="str">
        <f>ListadeCurso!C15</f>
        <v>CÁRCAMO</v>
      </c>
      <c r="D8" s="27" t="str">
        <f>ListadeCurso!D15</f>
        <v>MÉNDEZ</v>
      </c>
      <c r="E8" s="27" t="str">
        <f>ListadeCurso!E15</f>
        <v>BENJAMÍN ALEJANDRO</v>
      </c>
      <c r="F8" s="27" t="str">
        <f>ListadeCurso!F15</f>
        <v>benjamin.carcamo@alumnos.uv.cl</v>
      </c>
      <c r="G8" s="24">
        <v>3.0</v>
      </c>
      <c r="H8" s="24">
        <v>0.0</v>
      </c>
      <c r="I8" s="29">
        <f t="shared" si="1"/>
        <v>30</v>
      </c>
      <c r="J8" s="30">
        <f t="shared" si="2"/>
        <v>2.5</v>
      </c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 ht="19.5" customHeight="1">
      <c r="A9" s="27">
        <f>ListadeCurso!A16</f>
        <v>17</v>
      </c>
      <c r="B9" s="27" t="str">
        <f>ListadeCurso!B14</f>
        <v>21704180-5</v>
      </c>
      <c r="C9" s="27" t="str">
        <f>ListadeCurso!C16</f>
        <v>CÁRDENAS</v>
      </c>
      <c r="D9" s="27" t="str">
        <f>ListadeCurso!D16</f>
        <v>GONZÁLEZ</v>
      </c>
      <c r="E9" s="27" t="str">
        <f>ListadeCurso!E16</f>
        <v>LUCAS GABRIEL</v>
      </c>
      <c r="F9" s="27" t="str">
        <f>ListadeCurso!F16</f>
        <v>lucas.cardenas@alumnos.uv.cl</v>
      </c>
      <c r="G9" s="24">
        <v>0.0</v>
      </c>
      <c r="H9" s="24">
        <v>0.0</v>
      </c>
      <c r="I9" s="29">
        <f t="shared" si="1"/>
        <v>0</v>
      </c>
      <c r="J9" s="30">
        <f t="shared" si="2"/>
        <v>1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 ht="19.5" customHeight="1">
      <c r="A10" s="27">
        <f>ListadeCurso!A20</f>
        <v>21</v>
      </c>
      <c r="B10" s="27" t="str">
        <f>ListadeCurso!B18</f>
        <v>21778733-5</v>
      </c>
      <c r="C10" s="27" t="str">
        <f>ListadeCurso!C20</f>
        <v>CASTILLO</v>
      </c>
      <c r="D10" s="27" t="str">
        <f>ListadeCurso!D20</f>
        <v>VENEGAS</v>
      </c>
      <c r="E10" s="27" t="str">
        <f>ListadeCurso!E20</f>
        <v>WALTER ALEXANDER</v>
      </c>
      <c r="F10" s="27" t="str">
        <f>ListadeCurso!F20</f>
        <v>walter.castillo@alumnos.uv.cl</v>
      </c>
      <c r="G10" s="24">
        <v>4.0</v>
      </c>
      <c r="H10" s="24">
        <v>5.0</v>
      </c>
      <c r="I10" s="29">
        <f t="shared" si="1"/>
        <v>90</v>
      </c>
      <c r="J10" s="30">
        <f t="shared" si="2"/>
        <v>6.3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 ht="19.5" customHeight="1">
      <c r="A11" s="27">
        <f>ListadeCurso!A21</f>
        <v>22</v>
      </c>
      <c r="B11" s="27" t="str">
        <f>ListadeCurso!B19</f>
        <v>21725229-6</v>
      </c>
      <c r="C11" s="27" t="str">
        <f>ListadeCurso!C21</f>
        <v>Castro</v>
      </c>
      <c r="D11" s="27" t="str">
        <f>ListadeCurso!D21</f>
        <v>Olivares</v>
      </c>
      <c r="E11" s="27" t="str">
        <f>ListadeCurso!E21</f>
        <v>Felipe Ian</v>
      </c>
      <c r="F11" s="27" t="str">
        <f>ListadeCurso!F21</f>
        <v>felipe.castroo@alumnos.uv.cl</v>
      </c>
      <c r="G11" s="24">
        <v>4.0</v>
      </c>
      <c r="H11" s="24">
        <v>0.0</v>
      </c>
      <c r="I11" s="29">
        <f t="shared" si="1"/>
        <v>40</v>
      </c>
      <c r="J11" s="30">
        <f t="shared" si="2"/>
        <v>3</v>
      </c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 ht="19.5" customHeight="1">
      <c r="A12" s="31">
        <f>ListadeCurso!A27</f>
        <v>28</v>
      </c>
      <c r="B12" s="27" t="str">
        <f>ListadeCurso!B25</f>
        <v>21759254-2</v>
      </c>
      <c r="C12" s="27" t="str">
        <f>ListadeCurso!C27</f>
        <v>FERNÁNDEZ</v>
      </c>
      <c r="D12" s="27" t="str">
        <f>ListadeCurso!D27</f>
        <v>CÁRCAMO</v>
      </c>
      <c r="E12" s="27" t="str">
        <f>ListadeCurso!E27</f>
        <v>DIEGO ANTONIO</v>
      </c>
      <c r="F12" s="27" t="str">
        <f>ListadeCurso!F27</f>
        <v>diego.fernandezc@alumnos.uv.cl</v>
      </c>
      <c r="G12" s="24">
        <v>1.0</v>
      </c>
      <c r="H12" s="24">
        <v>5.0</v>
      </c>
      <c r="I12" s="29">
        <f t="shared" si="1"/>
        <v>60</v>
      </c>
      <c r="J12" s="30">
        <f t="shared" si="2"/>
        <v>4</v>
      </c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ht="19.5" customHeight="1">
      <c r="A13" s="31">
        <f>ListadeCurso!A30</f>
        <v>31</v>
      </c>
      <c r="B13" s="27" t="str">
        <f>ListadeCurso!B28</f>
        <v>21854361-8</v>
      </c>
      <c r="C13" s="27" t="str">
        <f>ListadeCurso!C30</f>
        <v>FUENTES</v>
      </c>
      <c r="D13" s="27" t="str">
        <f>ListadeCurso!D30</f>
        <v>RÍOS</v>
      </c>
      <c r="E13" s="27" t="str">
        <f>ListadeCurso!E30</f>
        <v>SEBASTIÁN RODRIGO</v>
      </c>
      <c r="F13" s="27" t="str">
        <f>ListadeCurso!F30</f>
        <v>sebastian.fuentesri@alumnos.uv.cl</v>
      </c>
      <c r="G13" s="24">
        <v>0.0</v>
      </c>
      <c r="H13" s="24">
        <v>0.0</v>
      </c>
      <c r="I13" s="29">
        <f t="shared" si="1"/>
        <v>0</v>
      </c>
      <c r="J13" s="30">
        <f t="shared" si="2"/>
        <v>1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 ht="19.5" customHeight="1">
      <c r="A14" s="27">
        <f>ListadeCurso!A32</f>
        <v>33</v>
      </c>
      <c r="B14" s="27" t="str">
        <f>ListadeCurso!B30</f>
        <v>21522313-2</v>
      </c>
      <c r="C14" s="27" t="str">
        <f>ListadeCurso!C32</f>
        <v>GÁLVEZ</v>
      </c>
      <c r="D14" s="27" t="str">
        <f>ListadeCurso!D32</f>
        <v>FERNÁNDEZ</v>
      </c>
      <c r="E14" s="27" t="str">
        <f>ListadeCurso!E32</f>
        <v>ALLAN AARON</v>
      </c>
      <c r="F14" s="27" t="str">
        <f>ListadeCurso!F32</f>
        <v>allan.galvez@alumnos.uv.cl</v>
      </c>
      <c r="G14" s="24">
        <v>5.0</v>
      </c>
      <c r="H14" s="24">
        <v>4.0</v>
      </c>
      <c r="I14" s="29">
        <f t="shared" si="1"/>
        <v>90</v>
      </c>
      <c r="J14" s="30">
        <f t="shared" si="2"/>
        <v>6.3</v>
      </c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 ht="19.5" customHeight="1">
      <c r="A15" s="31">
        <v>83.0</v>
      </c>
      <c r="B15" s="32"/>
      <c r="C15" s="27" t="s">
        <v>333</v>
      </c>
      <c r="D15" s="27" t="s">
        <v>334</v>
      </c>
      <c r="E15" s="27" t="s">
        <v>335</v>
      </c>
      <c r="F15" s="27" t="s">
        <v>336</v>
      </c>
      <c r="G15" s="33" t="s">
        <v>404</v>
      </c>
      <c r="H15" s="3"/>
      <c r="I15" s="34"/>
      <c r="J15" s="30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 ht="19.5" customHeight="1">
      <c r="A16" s="27">
        <v>48.0</v>
      </c>
      <c r="B16" s="32"/>
      <c r="C16" s="27" t="s">
        <v>13</v>
      </c>
      <c r="D16" s="27" t="s">
        <v>206</v>
      </c>
      <c r="E16" s="27" t="s">
        <v>207</v>
      </c>
      <c r="F16" s="27" t="s">
        <v>208</v>
      </c>
      <c r="G16" s="24">
        <v>0.0</v>
      </c>
      <c r="H16" s="24">
        <v>0.0</v>
      </c>
      <c r="I16" s="29">
        <f t="shared" ref="I16:I37" si="3">SUM(G16,H16)/$I$1*100</f>
        <v>0</v>
      </c>
      <c r="J16" s="30">
        <f t="shared" ref="J16:J37" si="4">IF(I16=0, 1, IF(I16&lt;60, ROUND(I16/60*3+1, 1), IF(I16=60, 4, IF(I16&lt;100, ROUND((I16-60)/40*3+4, 1), 7))))
</f>
        <v>1</v>
      </c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</row>
    <row r="17" ht="19.5" customHeight="1">
      <c r="A17" s="31">
        <v>73.0</v>
      </c>
      <c r="B17" s="32"/>
      <c r="C17" s="27" t="s">
        <v>296</v>
      </c>
      <c r="D17" s="27" t="s">
        <v>297</v>
      </c>
      <c r="E17" s="27" t="s">
        <v>298</v>
      </c>
      <c r="F17" s="27" t="s">
        <v>299</v>
      </c>
      <c r="G17" s="24">
        <v>5.0</v>
      </c>
      <c r="H17" s="24">
        <v>5.0</v>
      </c>
      <c r="I17" s="29">
        <f t="shared" si="3"/>
        <v>100</v>
      </c>
      <c r="J17" s="30">
        <f t="shared" si="4"/>
        <v>7</v>
      </c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 ht="30.75" customHeight="1">
      <c r="A18" s="31">
        <v>57.0</v>
      </c>
      <c r="B18" s="32"/>
      <c r="C18" s="27" t="s">
        <v>82</v>
      </c>
      <c r="D18" s="27" t="s">
        <v>238</v>
      </c>
      <c r="E18" s="27" t="s">
        <v>239</v>
      </c>
      <c r="F18" s="27" t="s">
        <v>240</v>
      </c>
      <c r="G18" s="24">
        <v>3.0</v>
      </c>
      <c r="H18" s="24">
        <v>1.0</v>
      </c>
      <c r="I18" s="29">
        <f t="shared" si="3"/>
        <v>40</v>
      </c>
      <c r="J18" s="30">
        <f t="shared" si="4"/>
        <v>3</v>
      </c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</row>
    <row r="19" ht="15.0" customHeight="1">
      <c r="A19" s="27">
        <v>77.0</v>
      </c>
      <c r="B19" s="32"/>
      <c r="C19" s="27" t="s">
        <v>311</v>
      </c>
      <c r="D19" s="27" t="s">
        <v>312</v>
      </c>
      <c r="E19" s="27" t="s">
        <v>313</v>
      </c>
      <c r="F19" s="27" t="s">
        <v>314</v>
      </c>
      <c r="G19" s="24">
        <v>0.0</v>
      </c>
      <c r="H19" s="24">
        <v>1.0</v>
      </c>
      <c r="I19" s="29">
        <f t="shared" si="3"/>
        <v>10</v>
      </c>
      <c r="J19" s="30">
        <f t="shared" si="4"/>
        <v>1.5</v>
      </c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 ht="15.0" customHeight="1">
      <c r="A20" s="31">
        <v>89.0</v>
      </c>
      <c r="B20" s="32"/>
      <c r="C20" s="27" t="s">
        <v>352</v>
      </c>
      <c r="D20" s="27" t="s">
        <v>353</v>
      </c>
      <c r="E20" s="27" t="s">
        <v>354</v>
      </c>
      <c r="F20" s="27" t="s">
        <v>355</v>
      </c>
      <c r="G20" s="24">
        <v>0.0</v>
      </c>
      <c r="H20" s="24">
        <v>1.0</v>
      </c>
      <c r="I20" s="29">
        <f t="shared" si="3"/>
        <v>10</v>
      </c>
      <c r="J20" s="30">
        <f t="shared" si="4"/>
        <v>1.5</v>
      </c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</row>
    <row r="21" ht="15.0" customHeight="1">
      <c r="A21" s="27">
        <v>82.0</v>
      </c>
      <c r="B21" s="32"/>
      <c r="C21" s="27" t="s">
        <v>330</v>
      </c>
      <c r="D21" s="27" t="s">
        <v>68</v>
      </c>
      <c r="E21" s="27" t="s">
        <v>331</v>
      </c>
      <c r="F21" s="27" t="s">
        <v>332</v>
      </c>
      <c r="G21" s="24">
        <v>3.0</v>
      </c>
      <c r="H21" s="24">
        <v>0.0</v>
      </c>
      <c r="I21" s="29">
        <f t="shared" si="3"/>
        <v>30</v>
      </c>
      <c r="J21" s="30">
        <f t="shared" si="4"/>
        <v>2.5</v>
      </c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 ht="15.0" customHeight="1">
      <c r="A22" s="27">
        <v>53.0</v>
      </c>
      <c r="B22" s="32"/>
      <c r="C22" s="27" t="s">
        <v>223</v>
      </c>
      <c r="D22" s="27" t="s">
        <v>224</v>
      </c>
      <c r="E22" s="27" t="s">
        <v>225</v>
      </c>
      <c r="F22" s="27" t="s">
        <v>226</v>
      </c>
      <c r="G22" s="24">
        <v>3.0</v>
      </c>
      <c r="H22" s="24">
        <v>0.0</v>
      </c>
      <c r="I22" s="29">
        <f t="shared" si="3"/>
        <v>30</v>
      </c>
      <c r="J22" s="30">
        <f t="shared" si="4"/>
        <v>2.5</v>
      </c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 ht="15.0" customHeight="1">
      <c r="A23" s="27">
        <v>45.0</v>
      </c>
      <c r="B23" s="32"/>
      <c r="C23" s="27" t="s">
        <v>194</v>
      </c>
      <c r="D23" s="27" t="s">
        <v>195</v>
      </c>
      <c r="E23" s="27" t="s">
        <v>196</v>
      </c>
      <c r="F23" s="27" t="s">
        <v>197</v>
      </c>
      <c r="G23" s="24">
        <v>4.0</v>
      </c>
      <c r="H23" s="24">
        <v>3.0</v>
      </c>
      <c r="I23" s="29">
        <f t="shared" si="3"/>
        <v>70</v>
      </c>
      <c r="J23" s="30">
        <f t="shared" si="4"/>
        <v>4.8</v>
      </c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 ht="15.0" customHeight="1">
      <c r="A24" s="31">
        <v>51.0</v>
      </c>
      <c r="B24" s="32"/>
      <c r="C24" s="27" t="s">
        <v>73</v>
      </c>
      <c r="D24" s="27" t="s">
        <v>194</v>
      </c>
      <c r="E24" s="27" t="s">
        <v>217</v>
      </c>
      <c r="F24" s="27" t="s">
        <v>218</v>
      </c>
      <c r="G24" s="24">
        <v>0.0</v>
      </c>
      <c r="H24" s="24">
        <v>0.0</v>
      </c>
      <c r="I24" s="29">
        <f t="shared" si="3"/>
        <v>0</v>
      </c>
      <c r="J24" s="30">
        <f t="shared" si="4"/>
        <v>1</v>
      </c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ht="15.0" customHeight="1">
      <c r="A25" s="31">
        <v>92.0</v>
      </c>
      <c r="B25" s="32"/>
      <c r="C25" s="27" t="s">
        <v>97</v>
      </c>
      <c r="D25" s="27" t="s">
        <v>362</v>
      </c>
      <c r="E25" s="27" t="s">
        <v>363</v>
      </c>
      <c r="F25" s="27" t="s">
        <v>364</v>
      </c>
      <c r="G25" s="24">
        <v>3.0</v>
      </c>
      <c r="H25" s="24">
        <v>0.0</v>
      </c>
      <c r="I25" s="29">
        <f t="shared" si="3"/>
        <v>30</v>
      </c>
      <c r="J25" s="30">
        <f t="shared" si="4"/>
        <v>2.5</v>
      </c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</row>
    <row r="26" ht="15.0" customHeight="1">
      <c r="A26" s="27">
        <v>95.0</v>
      </c>
      <c r="B26" s="32"/>
      <c r="C26" s="27" t="s">
        <v>373</v>
      </c>
      <c r="D26" s="27" t="s">
        <v>374</v>
      </c>
      <c r="E26" s="27" t="s">
        <v>375</v>
      </c>
      <c r="F26" s="27" t="s">
        <v>376</v>
      </c>
      <c r="G26" s="24">
        <v>0.0</v>
      </c>
      <c r="H26" s="24">
        <v>0.0</v>
      </c>
      <c r="I26" s="29">
        <f t="shared" si="3"/>
        <v>0</v>
      </c>
      <c r="J26" s="30">
        <f t="shared" si="4"/>
        <v>1</v>
      </c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  <row r="27" ht="15.0" customHeight="1">
      <c r="A27" s="27">
        <v>35.0</v>
      </c>
      <c r="B27" s="32"/>
      <c r="C27" s="27" t="s">
        <v>159</v>
      </c>
      <c r="D27" s="27" t="s">
        <v>160</v>
      </c>
      <c r="E27" s="27" t="s">
        <v>161</v>
      </c>
      <c r="F27" s="27" t="s">
        <v>162</v>
      </c>
      <c r="G27" s="24">
        <v>3.0</v>
      </c>
      <c r="H27" s="24">
        <v>2.0</v>
      </c>
      <c r="I27" s="29">
        <f t="shared" si="3"/>
        <v>50</v>
      </c>
      <c r="J27" s="30">
        <f t="shared" si="4"/>
        <v>3.5</v>
      </c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 ht="15.0" customHeight="1">
      <c r="A28" s="27">
        <v>56.0</v>
      </c>
      <c r="B28" s="32"/>
      <c r="C28" s="27" t="s">
        <v>234</v>
      </c>
      <c r="D28" s="27" t="s">
        <v>235</v>
      </c>
      <c r="E28" s="27" t="s">
        <v>236</v>
      </c>
      <c r="F28" s="27" t="s">
        <v>237</v>
      </c>
      <c r="G28" s="24">
        <v>5.0</v>
      </c>
      <c r="H28" s="24">
        <v>4.0</v>
      </c>
      <c r="I28" s="29">
        <f t="shared" si="3"/>
        <v>90</v>
      </c>
      <c r="J28" s="30">
        <f t="shared" si="4"/>
        <v>6.3</v>
      </c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>
      <c r="A29" s="27">
        <v>44.0</v>
      </c>
      <c r="B29" s="32"/>
      <c r="C29" s="27" t="s">
        <v>190</v>
      </c>
      <c r="D29" s="27" t="s">
        <v>191</v>
      </c>
      <c r="E29" s="27" t="s">
        <v>192</v>
      </c>
      <c r="F29" s="27" t="s">
        <v>193</v>
      </c>
      <c r="G29" s="24">
        <v>5.0</v>
      </c>
      <c r="H29" s="24">
        <v>4.0</v>
      </c>
      <c r="I29" s="29">
        <f t="shared" si="3"/>
        <v>90</v>
      </c>
      <c r="J29" s="30">
        <f t="shared" si="4"/>
        <v>6.3</v>
      </c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>
      <c r="A30" s="27">
        <v>68.0</v>
      </c>
      <c r="B30" s="32"/>
      <c r="C30" s="27" t="s">
        <v>279</v>
      </c>
      <c r="D30" s="27" t="s">
        <v>280</v>
      </c>
      <c r="E30" s="27" t="s">
        <v>281</v>
      </c>
      <c r="F30" s="27" t="s">
        <v>282</v>
      </c>
      <c r="G30" s="24">
        <v>5.0</v>
      </c>
      <c r="H30" s="24">
        <v>5.0</v>
      </c>
      <c r="I30" s="29">
        <f t="shared" si="3"/>
        <v>100</v>
      </c>
      <c r="J30" s="30">
        <f t="shared" si="4"/>
        <v>7</v>
      </c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>
      <c r="A31" s="27">
        <v>75.0</v>
      </c>
      <c r="B31" s="32"/>
      <c r="C31" s="27" t="s">
        <v>300</v>
      </c>
      <c r="D31" s="27" t="s">
        <v>304</v>
      </c>
      <c r="E31" s="27" t="s">
        <v>305</v>
      </c>
      <c r="F31" s="27" t="s">
        <v>306</v>
      </c>
      <c r="G31" s="24">
        <v>0.0</v>
      </c>
      <c r="H31" s="24">
        <v>1.0</v>
      </c>
      <c r="I31" s="29">
        <f t="shared" si="3"/>
        <v>10</v>
      </c>
      <c r="J31" s="30">
        <f t="shared" si="4"/>
        <v>1.5</v>
      </c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</row>
    <row r="32">
      <c r="A32" s="27">
        <v>84.0</v>
      </c>
      <c r="B32" s="32"/>
      <c r="C32" s="27" t="s">
        <v>337</v>
      </c>
      <c r="D32" s="27" t="s">
        <v>32</v>
      </c>
      <c r="E32" s="27" t="s">
        <v>338</v>
      </c>
      <c r="F32" s="27" t="s">
        <v>339</v>
      </c>
      <c r="G32" s="24">
        <v>3.0</v>
      </c>
      <c r="H32" s="24">
        <v>2.0</v>
      </c>
      <c r="I32" s="29">
        <f t="shared" si="3"/>
        <v>50</v>
      </c>
      <c r="J32" s="30">
        <f t="shared" si="4"/>
        <v>3.5</v>
      </c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</row>
    <row r="33">
      <c r="A33" s="31">
        <v>86.0</v>
      </c>
      <c r="B33" s="32"/>
      <c r="C33" s="27" t="s">
        <v>342</v>
      </c>
      <c r="D33" s="27" t="s">
        <v>343</v>
      </c>
      <c r="E33" s="27" t="s">
        <v>344</v>
      </c>
      <c r="F33" s="27" t="s">
        <v>345</v>
      </c>
      <c r="G33" s="24">
        <v>5.0</v>
      </c>
      <c r="H33" s="24">
        <v>4.0</v>
      </c>
      <c r="I33" s="29">
        <f t="shared" si="3"/>
        <v>90</v>
      </c>
      <c r="J33" s="30">
        <f t="shared" si="4"/>
        <v>6.3</v>
      </c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>
      <c r="A34" s="27">
        <v>37.0</v>
      </c>
      <c r="B34" s="32"/>
      <c r="C34" s="27" t="s">
        <v>63</v>
      </c>
      <c r="D34" s="27" t="s">
        <v>166</v>
      </c>
      <c r="E34" s="27" t="s">
        <v>167</v>
      </c>
      <c r="F34" s="27" t="s">
        <v>168</v>
      </c>
      <c r="G34" s="24">
        <v>3.0</v>
      </c>
      <c r="H34" s="24">
        <v>4.0</v>
      </c>
      <c r="I34" s="29">
        <f t="shared" si="3"/>
        <v>70</v>
      </c>
      <c r="J34" s="30">
        <f t="shared" si="4"/>
        <v>4.8</v>
      </c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</row>
    <row r="35">
      <c r="A35" s="27">
        <v>38.0</v>
      </c>
      <c r="B35" s="32"/>
      <c r="C35" s="27" t="s">
        <v>63</v>
      </c>
      <c r="D35" s="27" t="s">
        <v>169</v>
      </c>
      <c r="E35" s="27" t="s">
        <v>170</v>
      </c>
      <c r="F35" s="27" t="s">
        <v>171</v>
      </c>
      <c r="G35" s="24">
        <v>5.0</v>
      </c>
      <c r="H35" s="24">
        <v>4.0</v>
      </c>
      <c r="I35" s="29">
        <f t="shared" si="3"/>
        <v>90</v>
      </c>
      <c r="J35" s="30">
        <f t="shared" si="4"/>
        <v>6.3</v>
      </c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>
      <c r="A36" s="27">
        <v>87.0</v>
      </c>
      <c r="B36" s="32"/>
      <c r="C36" s="27" t="s">
        <v>238</v>
      </c>
      <c r="D36" s="27" t="s">
        <v>235</v>
      </c>
      <c r="E36" s="27" t="s">
        <v>346</v>
      </c>
      <c r="F36" s="27" t="s">
        <v>347</v>
      </c>
      <c r="G36" s="24">
        <v>0.0</v>
      </c>
      <c r="H36" s="24">
        <v>0.0</v>
      </c>
      <c r="I36" s="29">
        <f t="shared" si="3"/>
        <v>0</v>
      </c>
      <c r="J36" s="30">
        <f t="shared" si="4"/>
        <v>1</v>
      </c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>
      <c r="A37" s="27">
        <v>78.0</v>
      </c>
      <c r="B37" s="32"/>
      <c r="C37" s="27" t="s">
        <v>315</v>
      </c>
      <c r="D37" s="27" t="s">
        <v>316</v>
      </c>
      <c r="E37" s="27" t="s">
        <v>317</v>
      </c>
      <c r="F37" s="27" t="s">
        <v>318</v>
      </c>
      <c r="G37" s="35">
        <v>0.0</v>
      </c>
      <c r="H37" s="35">
        <v>0.0</v>
      </c>
      <c r="I37" s="29">
        <f t="shared" si="3"/>
        <v>0</v>
      </c>
      <c r="J37" s="30">
        <f t="shared" si="4"/>
        <v>1</v>
      </c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>
      <c r="A38" s="27"/>
      <c r="B38" s="27"/>
      <c r="C38" s="27"/>
      <c r="D38" s="27"/>
      <c r="E38" s="27"/>
      <c r="F38" s="27"/>
      <c r="G38" s="24"/>
      <c r="H38" s="24"/>
      <c r="I38" s="29"/>
      <c r="J38" s="30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>
      <c r="A39" s="27"/>
      <c r="B39" s="27"/>
      <c r="C39" s="27"/>
      <c r="D39" s="27"/>
      <c r="E39" s="27"/>
      <c r="F39" s="27"/>
      <c r="G39" s="24"/>
      <c r="H39" s="24"/>
      <c r="I39" s="29"/>
      <c r="J39" s="30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>
      <c r="A40" s="27"/>
      <c r="B40" s="27"/>
      <c r="C40" s="27"/>
      <c r="D40" s="27"/>
      <c r="E40" s="27"/>
      <c r="F40" s="27"/>
      <c r="G40" s="24"/>
      <c r="H40" s="24"/>
      <c r="I40" s="29"/>
      <c r="J40" s="30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>
      <c r="A41" s="27"/>
      <c r="B41" s="27"/>
      <c r="C41" s="27"/>
      <c r="D41" s="27"/>
      <c r="E41" s="27"/>
      <c r="F41" s="27"/>
      <c r="G41" s="24"/>
      <c r="H41" s="24"/>
      <c r="I41" s="29"/>
      <c r="J41" s="30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>
      <c r="A42" s="27"/>
      <c r="B42" s="27"/>
      <c r="C42" s="27"/>
      <c r="D42" s="27"/>
      <c r="E42" s="27"/>
      <c r="F42" s="27"/>
      <c r="G42" s="24"/>
      <c r="H42" s="24"/>
      <c r="I42" s="29"/>
      <c r="J42" s="30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>
      <c r="A43" s="27"/>
      <c r="B43" s="27"/>
      <c r="C43" s="27"/>
      <c r="D43" s="27"/>
      <c r="E43" s="27"/>
      <c r="F43" s="27"/>
      <c r="G43" s="24"/>
      <c r="H43" s="24"/>
      <c r="I43" s="29"/>
      <c r="J43" s="30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>
      <c r="A44" s="27"/>
      <c r="B44" s="27"/>
      <c r="C44" s="27"/>
      <c r="D44" s="27"/>
      <c r="E44" s="27"/>
      <c r="F44" s="27"/>
      <c r="G44" s="24"/>
      <c r="H44" s="24"/>
      <c r="I44" s="29"/>
      <c r="J44" s="30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>
      <c r="A45" s="27"/>
      <c r="B45" s="27"/>
      <c r="C45" s="27"/>
      <c r="D45" s="27"/>
      <c r="E45" s="27"/>
      <c r="F45" s="27"/>
      <c r="G45" s="24"/>
      <c r="H45" s="24"/>
      <c r="I45" s="29"/>
      <c r="J45" s="30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>
      <c r="A46" s="27"/>
      <c r="B46" s="27"/>
      <c r="C46" s="27"/>
      <c r="D46" s="27"/>
      <c r="E46" s="27"/>
      <c r="F46" s="27"/>
      <c r="G46" s="24"/>
      <c r="H46" s="24"/>
      <c r="I46" s="29"/>
      <c r="J46" s="30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>
      <c r="A47" s="27"/>
      <c r="B47" s="27"/>
      <c r="C47" s="27"/>
      <c r="D47" s="27"/>
      <c r="E47" s="27"/>
      <c r="F47" s="27"/>
      <c r="G47" s="3"/>
      <c r="H47" s="3"/>
      <c r="I47" s="29"/>
      <c r="J47" s="30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>
      <c r="A48" s="27"/>
      <c r="B48" s="27"/>
      <c r="C48" s="27"/>
      <c r="D48" s="27"/>
      <c r="E48" s="27"/>
      <c r="F48" s="27"/>
      <c r="G48" s="24"/>
      <c r="H48" s="24"/>
      <c r="I48" s="29"/>
      <c r="J48" s="30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>
      <c r="A49" s="27"/>
      <c r="B49" s="27"/>
      <c r="C49" s="27"/>
      <c r="D49" s="27"/>
      <c r="E49" s="27"/>
      <c r="F49" s="27"/>
      <c r="G49" s="3"/>
      <c r="H49" s="3"/>
      <c r="I49" s="29"/>
      <c r="J49" s="30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>
      <c r="A50" s="27"/>
      <c r="B50" s="27"/>
      <c r="C50" s="27"/>
      <c r="D50" s="27"/>
      <c r="E50" s="27"/>
      <c r="F50" s="27"/>
      <c r="G50" s="24"/>
      <c r="H50" s="24"/>
      <c r="I50" s="29"/>
      <c r="J50" s="30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>
      <c r="A51" s="27"/>
      <c r="B51" s="27"/>
      <c r="C51" s="27"/>
      <c r="D51" s="27"/>
      <c r="E51" s="27"/>
      <c r="F51" s="27"/>
      <c r="G51" s="24"/>
      <c r="H51" s="24"/>
      <c r="I51" s="29"/>
      <c r="J51" s="30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>
      <c r="A52" s="27"/>
      <c r="B52" s="27"/>
      <c r="C52" s="27"/>
      <c r="D52" s="27"/>
      <c r="E52" s="27"/>
      <c r="F52" s="27"/>
      <c r="G52" s="24"/>
      <c r="H52" s="24"/>
      <c r="I52" s="29"/>
      <c r="J52" s="30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>
      <c r="A53" s="27"/>
      <c r="B53" s="27"/>
      <c r="C53" s="27"/>
      <c r="D53" s="27"/>
      <c r="E53" s="27"/>
      <c r="F53" s="27"/>
      <c r="G53" s="24"/>
      <c r="H53" s="24"/>
      <c r="I53" s="29"/>
      <c r="J53" s="30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>
      <c r="A54" s="27"/>
      <c r="B54" s="27"/>
      <c r="C54" s="27"/>
      <c r="D54" s="27"/>
      <c r="E54" s="27"/>
      <c r="F54" s="27"/>
      <c r="G54" s="24"/>
      <c r="H54" s="24"/>
      <c r="I54" s="29"/>
      <c r="J54" s="30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>
      <c r="A55" s="27"/>
      <c r="B55" s="27"/>
      <c r="C55" s="27"/>
      <c r="D55" s="27"/>
      <c r="E55" s="27"/>
      <c r="F55" s="27"/>
      <c r="G55" s="24"/>
      <c r="H55" s="24"/>
      <c r="I55" s="29"/>
      <c r="J55" s="30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>
      <c r="A56" s="27"/>
      <c r="B56" s="27"/>
      <c r="C56" s="27"/>
      <c r="D56" s="27"/>
      <c r="E56" s="27"/>
      <c r="F56" s="27"/>
      <c r="G56" s="24"/>
      <c r="H56" s="24"/>
      <c r="I56" s="29"/>
      <c r="J56" s="30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>
      <c r="A57" s="27"/>
      <c r="B57" s="27"/>
      <c r="C57" s="27"/>
      <c r="D57" s="27"/>
      <c r="E57" s="27"/>
      <c r="F57" s="27"/>
      <c r="G57" s="24"/>
      <c r="H57" s="24"/>
      <c r="I57" s="29"/>
      <c r="J57" s="30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>
      <c r="A58" s="27"/>
      <c r="B58" s="27"/>
      <c r="C58" s="27"/>
      <c r="D58" s="27"/>
      <c r="E58" s="27"/>
      <c r="F58" s="27"/>
      <c r="G58" s="24"/>
      <c r="H58" s="24"/>
      <c r="I58" s="29"/>
      <c r="J58" s="30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>
      <c r="A59" s="27"/>
      <c r="B59" s="27"/>
      <c r="C59" s="27"/>
      <c r="D59" s="27"/>
      <c r="E59" s="27"/>
      <c r="F59" s="27"/>
      <c r="G59" s="24"/>
      <c r="H59" s="24"/>
      <c r="I59" s="29"/>
      <c r="J59" s="30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>
      <c r="A60" s="27"/>
      <c r="B60" s="27"/>
      <c r="C60" s="27"/>
      <c r="D60" s="27"/>
      <c r="E60" s="27"/>
      <c r="F60" s="27"/>
      <c r="G60" s="3"/>
      <c r="H60" s="3"/>
      <c r="I60" s="29"/>
      <c r="J60" s="30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>
      <c r="A61" s="27"/>
      <c r="B61" s="27"/>
      <c r="C61" s="27"/>
      <c r="D61" s="27"/>
      <c r="E61" s="27"/>
      <c r="F61" s="27"/>
      <c r="G61" s="24"/>
      <c r="H61" s="24"/>
      <c r="I61" s="29"/>
      <c r="J61" s="30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>
      <c r="A62" s="27"/>
      <c r="B62" s="27"/>
      <c r="C62" s="27"/>
      <c r="D62" s="27"/>
      <c r="E62" s="27"/>
      <c r="F62" s="27"/>
      <c r="G62" s="24"/>
      <c r="H62" s="24"/>
      <c r="I62" s="29"/>
      <c r="J62" s="30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>
      <c r="A63" s="27"/>
      <c r="B63" s="27"/>
      <c r="C63" s="27"/>
      <c r="D63" s="27"/>
      <c r="E63" s="27"/>
      <c r="F63" s="27"/>
      <c r="G63" s="3"/>
      <c r="H63" s="3"/>
      <c r="I63" s="29"/>
      <c r="J63" s="30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>
      <c r="A64" s="27"/>
      <c r="B64" s="27"/>
      <c r="C64" s="27"/>
      <c r="D64" s="27"/>
      <c r="E64" s="27"/>
      <c r="F64" s="27"/>
      <c r="G64" s="24"/>
      <c r="H64" s="24"/>
      <c r="I64" s="29"/>
      <c r="J64" s="30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>
      <c r="A65" s="27"/>
      <c r="B65" s="27"/>
      <c r="C65" s="27"/>
      <c r="D65" s="27"/>
      <c r="E65" s="27"/>
      <c r="F65" s="27"/>
      <c r="G65" s="24"/>
      <c r="H65" s="24"/>
      <c r="I65" s="29"/>
      <c r="J65" s="30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>
      <c r="A66" s="27"/>
      <c r="B66" s="27"/>
      <c r="C66" s="27"/>
      <c r="D66" s="27"/>
      <c r="E66" s="27"/>
      <c r="F66" s="27"/>
      <c r="G66" s="24"/>
      <c r="H66" s="24"/>
      <c r="I66" s="29"/>
      <c r="J66" s="30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>
      <c r="A67" s="27"/>
      <c r="B67" s="27"/>
      <c r="C67" s="27"/>
      <c r="D67" s="27"/>
      <c r="E67" s="27"/>
      <c r="F67" s="27"/>
      <c r="G67" s="24"/>
      <c r="H67" s="24"/>
      <c r="I67" s="29"/>
      <c r="J67" s="30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>
      <c r="A68" s="27"/>
      <c r="B68" s="27"/>
      <c r="C68" s="27"/>
      <c r="D68" s="27"/>
      <c r="E68" s="27"/>
      <c r="F68" s="27"/>
      <c r="G68" s="24"/>
      <c r="H68" s="24"/>
      <c r="I68" s="29"/>
      <c r="J68" s="30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>
      <c r="A69" s="27"/>
      <c r="B69" s="27"/>
      <c r="C69" s="27"/>
      <c r="D69" s="27"/>
      <c r="E69" s="27"/>
      <c r="F69" s="27"/>
      <c r="G69" s="24"/>
      <c r="H69" s="24"/>
      <c r="I69" s="29"/>
      <c r="J69" s="30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>
      <c r="A70" s="27"/>
      <c r="B70" s="27"/>
      <c r="C70" s="27"/>
      <c r="D70" s="27"/>
      <c r="E70" s="27"/>
      <c r="F70" s="27"/>
      <c r="G70" s="24"/>
      <c r="H70" s="24"/>
      <c r="I70" s="29"/>
      <c r="J70" s="30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>
      <c r="A71" s="27"/>
      <c r="B71" s="27"/>
      <c r="C71" s="27"/>
      <c r="D71" s="27"/>
      <c r="E71" s="27"/>
      <c r="F71" s="27"/>
      <c r="G71" s="24"/>
      <c r="H71" s="24"/>
      <c r="I71" s="29"/>
      <c r="J71" s="30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>
      <c r="A72" s="27"/>
      <c r="B72" s="27"/>
      <c r="C72" s="27"/>
      <c r="D72" s="27"/>
      <c r="E72" s="27"/>
      <c r="F72" s="27"/>
      <c r="G72" s="24"/>
      <c r="H72" s="24"/>
      <c r="I72" s="29"/>
      <c r="J72" s="30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>
      <c r="A73" s="27"/>
      <c r="B73" s="27"/>
      <c r="C73" s="27"/>
      <c r="D73" s="27"/>
      <c r="E73" s="27"/>
      <c r="F73" s="27"/>
      <c r="G73" s="24"/>
      <c r="H73" s="24"/>
      <c r="I73" s="29"/>
      <c r="J73" s="30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>
      <c r="A74" s="27"/>
      <c r="B74" s="27"/>
      <c r="C74" s="27"/>
      <c r="D74" s="27"/>
      <c r="E74" s="27"/>
      <c r="F74" s="27"/>
      <c r="G74" s="24"/>
      <c r="H74" s="24"/>
      <c r="I74" s="29"/>
      <c r="J74" s="30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>
      <c r="A75" s="27"/>
      <c r="B75" s="27"/>
      <c r="C75" s="27"/>
      <c r="D75" s="27"/>
      <c r="E75" s="27"/>
      <c r="F75" s="27"/>
      <c r="G75" s="24"/>
      <c r="H75" s="24"/>
      <c r="I75" s="29"/>
      <c r="J75" s="30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>
      <c r="A76" s="27"/>
      <c r="B76" s="27"/>
      <c r="C76" s="27"/>
      <c r="D76" s="27"/>
      <c r="E76" s="27"/>
      <c r="F76" s="27"/>
      <c r="G76" s="3"/>
      <c r="H76" s="3"/>
      <c r="I76" s="29"/>
      <c r="J76" s="30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>
      <c r="A77" s="27"/>
      <c r="B77" s="27"/>
      <c r="C77" s="27"/>
      <c r="D77" s="27"/>
      <c r="E77" s="27"/>
      <c r="F77" s="27"/>
      <c r="G77" s="24"/>
      <c r="H77" s="24"/>
      <c r="I77" s="29"/>
      <c r="J77" s="30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>
      <c r="A78" s="27"/>
      <c r="B78" s="27"/>
      <c r="C78" s="27"/>
      <c r="D78" s="27"/>
      <c r="E78" s="27"/>
      <c r="F78" s="27"/>
      <c r="G78" s="24"/>
      <c r="H78" s="24"/>
      <c r="I78" s="29"/>
      <c r="J78" s="30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>
      <c r="A79" s="3"/>
      <c r="B79" s="3"/>
      <c r="C79" s="27" t="str">
        <f>ListadeCurso!C98</f>
        <v/>
      </c>
      <c r="D79" s="27" t="str">
        <f>ListadeCurso!D98</f>
        <v/>
      </c>
      <c r="E79" s="27" t="str">
        <f>ListadeCurso!E98</f>
        <v/>
      </c>
      <c r="F79" s="27" t="str">
        <f>ListadeCurso!F98</f>
        <v/>
      </c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</row>
  </sheetData>
  <conditionalFormatting sqref="J3:J78">
    <cfRule type="cellIs" dxfId="2" priority="1" operator="greaterThanOrEqual">
      <formula>4</formula>
    </cfRule>
  </conditionalFormatting>
  <conditionalFormatting sqref="J3:J78">
    <cfRule type="cellIs" dxfId="3" priority="2" operator="lessThan">
      <formula>4</formula>
    </cfRule>
  </conditionalFormatting>
  <printOptions/>
  <pageMargins bottom="0.75" footer="0.0" header="0.0" left="0.7" right="0.7" top="0.7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5.38"/>
    <col customWidth="1" min="2" max="2" width="13.88"/>
    <col customWidth="1" min="3" max="3" width="13.75"/>
    <col customWidth="1" min="4" max="4" width="12.13"/>
    <col customWidth="1" min="5" max="5" width="25.75"/>
    <col customWidth="1" min="6" max="6" width="35.5"/>
    <col customWidth="1" hidden="1" min="7" max="14" width="8.75"/>
    <col customWidth="1" min="15" max="15" width="9.75"/>
    <col customWidth="1" min="16" max="16" width="8.75"/>
    <col customWidth="1" min="17" max="30" width="10.0"/>
  </cols>
  <sheetData>
    <row r="1" ht="15.0" customHeight="1">
      <c r="A1" s="3"/>
      <c r="B1" s="3"/>
      <c r="C1" s="3"/>
      <c r="D1" s="3"/>
      <c r="E1" s="3"/>
      <c r="F1" s="3"/>
      <c r="G1" s="24">
        <v>1.0</v>
      </c>
      <c r="H1" s="24">
        <v>1.0</v>
      </c>
      <c r="I1" s="24">
        <v>1.0</v>
      </c>
      <c r="J1" s="3">
        <v>1.0</v>
      </c>
      <c r="K1" s="24">
        <v>1.0</v>
      </c>
      <c r="L1" s="3">
        <v>1.0</v>
      </c>
      <c r="M1" s="24">
        <v>1.0</v>
      </c>
      <c r="N1" s="24">
        <v>1.0</v>
      </c>
      <c r="O1" s="3">
        <f>SUM(G1:N1)</f>
        <v>8</v>
      </c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ht="19.5" customHeight="1">
      <c r="A2" s="25" t="s">
        <v>0</v>
      </c>
      <c r="B2" s="25" t="s">
        <v>1</v>
      </c>
      <c r="C2" s="25" t="s">
        <v>2</v>
      </c>
      <c r="D2" s="25" t="s">
        <v>3</v>
      </c>
      <c r="E2" s="25" t="s">
        <v>4</v>
      </c>
      <c r="F2" s="25" t="s">
        <v>5</v>
      </c>
      <c r="G2" s="26" t="s">
        <v>400</v>
      </c>
      <c r="H2" s="26" t="s">
        <v>401</v>
      </c>
      <c r="I2" s="26" t="s">
        <v>405</v>
      </c>
      <c r="J2" s="26" t="s">
        <v>406</v>
      </c>
      <c r="K2" s="26" t="s">
        <v>407</v>
      </c>
      <c r="L2" s="26" t="s">
        <v>408</v>
      </c>
      <c r="M2" s="26" t="s">
        <v>409</v>
      </c>
      <c r="N2" s="26" t="s">
        <v>410</v>
      </c>
      <c r="O2" s="25" t="s">
        <v>402</v>
      </c>
      <c r="P2" s="25" t="s">
        <v>403</v>
      </c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</row>
    <row r="3" ht="19.5" customHeight="1">
      <c r="A3" s="27">
        <f>ListadeCurso!A2</f>
        <v>1</v>
      </c>
      <c r="B3" s="27" t="str">
        <f>ListadeCurso!B2</f>
        <v>19695583-6</v>
      </c>
      <c r="C3" s="27" t="str">
        <f>ListadeCurso!C2</f>
        <v>ACEVEDO</v>
      </c>
      <c r="D3" s="27" t="str">
        <f>ListadeCurso!D2</f>
        <v>JORQUERA</v>
      </c>
      <c r="E3" s="27" t="str">
        <f>ListadeCurso!E2</f>
        <v>BENJAMÍN DAVID</v>
      </c>
      <c r="F3" s="27" t="str">
        <f>ListadeCurso!F2</f>
        <v>benjamin.acevedo@alumnos.uv.cl</v>
      </c>
      <c r="G3" s="28">
        <v>1.0</v>
      </c>
      <c r="H3" s="28">
        <v>1.0</v>
      </c>
      <c r="I3" s="28">
        <v>1.0</v>
      </c>
      <c r="J3" s="28">
        <v>1.0</v>
      </c>
      <c r="K3" s="28">
        <v>1.0</v>
      </c>
      <c r="L3" s="28">
        <v>0.0</v>
      </c>
      <c r="M3" s="28">
        <v>0.0</v>
      </c>
      <c r="N3" s="28">
        <v>1.0</v>
      </c>
      <c r="O3" s="29">
        <f t="shared" ref="O3:O98" si="1">SUM(1*G3+1*H3+1*I3+1*J3+1*K3+1*L3+1*M3+1*N3)/$O$1*100</f>
        <v>75</v>
      </c>
      <c r="P3" s="30">
        <f t="shared" ref="P3:P98" si="2">IF(O3=0, 1, IF(O3&lt;60, ROUND(O3/60*3+1, 1), IF(O3=60, 4, IF(O3&lt;100, ROUND((O3-60)/40*3+4, 1), 7))))
</f>
        <v>5.1</v>
      </c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</row>
    <row r="4" ht="19.5" customHeight="1">
      <c r="A4" s="27">
        <f>ListadeCurso!A3</f>
        <v>2</v>
      </c>
      <c r="B4" s="27" t="str">
        <f>ListadeCurso!B3</f>
        <v>21507403-K</v>
      </c>
      <c r="C4" s="27" t="str">
        <f>ListadeCurso!C3</f>
        <v>ÁLVAREZ</v>
      </c>
      <c r="D4" s="27" t="str">
        <f>ListadeCurso!D3</f>
        <v>MALDONADO</v>
      </c>
      <c r="E4" s="27" t="str">
        <f>ListadeCurso!E3</f>
        <v>GABRIEL IGNACIO</v>
      </c>
      <c r="F4" s="27" t="str">
        <f>ListadeCurso!F3</f>
        <v>gabriel.alvarez@alumnos.uv.cl</v>
      </c>
      <c r="G4" s="3"/>
      <c r="H4" s="3"/>
      <c r="I4" s="3"/>
      <c r="J4" s="3"/>
      <c r="K4" s="3"/>
      <c r="L4" s="3"/>
      <c r="M4" s="3"/>
      <c r="N4" s="3"/>
      <c r="O4" s="29">
        <f t="shared" si="1"/>
        <v>0</v>
      </c>
      <c r="P4" s="30">
        <f t="shared" si="2"/>
        <v>1</v>
      </c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</row>
    <row r="5" ht="19.5" customHeight="1">
      <c r="A5" s="27">
        <f>ListadeCurso!A4</f>
        <v>3</v>
      </c>
      <c r="B5" s="27" t="str">
        <f>ListadeCurso!B4</f>
        <v>14566448-9</v>
      </c>
      <c r="C5" s="27" t="str">
        <f>ListadeCurso!C4</f>
        <v>Amigo</v>
      </c>
      <c r="D5" s="27" t="str">
        <f>ListadeCurso!D4</f>
        <v>Araya</v>
      </c>
      <c r="E5" s="27" t="str">
        <f>ListadeCurso!E4</f>
        <v>Eduardo Andrés</v>
      </c>
      <c r="F5" s="27" t="str">
        <f>ListadeCurso!F4</f>
        <v>eduardo.amigo@alumnos.uv.cl</v>
      </c>
      <c r="G5" s="24">
        <v>1.0</v>
      </c>
      <c r="H5" s="24">
        <v>1.0</v>
      </c>
      <c r="I5" s="24">
        <v>1.0</v>
      </c>
      <c r="J5" s="24">
        <v>1.0</v>
      </c>
      <c r="K5" s="24">
        <v>0.0</v>
      </c>
      <c r="L5" s="24">
        <v>1.0</v>
      </c>
      <c r="M5" s="24">
        <v>1.0</v>
      </c>
      <c r="N5" s="24">
        <v>1.0</v>
      </c>
      <c r="O5" s="29">
        <f t="shared" si="1"/>
        <v>87.5</v>
      </c>
      <c r="P5" s="30">
        <f t="shared" si="2"/>
        <v>6.1</v>
      </c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</row>
    <row r="6" ht="19.5" customHeight="1">
      <c r="A6" s="27">
        <f>ListadeCurso!A5</f>
        <v>4</v>
      </c>
      <c r="B6" s="27" t="str">
        <f>ListadeCurso!B5</f>
        <v>21830155-K</v>
      </c>
      <c r="C6" s="27" t="str">
        <f>ListadeCurso!C5</f>
        <v>ARAYA</v>
      </c>
      <c r="D6" s="27" t="str">
        <f>ListadeCurso!D5</f>
        <v>CISTERNAS</v>
      </c>
      <c r="E6" s="27" t="str">
        <f>ListadeCurso!E5</f>
        <v>ETIENNE CRISTÓBAL</v>
      </c>
      <c r="F6" s="27" t="str">
        <f>ListadeCurso!F5</f>
        <v>etienne.araya@alumnos.uv.cl</v>
      </c>
      <c r="G6" s="24">
        <v>1.0</v>
      </c>
      <c r="H6" s="24">
        <v>1.0</v>
      </c>
      <c r="I6" s="24">
        <v>1.0</v>
      </c>
      <c r="J6" s="24">
        <v>1.0</v>
      </c>
      <c r="K6" s="24">
        <v>1.0</v>
      </c>
      <c r="L6" s="24">
        <v>0.0</v>
      </c>
      <c r="M6" s="24">
        <v>0.0</v>
      </c>
      <c r="N6" s="24">
        <v>1.0</v>
      </c>
      <c r="O6" s="29">
        <f t="shared" si="1"/>
        <v>75</v>
      </c>
      <c r="P6" s="30">
        <f t="shared" si="2"/>
        <v>5.1</v>
      </c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</row>
    <row r="7" ht="19.5" customHeight="1">
      <c r="A7" s="27">
        <f>ListadeCurso!A6</f>
        <v>5</v>
      </c>
      <c r="B7" s="27" t="str">
        <f>ListadeCurso!B6</f>
        <v>21280840-7</v>
      </c>
      <c r="C7" s="27" t="str">
        <f>ListadeCurso!C6</f>
        <v>ARMIJO</v>
      </c>
      <c r="D7" s="27" t="str">
        <f>ListadeCurso!D6</f>
        <v>VELÁSQUEZ</v>
      </c>
      <c r="E7" s="27" t="str">
        <f>ListadeCurso!E6</f>
        <v>RODRIGO IGNACIO FRANCISCO</v>
      </c>
      <c r="F7" s="27" t="str">
        <f>ListadeCurso!F6</f>
        <v>rodrigo.armijov@alumnos.uv.cl</v>
      </c>
      <c r="G7" s="24">
        <v>1.0</v>
      </c>
      <c r="H7" s="24">
        <v>1.0</v>
      </c>
      <c r="I7" s="24">
        <v>1.0</v>
      </c>
      <c r="J7" s="24">
        <v>1.0</v>
      </c>
      <c r="K7" s="24">
        <v>1.0</v>
      </c>
      <c r="L7" s="24">
        <v>0.0</v>
      </c>
      <c r="M7" s="24">
        <v>1.0</v>
      </c>
      <c r="N7" s="24">
        <v>1.0</v>
      </c>
      <c r="O7" s="29">
        <f t="shared" si="1"/>
        <v>87.5</v>
      </c>
      <c r="P7" s="30">
        <f t="shared" si="2"/>
        <v>6.1</v>
      </c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</row>
    <row r="8" ht="19.5" customHeight="1">
      <c r="A8" s="27">
        <f>ListadeCurso!A7</f>
        <v>7</v>
      </c>
      <c r="B8" s="27" t="str">
        <f>ListadeCurso!B7</f>
        <v>16104843-7</v>
      </c>
      <c r="C8" s="27" t="str">
        <f>ListadeCurso!C7</f>
        <v>ASTUDILLO</v>
      </c>
      <c r="D8" s="27" t="str">
        <f>ListadeCurso!D7</f>
        <v>CASTRO</v>
      </c>
      <c r="E8" s="27" t="str">
        <f>ListadeCurso!E7</f>
        <v>JOAQUÍN ANTONIO</v>
      </c>
      <c r="F8" s="27" t="str">
        <f>ListadeCurso!F7</f>
        <v>joaquin.astudillo@alumnos.uv.cl</v>
      </c>
      <c r="G8" s="24">
        <v>1.0</v>
      </c>
      <c r="H8" s="24">
        <v>0.0</v>
      </c>
      <c r="I8" s="24">
        <v>0.0</v>
      </c>
      <c r="J8" s="24">
        <v>1.0</v>
      </c>
      <c r="K8" s="24">
        <v>1.0</v>
      </c>
      <c r="L8" s="24">
        <v>0.0</v>
      </c>
      <c r="M8" s="24">
        <v>1.0</v>
      </c>
      <c r="N8" s="24">
        <v>1.0</v>
      </c>
      <c r="O8" s="29">
        <f t="shared" si="1"/>
        <v>62.5</v>
      </c>
      <c r="P8" s="30">
        <f t="shared" si="2"/>
        <v>4.2</v>
      </c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</row>
    <row r="9" ht="19.5" customHeight="1">
      <c r="A9" s="27">
        <f>ListadeCurso!A8</f>
        <v>9</v>
      </c>
      <c r="B9" s="27" t="str">
        <f>ListadeCurso!B8</f>
        <v>21434202-2</v>
      </c>
      <c r="C9" s="27" t="str">
        <f>ListadeCurso!C8</f>
        <v>BADILLA</v>
      </c>
      <c r="D9" s="27" t="str">
        <f>ListadeCurso!D8</f>
        <v>FUENTES</v>
      </c>
      <c r="E9" s="27" t="str">
        <f>ListadeCurso!E8</f>
        <v>CRISTIAN RODRIGO IGNACIO</v>
      </c>
      <c r="F9" s="27" t="str">
        <f>ListadeCurso!F8</f>
        <v>cristian.badilla@alumnos.uv.cl</v>
      </c>
      <c r="G9" s="24">
        <v>1.0</v>
      </c>
      <c r="H9" s="24">
        <v>1.0</v>
      </c>
      <c r="I9" s="24">
        <v>1.0</v>
      </c>
      <c r="J9" s="24">
        <v>1.0</v>
      </c>
      <c r="K9" s="24">
        <v>1.0</v>
      </c>
      <c r="L9" s="24">
        <v>0.0</v>
      </c>
      <c r="M9" s="24">
        <v>0.0</v>
      </c>
      <c r="N9" s="24">
        <v>1.0</v>
      </c>
      <c r="O9" s="29">
        <f t="shared" si="1"/>
        <v>75</v>
      </c>
      <c r="P9" s="30">
        <f t="shared" si="2"/>
        <v>5.1</v>
      </c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</row>
    <row r="10" ht="19.5" customHeight="1">
      <c r="A10" s="27">
        <f>ListadeCurso!A9</f>
        <v>10</v>
      </c>
      <c r="B10" s="27" t="str">
        <f>ListadeCurso!B9</f>
        <v>21625630-1</v>
      </c>
      <c r="C10" s="27" t="str">
        <f>ListadeCurso!C9</f>
        <v>BARRAZA</v>
      </c>
      <c r="D10" s="27" t="str">
        <f>ListadeCurso!D9</f>
        <v>RIQUELME</v>
      </c>
      <c r="E10" s="27" t="str">
        <f>ListadeCurso!E9</f>
        <v>JUAN MARCELO</v>
      </c>
      <c r="F10" s="27" t="str">
        <f>ListadeCurso!F9</f>
        <v>juan.barraza@alumnos.uv.cl</v>
      </c>
      <c r="G10" s="24">
        <v>1.0</v>
      </c>
      <c r="H10" s="24">
        <v>1.0</v>
      </c>
      <c r="I10" s="24">
        <v>1.0</v>
      </c>
      <c r="J10" s="24">
        <v>1.0</v>
      </c>
      <c r="K10" s="24">
        <v>1.0</v>
      </c>
      <c r="L10" s="24">
        <v>0.0</v>
      </c>
      <c r="M10" s="24">
        <v>1.0</v>
      </c>
      <c r="N10" s="24">
        <v>1.0</v>
      </c>
      <c r="O10" s="29">
        <f t="shared" si="1"/>
        <v>87.5</v>
      </c>
      <c r="P10" s="30">
        <f t="shared" si="2"/>
        <v>6.1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</row>
    <row r="11" ht="19.5" customHeight="1">
      <c r="A11" s="27">
        <f>ListadeCurso!A10</f>
        <v>11</v>
      </c>
      <c r="B11" s="27" t="str">
        <f>ListadeCurso!B10</f>
        <v>20358238-2</v>
      </c>
      <c r="C11" s="27" t="str">
        <f>ListadeCurso!C10</f>
        <v>BAXMANN</v>
      </c>
      <c r="D11" s="27" t="str">
        <f>ListadeCurso!D10</f>
        <v>ROMÁN</v>
      </c>
      <c r="E11" s="27" t="str">
        <f>ListadeCurso!E10</f>
        <v>MARÍAJOSÉ</v>
      </c>
      <c r="F11" s="27" t="str">
        <f>ListadeCurso!F10</f>
        <v>mariajose.baxmann@alumnos.uv.cl</v>
      </c>
      <c r="G11" s="24">
        <v>1.0</v>
      </c>
      <c r="H11" s="24">
        <v>1.0</v>
      </c>
      <c r="I11" s="24">
        <v>0.0</v>
      </c>
      <c r="J11" s="24">
        <v>1.0</v>
      </c>
      <c r="K11" s="24">
        <v>0.0</v>
      </c>
      <c r="L11" s="24">
        <v>0.0</v>
      </c>
      <c r="M11" s="24">
        <v>1.0</v>
      </c>
      <c r="N11" s="24">
        <v>1.0</v>
      </c>
      <c r="O11" s="29">
        <f t="shared" si="1"/>
        <v>62.5</v>
      </c>
      <c r="P11" s="30">
        <f t="shared" si="2"/>
        <v>4.2</v>
      </c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</row>
    <row r="12" ht="19.5" customHeight="1">
      <c r="A12" s="27">
        <f>ListadeCurso!A11</f>
        <v>12</v>
      </c>
      <c r="B12" s="27" t="str">
        <f>ListadeCurso!B9</f>
        <v>21625630-1</v>
      </c>
      <c r="C12" s="27" t="str">
        <f>ListadeCurso!C11</f>
        <v>BELOZO</v>
      </c>
      <c r="D12" s="27" t="str">
        <f>ListadeCurso!D11</f>
        <v>OSSANDÓN</v>
      </c>
      <c r="E12" s="27" t="str">
        <f>ListadeCurso!E11</f>
        <v>DANIEL ANDRÉS</v>
      </c>
      <c r="F12" s="27" t="str">
        <f>ListadeCurso!F11</f>
        <v>daniel.belozo@alumnos.uv.cl</v>
      </c>
      <c r="G12" s="24">
        <v>1.0</v>
      </c>
      <c r="H12" s="24">
        <v>1.0</v>
      </c>
      <c r="I12" s="24">
        <v>0.0</v>
      </c>
      <c r="J12" s="24">
        <v>1.0</v>
      </c>
      <c r="K12" s="24">
        <v>0.0</v>
      </c>
      <c r="L12" s="24">
        <v>0.0</v>
      </c>
      <c r="M12" s="24">
        <v>1.0</v>
      </c>
      <c r="N12" s="24">
        <v>1.0</v>
      </c>
      <c r="O12" s="29">
        <f t="shared" si="1"/>
        <v>62.5</v>
      </c>
      <c r="P12" s="30">
        <f t="shared" si="2"/>
        <v>4.2</v>
      </c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</row>
    <row r="13" ht="19.5" customHeight="1">
      <c r="A13" s="27">
        <f>ListadeCurso!A12</f>
        <v>13</v>
      </c>
      <c r="B13" s="27" t="str">
        <f>ListadeCurso!B10</f>
        <v>20358238-2</v>
      </c>
      <c r="C13" s="27" t="str">
        <f>ListadeCurso!C12</f>
        <v>BERRÍOS</v>
      </c>
      <c r="D13" s="27" t="str">
        <f>ListadeCurso!D12</f>
        <v>GARCÍA</v>
      </c>
      <c r="E13" s="27" t="str">
        <f>ListadeCurso!E12</f>
        <v>REINALDO ANTONIO</v>
      </c>
      <c r="F13" s="27" t="str">
        <f>ListadeCurso!F12</f>
        <v>reinaldo.berrios@alumnos.uv.cl</v>
      </c>
      <c r="G13" s="24">
        <v>1.0</v>
      </c>
      <c r="H13" s="24">
        <v>1.0</v>
      </c>
      <c r="I13" s="24">
        <v>1.0</v>
      </c>
      <c r="J13" s="24">
        <v>1.0</v>
      </c>
      <c r="K13" s="24">
        <v>1.0</v>
      </c>
      <c r="L13" s="24">
        <v>0.0</v>
      </c>
      <c r="M13" s="24">
        <v>0.0</v>
      </c>
      <c r="N13" s="24">
        <v>1.0</v>
      </c>
      <c r="O13" s="29">
        <f t="shared" si="1"/>
        <v>75</v>
      </c>
      <c r="P13" s="30">
        <f t="shared" si="2"/>
        <v>5.1</v>
      </c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</row>
    <row r="14" ht="19.5" customHeight="1">
      <c r="A14" s="27">
        <f>ListadeCurso!A13</f>
        <v>14</v>
      </c>
      <c r="B14" s="27" t="str">
        <f>ListadeCurso!B11</f>
        <v>26869622-9</v>
      </c>
      <c r="C14" s="27" t="str">
        <f>ListadeCurso!C13</f>
        <v>BOMBAL</v>
      </c>
      <c r="D14" s="27" t="str">
        <f>ListadeCurso!D13</f>
        <v>GONZÁLEZ</v>
      </c>
      <c r="E14" s="27" t="str">
        <f>ListadeCurso!E13</f>
        <v>DAVID IGNACIO</v>
      </c>
      <c r="F14" s="27" t="str">
        <f>ListadeCurso!F13</f>
        <v>david.bombal@alumnos.uv.cl</v>
      </c>
      <c r="G14" s="24">
        <v>1.0</v>
      </c>
      <c r="H14" s="24">
        <v>1.0</v>
      </c>
      <c r="I14" s="24">
        <v>1.0</v>
      </c>
      <c r="J14" s="24">
        <v>1.0</v>
      </c>
      <c r="K14" s="24">
        <v>0.0</v>
      </c>
      <c r="L14" s="24">
        <v>1.0</v>
      </c>
      <c r="M14" s="24">
        <v>1.0</v>
      </c>
      <c r="N14" s="24">
        <v>1.0</v>
      </c>
      <c r="O14" s="29">
        <f t="shared" si="1"/>
        <v>87.5</v>
      </c>
      <c r="P14" s="30">
        <f t="shared" si="2"/>
        <v>6.1</v>
      </c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</row>
    <row r="15" ht="19.5" customHeight="1">
      <c r="A15" s="27">
        <f>ListadeCurso!A14</f>
        <v>15</v>
      </c>
      <c r="B15" s="27" t="str">
        <f>ListadeCurso!B12</f>
        <v>21821460-6</v>
      </c>
      <c r="C15" s="27" t="str">
        <f>ListadeCurso!C14</f>
        <v>CANALES</v>
      </c>
      <c r="D15" s="27" t="str">
        <f>ListadeCurso!D14</f>
        <v>CARVAJAL</v>
      </c>
      <c r="E15" s="27" t="str">
        <f>ListadeCurso!E14</f>
        <v>SIMÓN DIEGO</v>
      </c>
      <c r="F15" s="27" t="str">
        <f>ListadeCurso!F14</f>
        <v>simon.canales@alumnos.uv.cl</v>
      </c>
      <c r="G15" s="24">
        <v>1.0</v>
      </c>
      <c r="H15" s="24">
        <v>1.0</v>
      </c>
      <c r="I15" s="24">
        <v>1.0</v>
      </c>
      <c r="J15" s="24">
        <v>1.0</v>
      </c>
      <c r="K15" s="24">
        <v>0.0</v>
      </c>
      <c r="L15" s="24">
        <v>0.0</v>
      </c>
      <c r="M15" s="24">
        <v>1.0</v>
      </c>
      <c r="N15" s="24">
        <v>1.0</v>
      </c>
      <c r="O15" s="29">
        <f t="shared" si="1"/>
        <v>75</v>
      </c>
      <c r="P15" s="30">
        <f t="shared" si="2"/>
        <v>5.1</v>
      </c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</row>
    <row r="16" ht="19.5" customHeight="1">
      <c r="A16" s="27">
        <f>ListadeCurso!A15</f>
        <v>16</v>
      </c>
      <c r="B16" s="27" t="str">
        <f>ListadeCurso!B13</f>
        <v>22753300-5</v>
      </c>
      <c r="C16" s="27" t="str">
        <f>ListadeCurso!C15</f>
        <v>CÁRCAMO</v>
      </c>
      <c r="D16" s="27" t="str">
        <f>ListadeCurso!D15</f>
        <v>MÉNDEZ</v>
      </c>
      <c r="E16" s="27" t="str">
        <f>ListadeCurso!E15</f>
        <v>BENJAMÍN ALEJANDRO</v>
      </c>
      <c r="F16" s="27" t="str">
        <f>ListadeCurso!F15</f>
        <v>benjamin.carcamo@alumnos.uv.cl</v>
      </c>
      <c r="G16" s="24">
        <v>1.0</v>
      </c>
      <c r="H16" s="24">
        <v>0.0</v>
      </c>
      <c r="I16" s="24">
        <v>1.0</v>
      </c>
      <c r="J16" s="24">
        <v>1.0</v>
      </c>
      <c r="K16" s="24">
        <v>0.0</v>
      </c>
      <c r="L16" s="24">
        <v>0.0</v>
      </c>
      <c r="M16" s="24">
        <v>0.0</v>
      </c>
      <c r="N16" s="24">
        <v>1.0</v>
      </c>
      <c r="O16" s="29">
        <f t="shared" si="1"/>
        <v>50</v>
      </c>
      <c r="P16" s="30">
        <f t="shared" si="2"/>
        <v>3.5</v>
      </c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</row>
    <row r="17" ht="19.5" customHeight="1">
      <c r="A17" s="27">
        <f>ListadeCurso!A16</f>
        <v>17</v>
      </c>
      <c r="B17" s="27" t="str">
        <f>ListadeCurso!B14</f>
        <v>21704180-5</v>
      </c>
      <c r="C17" s="27" t="str">
        <f>ListadeCurso!C16</f>
        <v>CÁRDENAS</v>
      </c>
      <c r="D17" s="27" t="str">
        <f>ListadeCurso!D16</f>
        <v>GONZÁLEZ</v>
      </c>
      <c r="E17" s="27" t="str">
        <f>ListadeCurso!E16</f>
        <v>LUCAS GABRIEL</v>
      </c>
      <c r="F17" s="27" t="str">
        <f>ListadeCurso!F16</f>
        <v>lucas.cardenas@alumnos.uv.cl</v>
      </c>
      <c r="G17" s="24">
        <v>1.0</v>
      </c>
      <c r="H17" s="24">
        <v>1.0</v>
      </c>
      <c r="I17" s="24">
        <v>1.0</v>
      </c>
      <c r="J17" s="24">
        <v>1.0</v>
      </c>
      <c r="K17" s="24">
        <v>0.0</v>
      </c>
      <c r="L17" s="24">
        <v>0.0</v>
      </c>
      <c r="M17" s="24">
        <v>1.0</v>
      </c>
      <c r="N17" s="24">
        <v>1.0</v>
      </c>
      <c r="O17" s="29">
        <f t="shared" si="1"/>
        <v>75</v>
      </c>
      <c r="P17" s="30">
        <f t="shared" si="2"/>
        <v>5.1</v>
      </c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</row>
    <row r="18" ht="19.5" customHeight="1">
      <c r="A18" s="27">
        <f>ListadeCurso!A17</f>
        <v>18</v>
      </c>
      <c r="B18" s="27" t="str">
        <f>ListadeCurso!B15</f>
        <v>21785639-6</v>
      </c>
      <c r="C18" s="27" t="str">
        <f>ListadeCurso!C17</f>
        <v>CARRASCO</v>
      </c>
      <c r="D18" s="27" t="str">
        <f>ListadeCurso!D17</f>
        <v>MUÑOZ</v>
      </c>
      <c r="E18" s="27" t="str">
        <f>ListadeCurso!E17</f>
        <v>MATÍAS BENJAMÍN</v>
      </c>
      <c r="F18" s="27" t="str">
        <f>ListadeCurso!F17</f>
        <v>matias.carrasco@alumnos.uv.cl</v>
      </c>
      <c r="G18" s="3"/>
      <c r="H18" s="3"/>
      <c r="I18" s="3"/>
      <c r="J18" s="3"/>
      <c r="K18" s="3"/>
      <c r="L18" s="3"/>
      <c r="M18" s="3"/>
      <c r="N18" s="3"/>
      <c r="O18" s="29">
        <f t="shared" si="1"/>
        <v>0</v>
      </c>
      <c r="P18" s="30">
        <f t="shared" si="2"/>
        <v>1</v>
      </c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</row>
    <row r="19" ht="19.5" customHeight="1">
      <c r="A19" s="27">
        <f>ListadeCurso!A18</f>
        <v>19</v>
      </c>
      <c r="B19" s="27" t="str">
        <f>ListadeCurso!B16</f>
        <v>21506811-0</v>
      </c>
      <c r="C19" s="27" t="str">
        <f>ListadeCurso!C18</f>
        <v>CARVACHO</v>
      </c>
      <c r="D19" s="27" t="str">
        <f>ListadeCurso!D18</f>
        <v>MONDACA</v>
      </c>
      <c r="E19" s="27" t="str">
        <f>ListadeCurso!E18</f>
        <v>GLADYS ROMINA CELESTE</v>
      </c>
      <c r="F19" s="27" t="str">
        <f>ListadeCurso!F18</f>
        <v>gladys.carvacho@alumnos.uv.cl</v>
      </c>
      <c r="G19" s="24">
        <v>1.0</v>
      </c>
      <c r="H19" s="24">
        <v>1.0</v>
      </c>
      <c r="I19" s="24">
        <v>1.0</v>
      </c>
      <c r="J19" s="24">
        <v>1.0</v>
      </c>
      <c r="K19" s="24">
        <v>1.0</v>
      </c>
      <c r="L19" s="24">
        <v>0.0</v>
      </c>
      <c r="M19" s="24">
        <v>1.0</v>
      </c>
      <c r="N19" s="24">
        <v>1.0</v>
      </c>
      <c r="O19" s="29">
        <f t="shared" si="1"/>
        <v>87.5</v>
      </c>
      <c r="P19" s="30">
        <f t="shared" si="2"/>
        <v>6.1</v>
      </c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</row>
    <row r="20" ht="19.5" customHeight="1">
      <c r="A20" s="27">
        <f>ListadeCurso!A19</f>
        <v>20</v>
      </c>
      <c r="B20" s="27" t="str">
        <f>ListadeCurso!B17</f>
        <v>21771258-0</v>
      </c>
      <c r="C20" s="27" t="str">
        <f>ListadeCurso!C19</f>
        <v>CASAS</v>
      </c>
      <c r="D20" s="27" t="str">
        <f>ListadeCurso!D19</f>
        <v>ECHEVERRIA</v>
      </c>
      <c r="E20" s="27" t="str">
        <f>ListadeCurso!E19</f>
        <v>MAXIMILIANO ANTONIO</v>
      </c>
      <c r="F20" s="27" t="str">
        <f>ListadeCurso!F19</f>
        <v>maximiliano.casas@alumnos.uv.cl</v>
      </c>
      <c r="G20" s="24">
        <v>1.0</v>
      </c>
      <c r="H20" s="24">
        <v>1.0</v>
      </c>
      <c r="I20" s="24">
        <v>1.0</v>
      </c>
      <c r="J20" s="24">
        <v>1.0</v>
      </c>
      <c r="K20" s="24">
        <v>1.0</v>
      </c>
      <c r="L20" s="24">
        <v>0.0</v>
      </c>
      <c r="M20" s="24">
        <v>1.0</v>
      </c>
      <c r="N20" s="24">
        <v>1.0</v>
      </c>
      <c r="O20" s="29">
        <f t="shared" si="1"/>
        <v>87.5</v>
      </c>
      <c r="P20" s="30">
        <f t="shared" si="2"/>
        <v>6.1</v>
      </c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</row>
    <row r="21" ht="19.5" customHeight="1">
      <c r="A21" s="27">
        <f>ListadeCurso!A20</f>
        <v>21</v>
      </c>
      <c r="B21" s="27" t="str">
        <f>ListadeCurso!B18</f>
        <v>21778733-5</v>
      </c>
      <c r="C21" s="27" t="str">
        <f>ListadeCurso!C20</f>
        <v>CASTILLO</v>
      </c>
      <c r="D21" s="27" t="str">
        <f>ListadeCurso!D20</f>
        <v>VENEGAS</v>
      </c>
      <c r="E21" s="27" t="str">
        <f>ListadeCurso!E20</f>
        <v>WALTER ALEXANDER</v>
      </c>
      <c r="F21" s="27" t="str">
        <f>ListadeCurso!F20</f>
        <v>walter.castillo@alumnos.uv.cl</v>
      </c>
      <c r="G21" s="24">
        <v>1.0</v>
      </c>
      <c r="H21" s="24">
        <v>1.0</v>
      </c>
      <c r="I21" s="24">
        <v>1.0</v>
      </c>
      <c r="J21" s="24">
        <v>1.0</v>
      </c>
      <c r="K21" s="24">
        <v>1.0</v>
      </c>
      <c r="L21" s="24">
        <v>0.0</v>
      </c>
      <c r="M21" s="24">
        <v>1.0</v>
      </c>
      <c r="N21" s="24">
        <v>1.0</v>
      </c>
      <c r="O21" s="29">
        <f t="shared" si="1"/>
        <v>87.5</v>
      </c>
      <c r="P21" s="30">
        <f t="shared" si="2"/>
        <v>6.1</v>
      </c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</row>
    <row r="22" ht="19.5" customHeight="1">
      <c r="A22" s="27">
        <f>ListadeCurso!A21</f>
        <v>22</v>
      </c>
      <c r="B22" s="27" t="str">
        <f>ListadeCurso!B19</f>
        <v>21725229-6</v>
      </c>
      <c r="C22" s="27" t="str">
        <f>ListadeCurso!C21</f>
        <v>Castro</v>
      </c>
      <c r="D22" s="27" t="str">
        <f>ListadeCurso!D21</f>
        <v>Olivares</v>
      </c>
      <c r="E22" s="27" t="str">
        <f>ListadeCurso!E21</f>
        <v>Felipe Ian</v>
      </c>
      <c r="F22" s="27" t="str">
        <f>ListadeCurso!F21</f>
        <v>felipe.castroo@alumnos.uv.cl</v>
      </c>
      <c r="G22" s="24">
        <v>1.0</v>
      </c>
      <c r="H22" s="24">
        <v>0.0</v>
      </c>
      <c r="I22" s="24">
        <v>1.0</v>
      </c>
      <c r="J22" s="24">
        <v>1.0</v>
      </c>
      <c r="K22" s="24">
        <v>1.0</v>
      </c>
      <c r="L22" s="24">
        <v>0.0</v>
      </c>
      <c r="M22" s="24">
        <v>0.0</v>
      </c>
      <c r="N22" s="24">
        <v>1.0</v>
      </c>
      <c r="O22" s="29">
        <f t="shared" si="1"/>
        <v>62.5</v>
      </c>
      <c r="P22" s="30">
        <f t="shared" si="2"/>
        <v>4.2</v>
      </c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</row>
    <row r="23" ht="19.5" customHeight="1">
      <c r="A23" s="27">
        <f>ListadeCurso!A22</f>
        <v>23</v>
      </c>
      <c r="B23" s="27" t="str">
        <f>ListadeCurso!B20</f>
        <v>21682161-0</v>
      </c>
      <c r="C23" s="27" t="str">
        <f>ListadeCurso!C22</f>
        <v>Cornejo</v>
      </c>
      <c r="D23" s="27" t="str">
        <f>ListadeCurso!D22</f>
        <v>Rivera</v>
      </c>
      <c r="E23" s="27" t="str">
        <f>ListadeCurso!E22</f>
        <v>Yoselin</v>
      </c>
      <c r="F23" s="27" t="str">
        <f>ListadeCurso!F22</f>
        <v>yoselin.cornejo@alumnos.uv.cl</v>
      </c>
      <c r="G23" s="24">
        <v>1.0</v>
      </c>
      <c r="H23" s="24">
        <v>1.0</v>
      </c>
      <c r="I23" s="24">
        <v>1.0</v>
      </c>
      <c r="J23" s="24">
        <v>1.0</v>
      </c>
      <c r="K23" s="24">
        <v>1.0</v>
      </c>
      <c r="L23" s="24">
        <v>0.0</v>
      </c>
      <c r="M23" s="24">
        <v>1.0</v>
      </c>
      <c r="N23" s="24">
        <v>1.0</v>
      </c>
      <c r="O23" s="29">
        <f t="shared" si="1"/>
        <v>87.5</v>
      </c>
      <c r="P23" s="30">
        <f t="shared" si="2"/>
        <v>6.1</v>
      </c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</row>
    <row r="24" ht="19.5" customHeight="1">
      <c r="A24" s="27">
        <f>ListadeCurso!A23</f>
        <v>24</v>
      </c>
      <c r="B24" s="27" t="str">
        <f>ListadeCurso!B21</f>
        <v>21685858-1</v>
      </c>
      <c r="C24" s="27" t="str">
        <f>ListadeCurso!C23</f>
        <v>CORNEJO</v>
      </c>
      <c r="D24" s="27" t="str">
        <f>ListadeCurso!D23</f>
        <v>SILVA</v>
      </c>
      <c r="E24" s="27" t="str">
        <f>ListadeCurso!E23</f>
        <v>FABIÁN ALEXIS</v>
      </c>
      <c r="F24" s="27" t="str">
        <f>ListadeCurso!F23</f>
        <v>fabian.cornejo@alumnos.uv.cl</v>
      </c>
      <c r="G24" s="24">
        <v>1.0</v>
      </c>
      <c r="H24" s="24">
        <v>1.0</v>
      </c>
      <c r="I24" s="24">
        <v>1.0</v>
      </c>
      <c r="J24" s="24">
        <v>1.0</v>
      </c>
      <c r="K24" s="24">
        <v>1.0</v>
      </c>
      <c r="L24" s="24">
        <v>0.0</v>
      </c>
      <c r="M24" s="24">
        <v>1.0</v>
      </c>
      <c r="N24" s="24">
        <v>1.0</v>
      </c>
      <c r="O24" s="29">
        <f t="shared" si="1"/>
        <v>87.5</v>
      </c>
      <c r="P24" s="30">
        <f t="shared" si="2"/>
        <v>6.1</v>
      </c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</row>
    <row r="25" ht="19.5" customHeight="1">
      <c r="A25" s="27">
        <f>ListadeCurso!A24</f>
        <v>25</v>
      </c>
      <c r="B25" s="27" t="str">
        <f>ListadeCurso!B22</f>
        <v>21757575-3</v>
      </c>
      <c r="C25" s="27" t="str">
        <f>ListadeCurso!C24</f>
        <v>CRUCES</v>
      </c>
      <c r="D25" s="27" t="str">
        <f>ListadeCurso!D24</f>
        <v>COLLAO</v>
      </c>
      <c r="E25" s="27" t="str">
        <f>ListadeCurso!E24</f>
        <v>VICENTE ANTONIO</v>
      </c>
      <c r="F25" s="27" t="str">
        <f>ListadeCurso!F24</f>
        <v>vicente.cruces@alumnos.uv.cl</v>
      </c>
      <c r="G25" s="24">
        <v>1.0</v>
      </c>
      <c r="H25" s="24">
        <v>0.0</v>
      </c>
      <c r="I25" s="24">
        <v>1.0</v>
      </c>
      <c r="J25" s="24">
        <v>1.0</v>
      </c>
      <c r="K25" s="24">
        <v>0.0</v>
      </c>
      <c r="L25" s="24">
        <v>0.0</v>
      </c>
      <c r="M25" s="24">
        <v>0.0</v>
      </c>
      <c r="N25" s="24">
        <v>1.0</v>
      </c>
      <c r="O25" s="29">
        <f t="shared" si="1"/>
        <v>50</v>
      </c>
      <c r="P25" s="30">
        <f t="shared" si="2"/>
        <v>3.5</v>
      </c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</row>
    <row r="26" ht="19.5" customHeight="1">
      <c r="A26" s="27">
        <f>ListadeCurso!A25</f>
        <v>26</v>
      </c>
      <c r="B26" s="27" t="str">
        <f>ListadeCurso!B23</f>
        <v>21665053-0</v>
      </c>
      <c r="C26" s="27" t="str">
        <f>ListadeCurso!C25</f>
        <v>Díaz</v>
      </c>
      <c r="D26" s="27" t="str">
        <f>ListadeCurso!D25</f>
        <v>Pulgar</v>
      </c>
      <c r="E26" s="27" t="str">
        <f>ListadeCurso!E25</f>
        <v>Constanza Romina</v>
      </c>
      <c r="F26" s="27" t="str">
        <f>ListadeCurso!F25</f>
        <v>constanza.diazpu@alumnos.uv.cl</v>
      </c>
      <c r="G26" s="24">
        <v>1.0</v>
      </c>
      <c r="H26" s="24">
        <v>1.0</v>
      </c>
      <c r="I26" s="24">
        <v>1.0</v>
      </c>
      <c r="J26" s="24">
        <v>1.0</v>
      </c>
      <c r="K26" s="24">
        <v>1.0</v>
      </c>
      <c r="L26" s="24">
        <v>0.0</v>
      </c>
      <c r="M26" s="24">
        <v>1.0</v>
      </c>
      <c r="N26" s="24">
        <v>1.0</v>
      </c>
      <c r="O26" s="29">
        <f t="shared" si="1"/>
        <v>87.5</v>
      </c>
      <c r="P26" s="30">
        <f t="shared" si="2"/>
        <v>6.1</v>
      </c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</row>
    <row r="27" ht="19.5" customHeight="1">
      <c r="A27" s="27">
        <f>ListadeCurso!A26</f>
        <v>27</v>
      </c>
      <c r="B27" s="27" t="str">
        <f>ListadeCurso!B24</f>
        <v>21685044-0</v>
      </c>
      <c r="C27" s="27" t="str">
        <f>ListadeCurso!C26</f>
        <v>Duran</v>
      </c>
      <c r="D27" s="27" t="str">
        <f>ListadeCurso!D26</f>
        <v>Aracena</v>
      </c>
      <c r="E27" s="27" t="str">
        <f>ListadeCurso!E26</f>
        <v>Juan Ignacio</v>
      </c>
      <c r="F27" s="27" t="str">
        <f>ListadeCurso!F26</f>
        <v>juan.durana@alumnos.uv.cl</v>
      </c>
      <c r="G27" s="24">
        <v>1.0</v>
      </c>
      <c r="H27" s="24">
        <v>1.0</v>
      </c>
      <c r="I27" s="24">
        <v>1.0</v>
      </c>
      <c r="J27" s="24">
        <v>1.0</v>
      </c>
      <c r="K27" s="24">
        <v>1.0</v>
      </c>
      <c r="L27" s="24">
        <v>1.0</v>
      </c>
      <c r="M27" s="24">
        <v>1.0</v>
      </c>
      <c r="N27" s="24">
        <v>1.0</v>
      </c>
      <c r="O27" s="29">
        <f t="shared" si="1"/>
        <v>100</v>
      </c>
      <c r="P27" s="30">
        <f t="shared" si="2"/>
        <v>7</v>
      </c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</row>
    <row r="28" ht="19.5" customHeight="1">
      <c r="A28" s="27">
        <f>ListadeCurso!A27</f>
        <v>28</v>
      </c>
      <c r="B28" s="27" t="str">
        <f>ListadeCurso!B25</f>
        <v>21759254-2</v>
      </c>
      <c r="C28" s="27" t="str">
        <f>ListadeCurso!C27</f>
        <v>FERNÁNDEZ</v>
      </c>
      <c r="D28" s="27" t="str">
        <f>ListadeCurso!D27</f>
        <v>CÁRCAMO</v>
      </c>
      <c r="E28" s="27" t="str">
        <f>ListadeCurso!E27</f>
        <v>DIEGO ANTONIO</v>
      </c>
      <c r="F28" s="27" t="str">
        <f>ListadeCurso!F27</f>
        <v>diego.fernandezc@alumnos.uv.cl</v>
      </c>
      <c r="G28" s="24">
        <v>1.0</v>
      </c>
      <c r="H28" s="24">
        <v>1.0</v>
      </c>
      <c r="I28" s="24">
        <v>1.0</v>
      </c>
      <c r="J28" s="24">
        <v>1.0</v>
      </c>
      <c r="K28" s="24">
        <v>1.0</v>
      </c>
      <c r="L28" s="24">
        <v>1.0</v>
      </c>
      <c r="M28" s="24">
        <v>0.0</v>
      </c>
      <c r="N28" s="24">
        <v>1.0</v>
      </c>
      <c r="O28" s="29">
        <f t="shared" si="1"/>
        <v>87.5</v>
      </c>
      <c r="P28" s="30">
        <f t="shared" si="2"/>
        <v>6.1</v>
      </c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</row>
    <row r="29" ht="19.5" customHeight="1">
      <c r="A29" s="27">
        <f>ListadeCurso!A28</f>
        <v>29</v>
      </c>
      <c r="B29" s="27" t="str">
        <f>ListadeCurso!B26</f>
        <v>21867008-3</v>
      </c>
      <c r="C29" s="27" t="str">
        <f>ListadeCurso!C28</f>
        <v>FLORES</v>
      </c>
      <c r="D29" s="27" t="str">
        <f>ListadeCurso!D28</f>
        <v>CALDERÓN</v>
      </c>
      <c r="E29" s="27" t="str">
        <f>ListadeCurso!E28</f>
        <v>NICOLÁS IGNACIO</v>
      </c>
      <c r="F29" s="27" t="str">
        <f>ListadeCurso!F28</f>
        <v>nicolas.floresca@alumnos.uv.cl</v>
      </c>
      <c r="G29" s="24">
        <v>1.0</v>
      </c>
      <c r="H29" s="24">
        <v>1.0</v>
      </c>
      <c r="I29" s="24">
        <v>1.0</v>
      </c>
      <c r="J29" s="24">
        <v>1.0</v>
      </c>
      <c r="K29" s="24">
        <v>1.0</v>
      </c>
      <c r="L29" s="24">
        <v>1.0</v>
      </c>
      <c r="M29" s="24">
        <v>1.0</v>
      </c>
      <c r="N29" s="24">
        <v>1.0</v>
      </c>
      <c r="O29" s="29">
        <f t="shared" si="1"/>
        <v>100</v>
      </c>
      <c r="P29" s="30">
        <f t="shared" si="2"/>
        <v>7</v>
      </c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</row>
    <row r="30" ht="19.5" customHeight="1">
      <c r="A30" s="27">
        <f>ListadeCurso!A29</f>
        <v>30</v>
      </c>
      <c r="B30" s="27" t="str">
        <f>ListadeCurso!B27</f>
        <v>19193536-5</v>
      </c>
      <c r="C30" s="27" t="str">
        <f>ListadeCurso!C29</f>
        <v>FUENTES</v>
      </c>
      <c r="D30" s="27" t="str">
        <f>ListadeCurso!D29</f>
        <v>PIZARRO</v>
      </c>
      <c r="E30" s="27" t="str">
        <f>ListadeCurso!E29</f>
        <v>FERNANDA ANDREA</v>
      </c>
      <c r="F30" s="27" t="str">
        <f>ListadeCurso!F29</f>
        <v>fernanda.fuentesp@alumnos.uv.cl</v>
      </c>
      <c r="G30" s="24">
        <v>1.0</v>
      </c>
      <c r="H30" s="24">
        <v>1.0</v>
      </c>
      <c r="I30" s="24">
        <v>1.0</v>
      </c>
      <c r="J30" s="24">
        <v>1.0</v>
      </c>
      <c r="K30" s="24">
        <v>0.0</v>
      </c>
      <c r="L30" s="24">
        <v>1.0</v>
      </c>
      <c r="M30" s="24">
        <v>1.0</v>
      </c>
      <c r="N30" s="24">
        <v>1.0</v>
      </c>
      <c r="O30" s="29">
        <f t="shared" si="1"/>
        <v>87.5</v>
      </c>
      <c r="P30" s="30">
        <f t="shared" si="2"/>
        <v>6.1</v>
      </c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</row>
    <row r="31" ht="19.5" customHeight="1">
      <c r="A31" s="27">
        <f>ListadeCurso!A30</f>
        <v>31</v>
      </c>
      <c r="B31" s="27" t="str">
        <f>ListadeCurso!B28</f>
        <v>21854361-8</v>
      </c>
      <c r="C31" s="27" t="str">
        <f>ListadeCurso!C30</f>
        <v>FUENTES</v>
      </c>
      <c r="D31" s="27" t="str">
        <f>ListadeCurso!D30</f>
        <v>RÍOS</v>
      </c>
      <c r="E31" s="27" t="str">
        <f>ListadeCurso!E30</f>
        <v>SEBASTIÁN RODRIGO</v>
      </c>
      <c r="F31" s="27" t="str">
        <f>ListadeCurso!F30</f>
        <v>sebastian.fuentesri@alumnos.uv.cl</v>
      </c>
      <c r="G31" s="24">
        <v>1.0</v>
      </c>
      <c r="H31" s="24">
        <v>1.0</v>
      </c>
      <c r="I31" s="24">
        <v>1.0</v>
      </c>
      <c r="J31" s="24">
        <v>1.0</v>
      </c>
      <c r="K31" s="24">
        <v>1.0</v>
      </c>
      <c r="L31" s="24">
        <v>1.0</v>
      </c>
      <c r="M31" s="24">
        <v>1.0</v>
      </c>
      <c r="N31" s="24">
        <v>1.0</v>
      </c>
      <c r="O31" s="29">
        <f t="shared" si="1"/>
        <v>100</v>
      </c>
      <c r="P31" s="30">
        <f t="shared" si="2"/>
        <v>7</v>
      </c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</row>
    <row r="32" ht="19.5" customHeight="1">
      <c r="A32" s="27">
        <f>ListadeCurso!A31</f>
        <v>32</v>
      </c>
      <c r="B32" s="27" t="str">
        <f>ListadeCurso!B29</f>
        <v>25714131-4</v>
      </c>
      <c r="C32" s="27" t="str">
        <f>ListadeCurso!C31</f>
        <v>GAETE</v>
      </c>
      <c r="D32" s="27" t="str">
        <f>ListadeCurso!D31</f>
        <v>CONCHA</v>
      </c>
      <c r="E32" s="27" t="str">
        <f>ListadeCurso!E31</f>
        <v>CARLOS ALFREDO BENJAMÍN</v>
      </c>
      <c r="F32" s="27" t="str">
        <f>ListadeCurso!F31</f>
        <v>carlos.gaete@alumnos.uv.cl</v>
      </c>
      <c r="G32" s="24">
        <v>1.0</v>
      </c>
      <c r="H32" s="24">
        <v>1.0</v>
      </c>
      <c r="I32" s="24">
        <v>1.0</v>
      </c>
      <c r="J32" s="24">
        <v>1.0</v>
      </c>
      <c r="K32" s="24">
        <v>1.0</v>
      </c>
      <c r="L32" s="24">
        <v>0.0</v>
      </c>
      <c r="M32" s="24">
        <v>1.0</v>
      </c>
      <c r="N32" s="24">
        <v>1.0</v>
      </c>
      <c r="O32" s="29">
        <f t="shared" si="1"/>
        <v>87.5</v>
      </c>
      <c r="P32" s="30">
        <f t="shared" si="2"/>
        <v>6.1</v>
      </c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</row>
    <row r="33" ht="19.5" customHeight="1">
      <c r="A33" s="27">
        <f>ListadeCurso!A32</f>
        <v>33</v>
      </c>
      <c r="B33" s="27" t="str">
        <f>ListadeCurso!B30</f>
        <v>21522313-2</v>
      </c>
      <c r="C33" s="27" t="str">
        <f>ListadeCurso!C32</f>
        <v>GÁLVEZ</v>
      </c>
      <c r="D33" s="27" t="str">
        <f>ListadeCurso!D32</f>
        <v>FERNÁNDEZ</v>
      </c>
      <c r="E33" s="27" t="str">
        <f>ListadeCurso!E32</f>
        <v>ALLAN AARON</v>
      </c>
      <c r="F33" s="27" t="str">
        <f>ListadeCurso!F32</f>
        <v>allan.galvez@alumnos.uv.cl</v>
      </c>
      <c r="G33" s="3"/>
      <c r="H33" s="3"/>
      <c r="I33" s="3"/>
      <c r="J33" s="3"/>
      <c r="K33" s="3"/>
      <c r="L33" s="3"/>
      <c r="M33" s="3"/>
      <c r="N33" s="3"/>
      <c r="O33" s="29">
        <f t="shared" si="1"/>
        <v>0</v>
      </c>
      <c r="P33" s="30">
        <f t="shared" si="2"/>
        <v>1</v>
      </c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</row>
    <row r="34" ht="19.5" customHeight="1">
      <c r="A34" s="27">
        <f>ListadeCurso!A33</f>
        <v>34</v>
      </c>
      <c r="B34" s="27" t="str">
        <f>ListadeCurso!B31</f>
        <v>21770546-0</v>
      </c>
      <c r="C34" s="27" t="str">
        <f>ListadeCurso!C33</f>
        <v>GANZ</v>
      </c>
      <c r="D34" s="27" t="str">
        <f>ListadeCurso!D33</f>
        <v>INZULZA</v>
      </c>
      <c r="E34" s="27" t="str">
        <f>ListadeCurso!E33</f>
        <v>DIETRICH WOLFGANG</v>
      </c>
      <c r="F34" s="27" t="str">
        <f>ListadeCurso!F33</f>
        <v>dietrich.ganz@alumnos.uv.cl</v>
      </c>
      <c r="G34" s="24">
        <v>1.0</v>
      </c>
      <c r="H34" s="24">
        <v>1.0</v>
      </c>
      <c r="I34" s="24">
        <v>1.0</v>
      </c>
      <c r="J34" s="24">
        <v>1.0</v>
      </c>
      <c r="K34" s="24">
        <v>0.0</v>
      </c>
      <c r="L34" s="24">
        <v>1.0</v>
      </c>
      <c r="M34" s="24">
        <v>0.0</v>
      </c>
      <c r="N34" s="24">
        <v>1.0</v>
      </c>
      <c r="O34" s="29">
        <f t="shared" si="1"/>
        <v>75</v>
      </c>
      <c r="P34" s="30">
        <f t="shared" si="2"/>
        <v>5.1</v>
      </c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</row>
    <row r="35" ht="19.5" customHeight="1">
      <c r="A35" s="27">
        <f>ListadeCurso!A34</f>
        <v>35</v>
      </c>
      <c r="B35" s="27" t="str">
        <f>ListadeCurso!B32</f>
        <v/>
      </c>
      <c r="C35" s="27" t="str">
        <f>ListadeCurso!C34</f>
        <v>GIL</v>
      </c>
      <c r="D35" s="27" t="str">
        <f>ListadeCurso!D34</f>
        <v>OTALVAREZ</v>
      </c>
      <c r="E35" s="27" t="str">
        <f>ListadeCurso!E34</f>
        <v>RICARDO ANDRES</v>
      </c>
      <c r="F35" s="27" t="str">
        <f>ListadeCurso!F34</f>
        <v>ricardo.gil@alumnos.uv.cl</v>
      </c>
      <c r="G35" s="24">
        <v>1.0</v>
      </c>
      <c r="H35" s="24">
        <v>1.0</v>
      </c>
      <c r="I35" s="24">
        <v>0.0</v>
      </c>
      <c r="J35" s="24">
        <v>1.0</v>
      </c>
      <c r="K35" s="24">
        <v>1.0</v>
      </c>
      <c r="L35" s="24">
        <v>0.0</v>
      </c>
      <c r="M35" s="24">
        <v>0.0</v>
      </c>
      <c r="N35" s="24">
        <v>1.0</v>
      </c>
      <c r="O35" s="29">
        <f t="shared" si="1"/>
        <v>62.5</v>
      </c>
      <c r="P35" s="30">
        <f t="shared" si="2"/>
        <v>4.2</v>
      </c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</row>
    <row r="36" ht="19.5" customHeight="1">
      <c r="A36" s="27">
        <f>ListadeCurso!A35</f>
        <v>36</v>
      </c>
      <c r="B36" s="27" t="str">
        <f>ListadeCurso!B33</f>
        <v/>
      </c>
      <c r="C36" s="27" t="str">
        <f>ListadeCurso!C35</f>
        <v>GONZÁLEZ</v>
      </c>
      <c r="D36" s="27" t="str">
        <f>ListadeCurso!D35</f>
        <v>GUERRA</v>
      </c>
      <c r="E36" s="27" t="str">
        <f>ListadeCurso!E35</f>
        <v>BENJAMÍN IGNACIO</v>
      </c>
      <c r="F36" s="27" t="str">
        <f>ListadeCurso!F35</f>
        <v>benjamin.gonzalezg@alumnos.uv.cl</v>
      </c>
      <c r="G36" s="24">
        <v>1.0</v>
      </c>
      <c r="H36" s="24">
        <v>1.0</v>
      </c>
      <c r="I36" s="24">
        <v>1.0</v>
      </c>
      <c r="J36" s="24">
        <v>1.0</v>
      </c>
      <c r="K36" s="24">
        <v>0.0</v>
      </c>
      <c r="L36" s="24">
        <v>1.0</v>
      </c>
      <c r="M36" s="24">
        <v>1.0</v>
      </c>
      <c r="N36" s="24">
        <v>1.0</v>
      </c>
      <c r="O36" s="29">
        <f t="shared" si="1"/>
        <v>87.5</v>
      </c>
      <c r="P36" s="30">
        <f t="shared" si="2"/>
        <v>6.1</v>
      </c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</row>
    <row r="37" ht="19.5" customHeight="1">
      <c r="A37" s="27">
        <f>ListadeCurso!A36</f>
        <v>37</v>
      </c>
      <c r="B37" s="27" t="str">
        <f>ListadeCurso!B34</f>
        <v/>
      </c>
      <c r="C37" s="27" t="str">
        <f>ListadeCurso!C36</f>
        <v>GONZÁLEZ</v>
      </c>
      <c r="D37" s="27" t="str">
        <f>ListadeCurso!D36</f>
        <v>LEÓN</v>
      </c>
      <c r="E37" s="27" t="str">
        <f>ListadeCurso!E36</f>
        <v>GABRIEL NICOLÁS</v>
      </c>
      <c r="F37" s="27" t="str">
        <f>ListadeCurso!F36</f>
        <v>gabriel.gonzalezl@alumnos.uv.cl</v>
      </c>
      <c r="G37" s="24">
        <v>1.0</v>
      </c>
      <c r="H37" s="24">
        <v>0.0</v>
      </c>
      <c r="I37" s="24">
        <v>1.0</v>
      </c>
      <c r="J37" s="24">
        <v>1.0</v>
      </c>
      <c r="K37" s="24">
        <v>1.0</v>
      </c>
      <c r="L37" s="24">
        <v>0.0</v>
      </c>
      <c r="M37" s="24">
        <v>1.0</v>
      </c>
      <c r="N37" s="24">
        <v>1.0</v>
      </c>
      <c r="O37" s="29">
        <f t="shared" si="1"/>
        <v>75</v>
      </c>
      <c r="P37" s="30">
        <f t="shared" si="2"/>
        <v>5.1</v>
      </c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</row>
    <row r="38" ht="30.75" customHeight="1">
      <c r="A38" s="27">
        <f>ListadeCurso!A37</f>
        <v>38</v>
      </c>
      <c r="B38" s="27" t="str">
        <f>ListadeCurso!B35</f>
        <v/>
      </c>
      <c r="C38" s="27" t="str">
        <f>ListadeCurso!C37</f>
        <v>GONZÁLEZ</v>
      </c>
      <c r="D38" s="27" t="str">
        <f>ListadeCurso!D37</f>
        <v>LUKE</v>
      </c>
      <c r="E38" s="27" t="str">
        <f>ListadeCurso!E37</f>
        <v>BRUNO</v>
      </c>
      <c r="F38" s="27" t="str">
        <f>ListadeCurso!F37</f>
        <v>bruno.gonzalez@alumnos.uv.cl</v>
      </c>
      <c r="G38" s="24">
        <v>1.0</v>
      </c>
      <c r="H38" s="24">
        <v>0.0</v>
      </c>
      <c r="I38" s="24">
        <v>1.0</v>
      </c>
      <c r="J38" s="24">
        <v>0.0</v>
      </c>
      <c r="K38" s="24">
        <v>1.0</v>
      </c>
      <c r="L38" s="24">
        <v>0.0</v>
      </c>
      <c r="M38" s="24">
        <v>1.0</v>
      </c>
      <c r="N38" s="24">
        <v>1.0</v>
      </c>
      <c r="O38" s="29">
        <f t="shared" si="1"/>
        <v>62.5</v>
      </c>
      <c r="P38" s="30">
        <f t="shared" si="2"/>
        <v>4.2</v>
      </c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</row>
    <row r="39" ht="15.0" customHeight="1">
      <c r="A39" s="27">
        <f>ListadeCurso!A38</f>
        <v>39</v>
      </c>
      <c r="B39" s="27" t="str">
        <f>ListadeCurso!B36</f>
        <v/>
      </c>
      <c r="C39" s="27" t="str">
        <f>ListadeCurso!C38</f>
        <v>GONZÁLEZ</v>
      </c>
      <c r="D39" s="27" t="str">
        <f>ListadeCurso!D38</f>
        <v>PÉREZ</v>
      </c>
      <c r="E39" s="27" t="str">
        <f>ListadeCurso!E38</f>
        <v>CARLOS DANIEL</v>
      </c>
      <c r="F39" s="27" t="str">
        <f>ListadeCurso!F38</f>
        <v>carlos.gonzalezp@alumnos.uv.cl</v>
      </c>
      <c r="G39" s="24">
        <v>1.0</v>
      </c>
      <c r="H39" s="24">
        <v>1.0</v>
      </c>
      <c r="I39" s="24">
        <v>1.0</v>
      </c>
      <c r="J39" s="24">
        <v>0.0</v>
      </c>
      <c r="K39" s="24">
        <v>0.0</v>
      </c>
      <c r="L39" s="24">
        <v>0.0</v>
      </c>
      <c r="M39" s="24">
        <v>1.0</v>
      </c>
      <c r="N39" s="24">
        <v>1.0</v>
      </c>
      <c r="O39" s="29">
        <f t="shared" si="1"/>
        <v>62.5</v>
      </c>
      <c r="P39" s="30">
        <f t="shared" si="2"/>
        <v>4.2</v>
      </c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</row>
    <row r="40" ht="15.0" customHeight="1">
      <c r="A40" s="27">
        <f>ListadeCurso!A39</f>
        <v>40</v>
      </c>
      <c r="B40" s="27" t="str">
        <f>ListadeCurso!B37</f>
        <v/>
      </c>
      <c r="C40" s="27" t="str">
        <f>ListadeCurso!C39</f>
        <v>Grossi</v>
      </c>
      <c r="D40" s="27" t="str">
        <f>ListadeCurso!D39</f>
        <v>Garate</v>
      </c>
      <c r="E40" s="27" t="str">
        <f>ListadeCurso!E39</f>
        <v>Italo</v>
      </c>
      <c r="F40" s="27" t="str">
        <f>ListadeCurso!F39</f>
        <v>italo.grossi@alumnos.uv.cl</v>
      </c>
      <c r="G40" s="3"/>
      <c r="H40" s="3"/>
      <c r="I40" s="3"/>
      <c r="J40" s="3"/>
      <c r="K40" s="3"/>
      <c r="L40" s="3"/>
      <c r="M40" s="3"/>
      <c r="N40" s="3"/>
      <c r="O40" s="29">
        <f t="shared" si="1"/>
        <v>0</v>
      </c>
      <c r="P40" s="30">
        <f t="shared" si="2"/>
        <v>1</v>
      </c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</row>
    <row r="41" ht="15.0" customHeight="1">
      <c r="A41" s="27">
        <f>ListadeCurso!A40</f>
        <v>41</v>
      </c>
      <c r="B41" s="27" t="str">
        <f>ListadeCurso!B38</f>
        <v/>
      </c>
      <c r="C41" s="27" t="str">
        <f>ListadeCurso!C40</f>
        <v>GUERRERO</v>
      </c>
      <c r="D41" s="27" t="str">
        <f>ListadeCurso!D40</f>
        <v>GÓMEZ</v>
      </c>
      <c r="E41" s="27" t="str">
        <f>ListadeCurso!E40</f>
        <v>IGNACIO ANDRÉS</v>
      </c>
      <c r="F41" s="27" t="str">
        <f>ListadeCurso!F40</f>
        <v>ignacio.guerrero@alumnos.uv.cl</v>
      </c>
      <c r="G41" s="24">
        <v>1.0</v>
      </c>
      <c r="H41" s="24">
        <v>1.0</v>
      </c>
      <c r="I41" s="24">
        <v>1.0</v>
      </c>
      <c r="J41" s="24">
        <v>1.0</v>
      </c>
      <c r="K41" s="24">
        <v>0.0</v>
      </c>
      <c r="L41" s="24">
        <v>0.0</v>
      </c>
      <c r="M41" s="24">
        <v>1.0</v>
      </c>
      <c r="N41" s="24">
        <v>1.0</v>
      </c>
      <c r="O41" s="29">
        <f t="shared" si="1"/>
        <v>75</v>
      </c>
      <c r="P41" s="30">
        <f t="shared" si="2"/>
        <v>5.1</v>
      </c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</row>
    <row r="42" ht="15.0" customHeight="1">
      <c r="A42" s="27">
        <f>ListadeCurso!A41</f>
        <v>42</v>
      </c>
      <c r="B42" s="27" t="str">
        <f>ListadeCurso!B39</f>
        <v/>
      </c>
      <c r="C42" s="27" t="str">
        <f>ListadeCurso!C41</f>
        <v>HERNÁNDEZ</v>
      </c>
      <c r="D42" s="27" t="str">
        <f>ListadeCurso!D41</f>
        <v>GALLARDO</v>
      </c>
      <c r="E42" s="27" t="str">
        <f>ListadeCurso!E41</f>
        <v>BASTHIAN IGNACIO</v>
      </c>
      <c r="F42" s="27" t="str">
        <f>ListadeCurso!F41</f>
        <v>basthian.hernandez@alumnos.uv.cl</v>
      </c>
      <c r="G42" s="24">
        <v>1.0</v>
      </c>
      <c r="H42" s="24">
        <v>1.0</v>
      </c>
      <c r="I42" s="24">
        <v>1.0</v>
      </c>
      <c r="J42" s="24">
        <v>1.0</v>
      </c>
      <c r="K42" s="24">
        <v>1.0</v>
      </c>
      <c r="L42" s="24">
        <v>0.0</v>
      </c>
      <c r="M42" s="24">
        <v>1.0</v>
      </c>
      <c r="N42" s="24">
        <v>0.0</v>
      </c>
      <c r="O42" s="29">
        <f t="shared" si="1"/>
        <v>75</v>
      </c>
      <c r="P42" s="30">
        <f t="shared" si="2"/>
        <v>5.1</v>
      </c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</row>
    <row r="43" ht="15.0" customHeight="1">
      <c r="A43" s="27">
        <f>ListadeCurso!A42</f>
        <v>43</v>
      </c>
      <c r="B43" s="27" t="str">
        <f>ListadeCurso!B40</f>
        <v/>
      </c>
      <c r="C43" s="27" t="str">
        <f>ListadeCurso!C42</f>
        <v>HERNÁNDEZ</v>
      </c>
      <c r="D43" s="27" t="str">
        <f>ListadeCurso!D42</f>
        <v>OLEA</v>
      </c>
      <c r="E43" s="27" t="str">
        <f>ListadeCurso!E42</f>
        <v>JOSÉ IGNACIO</v>
      </c>
      <c r="F43" s="27" t="str">
        <f>ListadeCurso!F42</f>
        <v>jose.hernandez@alumnos.uv.cl</v>
      </c>
      <c r="G43" s="24">
        <v>1.0</v>
      </c>
      <c r="H43" s="24">
        <v>1.0</v>
      </c>
      <c r="I43" s="24">
        <v>1.0</v>
      </c>
      <c r="J43" s="24">
        <v>1.0</v>
      </c>
      <c r="K43" s="24">
        <v>1.0</v>
      </c>
      <c r="L43" s="24">
        <v>1.0</v>
      </c>
      <c r="M43" s="24">
        <v>1.0</v>
      </c>
      <c r="N43" s="24">
        <v>1.0</v>
      </c>
      <c r="O43" s="29">
        <f t="shared" si="1"/>
        <v>100</v>
      </c>
      <c r="P43" s="30">
        <f t="shared" si="2"/>
        <v>7</v>
      </c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</row>
    <row r="44" ht="15.0" customHeight="1">
      <c r="A44" s="27">
        <f>ListadeCurso!A43</f>
        <v>44</v>
      </c>
      <c r="B44" s="27" t="str">
        <f>ListadeCurso!B41</f>
        <v/>
      </c>
      <c r="C44" s="27" t="str">
        <f>ListadeCurso!C43</f>
        <v>Herrera</v>
      </c>
      <c r="D44" s="27" t="str">
        <f>ListadeCurso!D43</f>
        <v>Leonardini</v>
      </c>
      <c r="E44" s="27" t="str">
        <f>ListadeCurso!E43</f>
        <v>Renato Antonio</v>
      </c>
      <c r="F44" s="27" t="str">
        <f>ListadeCurso!F43</f>
        <v>renato.herrera@alumnos.uv.cl</v>
      </c>
      <c r="G44" s="24">
        <v>1.0</v>
      </c>
      <c r="H44" s="24">
        <v>1.0</v>
      </c>
      <c r="I44" s="24">
        <v>1.0</v>
      </c>
      <c r="J44" s="24">
        <v>1.0</v>
      </c>
      <c r="K44" s="24">
        <v>1.0</v>
      </c>
      <c r="L44" s="24">
        <v>0.0</v>
      </c>
      <c r="M44" s="24">
        <v>1.0</v>
      </c>
      <c r="N44" s="24">
        <v>1.0</v>
      </c>
      <c r="O44" s="29">
        <f t="shared" si="1"/>
        <v>87.5</v>
      </c>
      <c r="P44" s="30">
        <f t="shared" si="2"/>
        <v>6.1</v>
      </c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</row>
    <row r="45" ht="15.0" customHeight="1">
      <c r="A45" s="27">
        <f>ListadeCurso!A44</f>
        <v>45</v>
      </c>
      <c r="B45" s="27" t="str">
        <f>ListadeCurso!B42</f>
        <v/>
      </c>
      <c r="C45" s="27" t="str">
        <f>ListadeCurso!C44</f>
        <v>HERRERA</v>
      </c>
      <c r="D45" s="27" t="str">
        <f>ListadeCurso!D44</f>
        <v>OSORIO</v>
      </c>
      <c r="E45" s="27" t="str">
        <f>ListadeCurso!E44</f>
        <v>GABRIELA IGNACIA</v>
      </c>
      <c r="F45" s="27" t="str">
        <f>ListadeCurso!F44</f>
        <v>gabriela.herrerao@alumnos.uv.cl</v>
      </c>
      <c r="G45" s="24">
        <v>1.0</v>
      </c>
      <c r="H45" s="24">
        <v>1.0</v>
      </c>
      <c r="I45" s="24">
        <v>1.0</v>
      </c>
      <c r="J45" s="24">
        <v>1.0</v>
      </c>
      <c r="K45" s="24">
        <v>0.0</v>
      </c>
      <c r="L45" s="24">
        <v>0.0</v>
      </c>
      <c r="M45" s="24">
        <v>1.0</v>
      </c>
      <c r="N45" s="24">
        <v>1.0</v>
      </c>
      <c r="O45" s="29">
        <f t="shared" si="1"/>
        <v>75</v>
      </c>
      <c r="P45" s="30">
        <f t="shared" si="2"/>
        <v>5.1</v>
      </c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</row>
    <row r="46" ht="15.0" customHeight="1">
      <c r="A46" s="27">
        <f>ListadeCurso!A45</f>
        <v>46</v>
      </c>
      <c r="B46" s="27" t="str">
        <f>ListadeCurso!B43</f>
        <v/>
      </c>
      <c r="C46" s="27" t="str">
        <f>ListadeCurso!C45</f>
        <v>JERIA</v>
      </c>
      <c r="D46" s="27" t="str">
        <f>ListadeCurso!D45</f>
        <v>DONAIRE</v>
      </c>
      <c r="E46" s="27" t="str">
        <f>ListadeCurso!E45</f>
        <v>PEDRO JOSÉ</v>
      </c>
      <c r="F46" s="27" t="str">
        <f>ListadeCurso!F45</f>
        <v>pedro.jeria@alumnos.uv.cl</v>
      </c>
      <c r="G46" s="24">
        <v>1.0</v>
      </c>
      <c r="H46" s="24">
        <v>1.0</v>
      </c>
      <c r="I46" s="24">
        <v>1.0</v>
      </c>
      <c r="J46" s="24">
        <v>1.0</v>
      </c>
      <c r="K46" s="24">
        <v>0.0</v>
      </c>
      <c r="L46" s="24">
        <v>0.0</v>
      </c>
      <c r="M46" s="24">
        <v>1.0</v>
      </c>
      <c r="N46" s="24">
        <v>1.0</v>
      </c>
      <c r="O46" s="29">
        <f t="shared" si="1"/>
        <v>75</v>
      </c>
      <c r="P46" s="30">
        <f t="shared" si="2"/>
        <v>5.1</v>
      </c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</row>
    <row r="47" ht="15.0" customHeight="1">
      <c r="A47" s="27">
        <f>ListadeCurso!A46</f>
        <v>47</v>
      </c>
      <c r="B47" s="27" t="str">
        <f>ListadeCurso!B44</f>
        <v/>
      </c>
      <c r="C47" s="27" t="str">
        <f>ListadeCurso!C46</f>
        <v>LAGOS</v>
      </c>
      <c r="D47" s="27" t="str">
        <f>ListadeCurso!D46</f>
        <v>MORENO</v>
      </c>
      <c r="E47" s="27" t="str">
        <f>ListadeCurso!E46</f>
        <v>NIKOLAS RONALDO</v>
      </c>
      <c r="F47" s="27" t="str">
        <f>ListadeCurso!F46</f>
        <v>nikolas.lagos@alumnos.uv.cl</v>
      </c>
      <c r="G47" s="24">
        <v>1.0</v>
      </c>
      <c r="H47" s="24">
        <v>1.0</v>
      </c>
      <c r="I47" s="24">
        <v>1.0</v>
      </c>
      <c r="J47" s="24">
        <v>1.0</v>
      </c>
      <c r="K47" s="24">
        <v>1.0</v>
      </c>
      <c r="L47" s="24">
        <v>0.0</v>
      </c>
      <c r="M47" s="24">
        <v>0.0</v>
      </c>
      <c r="N47" s="24">
        <v>1.0</v>
      </c>
      <c r="O47" s="29">
        <f t="shared" si="1"/>
        <v>75</v>
      </c>
      <c r="P47" s="30">
        <f t="shared" si="2"/>
        <v>5.1</v>
      </c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</row>
    <row r="48" ht="15.0" customHeight="1">
      <c r="A48" s="27">
        <f>ListadeCurso!A47</f>
        <v>48</v>
      </c>
      <c r="B48" s="27" t="str">
        <f>ListadeCurso!B45</f>
        <v/>
      </c>
      <c r="C48" s="27" t="str">
        <f>ListadeCurso!C47</f>
        <v>MALDONADO</v>
      </c>
      <c r="D48" s="27" t="str">
        <f>ListadeCurso!D47</f>
        <v>NÚÑEZ</v>
      </c>
      <c r="E48" s="27" t="str">
        <f>ListadeCurso!E47</f>
        <v>BENJAMÍN ANTONIO</v>
      </c>
      <c r="F48" s="27" t="str">
        <f>ListadeCurso!F47</f>
        <v>benjamin.maldonadon@alumnos.uv.cl</v>
      </c>
      <c r="G48" s="24">
        <v>1.0</v>
      </c>
      <c r="H48" s="24">
        <v>0.0</v>
      </c>
      <c r="I48" s="24">
        <v>0.0</v>
      </c>
      <c r="J48" s="24">
        <v>1.0</v>
      </c>
      <c r="K48" s="24">
        <v>1.0</v>
      </c>
      <c r="L48" s="24">
        <v>0.0</v>
      </c>
      <c r="M48" s="24">
        <v>0.0</v>
      </c>
      <c r="N48" s="24">
        <v>1.0</v>
      </c>
      <c r="O48" s="29">
        <f t="shared" si="1"/>
        <v>50</v>
      </c>
      <c r="P48" s="30">
        <f t="shared" si="2"/>
        <v>3.5</v>
      </c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</row>
    <row r="49">
      <c r="A49" s="27">
        <f>ListadeCurso!A48</f>
        <v>49</v>
      </c>
      <c r="B49" s="27" t="str">
        <f>ListadeCurso!B46</f>
        <v/>
      </c>
      <c r="C49" s="27" t="str">
        <f>ListadeCurso!C48</f>
        <v>MARTÍNEZ</v>
      </c>
      <c r="D49" s="27" t="str">
        <f>ListadeCurso!D48</f>
        <v>ARAVENA</v>
      </c>
      <c r="E49" s="27" t="str">
        <f>ListadeCurso!E48</f>
        <v>JOAQUIN ANDRÉS</v>
      </c>
      <c r="F49" s="27" t="str">
        <f>ListadeCurso!F48</f>
        <v>joaquin.martinez@alumnos.uv.cl</v>
      </c>
      <c r="G49" s="24">
        <v>1.0</v>
      </c>
      <c r="H49" s="24">
        <v>1.0</v>
      </c>
      <c r="I49" s="24">
        <v>1.0</v>
      </c>
      <c r="J49" s="24">
        <v>1.0</v>
      </c>
      <c r="K49" s="24">
        <v>1.0</v>
      </c>
      <c r="L49" s="24">
        <v>0.0</v>
      </c>
      <c r="M49" s="24">
        <v>0.0</v>
      </c>
      <c r="N49" s="24">
        <v>1.0</v>
      </c>
      <c r="O49" s="29">
        <f t="shared" si="1"/>
        <v>75</v>
      </c>
      <c r="P49" s="30">
        <f t="shared" si="2"/>
        <v>5.1</v>
      </c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</row>
    <row r="50">
      <c r="A50" s="27">
        <f>ListadeCurso!A49</f>
        <v>50</v>
      </c>
      <c r="B50" s="27" t="str">
        <f>ListadeCurso!B47</f>
        <v/>
      </c>
      <c r="C50" s="27" t="str">
        <f>ListadeCurso!C49</f>
        <v>Medina</v>
      </c>
      <c r="D50" s="27" t="str">
        <f>ListadeCurso!D49</f>
        <v>Valenzuela</v>
      </c>
      <c r="E50" s="27" t="str">
        <f>ListadeCurso!E49</f>
        <v>Pablo Gabriel</v>
      </c>
      <c r="F50" s="27" t="str">
        <f>ListadeCurso!F49</f>
        <v>pablo.medina@alumnos.uv.cl</v>
      </c>
      <c r="G50" s="24">
        <v>1.0</v>
      </c>
      <c r="H50" s="24">
        <v>1.0</v>
      </c>
      <c r="I50" s="24">
        <v>1.0</v>
      </c>
      <c r="J50" s="24">
        <v>1.0</v>
      </c>
      <c r="K50" s="24">
        <v>1.0</v>
      </c>
      <c r="L50" s="24">
        <v>1.0</v>
      </c>
      <c r="M50" s="24">
        <v>0.0</v>
      </c>
      <c r="N50" s="24">
        <v>1.0</v>
      </c>
      <c r="O50" s="29">
        <f t="shared" si="1"/>
        <v>87.5</v>
      </c>
      <c r="P50" s="30">
        <f t="shared" si="2"/>
        <v>6.1</v>
      </c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</row>
    <row r="51">
      <c r="A51" s="27">
        <f>ListadeCurso!A50</f>
        <v>51</v>
      </c>
      <c r="B51" s="27" t="str">
        <f>ListadeCurso!B48</f>
        <v/>
      </c>
      <c r="C51" s="27" t="str">
        <f>ListadeCurso!C50</f>
        <v>MÉNDEZ</v>
      </c>
      <c r="D51" s="27" t="str">
        <f>ListadeCurso!D50</f>
        <v>HERRERA</v>
      </c>
      <c r="E51" s="27" t="str">
        <f>ListadeCurso!E50</f>
        <v>MARTÍN LEONARDO</v>
      </c>
      <c r="F51" s="27" t="str">
        <f>ListadeCurso!F50</f>
        <v>martin.mendez@alumnos.uv.cl</v>
      </c>
      <c r="G51" s="24">
        <v>1.0</v>
      </c>
      <c r="H51" s="24">
        <v>1.0</v>
      </c>
      <c r="I51" s="24">
        <v>1.0</v>
      </c>
      <c r="J51" s="24">
        <v>0.0</v>
      </c>
      <c r="K51" s="24">
        <v>0.0</v>
      </c>
      <c r="L51" s="24">
        <v>1.0</v>
      </c>
      <c r="M51" s="24">
        <v>0.0</v>
      </c>
      <c r="N51" s="24">
        <v>0.0</v>
      </c>
      <c r="O51" s="29">
        <f t="shared" si="1"/>
        <v>50</v>
      </c>
      <c r="P51" s="30">
        <f t="shared" si="2"/>
        <v>3.5</v>
      </c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</row>
    <row r="52">
      <c r="A52" s="27">
        <f>ListadeCurso!A51</f>
        <v>52</v>
      </c>
      <c r="B52" s="27" t="str">
        <f>ListadeCurso!B49</f>
        <v/>
      </c>
      <c r="C52" s="27" t="str">
        <f>ListadeCurso!C51</f>
        <v>MEYER</v>
      </c>
      <c r="D52" s="27" t="str">
        <f>ListadeCurso!D51</f>
        <v>RIVERO</v>
      </c>
      <c r="E52" s="27" t="str">
        <f>ListadeCurso!E51</f>
        <v>FRANCISCA ANTONIA</v>
      </c>
      <c r="F52" s="27" t="str">
        <f>ListadeCurso!F51</f>
        <v>francisca.meyer@alumnos.uv.cl</v>
      </c>
      <c r="G52" s="24">
        <v>1.0</v>
      </c>
      <c r="H52" s="24">
        <v>1.0</v>
      </c>
      <c r="I52" s="24">
        <v>1.0</v>
      </c>
      <c r="J52" s="24">
        <v>1.0</v>
      </c>
      <c r="K52" s="24">
        <v>1.0</v>
      </c>
      <c r="L52" s="24">
        <v>1.0</v>
      </c>
      <c r="M52" s="24">
        <v>1.0</v>
      </c>
      <c r="N52" s="24">
        <v>1.0</v>
      </c>
      <c r="O52" s="29">
        <f t="shared" si="1"/>
        <v>100</v>
      </c>
      <c r="P52" s="30">
        <f t="shared" si="2"/>
        <v>7</v>
      </c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</row>
    <row r="53">
      <c r="A53" s="27">
        <f>ListadeCurso!A52</f>
        <v>53</v>
      </c>
      <c r="B53" s="27" t="str">
        <f>ListadeCurso!B50</f>
        <v/>
      </c>
      <c r="C53" s="27" t="str">
        <f>ListadeCurso!C52</f>
        <v>molina</v>
      </c>
      <c r="D53" s="27" t="str">
        <f>ListadeCurso!D52</f>
        <v>vargas</v>
      </c>
      <c r="E53" s="27" t="str">
        <f>ListadeCurso!E52</f>
        <v>joaquin</v>
      </c>
      <c r="F53" s="27" t="str">
        <f>ListadeCurso!F52</f>
        <v>joaquin.molina@alumnos.uv.cl</v>
      </c>
      <c r="G53" s="24">
        <v>1.0</v>
      </c>
      <c r="H53" s="24">
        <v>1.0</v>
      </c>
      <c r="I53" s="24">
        <v>1.0</v>
      </c>
      <c r="J53" s="24">
        <v>1.0</v>
      </c>
      <c r="K53" s="24">
        <v>1.0</v>
      </c>
      <c r="L53" s="24">
        <v>0.0</v>
      </c>
      <c r="M53" s="24">
        <v>1.0</v>
      </c>
      <c r="N53" s="24">
        <v>0.0</v>
      </c>
      <c r="O53" s="29">
        <f t="shared" si="1"/>
        <v>75</v>
      </c>
      <c r="P53" s="30">
        <f t="shared" si="2"/>
        <v>5.1</v>
      </c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</row>
    <row r="54">
      <c r="A54" s="27">
        <f>ListadeCurso!A53</f>
        <v>54</v>
      </c>
      <c r="B54" s="27" t="str">
        <f>ListadeCurso!B51</f>
        <v/>
      </c>
      <c r="C54" s="27" t="str">
        <f>ListadeCurso!C53</f>
        <v>MONTENEGRO</v>
      </c>
      <c r="D54" s="27" t="str">
        <f>ListadeCurso!D53</f>
        <v>SILVA</v>
      </c>
      <c r="E54" s="27" t="str">
        <f>ListadeCurso!E53</f>
        <v>MARCELO IGNACIO</v>
      </c>
      <c r="F54" s="27" t="str">
        <f>ListadeCurso!F53</f>
        <v>marcelo.montenegro@alumnos.uv.cl</v>
      </c>
      <c r="G54" s="24">
        <v>1.0</v>
      </c>
      <c r="H54" s="24">
        <v>1.0</v>
      </c>
      <c r="I54" s="24">
        <v>1.0</v>
      </c>
      <c r="J54" s="24">
        <v>1.0</v>
      </c>
      <c r="K54" s="24">
        <v>1.0</v>
      </c>
      <c r="L54" s="24">
        <v>0.0</v>
      </c>
      <c r="M54" s="24">
        <v>1.0</v>
      </c>
      <c r="N54" s="24">
        <v>1.0</v>
      </c>
      <c r="O54" s="29">
        <f t="shared" si="1"/>
        <v>87.5</v>
      </c>
      <c r="P54" s="30">
        <f t="shared" si="2"/>
        <v>6.1</v>
      </c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</row>
    <row r="55">
      <c r="A55" s="27">
        <f>ListadeCurso!A54</f>
        <v>55</v>
      </c>
      <c r="B55" s="27" t="str">
        <f>ListadeCurso!B52</f>
        <v/>
      </c>
      <c r="C55" s="27" t="str">
        <f>ListadeCurso!C54</f>
        <v>Montero</v>
      </c>
      <c r="D55" s="27" t="str">
        <f>ListadeCurso!D54</f>
        <v>Vásquez</v>
      </c>
      <c r="E55" s="27" t="str">
        <f>ListadeCurso!E54</f>
        <v>Stefanny Jeannet</v>
      </c>
      <c r="F55" s="27" t="str">
        <f>ListadeCurso!F54</f>
        <v>stefanny.montero@alumnos.uv.cl</v>
      </c>
      <c r="G55" s="24">
        <v>1.0</v>
      </c>
      <c r="H55" s="24">
        <v>0.0</v>
      </c>
      <c r="I55" s="24">
        <v>0.0</v>
      </c>
      <c r="J55" s="24">
        <v>1.0</v>
      </c>
      <c r="K55" s="24">
        <v>0.0</v>
      </c>
      <c r="L55" s="24">
        <v>0.0</v>
      </c>
      <c r="M55" s="24">
        <v>1.0</v>
      </c>
      <c r="N55" s="24">
        <v>1.0</v>
      </c>
      <c r="O55" s="29">
        <f t="shared" si="1"/>
        <v>50</v>
      </c>
      <c r="P55" s="30">
        <f t="shared" si="2"/>
        <v>3.5</v>
      </c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</row>
    <row r="56">
      <c r="A56" s="27">
        <f>ListadeCurso!A55</f>
        <v>56</v>
      </c>
      <c r="B56" s="27" t="str">
        <f>ListadeCurso!B53</f>
        <v/>
      </c>
      <c r="C56" s="27" t="str">
        <f>ListadeCurso!C55</f>
        <v>MORAGA</v>
      </c>
      <c r="D56" s="27" t="str">
        <f>ListadeCurso!D55</f>
        <v>DÍAZ</v>
      </c>
      <c r="E56" s="27" t="str">
        <f>ListadeCurso!E55</f>
        <v>FRANKO ALONSO</v>
      </c>
      <c r="F56" s="27" t="str">
        <f>ListadeCurso!F55</f>
        <v>franko.moraga@alumnos.uv.cl</v>
      </c>
      <c r="G56" s="24">
        <v>1.0</v>
      </c>
      <c r="H56" s="24">
        <v>1.0</v>
      </c>
      <c r="I56" s="24">
        <v>1.0</v>
      </c>
      <c r="J56" s="24">
        <v>1.0</v>
      </c>
      <c r="K56" s="24">
        <v>0.0</v>
      </c>
      <c r="L56" s="24">
        <v>0.0</v>
      </c>
      <c r="M56" s="24">
        <v>0.0</v>
      </c>
      <c r="N56" s="24">
        <v>1.0</v>
      </c>
      <c r="O56" s="29">
        <f t="shared" si="1"/>
        <v>62.5</v>
      </c>
      <c r="P56" s="30">
        <f t="shared" si="2"/>
        <v>4.2</v>
      </c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</row>
    <row r="57">
      <c r="A57" s="27">
        <f>ListadeCurso!A56</f>
        <v>57</v>
      </c>
      <c r="B57" s="27" t="str">
        <f>ListadeCurso!B54</f>
        <v/>
      </c>
      <c r="C57" s="27" t="str">
        <f>ListadeCurso!C56</f>
        <v>MUÑOZ</v>
      </c>
      <c r="D57" s="27" t="str">
        <f>ListadeCurso!D56</f>
        <v>TORRES</v>
      </c>
      <c r="E57" s="27" t="str">
        <f>ListadeCurso!E56</f>
        <v>RICARDO MANUEL</v>
      </c>
      <c r="F57" s="27" t="str">
        <f>ListadeCurso!F56</f>
        <v>ricardo.munoz@alumnos.uv.cl</v>
      </c>
      <c r="G57" s="35">
        <v>1.0</v>
      </c>
      <c r="H57" s="35">
        <v>1.0</v>
      </c>
      <c r="I57" s="35">
        <v>0.0</v>
      </c>
      <c r="J57" s="35">
        <v>1.0</v>
      </c>
      <c r="K57" s="35">
        <v>0.0</v>
      </c>
      <c r="L57" s="35">
        <v>0.0</v>
      </c>
      <c r="M57" s="35">
        <v>1.0</v>
      </c>
      <c r="N57" s="35">
        <v>1.0</v>
      </c>
      <c r="O57" s="29">
        <f t="shared" si="1"/>
        <v>62.5</v>
      </c>
      <c r="P57" s="30">
        <f t="shared" si="2"/>
        <v>4.2</v>
      </c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</row>
    <row r="58">
      <c r="A58" s="27">
        <f>ListadeCurso!A57</f>
        <v>58</v>
      </c>
      <c r="B58" s="27" t="str">
        <f>ListadeCurso!B55</f>
        <v/>
      </c>
      <c r="C58" s="27" t="str">
        <f>ListadeCurso!C57</f>
        <v>NAVARRO</v>
      </c>
      <c r="D58" s="27" t="str">
        <f>ListadeCurso!D57</f>
        <v>CONTRERAS</v>
      </c>
      <c r="E58" s="27" t="str">
        <f>ListadeCurso!E57</f>
        <v>DAMIÁN ELÍAS</v>
      </c>
      <c r="F58" s="27" t="str">
        <f>ListadeCurso!F57</f>
        <v>damian.navarro@alumnos.uv.cl</v>
      </c>
      <c r="G58" s="24">
        <v>1.0</v>
      </c>
      <c r="H58" s="24">
        <v>1.0</v>
      </c>
      <c r="I58" s="24">
        <v>1.0</v>
      </c>
      <c r="J58" s="24">
        <v>1.0</v>
      </c>
      <c r="K58" s="24">
        <v>1.0</v>
      </c>
      <c r="L58" s="24">
        <v>0.0</v>
      </c>
      <c r="M58" s="24">
        <v>1.0</v>
      </c>
      <c r="N58" s="24">
        <v>1.0</v>
      </c>
      <c r="O58" s="29">
        <f t="shared" si="1"/>
        <v>87.5</v>
      </c>
      <c r="P58" s="30">
        <f t="shared" si="2"/>
        <v>6.1</v>
      </c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</row>
    <row r="59">
      <c r="A59" s="27">
        <f>ListadeCurso!A58</f>
        <v>59</v>
      </c>
      <c r="B59" s="27" t="str">
        <f>ListadeCurso!B56</f>
        <v/>
      </c>
      <c r="C59" s="27" t="str">
        <f>ListadeCurso!C58</f>
        <v>O'KINGGTON</v>
      </c>
      <c r="D59" s="27" t="str">
        <f>ListadeCurso!D58</f>
        <v>VALDEBENITO</v>
      </c>
      <c r="E59" s="27" t="str">
        <f>ListadeCurso!E58</f>
        <v>CHRISTOPHER JUAN IGNACIO</v>
      </c>
      <c r="F59" s="27" t="str">
        <f>ListadeCurso!F58</f>
        <v>christopher.okinggton@alumnos.uv.cl</v>
      </c>
      <c r="G59" s="24">
        <v>1.0</v>
      </c>
      <c r="H59" s="24">
        <v>1.0</v>
      </c>
      <c r="I59" s="24">
        <v>1.0</v>
      </c>
      <c r="J59" s="24">
        <v>1.0</v>
      </c>
      <c r="K59" s="24">
        <v>0.0</v>
      </c>
      <c r="L59" s="24">
        <v>1.0</v>
      </c>
      <c r="M59" s="24">
        <v>1.0</v>
      </c>
      <c r="N59" s="24">
        <v>1.0</v>
      </c>
      <c r="O59" s="29">
        <f t="shared" si="1"/>
        <v>87.5</v>
      </c>
      <c r="P59" s="30">
        <f t="shared" si="2"/>
        <v>6.1</v>
      </c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</row>
    <row r="60">
      <c r="A60" s="27">
        <f>ListadeCurso!A59</f>
        <v>60</v>
      </c>
      <c r="B60" s="27" t="str">
        <f>ListadeCurso!B57</f>
        <v/>
      </c>
      <c r="C60" s="27" t="str">
        <f>ListadeCurso!C59</f>
        <v>ORELLANA</v>
      </c>
      <c r="D60" s="27" t="str">
        <f>ListadeCurso!D59</f>
        <v>BRUNA</v>
      </c>
      <c r="E60" s="27" t="str">
        <f>ListadeCurso!E59</f>
        <v>LUCAS RAÚL</v>
      </c>
      <c r="F60" s="27" t="str">
        <f>ListadeCurso!F59</f>
        <v>lucas.orellana@alumnos.uv.cl</v>
      </c>
      <c r="G60" s="24">
        <v>1.0</v>
      </c>
      <c r="H60" s="24">
        <v>1.0</v>
      </c>
      <c r="I60" s="24">
        <v>1.0</v>
      </c>
      <c r="J60" s="24">
        <v>1.0</v>
      </c>
      <c r="K60" s="24">
        <v>1.0</v>
      </c>
      <c r="L60" s="24">
        <v>0.0</v>
      </c>
      <c r="M60" s="24">
        <v>1.0</v>
      </c>
      <c r="N60" s="24">
        <v>1.0</v>
      </c>
      <c r="O60" s="29">
        <f t="shared" si="1"/>
        <v>87.5</v>
      </c>
      <c r="P60" s="30">
        <f t="shared" si="2"/>
        <v>6.1</v>
      </c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</row>
    <row r="61">
      <c r="A61" s="27">
        <f>ListadeCurso!A60</f>
        <v>61</v>
      </c>
      <c r="B61" s="27" t="str">
        <f>ListadeCurso!B58</f>
        <v/>
      </c>
      <c r="C61" s="27" t="str">
        <f>ListadeCurso!C60</f>
        <v>ORTEGA</v>
      </c>
      <c r="D61" s="27" t="str">
        <f>ListadeCurso!D60</f>
        <v>FIGUEROA</v>
      </c>
      <c r="E61" s="27" t="str">
        <f>ListadeCurso!E60</f>
        <v>DIEGO YOSHIRO</v>
      </c>
      <c r="F61" s="27" t="str">
        <f>ListadeCurso!F60</f>
        <v>diego.ortega@alumnos.uv.cl</v>
      </c>
      <c r="G61" s="24">
        <v>1.0</v>
      </c>
      <c r="H61" s="24">
        <v>1.0</v>
      </c>
      <c r="I61" s="24">
        <v>1.0</v>
      </c>
      <c r="J61" s="24">
        <v>1.0</v>
      </c>
      <c r="K61" s="24">
        <v>1.0</v>
      </c>
      <c r="L61" s="24">
        <v>1.0</v>
      </c>
      <c r="M61" s="24">
        <v>1.0</v>
      </c>
      <c r="N61" s="24">
        <v>1.0</v>
      </c>
      <c r="O61" s="29">
        <f t="shared" si="1"/>
        <v>100</v>
      </c>
      <c r="P61" s="30">
        <f t="shared" si="2"/>
        <v>7</v>
      </c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</row>
    <row r="62">
      <c r="A62" s="27">
        <f>ListadeCurso!A61</f>
        <v>62</v>
      </c>
      <c r="B62" s="27" t="str">
        <f>ListadeCurso!B59</f>
        <v/>
      </c>
      <c r="C62" s="27" t="str">
        <f>ListadeCurso!C61</f>
        <v>OSEGA</v>
      </c>
      <c r="D62" s="27" t="str">
        <f>ListadeCurso!D61</f>
        <v>SOZA</v>
      </c>
      <c r="E62" s="27" t="str">
        <f>ListadeCurso!E61</f>
        <v>BRUNO PATRICIO</v>
      </c>
      <c r="F62" s="27" t="str">
        <f>ListadeCurso!F61</f>
        <v>bruno.osega@alumnos.uv.cl</v>
      </c>
      <c r="G62" s="24">
        <v>1.0</v>
      </c>
      <c r="H62" s="24">
        <v>0.0</v>
      </c>
      <c r="I62" s="24">
        <v>1.0</v>
      </c>
      <c r="J62" s="24">
        <v>1.0</v>
      </c>
      <c r="K62" s="24">
        <v>1.0</v>
      </c>
      <c r="L62" s="24">
        <v>0.0</v>
      </c>
      <c r="M62" s="24">
        <v>0.0</v>
      </c>
      <c r="N62" s="24">
        <v>0.0</v>
      </c>
      <c r="O62" s="29">
        <f t="shared" si="1"/>
        <v>50</v>
      </c>
      <c r="P62" s="30">
        <f t="shared" si="2"/>
        <v>3.5</v>
      </c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</row>
    <row r="63">
      <c r="A63" s="27">
        <f>ListadeCurso!A62</f>
        <v>63</v>
      </c>
      <c r="B63" s="27" t="str">
        <f>ListadeCurso!B60</f>
        <v/>
      </c>
      <c r="C63" s="27" t="str">
        <f>ListadeCurso!C62</f>
        <v>PÁEZ</v>
      </c>
      <c r="D63" s="27" t="str">
        <f>ListadeCurso!D62</f>
        <v>SALAS</v>
      </c>
      <c r="E63" s="27" t="str">
        <f>ListadeCurso!E62</f>
        <v>JUAN PABLO</v>
      </c>
      <c r="F63" s="27" t="str">
        <f>ListadeCurso!F62</f>
        <v>juan.paez@alumnos.uv.cl</v>
      </c>
      <c r="G63" s="24">
        <v>1.0</v>
      </c>
      <c r="H63" s="24">
        <v>1.0</v>
      </c>
      <c r="I63" s="24">
        <v>1.0</v>
      </c>
      <c r="J63" s="24">
        <v>1.0</v>
      </c>
      <c r="K63" s="24">
        <v>0.0</v>
      </c>
      <c r="L63" s="24">
        <v>0.0</v>
      </c>
      <c r="M63" s="24">
        <v>1.0</v>
      </c>
      <c r="N63" s="24">
        <v>1.0</v>
      </c>
      <c r="O63" s="29">
        <f t="shared" si="1"/>
        <v>75</v>
      </c>
      <c r="P63" s="30">
        <f t="shared" si="2"/>
        <v>5.1</v>
      </c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</row>
    <row r="64">
      <c r="A64" s="27">
        <f>ListadeCurso!A63</f>
        <v>64</v>
      </c>
      <c r="B64" s="27" t="str">
        <f>ListadeCurso!B61</f>
        <v/>
      </c>
      <c r="C64" s="27" t="str">
        <f>ListadeCurso!C63</f>
        <v>PEÑA</v>
      </c>
      <c r="D64" s="27" t="str">
        <f>ListadeCurso!D63</f>
        <v>GUTIÉRREZ</v>
      </c>
      <c r="E64" s="27" t="str">
        <f>ListadeCurso!E63</f>
        <v>DIEGO ALEXANDER</v>
      </c>
      <c r="F64" s="27" t="str">
        <f>ListadeCurso!F63</f>
        <v>diego.penag@alumnos.uv.cl</v>
      </c>
      <c r="G64" s="24">
        <v>1.0</v>
      </c>
      <c r="H64" s="24">
        <v>1.0</v>
      </c>
      <c r="I64" s="24">
        <v>1.0</v>
      </c>
      <c r="J64" s="24">
        <v>1.0</v>
      </c>
      <c r="K64" s="24">
        <v>1.0</v>
      </c>
      <c r="L64" s="24">
        <v>0.0</v>
      </c>
      <c r="M64" s="24">
        <v>0.0</v>
      </c>
      <c r="N64" s="24">
        <v>1.0</v>
      </c>
      <c r="O64" s="29">
        <f t="shared" si="1"/>
        <v>75</v>
      </c>
      <c r="P64" s="30">
        <f t="shared" si="2"/>
        <v>5.1</v>
      </c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</row>
    <row r="65">
      <c r="A65" s="27">
        <f>ListadeCurso!A64</f>
        <v>65</v>
      </c>
      <c r="B65" s="27" t="str">
        <f>ListadeCurso!B62</f>
        <v/>
      </c>
      <c r="C65" s="27" t="str">
        <f>ListadeCurso!C64</f>
        <v>Pino</v>
      </c>
      <c r="D65" s="27" t="str">
        <f>ListadeCurso!D64</f>
        <v>Araya</v>
      </c>
      <c r="E65" s="27" t="str">
        <f>ListadeCurso!E64</f>
        <v>Rodrigo Andres</v>
      </c>
      <c r="F65" s="27" t="str">
        <f>ListadeCurso!F64</f>
        <v>rodrigo.pino@alumnos.uv.cl</v>
      </c>
      <c r="G65" s="24">
        <v>1.0</v>
      </c>
      <c r="H65" s="24">
        <v>1.0</v>
      </c>
      <c r="I65" s="24">
        <v>1.0</v>
      </c>
      <c r="J65" s="24">
        <v>1.0</v>
      </c>
      <c r="K65" s="24">
        <v>0.0</v>
      </c>
      <c r="L65" s="24">
        <v>0.0</v>
      </c>
      <c r="M65" s="24">
        <v>0.0</v>
      </c>
      <c r="N65" s="24">
        <v>1.0</v>
      </c>
      <c r="O65" s="29">
        <f t="shared" si="1"/>
        <v>62.5</v>
      </c>
      <c r="P65" s="30">
        <f t="shared" si="2"/>
        <v>4.2</v>
      </c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</row>
    <row r="66">
      <c r="A66" s="27">
        <f>ListadeCurso!A65</f>
        <v>66</v>
      </c>
      <c r="B66" s="27" t="str">
        <f>ListadeCurso!B63</f>
        <v/>
      </c>
      <c r="C66" s="27" t="str">
        <f>ListadeCurso!C65</f>
        <v>PUEBLA</v>
      </c>
      <c r="D66" s="27" t="str">
        <f>ListadeCurso!D65</f>
        <v>GALLARDO</v>
      </c>
      <c r="E66" s="27" t="str">
        <f>ListadeCurso!E65</f>
        <v>BASTIÁN IGNACIO</v>
      </c>
      <c r="F66" s="27" t="str">
        <f>ListadeCurso!F65</f>
        <v>bastian.puebla@alumnos.uv.cl</v>
      </c>
      <c r="G66" s="24">
        <v>1.0</v>
      </c>
      <c r="H66" s="24">
        <v>0.0</v>
      </c>
      <c r="I66" s="24">
        <v>1.0</v>
      </c>
      <c r="J66" s="24">
        <v>1.0</v>
      </c>
      <c r="K66" s="24">
        <v>1.0</v>
      </c>
      <c r="L66" s="24">
        <v>0.0</v>
      </c>
      <c r="M66" s="24">
        <v>1.0</v>
      </c>
      <c r="N66" s="24">
        <v>1.0</v>
      </c>
      <c r="O66" s="29">
        <f t="shared" si="1"/>
        <v>75</v>
      </c>
      <c r="P66" s="30">
        <f t="shared" si="2"/>
        <v>5.1</v>
      </c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</row>
    <row r="67">
      <c r="A67" s="27">
        <f>ListadeCurso!A66</f>
        <v>67</v>
      </c>
      <c r="B67" s="27" t="str">
        <f>ListadeCurso!B64</f>
        <v/>
      </c>
      <c r="C67" s="27" t="str">
        <f>ListadeCurso!C66</f>
        <v>QUEUPAN</v>
      </c>
      <c r="D67" s="27" t="str">
        <f>ListadeCurso!D66</f>
        <v>CALDERON</v>
      </c>
      <c r="E67" s="27" t="str">
        <f>ListadeCurso!E66</f>
        <v>OSVALDO VALENTIN</v>
      </c>
      <c r="F67" s="27" t="str">
        <f>ListadeCurso!F66</f>
        <v>osvaldo.queupan@alumnos.uv.cl</v>
      </c>
      <c r="G67" s="3"/>
      <c r="H67" s="3"/>
      <c r="I67" s="3"/>
      <c r="J67" s="3"/>
      <c r="K67" s="3"/>
      <c r="L67" s="3"/>
      <c r="M67" s="3"/>
      <c r="N67" s="3"/>
      <c r="O67" s="29">
        <f t="shared" si="1"/>
        <v>0</v>
      </c>
      <c r="P67" s="30">
        <f t="shared" si="2"/>
        <v>1</v>
      </c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</row>
    <row r="68">
      <c r="A68" s="27">
        <f>ListadeCurso!A67</f>
        <v>68</v>
      </c>
      <c r="B68" s="27" t="str">
        <f>ListadeCurso!B65</f>
        <v/>
      </c>
      <c r="C68" s="27" t="str">
        <f>ListadeCurso!C67</f>
        <v>Quinteros</v>
      </c>
      <c r="D68" s="27" t="str">
        <f>ListadeCurso!D67</f>
        <v>Henríquez</v>
      </c>
      <c r="E68" s="27" t="str">
        <f>ListadeCurso!E67</f>
        <v>Esteban Eduardo</v>
      </c>
      <c r="F68" s="27" t="str">
        <f>ListadeCurso!F67</f>
        <v>esteban.quinteros@alumnos.uv.cl</v>
      </c>
      <c r="G68" s="24">
        <v>1.0</v>
      </c>
      <c r="H68" s="24">
        <v>1.0</v>
      </c>
      <c r="I68" s="24">
        <v>1.0</v>
      </c>
      <c r="J68" s="24">
        <v>1.0</v>
      </c>
      <c r="K68" s="24">
        <v>1.0</v>
      </c>
      <c r="L68" s="24">
        <v>1.0</v>
      </c>
      <c r="M68" s="24">
        <v>0.0</v>
      </c>
      <c r="N68" s="24">
        <v>1.0</v>
      </c>
      <c r="O68" s="29">
        <f t="shared" si="1"/>
        <v>87.5</v>
      </c>
      <c r="P68" s="30">
        <f t="shared" si="2"/>
        <v>6.1</v>
      </c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</row>
    <row r="69">
      <c r="A69" s="27">
        <f>ListadeCurso!A68</f>
        <v>69</v>
      </c>
      <c r="B69" s="27" t="str">
        <f>ListadeCurso!B66</f>
        <v/>
      </c>
      <c r="C69" s="27" t="str">
        <f>ListadeCurso!C68</f>
        <v>Quinteros</v>
      </c>
      <c r="D69" s="27" t="str">
        <f>ListadeCurso!D68</f>
        <v>Orozco</v>
      </c>
      <c r="E69" s="27" t="str">
        <f>ListadeCurso!E68</f>
        <v>Renata</v>
      </c>
      <c r="F69" s="27" t="str">
        <f>ListadeCurso!F68</f>
        <v>renata.quinteros@alumnos.uv.cl</v>
      </c>
      <c r="G69" s="3"/>
      <c r="H69" s="3"/>
      <c r="I69" s="3"/>
      <c r="J69" s="3"/>
      <c r="K69" s="3"/>
      <c r="L69" s="3"/>
      <c r="M69" s="3"/>
      <c r="N69" s="3"/>
      <c r="O69" s="29">
        <f t="shared" si="1"/>
        <v>0</v>
      </c>
      <c r="P69" s="30">
        <f t="shared" si="2"/>
        <v>1</v>
      </c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</row>
    <row r="70">
      <c r="A70" s="27">
        <f>ListadeCurso!A69</f>
        <v>70</v>
      </c>
      <c r="B70" s="27" t="str">
        <f>ListadeCurso!B67</f>
        <v/>
      </c>
      <c r="C70" s="27" t="str">
        <f>ListadeCurso!C69</f>
        <v>RETAMALES</v>
      </c>
      <c r="D70" s="27" t="str">
        <f>ListadeCurso!D69</f>
        <v>CASTILLO</v>
      </c>
      <c r="E70" s="27" t="str">
        <f>ListadeCurso!E69</f>
        <v>DIEGO CARLOS</v>
      </c>
      <c r="F70" s="27" t="str">
        <f>ListadeCurso!F69</f>
        <v>diego.retamales@alumnos.uv.cl</v>
      </c>
      <c r="G70" s="24">
        <v>1.0</v>
      </c>
      <c r="H70" s="24">
        <v>0.0</v>
      </c>
      <c r="I70" s="24">
        <v>1.0</v>
      </c>
      <c r="J70" s="24">
        <v>1.0</v>
      </c>
      <c r="K70" s="24">
        <v>1.0</v>
      </c>
      <c r="L70" s="24">
        <v>0.0</v>
      </c>
      <c r="M70" s="24">
        <v>1.0</v>
      </c>
      <c r="N70" s="24">
        <v>1.0</v>
      </c>
      <c r="O70" s="29">
        <f t="shared" si="1"/>
        <v>75</v>
      </c>
      <c r="P70" s="30">
        <f t="shared" si="2"/>
        <v>5.1</v>
      </c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</row>
    <row r="71">
      <c r="A71" s="27">
        <f>ListadeCurso!A70</f>
        <v>71</v>
      </c>
      <c r="B71" s="27" t="str">
        <f>ListadeCurso!B68</f>
        <v/>
      </c>
      <c r="C71" s="27" t="str">
        <f>ListadeCurso!C70</f>
        <v>riquelme</v>
      </c>
      <c r="D71" s="27" t="str">
        <f>ListadeCurso!D70</f>
        <v>ramirez</v>
      </c>
      <c r="E71" s="27" t="str">
        <f>ListadeCurso!E70</f>
        <v>gabriel ignacio</v>
      </c>
      <c r="F71" s="27" t="str">
        <f>ListadeCurso!F70</f>
        <v>gabriel.riquelme@alumnos.uv.cl</v>
      </c>
      <c r="G71" s="24">
        <v>1.0</v>
      </c>
      <c r="H71" s="24">
        <v>0.0</v>
      </c>
      <c r="I71" s="24">
        <v>0.0</v>
      </c>
      <c r="J71" s="24">
        <v>0.0</v>
      </c>
      <c r="K71" s="24">
        <v>1.0</v>
      </c>
      <c r="L71" s="24">
        <v>0.0</v>
      </c>
      <c r="M71" s="24">
        <v>0.0</v>
      </c>
      <c r="N71" s="24">
        <v>1.0</v>
      </c>
      <c r="O71" s="29">
        <f t="shared" si="1"/>
        <v>37.5</v>
      </c>
      <c r="P71" s="30">
        <f t="shared" si="2"/>
        <v>2.9</v>
      </c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</row>
    <row r="72">
      <c r="A72" s="27">
        <f>ListadeCurso!A71</f>
        <v>72</v>
      </c>
      <c r="B72" s="27" t="str">
        <f>ListadeCurso!B69</f>
        <v/>
      </c>
      <c r="C72" s="27" t="str">
        <f>ListadeCurso!C71</f>
        <v>RIVERA</v>
      </c>
      <c r="D72" s="27" t="str">
        <f>ListadeCurso!D71</f>
        <v>PIZARRO</v>
      </c>
      <c r="E72" s="27" t="str">
        <f>ListadeCurso!E71</f>
        <v>JAVIER IGNACIO</v>
      </c>
      <c r="F72" s="27" t="str">
        <f>ListadeCurso!F71</f>
        <v>javier.riverapi@alumnos.uv.cl</v>
      </c>
      <c r="G72" s="24">
        <v>1.0</v>
      </c>
      <c r="H72" s="24">
        <v>0.0</v>
      </c>
      <c r="I72" s="24">
        <v>0.0</v>
      </c>
      <c r="J72" s="24">
        <v>1.0</v>
      </c>
      <c r="K72" s="24">
        <v>1.0</v>
      </c>
      <c r="L72" s="24">
        <v>0.0</v>
      </c>
      <c r="M72" s="24">
        <v>0.0</v>
      </c>
      <c r="N72" s="24">
        <v>1.0</v>
      </c>
      <c r="O72" s="29">
        <f t="shared" si="1"/>
        <v>50</v>
      </c>
      <c r="P72" s="30">
        <f t="shared" si="2"/>
        <v>3.5</v>
      </c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</row>
    <row r="73">
      <c r="A73" s="27">
        <f>ListadeCurso!A72</f>
        <v>73</v>
      </c>
      <c r="B73" s="27" t="str">
        <f>ListadeCurso!B70</f>
        <v/>
      </c>
      <c r="C73" s="27" t="str">
        <f>ListadeCurso!C72</f>
        <v>ROBLES</v>
      </c>
      <c r="D73" s="27" t="str">
        <f>ListadeCurso!D72</f>
        <v>NAVEAS</v>
      </c>
      <c r="E73" s="27" t="str">
        <f>ListadeCurso!E72</f>
        <v>FELIPE RAÚL</v>
      </c>
      <c r="F73" s="27" t="str">
        <f>ListadeCurso!F72</f>
        <v>felipe.roblesn@alumnos.uv.cl</v>
      </c>
      <c r="G73" s="24">
        <v>1.0</v>
      </c>
      <c r="H73" s="24">
        <v>0.0</v>
      </c>
      <c r="I73" s="24">
        <v>1.0</v>
      </c>
      <c r="J73" s="24">
        <v>1.0</v>
      </c>
      <c r="K73" s="24">
        <v>1.0</v>
      </c>
      <c r="L73" s="24">
        <v>1.0</v>
      </c>
      <c r="M73" s="24">
        <v>1.0</v>
      </c>
      <c r="N73" s="24">
        <v>1.0</v>
      </c>
      <c r="O73" s="29">
        <f t="shared" si="1"/>
        <v>87.5</v>
      </c>
      <c r="P73" s="30">
        <f t="shared" si="2"/>
        <v>6.1</v>
      </c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</row>
    <row r="74">
      <c r="A74" s="27">
        <f>ListadeCurso!A73</f>
        <v>74</v>
      </c>
      <c r="B74" s="27" t="str">
        <f>ListadeCurso!B71</f>
        <v/>
      </c>
      <c r="C74" s="27" t="str">
        <f>ListadeCurso!C73</f>
        <v>RODRÍGUEZ</v>
      </c>
      <c r="D74" s="27" t="str">
        <f>ListadeCurso!D73</f>
        <v>CELIS</v>
      </c>
      <c r="E74" s="27" t="str">
        <f>ListadeCurso!E73</f>
        <v>ALEX DANIEL</v>
      </c>
      <c r="F74" s="27" t="str">
        <f>ListadeCurso!F73</f>
        <v>alex.rodriguez@alumnos.uv.cl</v>
      </c>
      <c r="G74" s="24">
        <v>1.0</v>
      </c>
      <c r="H74" s="24">
        <v>1.0</v>
      </c>
      <c r="I74" s="24">
        <v>1.0</v>
      </c>
      <c r="J74" s="24">
        <v>1.0</v>
      </c>
      <c r="K74" s="24">
        <v>0.0</v>
      </c>
      <c r="L74" s="24">
        <v>0.0</v>
      </c>
      <c r="M74" s="24">
        <v>1.0</v>
      </c>
      <c r="N74" s="24">
        <v>1.0</v>
      </c>
      <c r="O74" s="29">
        <f t="shared" si="1"/>
        <v>75</v>
      </c>
      <c r="P74" s="30">
        <f t="shared" si="2"/>
        <v>5.1</v>
      </c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</row>
    <row r="75">
      <c r="A75" s="27">
        <f>ListadeCurso!A74</f>
        <v>75</v>
      </c>
      <c r="B75" s="27" t="str">
        <f>ListadeCurso!B72</f>
        <v/>
      </c>
      <c r="C75" s="27" t="str">
        <f>ListadeCurso!C74</f>
        <v>RODRÍGUEZ</v>
      </c>
      <c r="D75" s="27" t="str">
        <f>ListadeCurso!D74</f>
        <v>PINOCHET</v>
      </c>
      <c r="E75" s="27" t="str">
        <f>ListadeCurso!E74</f>
        <v>IVAN NICOLÁS</v>
      </c>
      <c r="F75" s="27" t="str">
        <f>ListadeCurso!F74</f>
        <v>ivan.rodriguezp@alumnos.uv.cl</v>
      </c>
      <c r="G75" s="24">
        <v>1.0</v>
      </c>
      <c r="H75" s="24">
        <v>1.0</v>
      </c>
      <c r="I75" s="24">
        <v>0.0</v>
      </c>
      <c r="J75" s="24">
        <v>0.0</v>
      </c>
      <c r="K75" s="24">
        <v>0.0</v>
      </c>
      <c r="L75" s="24">
        <v>0.0</v>
      </c>
      <c r="M75" s="24">
        <v>0.0</v>
      </c>
      <c r="N75" s="24">
        <v>0.0</v>
      </c>
      <c r="O75" s="29">
        <f t="shared" si="1"/>
        <v>25</v>
      </c>
      <c r="P75" s="30">
        <f t="shared" si="2"/>
        <v>2.3</v>
      </c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</row>
    <row r="76">
      <c r="A76" s="27">
        <f>ListadeCurso!A75</f>
        <v>76</v>
      </c>
      <c r="B76" s="27" t="str">
        <f>ListadeCurso!B73</f>
        <v/>
      </c>
      <c r="C76" s="27" t="str">
        <f>ListadeCurso!C75</f>
        <v>ROJAS</v>
      </c>
      <c r="D76" s="27" t="str">
        <f>ListadeCurso!D75</f>
        <v>REYES</v>
      </c>
      <c r="E76" s="27" t="str">
        <f>ListadeCurso!E75</f>
        <v>LUCAS IGNACIO</v>
      </c>
      <c r="F76" s="27" t="str">
        <f>ListadeCurso!F75</f>
        <v>lucas.rojas@alumnos.uv.cl</v>
      </c>
      <c r="G76" s="24">
        <v>1.0</v>
      </c>
      <c r="H76" s="24">
        <v>1.0</v>
      </c>
      <c r="I76" s="24">
        <v>1.0</v>
      </c>
      <c r="J76" s="24">
        <v>1.0</v>
      </c>
      <c r="K76" s="24">
        <v>1.0</v>
      </c>
      <c r="L76" s="24">
        <v>1.0</v>
      </c>
      <c r="M76" s="24">
        <v>0.0</v>
      </c>
      <c r="N76" s="24">
        <v>1.0</v>
      </c>
      <c r="O76" s="29">
        <f t="shared" si="1"/>
        <v>87.5</v>
      </c>
      <c r="P76" s="30">
        <f t="shared" si="2"/>
        <v>6.1</v>
      </c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</row>
    <row r="77">
      <c r="A77" s="27">
        <f>ListadeCurso!A76</f>
        <v>77</v>
      </c>
      <c r="B77" s="27" t="str">
        <f>ListadeCurso!B74</f>
        <v/>
      </c>
      <c r="C77" s="27" t="str">
        <f>ListadeCurso!C76</f>
        <v>ROZAS</v>
      </c>
      <c r="D77" s="27" t="str">
        <f>ListadeCurso!D76</f>
        <v>RIFO</v>
      </c>
      <c r="E77" s="27" t="str">
        <f>ListadeCurso!E76</f>
        <v>MAXIMILIANO FELIPE</v>
      </c>
      <c r="F77" s="27" t="str">
        <f>ListadeCurso!F76</f>
        <v>maximiliano.rozas@alumnos.uv.cl</v>
      </c>
      <c r="G77" s="24">
        <v>1.0</v>
      </c>
      <c r="H77" s="24">
        <v>1.0</v>
      </c>
      <c r="I77" s="24">
        <v>1.0</v>
      </c>
      <c r="J77" s="24">
        <v>1.0</v>
      </c>
      <c r="K77" s="24">
        <v>1.0</v>
      </c>
      <c r="L77" s="24">
        <v>0.0</v>
      </c>
      <c r="M77" s="24">
        <v>1.0</v>
      </c>
      <c r="N77" s="24">
        <v>1.0</v>
      </c>
      <c r="O77" s="29">
        <f t="shared" si="1"/>
        <v>87.5</v>
      </c>
      <c r="P77" s="30">
        <f t="shared" si="2"/>
        <v>6.1</v>
      </c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</row>
    <row r="78">
      <c r="A78" s="27">
        <f>ListadeCurso!A77</f>
        <v>78</v>
      </c>
      <c r="B78" s="27" t="str">
        <f>ListadeCurso!B75</f>
        <v/>
      </c>
      <c r="C78" s="27" t="str">
        <f>ListadeCurso!C77</f>
        <v>RUBIO</v>
      </c>
      <c r="D78" s="27" t="str">
        <f>ListadeCurso!D77</f>
        <v>YUEN</v>
      </c>
      <c r="E78" s="27" t="str">
        <f>ListadeCurso!E77</f>
        <v>NICOLÁS</v>
      </c>
      <c r="F78" s="27" t="str">
        <f>ListadeCurso!F77</f>
        <v>nicolas.rubio@alumnos.uv.cl</v>
      </c>
      <c r="G78" s="24">
        <v>1.0</v>
      </c>
      <c r="H78" s="24">
        <v>0.0</v>
      </c>
      <c r="I78" s="24">
        <v>1.0</v>
      </c>
      <c r="J78" s="24">
        <v>1.0</v>
      </c>
      <c r="K78" s="24">
        <v>0.0</v>
      </c>
      <c r="L78" s="24">
        <v>0.0</v>
      </c>
      <c r="M78" s="24">
        <v>0.0</v>
      </c>
      <c r="N78" s="24">
        <v>0.0</v>
      </c>
      <c r="O78" s="29">
        <f t="shared" si="1"/>
        <v>37.5</v>
      </c>
      <c r="P78" s="30">
        <f t="shared" si="2"/>
        <v>2.9</v>
      </c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</row>
    <row r="79">
      <c r="A79" s="27">
        <f>ListadeCurso!A78</f>
        <v>79</v>
      </c>
      <c r="B79" s="27" t="str">
        <f>ListadeCurso!B76</f>
        <v/>
      </c>
      <c r="C79" s="27" t="str">
        <f>ListadeCurso!C78</f>
        <v>SANCES</v>
      </c>
      <c r="D79" s="27" t="str">
        <f>ListadeCurso!D78</f>
        <v>NÚÑEZ</v>
      </c>
      <c r="E79" s="27" t="str">
        <f>ListadeCurso!E78</f>
        <v>RODRIGO IGNACIO</v>
      </c>
      <c r="F79" s="27" t="str">
        <f>ListadeCurso!F78</f>
        <v>rodrigo.sances@alumnos.uv.cl</v>
      </c>
      <c r="G79" s="24">
        <v>1.0</v>
      </c>
      <c r="H79" s="24">
        <v>1.0</v>
      </c>
      <c r="I79" s="24">
        <v>1.0</v>
      </c>
      <c r="J79" s="24">
        <v>1.0</v>
      </c>
      <c r="K79" s="24">
        <v>1.0</v>
      </c>
      <c r="L79" s="24">
        <v>0.0</v>
      </c>
      <c r="M79" s="24">
        <v>1.0</v>
      </c>
      <c r="N79" s="24">
        <v>1.0</v>
      </c>
      <c r="O79" s="29">
        <f t="shared" si="1"/>
        <v>87.5</v>
      </c>
      <c r="P79" s="30">
        <f t="shared" si="2"/>
        <v>6.1</v>
      </c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</row>
    <row r="80">
      <c r="A80" s="27">
        <f>ListadeCurso!A79</f>
        <v>80</v>
      </c>
      <c r="B80" s="27" t="str">
        <f>ListadeCurso!B77</f>
        <v/>
      </c>
      <c r="C80" s="27" t="str">
        <f>ListadeCurso!C79</f>
        <v>SIERRA</v>
      </c>
      <c r="D80" s="27" t="str">
        <f>ListadeCurso!D79</f>
        <v>AROS</v>
      </c>
      <c r="E80" s="27" t="str">
        <f>ListadeCurso!E79</f>
        <v>DAMIÁN IGNACIO</v>
      </c>
      <c r="F80" s="27" t="str">
        <f>ListadeCurso!F79</f>
        <v>damian.sierra@alumnos.uv.cl</v>
      </c>
      <c r="G80" s="3"/>
      <c r="H80" s="3"/>
      <c r="I80" s="3"/>
      <c r="J80" s="3"/>
      <c r="K80" s="3"/>
      <c r="L80" s="3"/>
      <c r="M80" s="3"/>
      <c r="N80" s="3"/>
      <c r="O80" s="29">
        <f t="shared" si="1"/>
        <v>0</v>
      </c>
      <c r="P80" s="30">
        <f t="shared" si="2"/>
        <v>1</v>
      </c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</row>
    <row r="81">
      <c r="A81" s="27">
        <f>ListadeCurso!A80</f>
        <v>81</v>
      </c>
      <c r="B81" s="27" t="str">
        <f>ListadeCurso!B78</f>
        <v/>
      </c>
      <c r="C81" s="27" t="str">
        <f>ListadeCurso!C80</f>
        <v>Silva</v>
      </c>
      <c r="D81" s="27" t="str">
        <f>ListadeCurso!D80</f>
        <v>Pimentel</v>
      </c>
      <c r="E81" s="27" t="str">
        <f>ListadeCurso!E80</f>
        <v>Ricardo Andrey</v>
      </c>
      <c r="F81" s="27" t="str">
        <f>ListadeCurso!F80</f>
        <v>ricardo.silvap@alumnos.uv.cl</v>
      </c>
      <c r="G81" s="24">
        <v>1.0</v>
      </c>
      <c r="H81" s="24">
        <v>1.0</v>
      </c>
      <c r="I81" s="24">
        <v>1.0</v>
      </c>
      <c r="J81" s="24">
        <v>1.0</v>
      </c>
      <c r="K81" s="24">
        <v>0.0</v>
      </c>
      <c r="L81" s="24">
        <v>1.0</v>
      </c>
      <c r="M81" s="24">
        <v>1.0</v>
      </c>
      <c r="N81" s="24">
        <v>1.0</v>
      </c>
      <c r="O81" s="29">
        <f t="shared" si="1"/>
        <v>87.5</v>
      </c>
      <c r="P81" s="30">
        <f t="shared" si="2"/>
        <v>6.1</v>
      </c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</row>
    <row r="82">
      <c r="A82" s="27">
        <f>ListadeCurso!A81</f>
        <v>82</v>
      </c>
      <c r="B82" s="27" t="str">
        <f>ListadeCurso!B79</f>
        <v/>
      </c>
      <c r="C82" s="27" t="str">
        <f>ListadeCurso!C81</f>
        <v>SOTO</v>
      </c>
      <c r="D82" s="27" t="str">
        <f>ListadeCurso!D81</f>
        <v>CARVAJAL</v>
      </c>
      <c r="E82" s="27" t="str">
        <f>ListadeCurso!E81</f>
        <v>CRISTÓBAL JAVIER</v>
      </c>
      <c r="F82" s="27" t="str">
        <f>ListadeCurso!F81</f>
        <v>cristobal.sotoca@alumnos.uv.cl</v>
      </c>
      <c r="G82" s="24">
        <v>1.0</v>
      </c>
      <c r="H82" s="24">
        <v>0.0</v>
      </c>
      <c r="I82" s="24">
        <v>1.0</v>
      </c>
      <c r="J82" s="24">
        <v>1.0</v>
      </c>
      <c r="K82" s="24">
        <v>1.0</v>
      </c>
      <c r="L82" s="24">
        <v>0.0</v>
      </c>
      <c r="M82" s="24">
        <v>1.0</v>
      </c>
      <c r="N82" s="24">
        <v>1.0</v>
      </c>
      <c r="O82" s="29">
        <f t="shared" si="1"/>
        <v>75</v>
      </c>
      <c r="P82" s="30">
        <f t="shared" si="2"/>
        <v>5.1</v>
      </c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</row>
    <row r="83">
      <c r="A83" s="27">
        <f>ListadeCurso!A82</f>
        <v>83</v>
      </c>
      <c r="B83" s="27" t="str">
        <f>ListadeCurso!B80</f>
        <v/>
      </c>
      <c r="C83" s="27" t="str">
        <f>ListadeCurso!C82</f>
        <v>tapia</v>
      </c>
      <c r="D83" s="27" t="str">
        <f>ListadeCurso!D82</f>
        <v>gallardo</v>
      </c>
      <c r="E83" s="27" t="str">
        <f>ListadeCurso!E82</f>
        <v>nicolas alexander</v>
      </c>
      <c r="F83" s="27" t="str">
        <f>ListadeCurso!F82</f>
        <v>nicolas.tapiaga@alumnos.uv.cl</v>
      </c>
      <c r="G83" s="3"/>
      <c r="H83" s="3"/>
      <c r="I83" s="3"/>
      <c r="J83" s="3"/>
      <c r="K83" s="3"/>
      <c r="L83" s="3"/>
      <c r="M83" s="3"/>
      <c r="N83" s="3"/>
      <c r="O83" s="29">
        <f t="shared" si="1"/>
        <v>0</v>
      </c>
      <c r="P83" s="30">
        <f t="shared" si="2"/>
        <v>1</v>
      </c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</row>
    <row r="84">
      <c r="A84" s="27">
        <f>ListadeCurso!A83</f>
        <v>84</v>
      </c>
      <c r="B84" s="27" t="str">
        <f>ListadeCurso!B81</f>
        <v/>
      </c>
      <c r="C84" s="27" t="str">
        <f>ListadeCurso!C83</f>
        <v>TOLEDO</v>
      </c>
      <c r="D84" s="27" t="str">
        <f>ListadeCurso!D83</f>
        <v>ASTUDILLO</v>
      </c>
      <c r="E84" s="27" t="str">
        <f>ListadeCurso!E83</f>
        <v>AMALIA CATALINA</v>
      </c>
      <c r="F84" s="27" t="str">
        <f>ListadeCurso!F83</f>
        <v>amalia.toledo@alumnos.uv.cl</v>
      </c>
      <c r="G84" s="24">
        <v>1.0</v>
      </c>
      <c r="H84" s="24">
        <v>1.0</v>
      </c>
      <c r="I84" s="24">
        <v>0.0</v>
      </c>
      <c r="J84" s="24">
        <v>1.0</v>
      </c>
      <c r="K84" s="24">
        <v>1.0</v>
      </c>
      <c r="L84" s="24">
        <v>0.0</v>
      </c>
      <c r="M84" s="24">
        <v>1.0</v>
      </c>
      <c r="N84" s="24">
        <v>1.0</v>
      </c>
      <c r="O84" s="29">
        <f t="shared" si="1"/>
        <v>75</v>
      </c>
      <c r="P84" s="30">
        <f t="shared" si="2"/>
        <v>5.1</v>
      </c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</row>
    <row r="85">
      <c r="A85" s="27">
        <f>ListadeCurso!A84</f>
        <v>85</v>
      </c>
      <c r="B85" s="27" t="str">
        <f>ListadeCurso!B82</f>
        <v/>
      </c>
      <c r="C85" s="27" t="str">
        <f>ListadeCurso!C84</f>
        <v>TOLEDO</v>
      </c>
      <c r="D85" s="27" t="str">
        <f>ListadeCurso!D84</f>
        <v>CISTERNAS</v>
      </c>
      <c r="E85" s="27" t="str">
        <f>ListadeCurso!E84</f>
        <v>ALAN NICOLÁS</v>
      </c>
      <c r="F85" s="27" t="str">
        <f>ListadeCurso!F84</f>
        <v>alan.toledo@alumnos.uv.cl</v>
      </c>
      <c r="G85" s="24">
        <v>1.0</v>
      </c>
      <c r="H85" s="24">
        <v>1.0</v>
      </c>
      <c r="I85" s="24">
        <v>1.0</v>
      </c>
      <c r="J85" s="24">
        <v>1.0</v>
      </c>
      <c r="K85" s="24">
        <v>1.0</v>
      </c>
      <c r="L85" s="24">
        <v>1.0</v>
      </c>
      <c r="M85" s="24">
        <v>1.0</v>
      </c>
      <c r="N85" s="24">
        <v>1.0</v>
      </c>
      <c r="O85" s="29">
        <f t="shared" si="1"/>
        <v>100</v>
      </c>
      <c r="P85" s="30">
        <f t="shared" si="2"/>
        <v>7</v>
      </c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</row>
    <row r="86">
      <c r="A86" s="27">
        <f>ListadeCurso!A85</f>
        <v>86</v>
      </c>
      <c r="B86" s="27" t="str">
        <f>ListadeCurso!B83</f>
        <v/>
      </c>
      <c r="C86" s="27" t="str">
        <f>ListadeCurso!C85</f>
        <v>Torres</v>
      </c>
      <c r="D86" s="27" t="str">
        <f>ListadeCurso!D85</f>
        <v>Bello</v>
      </c>
      <c r="E86" s="27" t="str">
        <f>ListadeCurso!E85</f>
        <v>Brandon Andres</v>
      </c>
      <c r="F86" s="27" t="str">
        <f>ListadeCurso!F85</f>
        <v>brandon.torres@alumnos.uv.cl</v>
      </c>
      <c r="G86" s="24">
        <v>1.0</v>
      </c>
      <c r="H86" s="24">
        <v>1.0</v>
      </c>
      <c r="I86" s="24">
        <v>1.0</v>
      </c>
      <c r="J86" s="24">
        <v>1.0</v>
      </c>
      <c r="K86" s="24">
        <v>0.0</v>
      </c>
      <c r="L86" s="24">
        <v>0.0</v>
      </c>
      <c r="M86" s="24">
        <v>1.0</v>
      </c>
      <c r="N86" s="24">
        <v>1.0</v>
      </c>
      <c r="O86" s="29">
        <f t="shared" si="1"/>
        <v>75</v>
      </c>
      <c r="P86" s="30">
        <f t="shared" si="2"/>
        <v>5.1</v>
      </c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</row>
    <row r="87">
      <c r="A87" s="27">
        <f>ListadeCurso!A86</f>
        <v>87</v>
      </c>
      <c r="B87" s="27" t="str">
        <f>ListadeCurso!B84</f>
        <v/>
      </c>
      <c r="C87" s="27" t="str">
        <f>ListadeCurso!C86</f>
        <v>TORRES</v>
      </c>
      <c r="D87" s="27" t="str">
        <f>ListadeCurso!D86</f>
        <v>DÍAZ</v>
      </c>
      <c r="E87" s="27" t="str">
        <f>ListadeCurso!E86</f>
        <v>MATÍAS IGNACIO</v>
      </c>
      <c r="F87" s="27" t="str">
        <f>ListadeCurso!F86</f>
        <v>matias.torresd@alumnos.uv.cl</v>
      </c>
      <c r="G87" s="24">
        <v>1.0</v>
      </c>
      <c r="H87" s="24">
        <v>1.0</v>
      </c>
      <c r="I87" s="24">
        <v>1.0</v>
      </c>
      <c r="J87" s="24">
        <v>0.0</v>
      </c>
      <c r="K87" s="24">
        <v>1.0</v>
      </c>
      <c r="L87" s="24">
        <v>0.0</v>
      </c>
      <c r="M87" s="24">
        <v>0.0</v>
      </c>
      <c r="N87" s="24">
        <v>1.0</v>
      </c>
      <c r="O87" s="29">
        <f t="shared" si="1"/>
        <v>62.5</v>
      </c>
      <c r="P87" s="30">
        <f t="shared" si="2"/>
        <v>4.2</v>
      </c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</row>
    <row r="88">
      <c r="A88" s="27">
        <f>ListadeCurso!A87</f>
        <v>88</v>
      </c>
      <c r="B88" s="27" t="str">
        <f>ListadeCurso!B85</f>
        <v/>
      </c>
      <c r="C88" s="27" t="str">
        <f>ListadeCurso!C87</f>
        <v>URIBE</v>
      </c>
      <c r="D88" s="27" t="str">
        <f>ListadeCurso!D87</f>
        <v>MIRANDA</v>
      </c>
      <c r="E88" s="27" t="str">
        <f>ListadeCurso!E87</f>
        <v>LORENA PAOLA</v>
      </c>
      <c r="F88" s="27" t="str">
        <f>ListadeCurso!F87</f>
        <v>lorena.uribe@alumnos.uv.cl</v>
      </c>
      <c r="G88" s="24">
        <v>1.0</v>
      </c>
      <c r="H88" s="24">
        <v>1.0</v>
      </c>
      <c r="I88" s="24">
        <v>1.0</v>
      </c>
      <c r="J88" s="24">
        <v>1.0</v>
      </c>
      <c r="K88" s="24">
        <v>0.0</v>
      </c>
      <c r="L88" s="24">
        <v>1.0</v>
      </c>
      <c r="M88" s="24">
        <v>1.0</v>
      </c>
      <c r="N88" s="24">
        <v>1.0</v>
      </c>
      <c r="O88" s="29">
        <f t="shared" si="1"/>
        <v>87.5</v>
      </c>
      <c r="P88" s="30">
        <f t="shared" si="2"/>
        <v>6.1</v>
      </c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</row>
    <row r="89">
      <c r="A89" s="27">
        <f>ListadeCurso!A88</f>
        <v>89</v>
      </c>
      <c r="B89" s="27" t="str">
        <f>ListadeCurso!B86</f>
        <v/>
      </c>
      <c r="C89" s="27" t="str">
        <f>ListadeCurso!C88</f>
        <v>VALENZUELA</v>
      </c>
      <c r="D89" s="27" t="str">
        <f>ListadeCurso!D88</f>
        <v>PARADA</v>
      </c>
      <c r="E89" s="27" t="str">
        <f>ListadeCurso!E88</f>
        <v>DIEGO FRANCISCO</v>
      </c>
      <c r="F89" s="27" t="str">
        <f>ListadeCurso!F88</f>
        <v>diego.valenzuelap@alumnos.uv.cl</v>
      </c>
      <c r="G89" s="24">
        <v>1.0</v>
      </c>
      <c r="H89" s="24">
        <v>0.0</v>
      </c>
      <c r="I89" s="24">
        <v>1.0</v>
      </c>
      <c r="J89" s="24">
        <v>0.0</v>
      </c>
      <c r="K89" s="24">
        <v>0.0</v>
      </c>
      <c r="L89" s="24">
        <v>0.0</v>
      </c>
      <c r="M89" s="24">
        <v>1.0</v>
      </c>
      <c r="N89" s="24">
        <v>1.0</v>
      </c>
      <c r="O89" s="29">
        <f t="shared" si="1"/>
        <v>50</v>
      </c>
      <c r="P89" s="30">
        <f t="shared" si="2"/>
        <v>3.5</v>
      </c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</row>
    <row r="90">
      <c r="A90" s="27">
        <f>ListadeCurso!A89</f>
        <v>90</v>
      </c>
      <c r="B90" s="27" t="str">
        <f>ListadeCurso!B87</f>
        <v/>
      </c>
      <c r="C90" s="27" t="str">
        <f>ListadeCurso!C89</f>
        <v>VÁSQUEZ</v>
      </c>
      <c r="D90" s="27" t="str">
        <f>ListadeCurso!D89</f>
        <v>MEDEL</v>
      </c>
      <c r="E90" s="27" t="str">
        <f>ListadeCurso!E89</f>
        <v>MARTÍN JESÚS</v>
      </c>
      <c r="F90" s="27" t="str">
        <f>ListadeCurso!F89</f>
        <v>martin.vasquezm@alumnos.uv.cl</v>
      </c>
      <c r="G90" s="24">
        <v>1.0</v>
      </c>
      <c r="H90" s="24">
        <v>1.0</v>
      </c>
      <c r="I90" s="24">
        <v>1.0</v>
      </c>
      <c r="J90" s="24">
        <v>1.0</v>
      </c>
      <c r="K90" s="24">
        <v>1.0</v>
      </c>
      <c r="L90" s="24">
        <v>1.0</v>
      </c>
      <c r="M90" s="24">
        <v>1.0</v>
      </c>
      <c r="N90" s="24">
        <v>1.0</v>
      </c>
      <c r="O90" s="29">
        <f t="shared" si="1"/>
        <v>100</v>
      </c>
      <c r="P90" s="30">
        <f t="shared" si="2"/>
        <v>7</v>
      </c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</row>
    <row r="91">
      <c r="A91" s="27">
        <f>ListadeCurso!A90</f>
        <v>91</v>
      </c>
      <c r="B91" s="27" t="str">
        <f>ListadeCurso!B88</f>
        <v/>
      </c>
      <c r="C91" s="27" t="str">
        <f>ListadeCurso!C90</f>
        <v>VÁSQUEZ</v>
      </c>
      <c r="D91" s="27" t="str">
        <f>ListadeCurso!D90</f>
        <v>REYES</v>
      </c>
      <c r="E91" s="27" t="str">
        <f>ListadeCurso!E90</f>
        <v>PABLO MANUEL</v>
      </c>
      <c r="F91" s="27" t="str">
        <f>ListadeCurso!F90</f>
        <v>pablo.vasquezr@alumnos.uv.cl</v>
      </c>
      <c r="G91" s="24">
        <v>1.0</v>
      </c>
      <c r="H91" s="24">
        <v>1.0</v>
      </c>
      <c r="I91" s="24">
        <v>0.0</v>
      </c>
      <c r="J91" s="24">
        <v>1.0</v>
      </c>
      <c r="K91" s="24">
        <v>0.0</v>
      </c>
      <c r="L91" s="24">
        <v>0.0</v>
      </c>
      <c r="M91" s="24">
        <v>0.0</v>
      </c>
      <c r="N91" s="24">
        <v>0.0</v>
      </c>
      <c r="O91" s="29">
        <f t="shared" si="1"/>
        <v>37.5</v>
      </c>
      <c r="P91" s="30">
        <f t="shared" si="2"/>
        <v>2.9</v>
      </c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</row>
    <row r="92">
      <c r="A92" s="27">
        <f>ListadeCurso!A91</f>
        <v>92</v>
      </c>
      <c r="B92" s="27" t="str">
        <f>ListadeCurso!B89</f>
        <v/>
      </c>
      <c r="C92" s="27" t="str">
        <f>ListadeCurso!C91</f>
        <v>VENEGAS</v>
      </c>
      <c r="D92" s="27" t="str">
        <f>ListadeCurso!D91</f>
        <v>ASTORGA</v>
      </c>
      <c r="E92" s="27" t="str">
        <f>ListadeCurso!E91</f>
        <v>ALONSO EDUARDO</v>
      </c>
      <c r="F92" s="27" t="str">
        <f>ListadeCurso!F91</f>
        <v>alonso.venegas@alumnos.uv.cl</v>
      </c>
      <c r="G92" s="24">
        <v>1.0</v>
      </c>
      <c r="H92" s="24">
        <v>0.0</v>
      </c>
      <c r="I92" s="24">
        <v>1.0</v>
      </c>
      <c r="J92" s="24">
        <v>1.0</v>
      </c>
      <c r="K92" s="24">
        <v>1.0</v>
      </c>
      <c r="L92" s="24">
        <v>1.0</v>
      </c>
      <c r="M92" s="24">
        <v>1.0</v>
      </c>
      <c r="N92" s="24">
        <v>1.0</v>
      </c>
      <c r="O92" s="29">
        <f t="shared" si="1"/>
        <v>87.5</v>
      </c>
      <c r="P92" s="30">
        <f t="shared" si="2"/>
        <v>6.1</v>
      </c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</row>
    <row r="93">
      <c r="A93" s="27">
        <f>ListadeCurso!A92</f>
        <v>93</v>
      </c>
      <c r="B93" s="27" t="str">
        <f>ListadeCurso!B90</f>
        <v/>
      </c>
      <c r="C93" s="27" t="str">
        <f>ListadeCurso!C92</f>
        <v>VERA</v>
      </c>
      <c r="D93" s="27" t="str">
        <f>ListadeCurso!D92</f>
        <v>SEPÚLVEDA</v>
      </c>
      <c r="E93" s="27" t="str">
        <f>ListadeCurso!E92</f>
        <v>ALONSO ALEJANDRO</v>
      </c>
      <c r="F93" s="27" t="str">
        <f>ListadeCurso!F92</f>
        <v>alonso.vera@alumnos.uv.cl</v>
      </c>
      <c r="G93" s="24">
        <v>1.0</v>
      </c>
      <c r="H93" s="24">
        <v>1.0</v>
      </c>
      <c r="I93" s="24">
        <v>1.0</v>
      </c>
      <c r="J93" s="24">
        <v>1.0</v>
      </c>
      <c r="K93" s="24">
        <v>1.0</v>
      </c>
      <c r="L93" s="24">
        <v>1.0</v>
      </c>
      <c r="M93" s="24">
        <v>1.0</v>
      </c>
      <c r="N93" s="24">
        <v>1.0</v>
      </c>
      <c r="O93" s="29">
        <f t="shared" si="1"/>
        <v>100</v>
      </c>
      <c r="P93" s="30">
        <f t="shared" si="2"/>
        <v>7</v>
      </c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</row>
    <row r="94">
      <c r="A94" s="27">
        <f>ListadeCurso!A93</f>
        <v>94</v>
      </c>
      <c r="B94" s="27" t="str">
        <f>ListadeCurso!B91</f>
        <v/>
      </c>
      <c r="C94" s="27" t="str">
        <f>ListadeCurso!C93</f>
        <v>VILLAGRÁN</v>
      </c>
      <c r="D94" s="27" t="str">
        <f>ListadeCurso!D93</f>
        <v>MADRID</v>
      </c>
      <c r="E94" s="27" t="str">
        <f>ListadeCurso!E93</f>
        <v>FRANCISCO ALEJANDRO</v>
      </c>
      <c r="F94" s="27" t="str">
        <f>ListadeCurso!F93</f>
        <v>francisco.villagran@alumnos.uv.cl</v>
      </c>
      <c r="G94" s="24">
        <v>1.0</v>
      </c>
      <c r="H94" s="24">
        <v>1.0</v>
      </c>
      <c r="I94" s="24">
        <v>1.0</v>
      </c>
      <c r="J94" s="24">
        <v>0.0</v>
      </c>
      <c r="K94" s="24">
        <v>1.0</v>
      </c>
      <c r="L94" s="24">
        <v>0.0</v>
      </c>
      <c r="M94" s="24">
        <v>1.0</v>
      </c>
      <c r="N94" s="24">
        <v>1.0</v>
      </c>
      <c r="O94" s="29">
        <f t="shared" si="1"/>
        <v>75</v>
      </c>
      <c r="P94" s="30">
        <f t="shared" si="2"/>
        <v>5.1</v>
      </c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</row>
    <row r="95">
      <c r="A95" s="27">
        <f>ListadeCurso!A94</f>
        <v>95</v>
      </c>
      <c r="B95" s="27" t="str">
        <f>ListadeCurso!B92</f>
        <v/>
      </c>
      <c r="C95" s="27" t="str">
        <f>ListadeCurso!C94</f>
        <v>VILLALOBOS</v>
      </c>
      <c r="D95" s="27" t="str">
        <f>ListadeCurso!D94</f>
        <v>ESPINOZA</v>
      </c>
      <c r="E95" s="27" t="str">
        <f>ListadeCurso!E94</f>
        <v>BRANDON ALEJANDRO</v>
      </c>
      <c r="F95" s="27" t="str">
        <f>ListadeCurso!F94</f>
        <v>brandon.villalobos@alumnos.uv.cl</v>
      </c>
      <c r="G95" s="24">
        <v>1.0</v>
      </c>
      <c r="H95" s="24">
        <v>1.0</v>
      </c>
      <c r="I95" s="24">
        <v>1.0</v>
      </c>
      <c r="J95" s="24">
        <v>0.0</v>
      </c>
      <c r="K95" s="24">
        <v>1.0</v>
      </c>
      <c r="L95" s="24">
        <v>1.0</v>
      </c>
      <c r="M95" s="24">
        <v>0.0</v>
      </c>
      <c r="N95" s="24">
        <v>1.0</v>
      </c>
      <c r="O95" s="29">
        <f t="shared" si="1"/>
        <v>75</v>
      </c>
      <c r="P95" s="30">
        <f t="shared" si="2"/>
        <v>5.1</v>
      </c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</row>
    <row r="96">
      <c r="A96" s="27">
        <f>ListadeCurso!A95</f>
        <v>96</v>
      </c>
      <c r="B96" s="27" t="str">
        <f>ListadeCurso!B93</f>
        <v/>
      </c>
      <c r="C96" s="27" t="str">
        <f>ListadeCurso!C95</f>
        <v>VIVAR</v>
      </c>
      <c r="D96" s="27" t="str">
        <f>ListadeCurso!D95</f>
        <v>GUZMÁN</v>
      </c>
      <c r="E96" s="27" t="str">
        <f>ListadeCurso!E95</f>
        <v>JOYCE DANAE</v>
      </c>
      <c r="F96" s="27" t="str">
        <f>ListadeCurso!F95</f>
        <v>joyce.vivar@alumnos.uv.cl</v>
      </c>
      <c r="G96" s="3"/>
      <c r="H96" s="3"/>
      <c r="I96" s="3"/>
      <c r="J96" s="3"/>
      <c r="K96" s="3"/>
      <c r="L96" s="3"/>
      <c r="M96" s="3"/>
      <c r="N96" s="3"/>
      <c r="O96" s="29">
        <f t="shared" si="1"/>
        <v>0</v>
      </c>
      <c r="P96" s="30">
        <f t="shared" si="2"/>
        <v>1</v>
      </c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</row>
    <row r="97">
      <c r="A97" s="27">
        <f>ListadeCurso!A96</f>
        <v>97</v>
      </c>
      <c r="B97" s="27" t="str">
        <f>ListadeCurso!B94</f>
        <v/>
      </c>
      <c r="C97" s="27" t="str">
        <f>ListadeCurso!C96</f>
        <v>YUIVAR</v>
      </c>
      <c r="D97" s="27" t="str">
        <f>ListadeCurso!D96</f>
        <v>CONCHA</v>
      </c>
      <c r="E97" s="27" t="str">
        <f>ListadeCurso!E96</f>
        <v>YERKO ANDRÉS</v>
      </c>
      <c r="F97" s="27" t="str">
        <f>ListadeCurso!F96</f>
        <v>yerko.yuivar@alumnos.uv.cl</v>
      </c>
      <c r="G97" s="24">
        <v>1.0</v>
      </c>
      <c r="H97" s="24">
        <v>1.0</v>
      </c>
      <c r="I97" s="24">
        <v>1.0</v>
      </c>
      <c r="J97" s="24">
        <v>1.0</v>
      </c>
      <c r="K97" s="24">
        <v>1.0</v>
      </c>
      <c r="L97" s="24">
        <v>0.0</v>
      </c>
      <c r="M97" s="24">
        <v>1.0</v>
      </c>
      <c r="N97" s="24">
        <v>1.0</v>
      </c>
      <c r="O97" s="29">
        <f t="shared" si="1"/>
        <v>87.5</v>
      </c>
      <c r="P97" s="30">
        <f t="shared" si="2"/>
        <v>6.1</v>
      </c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</row>
    <row r="98">
      <c r="A98" s="27">
        <f>ListadeCurso!A97</f>
        <v>98</v>
      </c>
      <c r="B98" s="27" t="str">
        <f>ListadeCurso!B95</f>
        <v/>
      </c>
      <c r="C98" s="27" t="str">
        <f>ListadeCurso!C97</f>
        <v>ZINCKER</v>
      </c>
      <c r="D98" s="27" t="str">
        <f>ListadeCurso!D97</f>
        <v>LAZARU</v>
      </c>
      <c r="E98" s="27" t="str">
        <f>ListadeCurso!E97</f>
        <v>MAYCOL LENIK</v>
      </c>
      <c r="F98" s="27" t="str">
        <f>ListadeCurso!F97</f>
        <v>maycol.zincker@alumnos.uv.cl</v>
      </c>
      <c r="G98" s="24">
        <v>1.0</v>
      </c>
      <c r="H98" s="24">
        <v>1.0</v>
      </c>
      <c r="I98" s="24">
        <v>1.0</v>
      </c>
      <c r="J98" s="24">
        <v>1.0</v>
      </c>
      <c r="K98" s="24">
        <v>0.0</v>
      </c>
      <c r="L98" s="24">
        <v>0.0</v>
      </c>
      <c r="M98" s="24">
        <v>0.0</v>
      </c>
      <c r="N98" s="24">
        <v>1.0</v>
      </c>
      <c r="O98" s="29">
        <f t="shared" si="1"/>
        <v>62.5</v>
      </c>
      <c r="P98" s="30">
        <f t="shared" si="2"/>
        <v>4.2</v>
      </c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</row>
    <row r="99">
      <c r="A99" s="3"/>
      <c r="B99" s="3"/>
      <c r="C99" s="27" t="str">
        <f>ListadeCurso!C98</f>
        <v/>
      </c>
      <c r="D99" s="27" t="str">
        <f>ListadeCurso!D98</f>
        <v/>
      </c>
      <c r="E99" s="27" t="str">
        <f>ListadeCurso!E98</f>
        <v/>
      </c>
      <c r="F99" s="27" t="str">
        <f>ListadeCurso!F98</f>
        <v/>
      </c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</row>
    <row r="100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</row>
    <row r="1002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</row>
  </sheetData>
  <conditionalFormatting sqref="P3:P98">
    <cfRule type="cellIs" dxfId="2" priority="1" operator="greaterThanOrEqual">
      <formula>4</formula>
    </cfRule>
  </conditionalFormatting>
  <conditionalFormatting sqref="P3:P98">
    <cfRule type="cellIs" dxfId="3" priority="2" operator="lessThan">
      <formula>4</formula>
    </cfRule>
  </conditionalFormatting>
  <printOptions/>
  <pageMargins bottom="0.75" footer="0.0" header="0.0" left="0.7" right="0.7" top="0.75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5.38"/>
    <col customWidth="1" min="2" max="2" width="13.88"/>
    <col customWidth="1" min="3" max="3" width="13.75"/>
    <col customWidth="1" min="4" max="4" width="12.13"/>
    <col customWidth="1" min="5" max="5" width="25.75"/>
    <col customWidth="1" min="6" max="6" width="35.5"/>
    <col customWidth="1" min="7" max="7" width="10.13"/>
    <col customWidth="1" min="8" max="12" width="8.75"/>
    <col customWidth="1" min="13" max="13" width="7.88"/>
    <col customWidth="1" min="14" max="14" width="15.88"/>
    <col customWidth="1" min="15" max="18" width="9.75"/>
    <col customWidth="1" min="19" max="19" width="8.75"/>
    <col customWidth="1" min="20" max="33" width="10.0"/>
  </cols>
  <sheetData>
    <row r="1" ht="15.0" customHeight="1">
      <c r="A1" s="3"/>
      <c r="B1" s="3"/>
      <c r="C1" s="3"/>
      <c r="D1" s="3"/>
      <c r="E1" s="3"/>
      <c r="F1" s="3"/>
      <c r="G1" s="24">
        <v>20.0</v>
      </c>
      <c r="H1" s="24">
        <v>10.0</v>
      </c>
      <c r="I1" s="24">
        <v>5.0</v>
      </c>
      <c r="J1" s="24">
        <v>5.0</v>
      </c>
      <c r="K1" s="24">
        <v>10.0</v>
      </c>
      <c r="L1" s="24">
        <v>15.0</v>
      </c>
      <c r="M1" s="24">
        <v>5.0</v>
      </c>
      <c r="N1" s="24">
        <v>30.0</v>
      </c>
      <c r="O1" s="24"/>
      <c r="P1" s="24"/>
      <c r="Q1" s="24"/>
      <c r="R1" s="24">
        <v>100.0</v>
      </c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</row>
    <row r="2" ht="39.75" customHeight="1">
      <c r="A2" s="25" t="s">
        <v>0</v>
      </c>
      <c r="B2" s="25" t="s">
        <v>1</v>
      </c>
      <c r="C2" s="25" t="s">
        <v>2</v>
      </c>
      <c r="D2" s="25" t="s">
        <v>3</v>
      </c>
      <c r="E2" s="25" t="s">
        <v>4</v>
      </c>
      <c r="F2" s="25" t="s">
        <v>5</v>
      </c>
      <c r="G2" s="26" t="s">
        <v>411</v>
      </c>
      <c r="H2" s="26" t="s">
        <v>412</v>
      </c>
      <c r="I2" s="26" t="s">
        <v>413</v>
      </c>
      <c r="J2" s="26" t="s">
        <v>414</v>
      </c>
      <c r="K2" s="26" t="s">
        <v>415</v>
      </c>
      <c r="L2" s="26" t="s">
        <v>416</v>
      </c>
      <c r="M2" s="26" t="s">
        <v>417</v>
      </c>
      <c r="N2" s="26" t="s">
        <v>418</v>
      </c>
      <c r="O2" s="26" t="s">
        <v>419</v>
      </c>
      <c r="P2" s="26" t="s">
        <v>420</v>
      </c>
      <c r="Q2" s="26" t="s">
        <v>421</v>
      </c>
      <c r="R2" s="25" t="s">
        <v>402</v>
      </c>
      <c r="S2" s="25" t="s">
        <v>403</v>
      </c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</row>
    <row r="3" ht="19.5" customHeight="1">
      <c r="A3" s="27">
        <f>ListadeCurso!A2</f>
        <v>1</v>
      </c>
      <c r="B3" s="27" t="str">
        <f>ListadeCurso!B2</f>
        <v>19695583-6</v>
      </c>
      <c r="C3" s="27" t="str">
        <f>ListadeCurso!C2</f>
        <v>ACEVEDO</v>
      </c>
      <c r="D3" s="27" t="str">
        <f>ListadeCurso!D2</f>
        <v>JORQUERA</v>
      </c>
      <c r="E3" s="27" t="str">
        <f>ListadeCurso!E2</f>
        <v>BENJAMÍN DAVID</v>
      </c>
      <c r="F3" s="27" t="str">
        <f>ListadeCurso!F2</f>
        <v>benjamin.acevedo@alumnos.uv.cl</v>
      </c>
      <c r="G3" s="28">
        <v>13.0</v>
      </c>
      <c r="H3" s="28">
        <v>10.0</v>
      </c>
      <c r="I3" s="28">
        <v>5.0</v>
      </c>
      <c r="J3" s="28">
        <v>5.0</v>
      </c>
      <c r="K3" s="28">
        <v>10.0</v>
      </c>
      <c r="L3" s="28">
        <v>15.0</v>
      </c>
      <c r="M3" s="28">
        <v>5.0</v>
      </c>
      <c r="N3" s="28">
        <v>10.0</v>
      </c>
      <c r="O3" s="29">
        <f t="shared" ref="O3:O98" si="1">SUM(1*G3+1*H3+1*I3+1*J3+1*K3+1*L3+1*M3+1*N3)</f>
        <v>73</v>
      </c>
      <c r="P3" s="36">
        <v>0.0</v>
      </c>
      <c r="Q3" s="36">
        <v>1.0</v>
      </c>
      <c r="R3" s="29">
        <f t="shared" ref="R3:R5" si="2">SUM(1*G3+1*H3+1*I3+1*J3+1*K3+1*L3+1*M3+1*N3)/$R$1*100</f>
        <v>73</v>
      </c>
      <c r="S3" s="30">
        <f t="shared" ref="S3:S98" si="3">IF(R3=0, 1, IF(R3&lt;60, ROUND(R3/60*3+1, 1), IF(R3=60, 4, IF(R3&lt;100, ROUND((R3-60)/40*3+4, 1), 7))))
</f>
        <v>5</v>
      </c>
      <c r="T3" s="24">
        <v>1.0</v>
      </c>
      <c r="U3" s="24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</row>
    <row r="4" ht="19.5" customHeight="1">
      <c r="A4" s="27">
        <f>ListadeCurso!A3</f>
        <v>2</v>
      </c>
      <c r="B4" s="27" t="str">
        <f>ListadeCurso!B3</f>
        <v>21507403-K</v>
      </c>
      <c r="C4" s="27" t="str">
        <f>ListadeCurso!C3</f>
        <v>ÁLVAREZ</v>
      </c>
      <c r="D4" s="27" t="str">
        <f>ListadeCurso!D3</f>
        <v>MALDONADO</v>
      </c>
      <c r="E4" s="27" t="str">
        <f>ListadeCurso!E3</f>
        <v>GABRIEL IGNACIO</v>
      </c>
      <c r="F4" s="27" t="str">
        <f>ListadeCurso!F3</f>
        <v>gabriel.alvarez@alumnos.uv.cl</v>
      </c>
      <c r="G4" s="3"/>
      <c r="H4" s="3"/>
      <c r="I4" s="3"/>
      <c r="J4" s="3"/>
      <c r="K4" s="3"/>
      <c r="L4" s="3"/>
      <c r="M4" s="3"/>
      <c r="N4" s="3"/>
      <c r="O4" s="29">
        <f t="shared" si="1"/>
        <v>0</v>
      </c>
      <c r="P4" s="29"/>
      <c r="Q4" s="29"/>
      <c r="R4" s="29">
        <f t="shared" si="2"/>
        <v>0</v>
      </c>
      <c r="S4" s="30">
        <f t="shared" si="3"/>
        <v>1</v>
      </c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</row>
    <row r="5" ht="19.5" customHeight="1">
      <c r="A5" s="27">
        <f>ListadeCurso!A4</f>
        <v>3</v>
      </c>
      <c r="B5" s="27" t="str">
        <f>ListadeCurso!B4</f>
        <v>14566448-9</v>
      </c>
      <c r="C5" s="27" t="str">
        <f>ListadeCurso!C4</f>
        <v>Amigo</v>
      </c>
      <c r="D5" s="27" t="str">
        <f>ListadeCurso!D4</f>
        <v>Araya</v>
      </c>
      <c r="E5" s="27" t="str">
        <f>ListadeCurso!E4</f>
        <v>Eduardo Andrés</v>
      </c>
      <c r="F5" s="27" t="str">
        <f>ListadeCurso!F4</f>
        <v>eduardo.amigo@alumnos.uv.cl</v>
      </c>
      <c r="G5" s="24">
        <v>20.0</v>
      </c>
      <c r="H5" s="24">
        <v>6.0</v>
      </c>
      <c r="I5" s="24">
        <v>5.0</v>
      </c>
      <c r="J5" s="24">
        <v>3.0</v>
      </c>
      <c r="K5" s="24">
        <v>4.0</v>
      </c>
      <c r="L5" s="24">
        <v>10.0</v>
      </c>
      <c r="M5" s="24">
        <v>5.0</v>
      </c>
      <c r="N5" s="24">
        <v>30.0</v>
      </c>
      <c r="O5" s="29">
        <f t="shared" si="1"/>
        <v>83</v>
      </c>
      <c r="P5" s="29"/>
      <c r="Q5" s="29"/>
      <c r="R5" s="29">
        <f t="shared" si="2"/>
        <v>83</v>
      </c>
      <c r="S5" s="30">
        <f t="shared" si="3"/>
        <v>5.7</v>
      </c>
      <c r="T5" s="24">
        <v>1.0</v>
      </c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</row>
    <row r="6" ht="19.5" customHeight="1">
      <c r="A6" s="27">
        <f>ListadeCurso!A5</f>
        <v>4</v>
      </c>
      <c r="B6" s="27" t="str">
        <f>ListadeCurso!B5</f>
        <v>21830155-K</v>
      </c>
      <c r="C6" s="27" t="str">
        <f>ListadeCurso!C5</f>
        <v>ARAYA</v>
      </c>
      <c r="D6" s="27" t="str">
        <f>ListadeCurso!D5</f>
        <v>CISTERNAS</v>
      </c>
      <c r="E6" s="27" t="str">
        <f>ListadeCurso!E5</f>
        <v>ETIENNE CRISTÓBAL</v>
      </c>
      <c r="F6" s="27" t="str">
        <f>ListadeCurso!F5</f>
        <v>etienne.araya@alumnos.uv.cl</v>
      </c>
      <c r="G6" s="24">
        <v>20.0</v>
      </c>
      <c r="H6" s="24">
        <v>10.0</v>
      </c>
      <c r="I6" s="24">
        <v>0.0</v>
      </c>
      <c r="J6" s="24">
        <v>5.0</v>
      </c>
      <c r="K6" s="24">
        <v>0.0</v>
      </c>
      <c r="L6" s="24">
        <v>10.0</v>
      </c>
      <c r="M6" s="24">
        <v>5.0</v>
      </c>
      <c r="N6" s="24">
        <v>30.0</v>
      </c>
      <c r="O6" s="29">
        <f t="shared" si="1"/>
        <v>80</v>
      </c>
      <c r="P6" s="36">
        <v>0.0</v>
      </c>
      <c r="Q6" s="36">
        <v>0.0</v>
      </c>
      <c r="R6" s="29">
        <f t="shared" ref="R6:R98" si="4">(O6-(O6*0.2*P6+O6*0.2*Q6))/$R$1*100</f>
        <v>80</v>
      </c>
      <c r="S6" s="30">
        <f t="shared" si="3"/>
        <v>5.5</v>
      </c>
      <c r="T6" s="24">
        <v>1.0</v>
      </c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</row>
    <row r="7" ht="19.5" customHeight="1">
      <c r="A7" s="27">
        <f>ListadeCurso!A6</f>
        <v>5</v>
      </c>
      <c r="B7" s="27" t="str">
        <f>ListadeCurso!B6</f>
        <v>21280840-7</v>
      </c>
      <c r="C7" s="27" t="str">
        <f>ListadeCurso!C6</f>
        <v>ARMIJO</v>
      </c>
      <c r="D7" s="27" t="str">
        <f>ListadeCurso!D6</f>
        <v>VELÁSQUEZ</v>
      </c>
      <c r="E7" s="27" t="str">
        <f>ListadeCurso!E6</f>
        <v>RODRIGO IGNACIO FRANCISCO</v>
      </c>
      <c r="F7" s="27" t="str">
        <f>ListadeCurso!F6</f>
        <v>rodrigo.armijov@alumnos.uv.cl</v>
      </c>
      <c r="G7" s="24">
        <v>20.0</v>
      </c>
      <c r="H7" s="24">
        <v>10.0</v>
      </c>
      <c r="I7" s="24">
        <v>3.0</v>
      </c>
      <c r="J7" s="24">
        <v>5.0</v>
      </c>
      <c r="K7" s="24">
        <v>10.0</v>
      </c>
      <c r="L7" s="24">
        <v>15.0</v>
      </c>
      <c r="M7" s="24">
        <v>5.0</v>
      </c>
      <c r="N7" s="24">
        <v>30.0</v>
      </c>
      <c r="O7" s="29">
        <f t="shared" si="1"/>
        <v>98</v>
      </c>
      <c r="P7" s="36">
        <v>0.0</v>
      </c>
      <c r="Q7" s="36">
        <v>0.0</v>
      </c>
      <c r="R7" s="29">
        <f t="shared" si="4"/>
        <v>98</v>
      </c>
      <c r="S7" s="30">
        <f t="shared" si="3"/>
        <v>6.9</v>
      </c>
      <c r="T7" s="24">
        <v>1.0</v>
      </c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</row>
    <row r="8" ht="19.5" customHeight="1">
      <c r="A8" s="27">
        <f>ListadeCurso!A7</f>
        <v>7</v>
      </c>
      <c r="B8" s="27" t="str">
        <f>ListadeCurso!B7</f>
        <v>16104843-7</v>
      </c>
      <c r="C8" s="27" t="str">
        <f>ListadeCurso!C7</f>
        <v>ASTUDILLO</v>
      </c>
      <c r="D8" s="27" t="str">
        <f>ListadeCurso!D7</f>
        <v>CASTRO</v>
      </c>
      <c r="E8" s="27" t="str">
        <f>ListadeCurso!E7</f>
        <v>JOAQUÍN ANTONIO</v>
      </c>
      <c r="F8" s="27" t="str">
        <f>ListadeCurso!F7</f>
        <v>joaquin.astudillo@alumnos.uv.cl</v>
      </c>
      <c r="G8" s="24">
        <v>0.0</v>
      </c>
      <c r="H8" s="24">
        <v>10.0</v>
      </c>
      <c r="I8" s="24">
        <v>5.0</v>
      </c>
      <c r="J8" s="24">
        <v>5.0</v>
      </c>
      <c r="K8" s="24">
        <v>0.0</v>
      </c>
      <c r="L8" s="24">
        <v>15.0</v>
      </c>
      <c r="M8" s="24">
        <v>0.0</v>
      </c>
      <c r="N8" s="24">
        <v>0.0</v>
      </c>
      <c r="O8" s="29">
        <f t="shared" si="1"/>
        <v>35</v>
      </c>
      <c r="P8" s="29"/>
      <c r="Q8" s="29"/>
      <c r="R8" s="29">
        <f t="shared" si="4"/>
        <v>35</v>
      </c>
      <c r="S8" s="30">
        <f t="shared" si="3"/>
        <v>2.8</v>
      </c>
      <c r="T8" s="24">
        <v>1.0</v>
      </c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</row>
    <row r="9" ht="19.5" customHeight="1">
      <c r="A9" s="27">
        <f>ListadeCurso!A8</f>
        <v>9</v>
      </c>
      <c r="B9" s="27" t="str">
        <f>ListadeCurso!B8</f>
        <v>21434202-2</v>
      </c>
      <c r="C9" s="27" t="str">
        <f>ListadeCurso!C8</f>
        <v>BADILLA</v>
      </c>
      <c r="D9" s="27" t="str">
        <f>ListadeCurso!D8</f>
        <v>FUENTES</v>
      </c>
      <c r="E9" s="27" t="str">
        <f>ListadeCurso!E8</f>
        <v>CRISTIAN RODRIGO IGNACIO</v>
      </c>
      <c r="F9" s="27" t="str">
        <f>ListadeCurso!F8</f>
        <v>cristian.badilla@alumnos.uv.cl</v>
      </c>
      <c r="G9" s="24">
        <v>8.0</v>
      </c>
      <c r="H9" s="24">
        <v>10.0</v>
      </c>
      <c r="I9" s="24">
        <v>5.0</v>
      </c>
      <c r="J9" s="24">
        <v>5.0</v>
      </c>
      <c r="K9" s="24">
        <v>10.0</v>
      </c>
      <c r="L9" s="24">
        <v>15.0</v>
      </c>
      <c r="M9" s="24">
        <v>5.0</v>
      </c>
      <c r="N9" s="24">
        <v>30.0</v>
      </c>
      <c r="O9" s="29">
        <f t="shared" si="1"/>
        <v>88</v>
      </c>
      <c r="P9" s="36">
        <v>0.0</v>
      </c>
      <c r="Q9" s="36">
        <v>0.0</v>
      </c>
      <c r="R9" s="29">
        <f t="shared" si="4"/>
        <v>88</v>
      </c>
      <c r="S9" s="30">
        <f t="shared" si="3"/>
        <v>6.1</v>
      </c>
      <c r="T9" s="24">
        <v>1.0</v>
      </c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</row>
    <row r="10" ht="19.5" customHeight="1">
      <c r="A10" s="27">
        <f>ListadeCurso!A9</f>
        <v>10</v>
      </c>
      <c r="B10" s="27" t="str">
        <f>ListadeCurso!B9</f>
        <v>21625630-1</v>
      </c>
      <c r="C10" s="27" t="str">
        <f>ListadeCurso!C9</f>
        <v>BARRAZA</v>
      </c>
      <c r="D10" s="27" t="str">
        <f>ListadeCurso!D9</f>
        <v>RIQUELME</v>
      </c>
      <c r="E10" s="27" t="str">
        <f>ListadeCurso!E9</f>
        <v>JUAN MARCELO</v>
      </c>
      <c r="F10" s="27" t="str">
        <f>ListadeCurso!F9</f>
        <v>juan.barraza@alumnos.uv.cl</v>
      </c>
      <c r="G10" s="24">
        <v>20.0</v>
      </c>
      <c r="H10" s="24">
        <v>3.0</v>
      </c>
      <c r="I10" s="24">
        <v>5.0</v>
      </c>
      <c r="J10" s="24">
        <v>5.0</v>
      </c>
      <c r="K10" s="24">
        <v>10.0</v>
      </c>
      <c r="L10" s="24">
        <v>15.0</v>
      </c>
      <c r="M10" s="24">
        <v>5.0</v>
      </c>
      <c r="N10" s="24">
        <v>30.0</v>
      </c>
      <c r="O10" s="29">
        <f t="shared" si="1"/>
        <v>93</v>
      </c>
      <c r="P10" s="29"/>
      <c r="Q10" s="29"/>
      <c r="R10" s="29">
        <f t="shared" si="4"/>
        <v>93</v>
      </c>
      <c r="S10" s="30">
        <f t="shared" si="3"/>
        <v>6.5</v>
      </c>
      <c r="T10" s="24">
        <v>1.0</v>
      </c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</row>
    <row r="11" ht="19.5" customHeight="1">
      <c r="A11" s="27">
        <f>ListadeCurso!A10</f>
        <v>11</v>
      </c>
      <c r="B11" s="27" t="str">
        <f>ListadeCurso!B10</f>
        <v>20358238-2</v>
      </c>
      <c r="C11" s="27" t="str">
        <f>ListadeCurso!C10</f>
        <v>BAXMANN</v>
      </c>
      <c r="D11" s="27" t="str">
        <f>ListadeCurso!D10</f>
        <v>ROMÁN</v>
      </c>
      <c r="E11" s="27" t="str">
        <f>ListadeCurso!E10</f>
        <v>MARÍAJOSÉ</v>
      </c>
      <c r="F11" s="27" t="str">
        <f>ListadeCurso!F10</f>
        <v>mariajose.baxmann@alumnos.uv.cl</v>
      </c>
      <c r="G11" s="24">
        <v>0.0</v>
      </c>
      <c r="H11" s="24">
        <v>10.0</v>
      </c>
      <c r="I11" s="24">
        <v>5.0</v>
      </c>
      <c r="J11" s="24">
        <v>5.0</v>
      </c>
      <c r="K11" s="24">
        <v>10.0</v>
      </c>
      <c r="L11" s="24">
        <v>15.0</v>
      </c>
      <c r="M11" s="24">
        <v>5.0</v>
      </c>
      <c r="N11" s="24">
        <v>30.0</v>
      </c>
      <c r="O11" s="29">
        <f t="shared" si="1"/>
        <v>80</v>
      </c>
      <c r="P11" s="36">
        <v>1.0</v>
      </c>
      <c r="Q11" s="36">
        <v>1.0</v>
      </c>
      <c r="R11" s="29">
        <f t="shared" si="4"/>
        <v>48</v>
      </c>
      <c r="S11" s="30">
        <f t="shared" si="3"/>
        <v>3.4</v>
      </c>
      <c r="T11" s="24">
        <v>1.0</v>
      </c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</row>
    <row r="12" ht="19.5" customHeight="1">
      <c r="A12" s="27">
        <f>ListadeCurso!A11</f>
        <v>12</v>
      </c>
      <c r="B12" s="27" t="str">
        <f>ListadeCurso!B9</f>
        <v>21625630-1</v>
      </c>
      <c r="C12" s="27" t="str">
        <f>ListadeCurso!C11</f>
        <v>BELOZO</v>
      </c>
      <c r="D12" s="27" t="str">
        <f>ListadeCurso!D11</f>
        <v>OSSANDÓN</v>
      </c>
      <c r="E12" s="27" t="str">
        <f>ListadeCurso!E11</f>
        <v>DANIEL ANDRÉS</v>
      </c>
      <c r="F12" s="27" t="str">
        <f>ListadeCurso!F11</f>
        <v>daniel.belozo@alumnos.uv.cl</v>
      </c>
      <c r="G12" s="24">
        <v>20.0</v>
      </c>
      <c r="H12" s="24">
        <v>10.0</v>
      </c>
      <c r="I12" s="24">
        <v>5.0</v>
      </c>
      <c r="J12" s="24">
        <v>5.0</v>
      </c>
      <c r="K12" s="24">
        <v>10.0</v>
      </c>
      <c r="L12" s="24">
        <v>15.0</v>
      </c>
      <c r="M12" s="24">
        <v>5.0</v>
      </c>
      <c r="N12" s="24">
        <v>30.0</v>
      </c>
      <c r="O12" s="29">
        <f t="shared" si="1"/>
        <v>100</v>
      </c>
      <c r="P12" s="29"/>
      <c r="Q12" s="36">
        <v>1.0</v>
      </c>
      <c r="R12" s="29">
        <f t="shared" si="4"/>
        <v>80</v>
      </c>
      <c r="S12" s="30">
        <f t="shared" si="3"/>
        <v>5.5</v>
      </c>
      <c r="T12" s="24">
        <v>1.0</v>
      </c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</row>
    <row r="13" ht="19.5" customHeight="1">
      <c r="A13" s="27">
        <f>ListadeCurso!A12</f>
        <v>13</v>
      </c>
      <c r="B13" s="27" t="str">
        <f>ListadeCurso!B10</f>
        <v>20358238-2</v>
      </c>
      <c r="C13" s="27" t="str">
        <f>ListadeCurso!C12</f>
        <v>BERRÍOS</v>
      </c>
      <c r="D13" s="27" t="str">
        <f>ListadeCurso!D12</f>
        <v>GARCÍA</v>
      </c>
      <c r="E13" s="27" t="str">
        <f>ListadeCurso!E12</f>
        <v>REINALDO ANTONIO</v>
      </c>
      <c r="F13" s="27" t="str">
        <f>ListadeCurso!F12</f>
        <v>reinaldo.berrios@alumnos.uv.cl</v>
      </c>
      <c r="G13" s="24">
        <v>20.0</v>
      </c>
      <c r="H13" s="24">
        <v>10.0</v>
      </c>
      <c r="I13" s="24">
        <v>0.0</v>
      </c>
      <c r="J13" s="24">
        <v>5.0</v>
      </c>
      <c r="K13" s="24">
        <v>0.0</v>
      </c>
      <c r="L13" s="24">
        <v>15.0</v>
      </c>
      <c r="M13" s="24">
        <v>5.0</v>
      </c>
      <c r="N13" s="24">
        <v>30.0</v>
      </c>
      <c r="O13" s="29">
        <f t="shared" si="1"/>
        <v>85</v>
      </c>
      <c r="P13" s="29"/>
      <c r="Q13" s="36">
        <v>1.0</v>
      </c>
      <c r="R13" s="29">
        <f t="shared" si="4"/>
        <v>68</v>
      </c>
      <c r="S13" s="30">
        <f t="shared" si="3"/>
        <v>4.6</v>
      </c>
      <c r="T13" s="24">
        <v>1.0</v>
      </c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</row>
    <row r="14" ht="19.5" customHeight="1">
      <c r="A14" s="27">
        <f>ListadeCurso!A13</f>
        <v>14</v>
      </c>
      <c r="B14" s="27" t="str">
        <f>ListadeCurso!B11</f>
        <v>26869622-9</v>
      </c>
      <c r="C14" s="27" t="str">
        <f>ListadeCurso!C13</f>
        <v>BOMBAL</v>
      </c>
      <c r="D14" s="27" t="str">
        <f>ListadeCurso!D13</f>
        <v>GONZÁLEZ</v>
      </c>
      <c r="E14" s="27" t="str">
        <f>ListadeCurso!E13</f>
        <v>DAVID IGNACIO</v>
      </c>
      <c r="F14" s="27" t="str">
        <f>ListadeCurso!F13</f>
        <v>david.bombal@alumnos.uv.cl</v>
      </c>
      <c r="G14" s="24">
        <v>20.0</v>
      </c>
      <c r="H14" s="24">
        <v>10.0</v>
      </c>
      <c r="I14" s="24">
        <v>5.0</v>
      </c>
      <c r="J14" s="24">
        <v>5.0</v>
      </c>
      <c r="K14" s="24">
        <v>10.0</v>
      </c>
      <c r="L14" s="24">
        <v>15.0</v>
      </c>
      <c r="M14" s="24">
        <v>0.0</v>
      </c>
      <c r="N14" s="24">
        <v>0.0</v>
      </c>
      <c r="O14" s="29">
        <f t="shared" si="1"/>
        <v>65</v>
      </c>
      <c r="P14" s="36">
        <v>0.0</v>
      </c>
      <c r="Q14" s="36">
        <v>0.0</v>
      </c>
      <c r="R14" s="29">
        <f t="shared" si="4"/>
        <v>65</v>
      </c>
      <c r="S14" s="30">
        <f t="shared" si="3"/>
        <v>4.4</v>
      </c>
      <c r="T14" s="24">
        <v>1.0</v>
      </c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</row>
    <row r="15" ht="19.5" customHeight="1">
      <c r="A15" s="27">
        <f>ListadeCurso!A14</f>
        <v>15</v>
      </c>
      <c r="B15" s="27" t="str">
        <f>ListadeCurso!B12</f>
        <v>21821460-6</v>
      </c>
      <c r="C15" s="27" t="str">
        <f>ListadeCurso!C14</f>
        <v>CANALES</v>
      </c>
      <c r="D15" s="27" t="str">
        <f>ListadeCurso!D14</f>
        <v>CARVAJAL</v>
      </c>
      <c r="E15" s="27" t="str">
        <f>ListadeCurso!E14</f>
        <v>SIMÓN DIEGO</v>
      </c>
      <c r="F15" s="27" t="str">
        <f>ListadeCurso!F14</f>
        <v>simon.canales@alumnos.uv.cl</v>
      </c>
      <c r="G15" s="24">
        <v>20.0</v>
      </c>
      <c r="H15" s="24">
        <v>10.0</v>
      </c>
      <c r="I15" s="24">
        <v>10.0</v>
      </c>
      <c r="J15" s="24">
        <v>5.0</v>
      </c>
      <c r="K15" s="24">
        <v>10.0</v>
      </c>
      <c r="L15" s="24">
        <v>15.0</v>
      </c>
      <c r="M15" s="24">
        <v>5.0</v>
      </c>
      <c r="N15" s="24">
        <v>0.0</v>
      </c>
      <c r="O15" s="29">
        <f t="shared" si="1"/>
        <v>75</v>
      </c>
      <c r="P15" s="29"/>
      <c r="Q15" s="29"/>
      <c r="R15" s="29">
        <f t="shared" si="4"/>
        <v>75</v>
      </c>
      <c r="S15" s="30">
        <f t="shared" si="3"/>
        <v>5.1</v>
      </c>
      <c r="T15" s="24">
        <v>1.0</v>
      </c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</row>
    <row r="16" ht="19.5" customHeight="1">
      <c r="A16" s="27">
        <f>ListadeCurso!A15</f>
        <v>16</v>
      </c>
      <c r="B16" s="27" t="str">
        <f>ListadeCurso!B13</f>
        <v>22753300-5</v>
      </c>
      <c r="C16" s="27" t="str">
        <f>ListadeCurso!C15</f>
        <v>CÁRCAMO</v>
      </c>
      <c r="D16" s="27" t="str">
        <f>ListadeCurso!D15</f>
        <v>MÉNDEZ</v>
      </c>
      <c r="E16" s="27" t="str">
        <f>ListadeCurso!E15</f>
        <v>BENJAMÍN ALEJANDRO</v>
      </c>
      <c r="F16" s="27" t="str">
        <f>ListadeCurso!F15</f>
        <v>benjamin.carcamo@alumnos.uv.cl</v>
      </c>
      <c r="G16" s="24">
        <v>20.0</v>
      </c>
      <c r="H16" s="24">
        <v>0.0</v>
      </c>
      <c r="I16" s="24">
        <v>3.0</v>
      </c>
      <c r="J16" s="24">
        <v>5.0</v>
      </c>
      <c r="K16" s="24">
        <v>0.0</v>
      </c>
      <c r="L16" s="24">
        <v>15.0</v>
      </c>
      <c r="M16" s="24">
        <v>0.0</v>
      </c>
      <c r="N16" s="24">
        <v>0.0</v>
      </c>
      <c r="O16" s="29">
        <f t="shared" si="1"/>
        <v>43</v>
      </c>
      <c r="P16" s="36">
        <v>0.0</v>
      </c>
      <c r="Q16" s="36">
        <v>0.0</v>
      </c>
      <c r="R16" s="29">
        <f t="shared" si="4"/>
        <v>43</v>
      </c>
      <c r="S16" s="30">
        <f t="shared" si="3"/>
        <v>3.2</v>
      </c>
      <c r="T16" s="24">
        <v>1.0</v>
      </c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</row>
    <row r="17" ht="19.5" customHeight="1">
      <c r="A17" s="27">
        <f>ListadeCurso!A16</f>
        <v>17</v>
      </c>
      <c r="B17" s="27" t="str">
        <f>ListadeCurso!B14</f>
        <v>21704180-5</v>
      </c>
      <c r="C17" s="27" t="str">
        <f>ListadeCurso!C16</f>
        <v>CÁRDENAS</v>
      </c>
      <c r="D17" s="27" t="str">
        <f>ListadeCurso!D16</f>
        <v>GONZÁLEZ</v>
      </c>
      <c r="E17" s="27" t="str">
        <f>ListadeCurso!E16</f>
        <v>LUCAS GABRIEL</v>
      </c>
      <c r="F17" s="27" t="str">
        <f>ListadeCurso!F16</f>
        <v>lucas.cardenas@alumnos.uv.cl</v>
      </c>
      <c r="G17" s="24">
        <v>0.0</v>
      </c>
      <c r="H17" s="24">
        <v>10.0</v>
      </c>
      <c r="I17" s="24">
        <v>5.0</v>
      </c>
      <c r="J17" s="24">
        <v>5.0</v>
      </c>
      <c r="K17" s="24">
        <v>10.0</v>
      </c>
      <c r="L17" s="24">
        <v>15.0</v>
      </c>
      <c r="M17" s="24">
        <v>0.0</v>
      </c>
      <c r="N17" s="24">
        <v>30.0</v>
      </c>
      <c r="O17" s="29">
        <f t="shared" si="1"/>
        <v>75</v>
      </c>
      <c r="P17" s="36">
        <v>0.0</v>
      </c>
      <c r="Q17" s="36">
        <v>0.0</v>
      </c>
      <c r="R17" s="29">
        <f t="shared" si="4"/>
        <v>75</v>
      </c>
      <c r="S17" s="30">
        <f t="shared" si="3"/>
        <v>5.1</v>
      </c>
      <c r="T17" s="24">
        <v>1.0</v>
      </c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</row>
    <row r="18" ht="19.5" customHeight="1">
      <c r="A18" s="27">
        <f>ListadeCurso!A17</f>
        <v>18</v>
      </c>
      <c r="B18" s="27" t="str">
        <f>ListadeCurso!B15</f>
        <v>21785639-6</v>
      </c>
      <c r="C18" s="27" t="str">
        <f>ListadeCurso!C17</f>
        <v>CARRASCO</v>
      </c>
      <c r="D18" s="27" t="str">
        <f>ListadeCurso!D17</f>
        <v>MUÑOZ</v>
      </c>
      <c r="E18" s="27" t="str">
        <f>ListadeCurso!E17</f>
        <v>MATÍAS BENJAMÍN</v>
      </c>
      <c r="F18" s="27" t="str">
        <f>ListadeCurso!F17</f>
        <v>matias.carrasco@alumnos.uv.cl</v>
      </c>
      <c r="G18" s="24">
        <v>20.0</v>
      </c>
      <c r="H18" s="24">
        <v>0.0</v>
      </c>
      <c r="I18" s="24">
        <v>0.0</v>
      </c>
      <c r="J18" s="24">
        <v>0.0</v>
      </c>
      <c r="K18" s="24">
        <v>0.0</v>
      </c>
      <c r="L18" s="24">
        <v>0.0</v>
      </c>
      <c r="M18" s="24">
        <v>0.0</v>
      </c>
      <c r="N18" s="24">
        <v>0.0</v>
      </c>
      <c r="O18" s="29">
        <f t="shared" si="1"/>
        <v>20</v>
      </c>
      <c r="P18" s="29"/>
      <c r="Q18" s="29"/>
      <c r="R18" s="29">
        <f t="shared" si="4"/>
        <v>20</v>
      </c>
      <c r="S18" s="30">
        <f t="shared" si="3"/>
        <v>2</v>
      </c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</row>
    <row r="19" ht="19.5" customHeight="1">
      <c r="A19" s="27">
        <f>ListadeCurso!A18</f>
        <v>19</v>
      </c>
      <c r="B19" s="27" t="str">
        <f>ListadeCurso!B16</f>
        <v>21506811-0</v>
      </c>
      <c r="C19" s="27" t="str">
        <f>ListadeCurso!C18</f>
        <v>CARVACHO</v>
      </c>
      <c r="D19" s="27" t="str">
        <f>ListadeCurso!D18</f>
        <v>MONDACA</v>
      </c>
      <c r="E19" s="27" t="str">
        <f>ListadeCurso!E18</f>
        <v>GLADYS ROMINA CELESTE</v>
      </c>
      <c r="F19" s="27" t="str">
        <f>ListadeCurso!F18</f>
        <v>gladys.carvacho@alumnos.uv.cl</v>
      </c>
      <c r="G19" s="24">
        <v>20.0</v>
      </c>
      <c r="H19" s="24">
        <v>10.0</v>
      </c>
      <c r="I19" s="24">
        <v>5.0</v>
      </c>
      <c r="J19" s="24">
        <v>5.0</v>
      </c>
      <c r="K19" s="24">
        <v>10.0</v>
      </c>
      <c r="L19" s="24">
        <v>15.0</v>
      </c>
      <c r="M19" s="24">
        <v>5.0</v>
      </c>
      <c r="N19" s="24">
        <v>30.0</v>
      </c>
      <c r="O19" s="29">
        <f t="shared" si="1"/>
        <v>100</v>
      </c>
      <c r="P19" s="29"/>
      <c r="Q19" s="29"/>
      <c r="R19" s="29">
        <f t="shared" si="4"/>
        <v>100</v>
      </c>
      <c r="S19" s="30">
        <f t="shared" si="3"/>
        <v>7</v>
      </c>
      <c r="T19" s="24">
        <v>1.0</v>
      </c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</row>
    <row r="20" ht="19.5" customHeight="1">
      <c r="A20" s="27">
        <f>ListadeCurso!A19</f>
        <v>20</v>
      </c>
      <c r="B20" s="27" t="str">
        <f>ListadeCurso!B17</f>
        <v>21771258-0</v>
      </c>
      <c r="C20" s="27" t="str">
        <f>ListadeCurso!C19</f>
        <v>CASAS</v>
      </c>
      <c r="D20" s="27" t="str">
        <f>ListadeCurso!D19</f>
        <v>ECHEVERRIA</v>
      </c>
      <c r="E20" s="27" t="str">
        <f>ListadeCurso!E19</f>
        <v>MAXIMILIANO ANTONIO</v>
      </c>
      <c r="F20" s="27" t="str">
        <f>ListadeCurso!F19</f>
        <v>maximiliano.casas@alumnos.uv.cl</v>
      </c>
      <c r="G20" s="24">
        <v>20.0</v>
      </c>
      <c r="H20" s="24">
        <v>10.0</v>
      </c>
      <c r="I20" s="24">
        <v>5.0</v>
      </c>
      <c r="J20" s="24">
        <v>5.0</v>
      </c>
      <c r="K20" s="24">
        <v>10.0</v>
      </c>
      <c r="L20" s="24">
        <v>15.0</v>
      </c>
      <c r="M20" s="24">
        <v>0.0</v>
      </c>
      <c r="N20" s="24">
        <v>30.0</v>
      </c>
      <c r="O20" s="29">
        <f t="shared" si="1"/>
        <v>95</v>
      </c>
      <c r="P20" s="29"/>
      <c r="Q20" s="36">
        <v>1.0</v>
      </c>
      <c r="R20" s="29">
        <f t="shared" si="4"/>
        <v>76</v>
      </c>
      <c r="S20" s="30">
        <f t="shared" si="3"/>
        <v>5.2</v>
      </c>
      <c r="T20" s="24">
        <v>1.0</v>
      </c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</row>
    <row r="21" ht="19.5" customHeight="1">
      <c r="A21" s="27">
        <f>ListadeCurso!A20</f>
        <v>21</v>
      </c>
      <c r="B21" s="27" t="str">
        <f>ListadeCurso!B18</f>
        <v>21778733-5</v>
      </c>
      <c r="C21" s="27" t="str">
        <f>ListadeCurso!C20</f>
        <v>CASTILLO</v>
      </c>
      <c r="D21" s="27" t="str">
        <f>ListadeCurso!D20</f>
        <v>VENEGAS</v>
      </c>
      <c r="E21" s="27" t="str">
        <f>ListadeCurso!E20</f>
        <v>WALTER ALEXANDER</v>
      </c>
      <c r="F21" s="27" t="str">
        <f>ListadeCurso!F20</f>
        <v>walter.castillo@alumnos.uv.cl</v>
      </c>
      <c r="G21" s="24">
        <v>20.0</v>
      </c>
      <c r="H21" s="24">
        <v>10.0</v>
      </c>
      <c r="I21" s="24">
        <v>5.0</v>
      </c>
      <c r="J21" s="24">
        <v>5.0</v>
      </c>
      <c r="K21" s="24">
        <v>10.0</v>
      </c>
      <c r="L21" s="24">
        <v>15.0</v>
      </c>
      <c r="M21" s="24">
        <v>5.0</v>
      </c>
      <c r="N21" s="24">
        <v>30.0</v>
      </c>
      <c r="O21" s="29">
        <f t="shared" si="1"/>
        <v>100</v>
      </c>
      <c r="P21" s="36">
        <v>1.0</v>
      </c>
      <c r="Q21" s="29"/>
      <c r="R21" s="29">
        <f t="shared" si="4"/>
        <v>80</v>
      </c>
      <c r="S21" s="30">
        <f t="shared" si="3"/>
        <v>5.5</v>
      </c>
      <c r="T21" s="24">
        <v>1.0</v>
      </c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</row>
    <row r="22" ht="19.5" customHeight="1">
      <c r="A22" s="27">
        <f>ListadeCurso!A21</f>
        <v>22</v>
      </c>
      <c r="B22" s="27" t="str">
        <f>ListadeCurso!B19</f>
        <v>21725229-6</v>
      </c>
      <c r="C22" s="27" t="str">
        <f>ListadeCurso!C21</f>
        <v>Castro</v>
      </c>
      <c r="D22" s="27" t="str">
        <f>ListadeCurso!D21</f>
        <v>Olivares</v>
      </c>
      <c r="E22" s="27" t="str">
        <f>ListadeCurso!E21</f>
        <v>Felipe Ian</v>
      </c>
      <c r="F22" s="27" t="str">
        <f>ListadeCurso!F21</f>
        <v>felipe.castroo@alumnos.uv.cl</v>
      </c>
      <c r="G22" s="24">
        <v>8.0</v>
      </c>
      <c r="H22" s="24">
        <v>10.0</v>
      </c>
      <c r="I22" s="24">
        <v>3.0</v>
      </c>
      <c r="J22" s="24">
        <v>5.0</v>
      </c>
      <c r="K22" s="24">
        <v>10.0</v>
      </c>
      <c r="L22" s="24">
        <v>15.0</v>
      </c>
      <c r="M22" s="24">
        <v>5.0</v>
      </c>
      <c r="N22" s="24">
        <v>30.0</v>
      </c>
      <c r="O22" s="29">
        <f t="shared" si="1"/>
        <v>86</v>
      </c>
      <c r="P22" s="36">
        <v>1.0</v>
      </c>
      <c r="Q22" s="36">
        <v>0.0</v>
      </c>
      <c r="R22" s="29">
        <f t="shared" si="4"/>
        <v>68.8</v>
      </c>
      <c r="S22" s="30">
        <f t="shared" si="3"/>
        <v>4.7</v>
      </c>
      <c r="T22" s="24">
        <v>1.0</v>
      </c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</row>
    <row r="23" ht="19.5" customHeight="1">
      <c r="A23" s="27">
        <f>ListadeCurso!A22</f>
        <v>23</v>
      </c>
      <c r="B23" s="27" t="str">
        <f>ListadeCurso!B20</f>
        <v>21682161-0</v>
      </c>
      <c r="C23" s="27" t="str">
        <f>ListadeCurso!C22</f>
        <v>Cornejo</v>
      </c>
      <c r="D23" s="27" t="str">
        <f>ListadeCurso!D22</f>
        <v>Rivera</v>
      </c>
      <c r="E23" s="27" t="str">
        <f>ListadeCurso!E22</f>
        <v>Yoselin</v>
      </c>
      <c r="F23" s="27" t="str">
        <f>ListadeCurso!F22</f>
        <v>yoselin.cornejo@alumnos.uv.cl</v>
      </c>
      <c r="G23" s="24">
        <v>20.0</v>
      </c>
      <c r="H23" s="24">
        <v>10.0</v>
      </c>
      <c r="I23" s="24">
        <v>5.0</v>
      </c>
      <c r="J23" s="24">
        <v>5.0</v>
      </c>
      <c r="K23" s="24">
        <v>4.0</v>
      </c>
      <c r="L23" s="24">
        <v>15.0</v>
      </c>
      <c r="M23" s="24">
        <v>5.0</v>
      </c>
      <c r="N23" s="24">
        <v>30.0</v>
      </c>
      <c r="O23" s="29">
        <f t="shared" si="1"/>
        <v>94</v>
      </c>
      <c r="P23" s="29"/>
      <c r="Q23" s="29"/>
      <c r="R23" s="29">
        <f t="shared" si="4"/>
        <v>94</v>
      </c>
      <c r="S23" s="30">
        <f t="shared" si="3"/>
        <v>6.6</v>
      </c>
      <c r="T23" s="24">
        <v>1.0</v>
      </c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</row>
    <row r="24" ht="19.5" customHeight="1">
      <c r="A24" s="27">
        <f>ListadeCurso!A23</f>
        <v>24</v>
      </c>
      <c r="B24" s="27" t="str">
        <f>ListadeCurso!B21</f>
        <v>21685858-1</v>
      </c>
      <c r="C24" s="27" t="str">
        <f>ListadeCurso!C23</f>
        <v>CORNEJO</v>
      </c>
      <c r="D24" s="27" t="str">
        <f>ListadeCurso!D23</f>
        <v>SILVA</v>
      </c>
      <c r="E24" s="27" t="str">
        <f>ListadeCurso!E23</f>
        <v>FABIÁN ALEXIS</v>
      </c>
      <c r="F24" s="27" t="str">
        <f>ListadeCurso!F23</f>
        <v>fabian.cornejo@alumnos.uv.cl</v>
      </c>
      <c r="G24" s="24">
        <v>13.0</v>
      </c>
      <c r="H24" s="24">
        <v>10.0</v>
      </c>
      <c r="I24" s="24">
        <v>5.0</v>
      </c>
      <c r="J24" s="24">
        <v>1.0</v>
      </c>
      <c r="K24" s="24">
        <v>4.0</v>
      </c>
      <c r="L24" s="24">
        <v>15.0</v>
      </c>
      <c r="M24" s="24">
        <v>5.0</v>
      </c>
      <c r="N24" s="24">
        <v>20.0</v>
      </c>
      <c r="O24" s="29">
        <f t="shared" si="1"/>
        <v>73</v>
      </c>
      <c r="P24" s="29"/>
      <c r="Q24" s="29"/>
      <c r="R24" s="29">
        <f t="shared" si="4"/>
        <v>73</v>
      </c>
      <c r="S24" s="30">
        <f t="shared" si="3"/>
        <v>5</v>
      </c>
      <c r="T24" s="24">
        <v>1.0</v>
      </c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</row>
    <row r="25" ht="19.5" customHeight="1">
      <c r="A25" s="27">
        <f>ListadeCurso!A24</f>
        <v>25</v>
      </c>
      <c r="B25" s="27" t="str">
        <f>ListadeCurso!B22</f>
        <v>21757575-3</v>
      </c>
      <c r="C25" s="27" t="str">
        <f>ListadeCurso!C24</f>
        <v>CRUCES</v>
      </c>
      <c r="D25" s="27" t="str">
        <f>ListadeCurso!D24</f>
        <v>COLLAO</v>
      </c>
      <c r="E25" s="27" t="str">
        <f>ListadeCurso!E24</f>
        <v>VICENTE ANTONIO</v>
      </c>
      <c r="F25" s="27" t="str">
        <f>ListadeCurso!F24</f>
        <v>vicente.cruces@alumnos.uv.cl</v>
      </c>
      <c r="G25" s="24">
        <v>20.0</v>
      </c>
      <c r="H25" s="24">
        <v>10.0</v>
      </c>
      <c r="I25" s="24">
        <v>5.0</v>
      </c>
      <c r="J25" s="24">
        <v>5.0</v>
      </c>
      <c r="K25" s="24">
        <v>10.0</v>
      </c>
      <c r="L25" s="24">
        <v>15.0</v>
      </c>
      <c r="M25" s="24">
        <v>0.0</v>
      </c>
      <c r="N25" s="24">
        <v>30.0</v>
      </c>
      <c r="O25" s="29">
        <f t="shared" si="1"/>
        <v>95</v>
      </c>
      <c r="P25" s="29"/>
      <c r="Q25" s="29"/>
      <c r="R25" s="29">
        <f t="shared" si="4"/>
        <v>95</v>
      </c>
      <c r="S25" s="30">
        <f t="shared" si="3"/>
        <v>6.6</v>
      </c>
      <c r="T25" s="24">
        <v>1.0</v>
      </c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</row>
    <row r="26" ht="19.5" customHeight="1">
      <c r="A26" s="27">
        <f>ListadeCurso!A25</f>
        <v>26</v>
      </c>
      <c r="B26" s="27" t="str">
        <f>ListadeCurso!B23</f>
        <v>21665053-0</v>
      </c>
      <c r="C26" s="27" t="str">
        <f>ListadeCurso!C25</f>
        <v>Díaz</v>
      </c>
      <c r="D26" s="27" t="str">
        <f>ListadeCurso!D25</f>
        <v>Pulgar</v>
      </c>
      <c r="E26" s="27" t="str">
        <f>ListadeCurso!E25</f>
        <v>Constanza Romina</v>
      </c>
      <c r="F26" s="27" t="str">
        <f>ListadeCurso!F25</f>
        <v>constanza.diazpu@alumnos.uv.cl</v>
      </c>
      <c r="G26" s="24">
        <v>20.0</v>
      </c>
      <c r="H26" s="24">
        <v>6.0</v>
      </c>
      <c r="I26" s="24">
        <v>5.0</v>
      </c>
      <c r="J26" s="24">
        <v>5.0</v>
      </c>
      <c r="K26" s="24">
        <v>10.0</v>
      </c>
      <c r="L26" s="24">
        <v>15.0</v>
      </c>
      <c r="M26" s="24">
        <v>5.0</v>
      </c>
      <c r="N26" s="24">
        <v>30.0</v>
      </c>
      <c r="O26" s="29">
        <f t="shared" si="1"/>
        <v>96</v>
      </c>
      <c r="P26" s="36">
        <v>0.0</v>
      </c>
      <c r="Q26" s="36">
        <v>0.0</v>
      </c>
      <c r="R26" s="29">
        <f t="shared" si="4"/>
        <v>96</v>
      </c>
      <c r="S26" s="30">
        <f t="shared" si="3"/>
        <v>6.7</v>
      </c>
      <c r="T26" s="24">
        <v>1.0</v>
      </c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</row>
    <row r="27" ht="19.5" customHeight="1">
      <c r="A27" s="27">
        <f>ListadeCurso!A26</f>
        <v>27</v>
      </c>
      <c r="B27" s="27" t="str">
        <f>ListadeCurso!B24</f>
        <v>21685044-0</v>
      </c>
      <c r="C27" s="27" t="str">
        <f>ListadeCurso!C26</f>
        <v>Duran</v>
      </c>
      <c r="D27" s="27" t="str">
        <f>ListadeCurso!D26</f>
        <v>Aracena</v>
      </c>
      <c r="E27" s="27" t="str">
        <f>ListadeCurso!E26</f>
        <v>Juan Ignacio</v>
      </c>
      <c r="F27" s="27" t="str">
        <f>ListadeCurso!F26</f>
        <v>juan.durana@alumnos.uv.cl</v>
      </c>
      <c r="G27" s="24">
        <v>20.0</v>
      </c>
      <c r="H27" s="24">
        <v>10.0</v>
      </c>
      <c r="I27" s="24">
        <v>3.0</v>
      </c>
      <c r="J27" s="24">
        <v>10.0</v>
      </c>
      <c r="K27" s="24">
        <v>5.0</v>
      </c>
      <c r="L27" s="24">
        <v>15.0</v>
      </c>
      <c r="M27" s="24">
        <v>5.0</v>
      </c>
      <c r="N27" s="24">
        <v>30.0</v>
      </c>
      <c r="O27" s="29">
        <f t="shared" si="1"/>
        <v>98</v>
      </c>
      <c r="P27" s="36">
        <v>0.0</v>
      </c>
      <c r="Q27" s="36">
        <v>0.0</v>
      </c>
      <c r="R27" s="29">
        <f t="shared" si="4"/>
        <v>98</v>
      </c>
      <c r="S27" s="30">
        <f t="shared" si="3"/>
        <v>6.9</v>
      </c>
      <c r="T27" s="24">
        <v>1.0</v>
      </c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</row>
    <row r="28" ht="19.5" customHeight="1">
      <c r="A28" s="27">
        <f>ListadeCurso!A27</f>
        <v>28</v>
      </c>
      <c r="B28" s="27" t="str">
        <f>ListadeCurso!B25</f>
        <v>21759254-2</v>
      </c>
      <c r="C28" s="27" t="str">
        <f>ListadeCurso!C27</f>
        <v>FERNÁNDEZ</v>
      </c>
      <c r="D28" s="27" t="str">
        <f>ListadeCurso!D27</f>
        <v>CÁRCAMO</v>
      </c>
      <c r="E28" s="27" t="str">
        <f>ListadeCurso!E27</f>
        <v>DIEGO ANTONIO</v>
      </c>
      <c r="F28" s="27" t="str">
        <f>ListadeCurso!F27</f>
        <v>diego.fernandezc@alumnos.uv.cl</v>
      </c>
      <c r="G28" s="24">
        <v>0.0</v>
      </c>
      <c r="H28" s="24">
        <v>10.0</v>
      </c>
      <c r="I28" s="24">
        <v>5.0</v>
      </c>
      <c r="J28" s="24">
        <v>5.0</v>
      </c>
      <c r="K28" s="24">
        <v>0.0</v>
      </c>
      <c r="L28" s="24">
        <v>15.0</v>
      </c>
      <c r="M28" s="24">
        <v>0.0</v>
      </c>
      <c r="N28" s="24">
        <v>30.0</v>
      </c>
      <c r="O28" s="29">
        <f t="shared" si="1"/>
        <v>65</v>
      </c>
      <c r="P28" s="36">
        <v>0.0</v>
      </c>
      <c r="Q28" s="36">
        <v>0.0</v>
      </c>
      <c r="R28" s="29">
        <f t="shared" si="4"/>
        <v>65</v>
      </c>
      <c r="S28" s="30">
        <f t="shared" si="3"/>
        <v>4.4</v>
      </c>
      <c r="T28" s="24">
        <v>1.0</v>
      </c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</row>
    <row r="29" ht="19.5" customHeight="1">
      <c r="A29" s="27">
        <f>ListadeCurso!A28</f>
        <v>29</v>
      </c>
      <c r="B29" s="27" t="str">
        <f>ListadeCurso!B26</f>
        <v>21867008-3</v>
      </c>
      <c r="C29" s="27" t="str">
        <f>ListadeCurso!C28</f>
        <v>FLORES</v>
      </c>
      <c r="D29" s="27" t="str">
        <f>ListadeCurso!D28</f>
        <v>CALDERÓN</v>
      </c>
      <c r="E29" s="27" t="str">
        <f>ListadeCurso!E28</f>
        <v>NICOLÁS IGNACIO</v>
      </c>
      <c r="F29" s="27" t="str">
        <f>ListadeCurso!F28</f>
        <v>nicolas.floresca@alumnos.uv.cl</v>
      </c>
      <c r="G29" s="24">
        <v>0.0</v>
      </c>
      <c r="H29" s="24">
        <v>10.0</v>
      </c>
      <c r="I29" s="24">
        <v>5.0</v>
      </c>
      <c r="J29" s="24">
        <v>5.0</v>
      </c>
      <c r="K29" s="24">
        <v>10.0</v>
      </c>
      <c r="L29" s="24">
        <v>15.0</v>
      </c>
      <c r="M29" s="24">
        <v>5.0</v>
      </c>
      <c r="N29" s="24">
        <v>30.0</v>
      </c>
      <c r="O29" s="29">
        <f t="shared" si="1"/>
        <v>80</v>
      </c>
      <c r="P29" s="29"/>
      <c r="Q29" s="29"/>
      <c r="R29" s="29">
        <f t="shared" si="4"/>
        <v>80</v>
      </c>
      <c r="S29" s="30">
        <f t="shared" si="3"/>
        <v>5.5</v>
      </c>
      <c r="T29" s="24">
        <v>1.0</v>
      </c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</row>
    <row r="30" ht="19.5" customHeight="1">
      <c r="A30" s="27">
        <f>ListadeCurso!A29</f>
        <v>30</v>
      </c>
      <c r="B30" s="27" t="str">
        <f>ListadeCurso!B27</f>
        <v>19193536-5</v>
      </c>
      <c r="C30" s="27" t="str">
        <f>ListadeCurso!C29</f>
        <v>FUENTES</v>
      </c>
      <c r="D30" s="27" t="str">
        <f>ListadeCurso!D29</f>
        <v>PIZARRO</v>
      </c>
      <c r="E30" s="27" t="str">
        <f>ListadeCurso!E29</f>
        <v>FERNANDA ANDREA</v>
      </c>
      <c r="F30" s="27" t="str">
        <f>ListadeCurso!F29</f>
        <v>fernanda.fuentesp@alumnos.uv.cl</v>
      </c>
      <c r="G30" s="24">
        <v>20.0</v>
      </c>
      <c r="H30" s="24">
        <v>10.0</v>
      </c>
      <c r="I30" s="24">
        <v>5.0</v>
      </c>
      <c r="J30" s="24">
        <v>5.0</v>
      </c>
      <c r="K30" s="24">
        <v>10.0</v>
      </c>
      <c r="L30" s="24">
        <v>15.0</v>
      </c>
      <c r="M30" s="24">
        <v>5.0</v>
      </c>
      <c r="N30" s="24">
        <v>30.0</v>
      </c>
      <c r="O30" s="29">
        <f t="shared" si="1"/>
        <v>100</v>
      </c>
      <c r="P30" s="29"/>
      <c r="Q30" s="29"/>
      <c r="R30" s="29">
        <f t="shared" si="4"/>
        <v>100</v>
      </c>
      <c r="S30" s="30">
        <f t="shared" si="3"/>
        <v>7</v>
      </c>
      <c r="T30" s="24">
        <v>1.0</v>
      </c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</row>
    <row r="31" ht="19.5" customHeight="1">
      <c r="A31" s="27">
        <f>ListadeCurso!A30</f>
        <v>31</v>
      </c>
      <c r="B31" s="27" t="str">
        <f>ListadeCurso!B28</f>
        <v>21854361-8</v>
      </c>
      <c r="C31" s="27" t="str">
        <f>ListadeCurso!C30</f>
        <v>FUENTES</v>
      </c>
      <c r="D31" s="27" t="str">
        <f>ListadeCurso!D30</f>
        <v>RÍOS</v>
      </c>
      <c r="E31" s="27" t="str">
        <f>ListadeCurso!E30</f>
        <v>SEBASTIÁN RODRIGO</v>
      </c>
      <c r="F31" s="27" t="str">
        <f>ListadeCurso!F30</f>
        <v>sebastian.fuentesri@alumnos.uv.cl</v>
      </c>
      <c r="G31" s="24">
        <v>20.0</v>
      </c>
      <c r="H31" s="24">
        <v>10.0</v>
      </c>
      <c r="I31" s="24">
        <v>0.0</v>
      </c>
      <c r="J31" s="24">
        <v>5.0</v>
      </c>
      <c r="K31" s="24">
        <v>10.0</v>
      </c>
      <c r="L31" s="24">
        <v>15.0</v>
      </c>
      <c r="M31" s="24">
        <v>5.0</v>
      </c>
      <c r="N31" s="24">
        <v>0.0</v>
      </c>
      <c r="O31" s="29">
        <f t="shared" si="1"/>
        <v>65</v>
      </c>
      <c r="P31" s="36">
        <v>0.0</v>
      </c>
      <c r="Q31" s="36">
        <v>1.0</v>
      </c>
      <c r="R31" s="29">
        <f t="shared" si="4"/>
        <v>52</v>
      </c>
      <c r="S31" s="30">
        <f t="shared" si="3"/>
        <v>3.6</v>
      </c>
      <c r="T31" s="24">
        <v>1.0</v>
      </c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</row>
    <row r="32" ht="19.5" customHeight="1">
      <c r="A32" s="27">
        <f>ListadeCurso!A31</f>
        <v>32</v>
      </c>
      <c r="B32" s="27" t="str">
        <f>ListadeCurso!B29</f>
        <v>25714131-4</v>
      </c>
      <c r="C32" s="27" t="str">
        <f>ListadeCurso!C31</f>
        <v>GAETE</v>
      </c>
      <c r="D32" s="27" t="str">
        <f>ListadeCurso!D31</f>
        <v>CONCHA</v>
      </c>
      <c r="E32" s="27" t="str">
        <f>ListadeCurso!E31</f>
        <v>CARLOS ALFREDO BENJAMÍN</v>
      </c>
      <c r="F32" s="27" t="str">
        <f>ListadeCurso!F31</f>
        <v>carlos.gaete@alumnos.uv.cl</v>
      </c>
      <c r="G32" s="24">
        <v>8.0</v>
      </c>
      <c r="H32" s="24">
        <v>10.0</v>
      </c>
      <c r="I32" s="24">
        <v>5.0</v>
      </c>
      <c r="J32" s="24">
        <v>5.0</v>
      </c>
      <c r="K32" s="24">
        <v>10.0</v>
      </c>
      <c r="L32" s="24">
        <v>15.0</v>
      </c>
      <c r="M32" s="24">
        <v>5.0</v>
      </c>
      <c r="N32" s="24">
        <v>30.0</v>
      </c>
      <c r="O32" s="29">
        <f t="shared" si="1"/>
        <v>88</v>
      </c>
      <c r="P32" s="29"/>
      <c r="Q32" s="29"/>
      <c r="R32" s="29">
        <f t="shared" si="4"/>
        <v>88</v>
      </c>
      <c r="S32" s="30">
        <f t="shared" si="3"/>
        <v>6.1</v>
      </c>
      <c r="T32" s="24">
        <v>1.0</v>
      </c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</row>
    <row r="33" ht="19.5" customHeight="1">
      <c r="A33" s="27">
        <f>ListadeCurso!A32</f>
        <v>33</v>
      </c>
      <c r="B33" s="27" t="str">
        <f>ListadeCurso!B30</f>
        <v>21522313-2</v>
      </c>
      <c r="C33" s="27" t="str">
        <f>ListadeCurso!C32</f>
        <v>GÁLVEZ</v>
      </c>
      <c r="D33" s="27" t="str">
        <f>ListadeCurso!D32</f>
        <v>FERNÁNDEZ</v>
      </c>
      <c r="E33" s="27" t="str">
        <f>ListadeCurso!E32</f>
        <v>ALLAN AARON</v>
      </c>
      <c r="F33" s="27" t="str">
        <f>ListadeCurso!F32</f>
        <v>allan.galvez@alumnos.uv.cl</v>
      </c>
      <c r="G33" s="24">
        <v>0.0</v>
      </c>
      <c r="H33" s="24">
        <v>10.0</v>
      </c>
      <c r="I33" s="24">
        <v>0.0</v>
      </c>
      <c r="J33" s="24">
        <v>5.0</v>
      </c>
      <c r="K33" s="24">
        <v>10.0</v>
      </c>
      <c r="L33" s="24">
        <v>0.0</v>
      </c>
      <c r="M33" s="24">
        <v>5.0</v>
      </c>
      <c r="N33" s="24">
        <v>0.0</v>
      </c>
      <c r="O33" s="29">
        <f t="shared" si="1"/>
        <v>30</v>
      </c>
      <c r="P33" s="29"/>
      <c r="Q33" s="29"/>
      <c r="R33" s="29">
        <f t="shared" si="4"/>
        <v>30</v>
      </c>
      <c r="S33" s="30">
        <f t="shared" si="3"/>
        <v>2.5</v>
      </c>
      <c r="T33" s="24">
        <v>1.0</v>
      </c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</row>
    <row r="34" ht="19.5" customHeight="1">
      <c r="A34" s="27">
        <f>ListadeCurso!A33</f>
        <v>34</v>
      </c>
      <c r="B34" s="27" t="str">
        <f>ListadeCurso!B31</f>
        <v>21770546-0</v>
      </c>
      <c r="C34" s="27" t="str">
        <f>ListadeCurso!C33</f>
        <v>GANZ</v>
      </c>
      <c r="D34" s="27" t="str">
        <f>ListadeCurso!D33</f>
        <v>INZULZA</v>
      </c>
      <c r="E34" s="27" t="str">
        <f>ListadeCurso!E33</f>
        <v>DIETRICH WOLFGANG</v>
      </c>
      <c r="F34" s="27" t="str">
        <f>ListadeCurso!F33</f>
        <v>dietrich.ganz@alumnos.uv.cl</v>
      </c>
      <c r="G34" s="24">
        <v>20.0</v>
      </c>
      <c r="H34" s="24">
        <v>10.0</v>
      </c>
      <c r="I34" s="24">
        <v>0.0</v>
      </c>
      <c r="J34" s="24">
        <v>5.0</v>
      </c>
      <c r="K34" s="24">
        <v>10.0</v>
      </c>
      <c r="L34" s="24">
        <v>15.0</v>
      </c>
      <c r="M34" s="24">
        <v>5.0</v>
      </c>
      <c r="N34" s="24">
        <v>0.0</v>
      </c>
      <c r="O34" s="29">
        <f t="shared" si="1"/>
        <v>65</v>
      </c>
      <c r="P34" s="29"/>
      <c r="Q34" s="36">
        <v>1.0</v>
      </c>
      <c r="R34" s="29">
        <f t="shared" si="4"/>
        <v>52</v>
      </c>
      <c r="S34" s="30">
        <f t="shared" si="3"/>
        <v>3.6</v>
      </c>
      <c r="T34" s="24">
        <v>1.0</v>
      </c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</row>
    <row r="35" ht="19.5" customHeight="1">
      <c r="A35" s="27">
        <f>ListadeCurso!A34</f>
        <v>35</v>
      </c>
      <c r="B35" s="27" t="str">
        <f>ListadeCurso!B32</f>
        <v/>
      </c>
      <c r="C35" s="27" t="str">
        <f>ListadeCurso!C34</f>
        <v>GIL</v>
      </c>
      <c r="D35" s="27" t="str">
        <f>ListadeCurso!D34</f>
        <v>OTALVAREZ</v>
      </c>
      <c r="E35" s="27" t="str">
        <f>ListadeCurso!E34</f>
        <v>RICARDO ANDRES</v>
      </c>
      <c r="F35" s="27" t="str">
        <f>ListadeCurso!F34</f>
        <v>ricardo.gil@alumnos.uv.cl</v>
      </c>
      <c r="G35" s="24">
        <v>8.0</v>
      </c>
      <c r="H35" s="24">
        <v>10.0</v>
      </c>
      <c r="I35" s="24">
        <v>0.0</v>
      </c>
      <c r="J35" s="24">
        <v>5.0</v>
      </c>
      <c r="K35" s="24">
        <v>10.0</v>
      </c>
      <c r="L35" s="24">
        <v>16.0</v>
      </c>
      <c r="M35" s="24">
        <v>0.0</v>
      </c>
      <c r="N35" s="24">
        <v>30.0</v>
      </c>
      <c r="O35" s="29">
        <f t="shared" si="1"/>
        <v>79</v>
      </c>
      <c r="P35" s="36">
        <v>0.0</v>
      </c>
      <c r="Q35" s="36">
        <v>0.0</v>
      </c>
      <c r="R35" s="29">
        <f t="shared" si="4"/>
        <v>79</v>
      </c>
      <c r="S35" s="30">
        <f t="shared" si="3"/>
        <v>5.4</v>
      </c>
      <c r="T35" s="24">
        <v>1.0</v>
      </c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</row>
    <row r="36" ht="19.5" customHeight="1">
      <c r="A36" s="27">
        <f>ListadeCurso!A35</f>
        <v>36</v>
      </c>
      <c r="B36" s="27" t="str">
        <f>ListadeCurso!B33</f>
        <v/>
      </c>
      <c r="C36" s="27" t="str">
        <f>ListadeCurso!C35</f>
        <v>GONZÁLEZ</v>
      </c>
      <c r="D36" s="27" t="str">
        <f>ListadeCurso!D35</f>
        <v>GUERRA</v>
      </c>
      <c r="E36" s="27" t="str">
        <f>ListadeCurso!E35</f>
        <v>BENJAMÍN IGNACIO</v>
      </c>
      <c r="F36" s="27" t="str">
        <f>ListadeCurso!F35</f>
        <v>benjamin.gonzalezg@alumnos.uv.cl</v>
      </c>
      <c r="G36" s="24">
        <v>20.0</v>
      </c>
      <c r="H36" s="24">
        <v>10.0</v>
      </c>
      <c r="I36" s="24">
        <v>5.0</v>
      </c>
      <c r="J36" s="24">
        <v>5.0</v>
      </c>
      <c r="K36" s="24">
        <v>10.0</v>
      </c>
      <c r="L36" s="24">
        <v>15.0</v>
      </c>
      <c r="M36" s="24">
        <v>5.0</v>
      </c>
      <c r="N36" s="24">
        <v>0.0</v>
      </c>
      <c r="O36" s="29">
        <f t="shared" si="1"/>
        <v>70</v>
      </c>
      <c r="P36" s="36">
        <v>0.0</v>
      </c>
      <c r="Q36" s="36">
        <v>0.0</v>
      </c>
      <c r="R36" s="29">
        <f t="shared" si="4"/>
        <v>70</v>
      </c>
      <c r="S36" s="30">
        <f t="shared" si="3"/>
        <v>4.8</v>
      </c>
      <c r="T36" s="24">
        <v>1.0</v>
      </c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</row>
    <row r="37" ht="19.5" customHeight="1">
      <c r="A37" s="27">
        <f>ListadeCurso!A36</f>
        <v>37</v>
      </c>
      <c r="B37" s="27" t="str">
        <f>ListadeCurso!B34</f>
        <v/>
      </c>
      <c r="C37" s="27" t="str">
        <f>ListadeCurso!C36</f>
        <v>GONZÁLEZ</v>
      </c>
      <c r="D37" s="27" t="str">
        <f>ListadeCurso!D36</f>
        <v>LEÓN</v>
      </c>
      <c r="E37" s="27" t="str">
        <f>ListadeCurso!E36</f>
        <v>GABRIEL NICOLÁS</v>
      </c>
      <c r="F37" s="27" t="str">
        <f>ListadeCurso!F36</f>
        <v>gabriel.gonzalezl@alumnos.uv.cl</v>
      </c>
      <c r="G37" s="24">
        <v>20.0</v>
      </c>
      <c r="H37" s="24">
        <v>10.0</v>
      </c>
      <c r="I37" s="24">
        <v>5.0</v>
      </c>
      <c r="J37" s="24">
        <v>5.0</v>
      </c>
      <c r="K37" s="24">
        <v>10.0</v>
      </c>
      <c r="L37" s="24">
        <v>15.0</v>
      </c>
      <c r="M37" s="24">
        <v>0.0</v>
      </c>
      <c r="N37" s="24">
        <v>0.0</v>
      </c>
      <c r="O37" s="29">
        <f t="shared" si="1"/>
        <v>65</v>
      </c>
      <c r="P37" s="36">
        <v>0.0</v>
      </c>
      <c r="Q37" s="36">
        <v>0.0</v>
      </c>
      <c r="R37" s="29">
        <f t="shared" si="4"/>
        <v>65</v>
      </c>
      <c r="S37" s="30">
        <f t="shared" si="3"/>
        <v>4.4</v>
      </c>
      <c r="T37" s="24">
        <v>1.0</v>
      </c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</row>
    <row r="38" ht="30.75" customHeight="1">
      <c r="A38" s="27">
        <f>ListadeCurso!A37</f>
        <v>38</v>
      </c>
      <c r="B38" s="27" t="str">
        <f>ListadeCurso!B35</f>
        <v/>
      </c>
      <c r="C38" s="27" t="str">
        <f>ListadeCurso!C37</f>
        <v>GONZÁLEZ</v>
      </c>
      <c r="D38" s="27" t="str">
        <f>ListadeCurso!D37</f>
        <v>LUKE</v>
      </c>
      <c r="E38" s="27" t="str">
        <f>ListadeCurso!E37</f>
        <v>BRUNO</v>
      </c>
      <c r="F38" s="27" t="str">
        <f>ListadeCurso!F37</f>
        <v>bruno.gonzalez@alumnos.uv.cl</v>
      </c>
      <c r="G38" s="24">
        <v>8.0</v>
      </c>
      <c r="H38" s="24">
        <v>10.0</v>
      </c>
      <c r="I38" s="24">
        <v>0.0</v>
      </c>
      <c r="J38" s="24">
        <v>5.0</v>
      </c>
      <c r="K38" s="24">
        <v>0.0</v>
      </c>
      <c r="L38" s="24">
        <v>15.0</v>
      </c>
      <c r="M38" s="24">
        <v>0.0</v>
      </c>
      <c r="N38" s="24">
        <v>30.0</v>
      </c>
      <c r="O38" s="29">
        <f t="shared" si="1"/>
        <v>68</v>
      </c>
      <c r="P38" s="36">
        <v>0.0</v>
      </c>
      <c r="Q38" s="36">
        <v>0.0</v>
      </c>
      <c r="R38" s="29">
        <f t="shared" si="4"/>
        <v>68</v>
      </c>
      <c r="S38" s="30">
        <f t="shared" si="3"/>
        <v>4.6</v>
      </c>
      <c r="T38" s="24">
        <v>1.0</v>
      </c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</row>
    <row r="39" ht="15.0" customHeight="1">
      <c r="A39" s="27">
        <f>ListadeCurso!A38</f>
        <v>39</v>
      </c>
      <c r="B39" s="27" t="str">
        <f>ListadeCurso!B36</f>
        <v/>
      </c>
      <c r="C39" s="27" t="str">
        <f>ListadeCurso!C38</f>
        <v>GONZÁLEZ</v>
      </c>
      <c r="D39" s="27" t="str">
        <f>ListadeCurso!D38</f>
        <v>PÉREZ</v>
      </c>
      <c r="E39" s="27" t="str">
        <f>ListadeCurso!E38</f>
        <v>CARLOS DANIEL</v>
      </c>
      <c r="F39" s="27" t="str">
        <f>ListadeCurso!F38</f>
        <v>carlos.gonzalezp@alumnos.uv.cl</v>
      </c>
      <c r="G39" s="24">
        <v>20.0</v>
      </c>
      <c r="H39" s="24">
        <v>10.0</v>
      </c>
      <c r="I39" s="24">
        <v>5.0</v>
      </c>
      <c r="J39" s="24">
        <v>5.0</v>
      </c>
      <c r="K39" s="24">
        <v>10.0</v>
      </c>
      <c r="L39" s="24">
        <v>15.0</v>
      </c>
      <c r="M39" s="24">
        <v>0.0</v>
      </c>
      <c r="N39" s="24">
        <v>30.0</v>
      </c>
      <c r="O39" s="29">
        <f t="shared" si="1"/>
        <v>95</v>
      </c>
      <c r="P39" s="29"/>
      <c r="Q39" s="29"/>
      <c r="R39" s="29">
        <f t="shared" si="4"/>
        <v>95</v>
      </c>
      <c r="S39" s="30">
        <f t="shared" si="3"/>
        <v>6.6</v>
      </c>
      <c r="T39" s="24">
        <v>1.0</v>
      </c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</row>
    <row r="40" ht="15.0" customHeight="1">
      <c r="A40" s="27">
        <f>ListadeCurso!A39</f>
        <v>40</v>
      </c>
      <c r="B40" s="27" t="str">
        <f>ListadeCurso!B37</f>
        <v/>
      </c>
      <c r="C40" s="27" t="str">
        <f>ListadeCurso!C39</f>
        <v>Grossi</v>
      </c>
      <c r="D40" s="27" t="str">
        <f>ListadeCurso!D39</f>
        <v>Garate</v>
      </c>
      <c r="E40" s="27" t="str">
        <f>ListadeCurso!E39</f>
        <v>Italo</v>
      </c>
      <c r="F40" s="27" t="str">
        <f>ListadeCurso!F39</f>
        <v>italo.grossi@alumnos.uv.cl</v>
      </c>
      <c r="G40" s="24">
        <v>20.0</v>
      </c>
      <c r="H40" s="24">
        <v>10.0</v>
      </c>
      <c r="I40" s="24">
        <v>5.0</v>
      </c>
      <c r="J40" s="24">
        <v>5.0</v>
      </c>
      <c r="K40" s="24">
        <v>0.0</v>
      </c>
      <c r="L40" s="24">
        <v>0.0</v>
      </c>
      <c r="M40" s="24">
        <v>0.0</v>
      </c>
      <c r="N40" s="24">
        <v>0.0</v>
      </c>
      <c r="O40" s="29">
        <f t="shared" si="1"/>
        <v>40</v>
      </c>
      <c r="P40" s="36">
        <v>1.0</v>
      </c>
      <c r="Q40" s="36">
        <v>0.0</v>
      </c>
      <c r="R40" s="29">
        <f t="shared" si="4"/>
        <v>32</v>
      </c>
      <c r="S40" s="30">
        <f t="shared" si="3"/>
        <v>2.6</v>
      </c>
      <c r="T40" s="24">
        <v>1.0</v>
      </c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</row>
    <row r="41" ht="15.0" customHeight="1">
      <c r="A41" s="27">
        <f>ListadeCurso!A40</f>
        <v>41</v>
      </c>
      <c r="B41" s="27" t="str">
        <f>ListadeCurso!B38</f>
        <v/>
      </c>
      <c r="C41" s="27" t="str">
        <f>ListadeCurso!C40</f>
        <v>GUERRERO</v>
      </c>
      <c r="D41" s="27" t="str">
        <f>ListadeCurso!D40</f>
        <v>GÓMEZ</v>
      </c>
      <c r="E41" s="27" t="str">
        <f>ListadeCurso!E40</f>
        <v>IGNACIO ANDRÉS</v>
      </c>
      <c r="F41" s="27" t="str">
        <f>ListadeCurso!F40</f>
        <v>ignacio.guerrero@alumnos.uv.cl</v>
      </c>
      <c r="G41" s="24"/>
      <c r="H41" s="24"/>
      <c r="I41" s="24"/>
      <c r="J41" s="24"/>
      <c r="K41" s="24"/>
      <c r="L41" s="24"/>
      <c r="M41" s="24"/>
      <c r="N41" s="24"/>
      <c r="O41" s="29">
        <f t="shared" si="1"/>
        <v>0</v>
      </c>
      <c r="P41" s="29"/>
      <c r="Q41" s="29"/>
      <c r="R41" s="29">
        <f t="shared" si="4"/>
        <v>0</v>
      </c>
      <c r="S41" s="30">
        <f t="shared" si="3"/>
        <v>1</v>
      </c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</row>
    <row r="42" ht="15.0" customHeight="1">
      <c r="A42" s="27">
        <f>ListadeCurso!A41</f>
        <v>42</v>
      </c>
      <c r="B42" s="27" t="str">
        <f>ListadeCurso!B39</f>
        <v/>
      </c>
      <c r="C42" s="27" t="str">
        <f>ListadeCurso!C41</f>
        <v>HERNÁNDEZ</v>
      </c>
      <c r="D42" s="27" t="str">
        <f>ListadeCurso!D41</f>
        <v>GALLARDO</v>
      </c>
      <c r="E42" s="27" t="str">
        <f>ListadeCurso!E41</f>
        <v>BASTHIAN IGNACIO</v>
      </c>
      <c r="F42" s="27" t="str">
        <f>ListadeCurso!F41</f>
        <v>basthian.hernandez@alumnos.uv.cl</v>
      </c>
      <c r="G42" s="24">
        <v>20.0</v>
      </c>
      <c r="H42" s="24">
        <v>10.0</v>
      </c>
      <c r="I42" s="24">
        <v>5.0</v>
      </c>
      <c r="J42" s="24">
        <v>5.0</v>
      </c>
      <c r="K42" s="24">
        <v>4.0</v>
      </c>
      <c r="L42" s="24">
        <v>15.0</v>
      </c>
      <c r="M42" s="24">
        <v>0.0</v>
      </c>
      <c r="N42" s="24">
        <v>30.0</v>
      </c>
      <c r="O42" s="29">
        <f t="shared" si="1"/>
        <v>89</v>
      </c>
      <c r="P42" s="29"/>
      <c r="Q42" s="29"/>
      <c r="R42" s="29">
        <f t="shared" si="4"/>
        <v>89</v>
      </c>
      <c r="S42" s="30">
        <f t="shared" si="3"/>
        <v>6.2</v>
      </c>
      <c r="T42" s="24">
        <v>1.0</v>
      </c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</row>
    <row r="43" ht="15.0" customHeight="1">
      <c r="A43" s="27">
        <f>ListadeCurso!A42</f>
        <v>43</v>
      </c>
      <c r="B43" s="27" t="str">
        <f>ListadeCurso!B40</f>
        <v/>
      </c>
      <c r="C43" s="27" t="str">
        <f>ListadeCurso!C42</f>
        <v>HERNÁNDEZ</v>
      </c>
      <c r="D43" s="27" t="str">
        <f>ListadeCurso!D42</f>
        <v>OLEA</v>
      </c>
      <c r="E43" s="27" t="str">
        <f>ListadeCurso!E42</f>
        <v>JOSÉ IGNACIO</v>
      </c>
      <c r="F43" s="27" t="str">
        <f>ListadeCurso!F42</f>
        <v>jose.hernandez@alumnos.uv.cl</v>
      </c>
      <c r="G43" s="24">
        <v>20.0</v>
      </c>
      <c r="H43" s="24">
        <v>10.0</v>
      </c>
      <c r="I43" s="24">
        <v>5.0</v>
      </c>
      <c r="J43" s="24">
        <v>5.0</v>
      </c>
      <c r="K43" s="24">
        <v>10.0</v>
      </c>
      <c r="L43" s="24">
        <v>15.0</v>
      </c>
      <c r="M43" s="24">
        <v>5.0</v>
      </c>
      <c r="N43" s="24">
        <v>30.0</v>
      </c>
      <c r="O43" s="29">
        <f t="shared" si="1"/>
        <v>100</v>
      </c>
      <c r="P43" s="36">
        <v>0.0</v>
      </c>
      <c r="Q43" s="36">
        <v>0.0</v>
      </c>
      <c r="R43" s="29">
        <f t="shared" si="4"/>
        <v>100</v>
      </c>
      <c r="S43" s="30">
        <f t="shared" si="3"/>
        <v>7</v>
      </c>
      <c r="T43" s="24">
        <v>1.0</v>
      </c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</row>
    <row r="44" ht="15.0" customHeight="1">
      <c r="A44" s="27">
        <f>ListadeCurso!A43</f>
        <v>44</v>
      </c>
      <c r="B44" s="27" t="str">
        <f>ListadeCurso!B41</f>
        <v/>
      </c>
      <c r="C44" s="27" t="str">
        <f>ListadeCurso!C43</f>
        <v>Herrera</v>
      </c>
      <c r="D44" s="27" t="str">
        <f>ListadeCurso!D43</f>
        <v>Leonardini</v>
      </c>
      <c r="E44" s="27" t="str">
        <f>ListadeCurso!E43</f>
        <v>Renato Antonio</v>
      </c>
      <c r="F44" s="27" t="str">
        <f>ListadeCurso!F43</f>
        <v>renato.herrera@alumnos.uv.cl</v>
      </c>
      <c r="G44" s="24">
        <v>0.0</v>
      </c>
      <c r="H44" s="24">
        <v>10.0</v>
      </c>
      <c r="I44" s="24">
        <v>5.0</v>
      </c>
      <c r="J44" s="24">
        <v>5.0</v>
      </c>
      <c r="K44" s="24">
        <v>10.0</v>
      </c>
      <c r="L44" s="24">
        <v>15.0</v>
      </c>
      <c r="M44" s="24">
        <v>0.0</v>
      </c>
      <c r="N44" s="24">
        <v>30.0</v>
      </c>
      <c r="O44" s="29">
        <f t="shared" si="1"/>
        <v>75</v>
      </c>
      <c r="P44" s="36">
        <v>0.0</v>
      </c>
      <c r="Q44" s="36">
        <v>0.0</v>
      </c>
      <c r="R44" s="29">
        <f t="shared" si="4"/>
        <v>75</v>
      </c>
      <c r="S44" s="30">
        <f t="shared" si="3"/>
        <v>5.1</v>
      </c>
      <c r="T44" s="24">
        <v>1.0</v>
      </c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</row>
    <row r="45" ht="15.0" customHeight="1">
      <c r="A45" s="27">
        <f>ListadeCurso!A44</f>
        <v>45</v>
      </c>
      <c r="B45" s="27" t="str">
        <f>ListadeCurso!B42</f>
        <v/>
      </c>
      <c r="C45" s="27" t="str">
        <f>ListadeCurso!C44</f>
        <v>HERRERA</v>
      </c>
      <c r="D45" s="27" t="str">
        <f>ListadeCurso!D44</f>
        <v>OSORIO</v>
      </c>
      <c r="E45" s="27" t="str">
        <f>ListadeCurso!E44</f>
        <v>GABRIELA IGNACIA</v>
      </c>
      <c r="F45" s="27" t="str">
        <f>ListadeCurso!F44</f>
        <v>gabriela.herrerao@alumnos.uv.cl</v>
      </c>
      <c r="G45" s="24">
        <v>20.0</v>
      </c>
      <c r="H45" s="24">
        <v>10.0</v>
      </c>
      <c r="I45" s="24">
        <v>5.0</v>
      </c>
      <c r="J45" s="24">
        <v>5.0</v>
      </c>
      <c r="K45" s="24">
        <v>10.0</v>
      </c>
      <c r="L45" s="24">
        <v>15.0</v>
      </c>
      <c r="M45" s="24">
        <v>0.0</v>
      </c>
      <c r="N45" s="24">
        <v>3.0</v>
      </c>
      <c r="O45" s="29">
        <f t="shared" si="1"/>
        <v>68</v>
      </c>
      <c r="P45" s="36">
        <v>0.0</v>
      </c>
      <c r="Q45" s="36">
        <v>0.0</v>
      </c>
      <c r="R45" s="29">
        <f t="shared" si="4"/>
        <v>68</v>
      </c>
      <c r="S45" s="30">
        <f t="shared" si="3"/>
        <v>4.6</v>
      </c>
      <c r="T45" s="24">
        <v>1.0</v>
      </c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</row>
    <row r="46" ht="15.0" customHeight="1">
      <c r="A46" s="27">
        <f>ListadeCurso!A45</f>
        <v>46</v>
      </c>
      <c r="B46" s="27" t="str">
        <f>ListadeCurso!B43</f>
        <v/>
      </c>
      <c r="C46" s="27" t="str">
        <f>ListadeCurso!C45</f>
        <v>JERIA</v>
      </c>
      <c r="D46" s="27" t="str">
        <f>ListadeCurso!D45</f>
        <v>DONAIRE</v>
      </c>
      <c r="E46" s="27" t="str">
        <f>ListadeCurso!E45</f>
        <v>PEDRO JOSÉ</v>
      </c>
      <c r="F46" s="27" t="str">
        <f>ListadeCurso!F45</f>
        <v>pedro.jeria@alumnos.uv.cl</v>
      </c>
      <c r="G46" s="24">
        <v>8.0</v>
      </c>
      <c r="H46" s="24">
        <v>10.0</v>
      </c>
      <c r="I46" s="24">
        <v>5.0</v>
      </c>
      <c r="J46" s="24">
        <v>5.0</v>
      </c>
      <c r="K46" s="24">
        <v>6.0</v>
      </c>
      <c r="L46" s="24">
        <v>15.0</v>
      </c>
      <c r="M46" s="24">
        <v>5.0</v>
      </c>
      <c r="N46" s="24">
        <v>0.0</v>
      </c>
      <c r="O46" s="29">
        <f t="shared" si="1"/>
        <v>54</v>
      </c>
      <c r="P46" s="36">
        <v>0.0</v>
      </c>
      <c r="Q46" s="36">
        <v>0.0</v>
      </c>
      <c r="R46" s="29">
        <f t="shared" si="4"/>
        <v>54</v>
      </c>
      <c r="S46" s="30">
        <f t="shared" si="3"/>
        <v>3.7</v>
      </c>
      <c r="T46" s="24">
        <v>1.0</v>
      </c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</row>
    <row r="47" ht="15.0" customHeight="1">
      <c r="A47" s="27">
        <f>ListadeCurso!A46</f>
        <v>47</v>
      </c>
      <c r="B47" s="27" t="str">
        <f>ListadeCurso!B44</f>
        <v/>
      </c>
      <c r="C47" s="27" t="str">
        <f>ListadeCurso!C46</f>
        <v>LAGOS</v>
      </c>
      <c r="D47" s="27" t="str">
        <f>ListadeCurso!D46</f>
        <v>MORENO</v>
      </c>
      <c r="E47" s="27" t="str">
        <f>ListadeCurso!E46</f>
        <v>NIKOLAS RONALDO</v>
      </c>
      <c r="F47" s="27" t="str">
        <f>ListadeCurso!F46</f>
        <v>nikolas.lagos@alumnos.uv.cl</v>
      </c>
      <c r="G47" s="24">
        <v>20.0</v>
      </c>
      <c r="H47" s="24">
        <v>10.0</v>
      </c>
      <c r="I47" s="24">
        <v>3.0</v>
      </c>
      <c r="J47" s="24">
        <v>5.0</v>
      </c>
      <c r="K47" s="24">
        <v>0.0</v>
      </c>
      <c r="L47" s="24">
        <v>15.0</v>
      </c>
      <c r="M47" s="24">
        <v>0.0</v>
      </c>
      <c r="N47" s="24">
        <v>30.0</v>
      </c>
      <c r="O47" s="29">
        <f t="shared" si="1"/>
        <v>83</v>
      </c>
      <c r="P47" s="36">
        <v>0.0</v>
      </c>
      <c r="Q47" s="36">
        <v>0.0</v>
      </c>
      <c r="R47" s="29">
        <f t="shared" si="4"/>
        <v>83</v>
      </c>
      <c r="S47" s="30">
        <f t="shared" si="3"/>
        <v>5.7</v>
      </c>
      <c r="T47" s="24">
        <v>1.0</v>
      </c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</row>
    <row r="48" ht="15.0" customHeight="1">
      <c r="A48" s="27">
        <f>ListadeCurso!A47</f>
        <v>48</v>
      </c>
      <c r="B48" s="27" t="str">
        <f>ListadeCurso!B45</f>
        <v/>
      </c>
      <c r="C48" s="27" t="str">
        <f>ListadeCurso!C47</f>
        <v>MALDONADO</v>
      </c>
      <c r="D48" s="27" t="str">
        <f>ListadeCurso!D47</f>
        <v>NÚÑEZ</v>
      </c>
      <c r="E48" s="27" t="str">
        <f>ListadeCurso!E47</f>
        <v>BENJAMÍN ANTONIO</v>
      </c>
      <c r="F48" s="27" t="str">
        <f>ListadeCurso!F47</f>
        <v>benjamin.maldonadon@alumnos.uv.cl</v>
      </c>
      <c r="G48" s="24">
        <v>20.0</v>
      </c>
      <c r="H48" s="24">
        <v>10.0</v>
      </c>
      <c r="I48" s="24">
        <v>5.0</v>
      </c>
      <c r="J48" s="24">
        <v>5.0</v>
      </c>
      <c r="K48" s="24">
        <v>10.0</v>
      </c>
      <c r="L48" s="24">
        <v>15.0</v>
      </c>
      <c r="M48" s="24">
        <v>5.0</v>
      </c>
      <c r="N48" s="24">
        <v>30.0</v>
      </c>
      <c r="O48" s="29">
        <f t="shared" si="1"/>
        <v>100</v>
      </c>
      <c r="P48" s="36">
        <v>0.0</v>
      </c>
      <c r="Q48" s="36">
        <v>0.0</v>
      </c>
      <c r="R48" s="29">
        <f t="shared" si="4"/>
        <v>100</v>
      </c>
      <c r="S48" s="30">
        <f t="shared" si="3"/>
        <v>7</v>
      </c>
      <c r="T48" s="24">
        <v>1.0</v>
      </c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</row>
    <row r="49">
      <c r="A49" s="27">
        <f>ListadeCurso!A48</f>
        <v>49</v>
      </c>
      <c r="B49" s="27" t="str">
        <f>ListadeCurso!B46</f>
        <v/>
      </c>
      <c r="C49" s="27" t="str">
        <f>ListadeCurso!C48</f>
        <v>MARTÍNEZ</v>
      </c>
      <c r="D49" s="27" t="str">
        <f>ListadeCurso!D48</f>
        <v>ARAVENA</v>
      </c>
      <c r="E49" s="27" t="str">
        <f>ListadeCurso!E48</f>
        <v>JOAQUIN ANDRÉS</v>
      </c>
      <c r="F49" s="27" t="str">
        <f>ListadeCurso!F48</f>
        <v>joaquin.martinez@alumnos.uv.cl</v>
      </c>
      <c r="G49" s="24">
        <v>20.0</v>
      </c>
      <c r="H49" s="24">
        <v>10.0</v>
      </c>
      <c r="I49" s="24">
        <v>5.0</v>
      </c>
      <c r="J49" s="24">
        <v>5.0</v>
      </c>
      <c r="K49" s="24">
        <v>10.0</v>
      </c>
      <c r="L49" s="24">
        <v>15.0</v>
      </c>
      <c r="M49" s="24">
        <v>5.0</v>
      </c>
      <c r="N49" s="24">
        <v>30.0</v>
      </c>
      <c r="O49" s="29">
        <f t="shared" si="1"/>
        <v>100</v>
      </c>
      <c r="P49" s="29"/>
      <c r="Q49" s="29"/>
      <c r="R49" s="29">
        <f t="shared" si="4"/>
        <v>100</v>
      </c>
      <c r="S49" s="30">
        <f t="shared" si="3"/>
        <v>7</v>
      </c>
      <c r="T49" s="24">
        <v>1.0</v>
      </c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</row>
    <row r="50">
      <c r="A50" s="27">
        <f>ListadeCurso!A49</f>
        <v>50</v>
      </c>
      <c r="B50" s="27" t="str">
        <f>ListadeCurso!B47</f>
        <v/>
      </c>
      <c r="C50" s="27" t="str">
        <f>ListadeCurso!C49</f>
        <v>Medina</v>
      </c>
      <c r="D50" s="27" t="str">
        <f>ListadeCurso!D49</f>
        <v>Valenzuela</v>
      </c>
      <c r="E50" s="27" t="str">
        <f>ListadeCurso!E49</f>
        <v>Pablo Gabriel</v>
      </c>
      <c r="F50" s="27" t="str">
        <f>ListadeCurso!F49</f>
        <v>pablo.medina@alumnos.uv.cl</v>
      </c>
      <c r="G50" s="24">
        <v>20.0</v>
      </c>
      <c r="H50" s="24">
        <v>10.0</v>
      </c>
      <c r="I50" s="24">
        <v>5.0</v>
      </c>
      <c r="J50" s="24">
        <v>5.0</v>
      </c>
      <c r="K50" s="24">
        <v>10.0</v>
      </c>
      <c r="L50" s="24">
        <v>15.0</v>
      </c>
      <c r="M50" s="24">
        <v>0.0</v>
      </c>
      <c r="N50" s="24">
        <v>30.0</v>
      </c>
      <c r="O50" s="29">
        <f t="shared" si="1"/>
        <v>95</v>
      </c>
      <c r="P50" s="36">
        <v>0.0</v>
      </c>
      <c r="Q50" s="36">
        <v>0.0</v>
      </c>
      <c r="R50" s="29">
        <f t="shared" si="4"/>
        <v>95</v>
      </c>
      <c r="S50" s="30">
        <f t="shared" si="3"/>
        <v>6.6</v>
      </c>
      <c r="T50" s="24">
        <v>1.0</v>
      </c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</row>
    <row r="51">
      <c r="A51" s="27">
        <f>ListadeCurso!A50</f>
        <v>51</v>
      </c>
      <c r="B51" s="27" t="str">
        <f>ListadeCurso!B48</f>
        <v/>
      </c>
      <c r="C51" s="27" t="str">
        <f>ListadeCurso!C50</f>
        <v>MÉNDEZ</v>
      </c>
      <c r="D51" s="27" t="str">
        <f>ListadeCurso!D50</f>
        <v>HERRERA</v>
      </c>
      <c r="E51" s="27" t="str">
        <f>ListadeCurso!E50</f>
        <v>MARTÍN LEONARDO</v>
      </c>
      <c r="F51" s="27" t="str">
        <f>ListadeCurso!F50</f>
        <v>martin.mendez@alumnos.uv.cl</v>
      </c>
      <c r="G51" s="24">
        <v>0.0</v>
      </c>
      <c r="H51" s="24">
        <v>10.0</v>
      </c>
      <c r="I51" s="24">
        <v>5.0</v>
      </c>
      <c r="J51" s="24">
        <v>5.0</v>
      </c>
      <c r="K51" s="24">
        <v>10.0</v>
      </c>
      <c r="L51" s="24">
        <v>15.0</v>
      </c>
      <c r="M51" s="24">
        <v>0.0</v>
      </c>
      <c r="N51" s="24">
        <v>30.0</v>
      </c>
      <c r="O51" s="29">
        <f t="shared" si="1"/>
        <v>75</v>
      </c>
      <c r="P51" s="36">
        <v>0.0</v>
      </c>
      <c r="Q51" s="36">
        <v>0.0</v>
      </c>
      <c r="R51" s="29">
        <f t="shared" si="4"/>
        <v>75</v>
      </c>
      <c r="S51" s="30">
        <f t="shared" si="3"/>
        <v>5.1</v>
      </c>
      <c r="T51" s="24">
        <v>1.0</v>
      </c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</row>
    <row r="52">
      <c r="A52" s="27">
        <f>ListadeCurso!A51</f>
        <v>52</v>
      </c>
      <c r="B52" s="27" t="str">
        <f>ListadeCurso!B49</f>
        <v/>
      </c>
      <c r="C52" s="27" t="str">
        <f>ListadeCurso!C51</f>
        <v>MEYER</v>
      </c>
      <c r="D52" s="27" t="str">
        <f>ListadeCurso!D51</f>
        <v>RIVERO</v>
      </c>
      <c r="E52" s="27" t="str">
        <f>ListadeCurso!E51</f>
        <v>FRANCISCA ANTONIA</v>
      </c>
      <c r="F52" s="27" t="str">
        <f>ListadeCurso!F51</f>
        <v>francisca.meyer@alumnos.uv.cl</v>
      </c>
      <c r="G52" s="24">
        <v>20.0</v>
      </c>
      <c r="H52" s="24">
        <v>10.0</v>
      </c>
      <c r="I52" s="24">
        <v>5.0</v>
      </c>
      <c r="J52" s="24">
        <v>5.0</v>
      </c>
      <c r="K52" s="24">
        <v>10.0</v>
      </c>
      <c r="L52" s="24">
        <v>15.0</v>
      </c>
      <c r="M52" s="24">
        <v>3.0</v>
      </c>
      <c r="N52" s="24">
        <v>20.0</v>
      </c>
      <c r="O52" s="29">
        <f t="shared" si="1"/>
        <v>88</v>
      </c>
      <c r="P52" s="29"/>
      <c r="Q52" s="29"/>
      <c r="R52" s="29">
        <f t="shared" si="4"/>
        <v>88</v>
      </c>
      <c r="S52" s="30">
        <f t="shared" si="3"/>
        <v>6.1</v>
      </c>
      <c r="T52" s="24">
        <v>1.0</v>
      </c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</row>
    <row r="53">
      <c r="A53" s="27">
        <f>ListadeCurso!A52</f>
        <v>53</v>
      </c>
      <c r="B53" s="27" t="str">
        <f>ListadeCurso!B50</f>
        <v/>
      </c>
      <c r="C53" s="27" t="str">
        <f>ListadeCurso!C52</f>
        <v>molina</v>
      </c>
      <c r="D53" s="27" t="str">
        <f>ListadeCurso!D52</f>
        <v>vargas</v>
      </c>
      <c r="E53" s="27" t="str">
        <f>ListadeCurso!E52</f>
        <v>joaquin</v>
      </c>
      <c r="F53" s="27" t="str">
        <f>ListadeCurso!F52</f>
        <v>joaquin.molina@alumnos.uv.cl</v>
      </c>
      <c r="G53" s="24">
        <v>20.0</v>
      </c>
      <c r="H53" s="24">
        <v>10.0</v>
      </c>
      <c r="I53" s="24">
        <v>5.0</v>
      </c>
      <c r="J53" s="24">
        <v>5.0</v>
      </c>
      <c r="K53" s="24">
        <v>10.0</v>
      </c>
      <c r="L53" s="24">
        <v>15.0</v>
      </c>
      <c r="M53" s="24">
        <v>0.0</v>
      </c>
      <c r="N53" s="24">
        <v>20.0</v>
      </c>
      <c r="O53" s="29">
        <f t="shared" si="1"/>
        <v>85</v>
      </c>
      <c r="P53" s="36">
        <v>0.0</v>
      </c>
      <c r="Q53" s="36">
        <v>1.0</v>
      </c>
      <c r="R53" s="29">
        <f t="shared" si="4"/>
        <v>68</v>
      </c>
      <c r="S53" s="30">
        <f t="shared" si="3"/>
        <v>4.6</v>
      </c>
      <c r="T53" s="24">
        <v>1.0</v>
      </c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</row>
    <row r="54">
      <c r="A54" s="27">
        <f>ListadeCurso!A53</f>
        <v>54</v>
      </c>
      <c r="B54" s="27" t="str">
        <f>ListadeCurso!B51</f>
        <v/>
      </c>
      <c r="C54" s="27" t="str">
        <f>ListadeCurso!C53</f>
        <v>MONTENEGRO</v>
      </c>
      <c r="D54" s="27" t="str">
        <f>ListadeCurso!D53</f>
        <v>SILVA</v>
      </c>
      <c r="E54" s="27" t="str">
        <f>ListadeCurso!E53</f>
        <v>MARCELO IGNACIO</v>
      </c>
      <c r="F54" s="27" t="str">
        <f>ListadeCurso!F53</f>
        <v>marcelo.montenegro@alumnos.uv.cl</v>
      </c>
      <c r="G54" s="24"/>
      <c r="H54" s="24"/>
      <c r="I54" s="24"/>
      <c r="J54" s="24"/>
      <c r="K54" s="24"/>
      <c r="L54" s="24"/>
      <c r="M54" s="24"/>
      <c r="N54" s="24"/>
      <c r="O54" s="29">
        <f t="shared" si="1"/>
        <v>0</v>
      </c>
      <c r="P54" s="29"/>
      <c r="Q54" s="29"/>
      <c r="R54" s="29">
        <f t="shared" si="4"/>
        <v>0</v>
      </c>
      <c r="S54" s="30">
        <f t="shared" si="3"/>
        <v>1</v>
      </c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</row>
    <row r="55">
      <c r="A55" s="27">
        <f>ListadeCurso!A54</f>
        <v>55</v>
      </c>
      <c r="B55" s="27" t="str">
        <f>ListadeCurso!B52</f>
        <v/>
      </c>
      <c r="C55" s="27" t="str">
        <f>ListadeCurso!C54</f>
        <v>Montero</v>
      </c>
      <c r="D55" s="27" t="str">
        <f>ListadeCurso!D54</f>
        <v>Vásquez</v>
      </c>
      <c r="E55" s="27" t="str">
        <f>ListadeCurso!E54</f>
        <v>Stefanny Jeannet</v>
      </c>
      <c r="F55" s="27" t="str">
        <f>ListadeCurso!F54</f>
        <v>stefanny.montero@alumnos.uv.cl</v>
      </c>
      <c r="G55" s="24">
        <v>20.0</v>
      </c>
      <c r="H55" s="24">
        <v>10.0</v>
      </c>
      <c r="I55" s="24">
        <v>5.0</v>
      </c>
      <c r="J55" s="24">
        <v>5.0</v>
      </c>
      <c r="K55" s="24">
        <v>10.0</v>
      </c>
      <c r="L55" s="24">
        <v>15.0</v>
      </c>
      <c r="M55" s="24">
        <v>5.0</v>
      </c>
      <c r="N55" s="24">
        <v>20.0</v>
      </c>
      <c r="O55" s="29">
        <f t="shared" si="1"/>
        <v>90</v>
      </c>
      <c r="P55" s="29"/>
      <c r="Q55" s="29"/>
      <c r="R55" s="29">
        <f t="shared" si="4"/>
        <v>90</v>
      </c>
      <c r="S55" s="30">
        <f t="shared" si="3"/>
        <v>6.3</v>
      </c>
      <c r="T55" s="24">
        <v>1.0</v>
      </c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</row>
    <row r="56">
      <c r="A56" s="27">
        <f>ListadeCurso!A55</f>
        <v>56</v>
      </c>
      <c r="B56" s="27" t="str">
        <f>ListadeCurso!B53</f>
        <v/>
      </c>
      <c r="C56" s="27" t="str">
        <f>ListadeCurso!C55</f>
        <v>MORAGA</v>
      </c>
      <c r="D56" s="27" t="str">
        <f>ListadeCurso!D55</f>
        <v>DÍAZ</v>
      </c>
      <c r="E56" s="27" t="str">
        <f>ListadeCurso!E55</f>
        <v>FRANKO ALONSO</v>
      </c>
      <c r="F56" s="27" t="str">
        <f>ListadeCurso!F55</f>
        <v>franko.moraga@alumnos.uv.cl</v>
      </c>
      <c r="G56" s="24">
        <v>20.0</v>
      </c>
      <c r="H56" s="24">
        <v>10.0</v>
      </c>
      <c r="I56" s="24">
        <v>3.0</v>
      </c>
      <c r="J56" s="24">
        <v>5.0</v>
      </c>
      <c r="K56" s="24">
        <v>10.0</v>
      </c>
      <c r="L56" s="24">
        <v>15.0</v>
      </c>
      <c r="M56" s="24">
        <v>5.0</v>
      </c>
      <c r="N56" s="24">
        <v>30.0</v>
      </c>
      <c r="O56" s="29">
        <f t="shared" si="1"/>
        <v>98</v>
      </c>
      <c r="P56" s="29"/>
      <c r="Q56" s="29"/>
      <c r="R56" s="29">
        <f t="shared" si="4"/>
        <v>98</v>
      </c>
      <c r="S56" s="30">
        <f t="shared" si="3"/>
        <v>6.9</v>
      </c>
      <c r="T56" s="24">
        <v>1.0</v>
      </c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</row>
    <row r="57">
      <c r="A57" s="27">
        <f>ListadeCurso!A56</f>
        <v>57</v>
      </c>
      <c r="B57" s="27" t="str">
        <f>ListadeCurso!B54</f>
        <v/>
      </c>
      <c r="C57" s="27" t="str">
        <f>ListadeCurso!C56</f>
        <v>MUÑOZ</v>
      </c>
      <c r="D57" s="27" t="str">
        <f>ListadeCurso!D56</f>
        <v>TORRES</v>
      </c>
      <c r="E57" s="27" t="str">
        <f>ListadeCurso!E56</f>
        <v>RICARDO MANUEL</v>
      </c>
      <c r="F57" s="27" t="str">
        <f>ListadeCurso!F56</f>
        <v>ricardo.munoz@alumnos.uv.cl</v>
      </c>
      <c r="G57" s="35">
        <v>8.0</v>
      </c>
      <c r="H57" s="35">
        <v>10.0</v>
      </c>
      <c r="I57" s="35">
        <v>5.0</v>
      </c>
      <c r="J57" s="35">
        <v>5.0</v>
      </c>
      <c r="K57" s="35">
        <v>0.0</v>
      </c>
      <c r="L57" s="35">
        <v>15.0</v>
      </c>
      <c r="M57" s="35">
        <v>0.0</v>
      </c>
      <c r="N57" s="35">
        <v>30.0</v>
      </c>
      <c r="O57" s="29">
        <f t="shared" si="1"/>
        <v>73</v>
      </c>
      <c r="P57" s="36">
        <v>0.0</v>
      </c>
      <c r="Q57" s="36">
        <v>0.0</v>
      </c>
      <c r="R57" s="29">
        <f t="shared" si="4"/>
        <v>73</v>
      </c>
      <c r="S57" s="30">
        <f t="shared" si="3"/>
        <v>5</v>
      </c>
      <c r="T57" s="24">
        <v>1.0</v>
      </c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</row>
    <row r="58">
      <c r="A58" s="27">
        <f>ListadeCurso!A57</f>
        <v>58</v>
      </c>
      <c r="B58" s="27" t="str">
        <f>ListadeCurso!B55</f>
        <v/>
      </c>
      <c r="C58" s="27" t="str">
        <f>ListadeCurso!C57</f>
        <v>NAVARRO</v>
      </c>
      <c r="D58" s="27" t="str">
        <f>ListadeCurso!D57</f>
        <v>CONTRERAS</v>
      </c>
      <c r="E58" s="27" t="str">
        <f>ListadeCurso!E57</f>
        <v>DAMIÁN ELÍAS</v>
      </c>
      <c r="F58" s="27" t="str">
        <f>ListadeCurso!F57</f>
        <v>damian.navarro@alumnos.uv.cl</v>
      </c>
      <c r="G58" s="24">
        <v>20.0</v>
      </c>
      <c r="H58" s="24">
        <v>10.0</v>
      </c>
      <c r="I58" s="24">
        <v>5.0</v>
      </c>
      <c r="J58" s="24">
        <v>5.0</v>
      </c>
      <c r="K58" s="24">
        <v>10.0</v>
      </c>
      <c r="L58" s="24">
        <v>15.0</v>
      </c>
      <c r="M58" s="24">
        <v>5.0</v>
      </c>
      <c r="N58" s="24">
        <v>30.0</v>
      </c>
      <c r="O58" s="29">
        <f t="shared" si="1"/>
        <v>100</v>
      </c>
      <c r="P58" s="29"/>
      <c r="Q58" s="29"/>
      <c r="R58" s="29">
        <f t="shared" si="4"/>
        <v>100</v>
      </c>
      <c r="S58" s="30">
        <f t="shared" si="3"/>
        <v>7</v>
      </c>
      <c r="T58" s="24">
        <v>1.0</v>
      </c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</row>
    <row r="59">
      <c r="A59" s="27">
        <f>ListadeCurso!A58</f>
        <v>59</v>
      </c>
      <c r="B59" s="27" t="str">
        <f>ListadeCurso!B56</f>
        <v/>
      </c>
      <c r="C59" s="27" t="str">
        <f>ListadeCurso!C58</f>
        <v>O'KINGGTON</v>
      </c>
      <c r="D59" s="27" t="str">
        <f>ListadeCurso!D58</f>
        <v>VALDEBENITO</v>
      </c>
      <c r="E59" s="27" t="str">
        <f>ListadeCurso!E58</f>
        <v>CHRISTOPHER JUAN IGNACIO</v>
      </c>
      <c r="F59" s="27" t="str">
        <f>ListadeCurso!F58</f>
        <v>christopher.okinggton@alumnos.uv.cl</v>
      </c>
      <c r="G59" s="24">
        <v>20.0</v>
      </c>
      <c r="H59" s="24">
        <v>10.0</v>
      </c>
      <c r="I59" s="24">
        <v>3.0</v>
      </c>
      <c r="J59" s="24">
        <v>5.0</v>
      </c>
      <c r="K59" s="24">
        <v>10.0</v>
      </c>
      <c r="L59" s="24">
        <v>15.0</v>
      </c>
      <c r="M59" s="24">
        <v>5.0</v>
      </c>
      <c r="N59" s="24">
        <v>30.0</v>
      </c>
      <c r="O59" s="29">
        <f t="shared" si="1"/>
        <v>98</v>
      </c>
      <c r="P59" s="36">
        <v>0.0</v>
      </c>
      <c r="Q59" s="36">
        <v>0.0</v>
      </c>
      <c r="R59" s="29">
        <f t="shared" si="4"/>
        <v>98</v>
      </c>
      <c r="S59" s="30">
        <f t="shared" si="3"/>
        <v>6.9</v>
      </c>
      <c r="T59" s="24">
        <v>1.0</v>
      </c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</row>
    <row r="60">
      <c r="A60" s="27">
        <f>ListadeCurso!A59</f>
        <v>60</v>
      </c>
      <c r="B60" s="27" t="str">
        <f>ListadeCurso!B57</f>
        <v/>
      </c>
      <c r="C60" s="27" t="str">
        <f>ListadeCurso!C59</f>
        <v>ORELLANA</v>
      </c>
      <c r="D60" s="27" t="str">
        <f>ListadeCurso!D59</f>
        <v>BRUNA</v>
      </c>
      <c r="E60" s="27" t="str">
        <f>ListadeCurso!E59</f>
        <v>LUCAS RAÚL</v>
      </c>
      <c r="F60" s="27" t="str">
        <f>ListadeCurso!F59</f>
        <v>lucas.orellana@alumnos.uv.cl</v>
      </c>
      <c r="G60" s="24">
        <v>13.0</v>
      </c>
      <c r="H60" s="24">
        <v>10.0</v>
      </c>
      <c r="I60" s="24">
        <v>3.0</v>
      </c>
      <c r="J60" s="24">
        <v>5.0</v>
      </c>
      <c r="K60" s="24">
        <v>10.0</v>
      </c>
      <c r="L60" s="24">
        <v>15.0</v>
      </c>
      <c r="M60" s="24">
        <v>5.0</v>
      </c>
      <c r="N60" s="24">
        <v>30.0</v>
      </c>
      <c r="O60" s="29">
        <f t="shared" si="1"/>
        <v>91</v>
      </c>
      <c r="P60" s="29"/>
      <c r="Q60" s="29"/>
      <c r="R60" s="29">
        <f t="shared" si="4"/>
        <v>91</v>
      </c>
      <c r="S60" s="30">
        <f t="shared" si="3"/>
        <v>6.3</v>
      </c>
      <c r="T60" s="24">
        <v>1.0</v>
      </c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</row>
    <row r="61">
      <c r="A61" s="27">
        <f>ListadeCurso!A60</f>
        <v>61</v>
      </c>
      <c r="B61" s="27" t="str">
        <f>ListadeCurso!B58</f>
        <v/>
      </c>
      <c r="C61" s="27" t="str">
        <f>ListadeCurso!C60</f>
        <v>ORTEGA</v>
      </c>
      <c r="D61" s="27" t="str">
        <f>ListadeCurso!D60</f>
        <v>FIGUEROA</v>
      </c>
      <c r="E61" s="27" t="str">
        <f>ListadeCurso!E60</f>
        <v>DIEGO YOSHIRO</v>
      </c>
      <c r="F61" s="27" t="str">
        <f>ListadeCurso!F60</f>
        <v>diego.ortega@alumnos.uv.cl</v>
      </c>
      <c r="G61" s="24">
        <v>0.0</v>
      </c>
      <c r="H61" s="24">
        <v>0.0</v>
      </c>
      <c r="I61" s="24">
        <v>5.0</v>
      </c>
      <c r="J61" s="24">
        <v>5.0</v>
      </c>
      <c r="K61" s="24">
        <v>10.0</v>
      </c>
      <c r="L61" s="24">
        <v>15.0</v>
      </c>
      <c r="M61" s="24">
        <v>0.0</v>
      </c>
      <c r="N61" s="24">
        <v>0.0</v>
      </c>
      <c r="O61" s="29">
        <f t="shared" si="1"/>
        <v>35</v>
      </c>
      <c r="P61" s="36">
        <v>0.0</v>
      </c>
      <c r="Q61" s="36">
        <v>1.0</v>
      </c>
      <c r="R61" s="29">
        <f t="shared" si="4"/>
        <v>28</v>
      </c>
      <c r="S61" s="30">
        <f t="shared" si="3"/>
        <v>2.4</v>
      </c>
      <c r="T61" s="24">
        <v>1.0</v>
      </c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</row>
    <row r="62">
      <c r="A62" s="27">
        <f>ListadeCurso!A61</f>
        <v>62</v>
      </c>
      <c r="B62" s="27" t="str">
        <f>ListadeCurso!B59</f>
        <v/>
      </c>
      <c r="C62" s="27" t="str">
        <f>ListadeCurso!C61</f>
        <v>OSEGA</v>
      </c>
      <c r="D62" s="27" t="str">
        <f>ListadeCurso!D61</f>
        <v>SOZA</v>
      </c>
      <c r="E62" s="27" t="str">
        <f>ListadeCurso!E61</f>
        <v>BRUNO PATRICIO</v>
      </c>
      <c r="F62" s="27" t="str">
        <f>ListadeCurso!F61</f>
        <v>bruno.osega@alumnos.uv.cl</v>
      </c>
      <c r="G62" s="24">
        <v>13.0</v>
      </c>
      <c r="H62" s="24">
        <v>5.0</v>
      </c>
      <c r="I62" s="24">
        <v>10.0</v>
      </c>
      <c r="J62" s="24">
        <v>1.0</v>
      </c>
      <c r="K62" s="24">
        <v>10.0</v>
      </c>
      <c r="L62" s="24">
        <v>15.0</v>
      </c>
      <c r="M62" s="24">
        <v>0.0</v>
      </c>
      <c r="N62" s="24">
        <v>30.0</v>
      </c>
      <c r="O62" s="29">
        <f t="shared" si="1"/>
        <v>84</v>
      </c>
      <c r="P62" s="29"/>
      <c r="Q62" s="36">
        <v>1.0</v>
      </c>
      <c r="R62" s="29">
        <f t="shared" si="4"/>
        <v>67.2</v>
      </c>
      <c r="S62" s="30">
        <f t="shared" si="3"/>
        <v>4.5</v>
      </c>
      <c r="T62" s="24">
        <v>1.0</v>
      </c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</row>
    <row r="63">
      <c r="A63" s="27">
        <f>ListadeCurso!A62</f>
        <v>63</v>
      </c>
      <c r="B63" s="27" t="str">
        <f>ListadeCurso!B60</f>
        <v/>
      </c>
      <c r="C63" s="27" t="str">
        <f>ListadeCurso!C62</f>
        <v>PÁEZ</v>
      </c>
      <c r="D63" s="27" t="str">
        <f>ListadeCurso!D62</f>
        <v>SALAS</v>
      </c>
      <c r="E63" s="27" t="str">
        <f>ListadeCurso!E62</f>
        <v>JUAN PABLO</v>
      </c>
      <c r="F63" s="27" t="str">
        <f>ListadeCurso!F62</f>
        <v>juan.paez@alumnos.uv.cl</v>
      </c>
      <c r="G63" s="24">
        <v>20.0</v>
      </c>
      <c r="H63" s="24">
        <v>10.0</v>
      </c>
      <c r="I63" s="24">
        <v>5.0</v>
      </c>
      <c r="J63" s="24">
        <v>10.0</v>
      </c>
      <c r="K63" s="24">
        <v>5.0</v>
      </c>
      <c r="L63" s="24">
        <v>15.0</v>
      </c>
      <c r="M63" s="24">
        <v>5.0</v>
      </c>
      <c r="N63" s="24">
        <v>30.0</v>
      </c>
      <c r="O63" s="29">
        <f t="shared" si="1"/>
        <v>100</v>
      </c>
      <c r="P63" s="29"/>
      <c r="Q63" s="29"/>
      <c r="R63" s="29">
        <f t="shared" si="4"/>
        <v>100</v>
      </c>
      <c r="S63" s="30">
        <f t="shared" si="3"/>
        <v>7</v>
      </c>
      <c r="T63" s="24">
        <v>1.0</v>
      </c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</row>
    <row r="64">
      <c r="A64" s="27">
        <f>ListadeCurso!A63</f>
        <v>64</v>
      </c>
      <c r="B64" s="27" t="str">
        <f>ListadeCurso!B61</f>
        <v/>
      </c>
      <c r="C64" s="27" t="str">
        <f>ListadeCurso!C63</f>
        <v>PEÑA</v>
      </c>
      <c r="D64" s="27" t="str">
        <f>ListadeCurso!D63</f>
        <v>GUTIÉRREZ</v>
      </c>
      <c r="E64" s="27" t="str">
        <f>ListadeCurso!E63</f>
        <v>DIEGO ALEXANDER</v>
      </c>
      <c r="F64" s="27" t="str">
        <f>ListadeCurso!F63</f>
        <v>diego.penag@alumnos.uv.cl</v>
      </c>
      <c r="G64" s="24">
        <v>20.0</v>
      </c>
      <c r="H64" s="24">
        <v>10.0</v>
      </c>
      <c r="I64" s="24">
        <v>5.0</v>
      </c>
      <c r="J64" s="24">
        <v>5.0</v>
      </c>
      <c r="K64" s="24">
        <v>0.0</v>
      </c>
      <c r="L64" s="24">
        <v>15.0</v>
      </c>
      <c r="M64" s="24">
        <v>5.0</v>
      </c>
      <c r="N64" s="24">
        <v>20.0</v>
      </c>
      <c r="O64" s="29">
        <f t="shared" si="1"/>
        <v>80</v>
      </c>
      <c r="P64" s="29"/>
      <c r="Q64" s="29"/>
      <c r="R64" s="29">
        <f t="shared" si="4"/>
        <v>80</v>
      </c>
      <c r="S64" s="30">
        <f t="shared" si="3"/>
        <v>5.5</v>
      </c>
      <c r="T64" s="24">
        <v>1.0</v>
      </c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</row>
    <row r="65">
      <c r="A65" s="27">
        <f>ListadeCurso!A64</f>
        <v>65</v>
      </c>
      <c r="B65" s="27" t="str">
        <f>ListadeCurso!B62</f>
        <v/>
      </c>
      <c r="C65" s="27" t="str">
        <f>ListadeCurso!C64</f>
        <v>Pino</v>
      </c>
      <c r="D65" s="27" t="str">
        <f>ListadeCurso!D64</f>
        <v>Araya</v>
      </c>
      <c r="E65" s="27" t="str">
        <f>ListadeCurso!E64</f>
        <v>Rodrigo Andres</v>
      </c>
      <c r="F65" s="27" t="str">
        <f>ListadeCurso!F64</f>
        <v>rodrigo.pino@alumnos.uv.cl</v>
      </c>
      <c r="G65" s="24">
        <v>20.0</v>
      </c>
      <c r="H65" s="24">
        <v>10.0</v>
      </c>
      <c r="I65" s="24">
        <v>3.0</v>
      </c>
      <c r="J65" s="24">
        <v>5.0</v>
      </c>
      <c r="K65" s="24">
        <v>10.0</v>
      </c>
      <c r="L65" s="24">
        <v>15.0</v>
      </c>
      <c r="M65" s="24">
        <v>5.0</v>
      </c>
      <c r="N65" s="24">
        <v>30.0</v>
      </c>
      <c r="O65" s="29">
        <f t="shared" si="1"/>
        <v>98</v>
      </c>
      <c r="P65" s="36">
        <v>0.0</v>
      </c>
      <c r="Q65" s="36">
        <v>0.0</v>
      </c>
      <c r="R65" s="29">
        <f t="shared" si="4"/>
        <v>98</v>
      </c>
      <c r="S65" s="30">
        <f t="shared" si="3"/>
        <v>6.9</v>
      </c>
      <c r="T65" s="24">
        <v>1.0</v>
      </c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</row>
    <row r="66">
      <c r="A66" s="27">
        <f>ListadeCurso!A65</f>
        <v>66</v>
      </c>
      <c r="B66" s="27" t="str">
        <f>ListadeCurso!B63</f>
        <v/>
      </c>
      <c r="C66" s="27" t="str">
        <f>ListadeCurso!C65</f>
        <v>PUEBLA</v>
      </c>
      <c r="D66" s="27" t="str">
        <f>ListadeCurso!D65</f>
        <v>GALLARDO</v>
      </c>
      <c r="E66" s="27" t="str">
        <f>ListadeCurso!E65</f>
        <v>BASTIÁN IGNACIO</v>
      </c>
      <c r="F66" s="27" t="str">
        <f>ListadeCurso!F65</f>
        <v>bastian.puebla@alumnos.uv.cl</v>
      </c>
      <c r="G66" s="24">
        <v>20.0</v>
      </c>
      <c r="H66" s="24">
        <v>10.0</v>
      </c>
      <c r="I66" s="24">
        <v>3.0</v>
      </c>
      <c r="J66" s="24">
        <v>5.0</v>
      </c>
      <c r="K66" s="24">
        <v>10.0</v>
      </c>
      <c r="L66" s="24">
        <v>15.0</v>
      </c>
      <c r="M66" s="24">
        <v>5.0</v>
      </c>
      <c r="N66" s="24">
        <v>20.0</v>
      </c>
      <c r="O66" s="29">
        <f t="shared" si="1"/>
        <v>88</v>
      </c>
      <c r="P66" s="29"/>
      <c r="Q66" s="29"/>
      <c r="R66" s="29">
        <f t="shared" si="4"/>
        <v>88</v>
      </c>
      <c r="S66" s="30">
        <f t="shared" si="3"/>
        <v>6.1</v>
      </c>
      <c r="T66" s="24">
        <v>1.0</v>
      </c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</row>
    <row r="67">
      <c r="A67" s="27">
        <f>ListadeCurso!A66</f>
        <v>67</v>
      </c>
      <c r="B67" s="27" t="str">
        <f>ListadeCurso!B64</f>
        <v/>
      </c>
      <c r="C67" s="27" t="str">
        <f>ListadeCurso!C66</f>
        <v>QUEUPAN</v>
      </c>
      <c r="D67" s="27" t="str">
        <f>ListadeCurso!D66</f>
        <v>CALDERON</v>
      </c>
      <c r="E67" s="27" t="str">
        <f>ListadeCurso!E66</f>
        <v>OSVALDO VALENTIN</v>
      </c>
      <c r="F67" s="27" t="str">
        <f>ListadeCurso!F66</f>
        <v>osvaldo.queupan@alumnos.uv.cl</v>
      </c>
      <c r="G67" s="24">
        <v>3.0</v>
      </c>
      <c r="H67" s="24">
        <v>10.0</v>
      </c>
      <c r="I67" s="24">
        <v>0.0</v>
      </c>
      <c r="J67" s="24">
        <v>3.0</v>
      </c>
      <c r="K67" s="24">
        <v>6.0</v>
      </c>
      <c r="L67" s="24">
        <v>0.0</v>
      </c>
      <c r="M67" s="24">
        <v>0.0</v>
      </c>
      <c r="N67" s="24">
        <v>0.0</v>
      </c>
      <c r="O67" s="29">
        <f t="shared" si="1"/>
        <v>22</v>
      </c>
      <c r="P67" s="36">
        <v>0.0</v>
      </c>
      <c r="Q67" s="36">
        <v>0.0</v>
      </c>
      <c r="R67" s="29">
        <f t="shared" si="4"/>
        <v>22</v>
      </c>
      <c r="S67" s="30">
        <f t="shared" si="3"/>
        <v>2.1</v>
      </c>
      <c r="T67" s="24">
        <v>1.0</v>
      </c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</row>
    <row r="68">
      <c r="A68" s="27">
        <f>ListadeCurso!A67</f>
        <v>68</v>
      </c>
      <c r="B68" s="27" t="str">
        <f>ListadeCurso!B65</f>
        <v/>
      </c>
      <c r="C68" s="27" t="str">
        <f>ListadeCurso!C67</f>
        <v>Quinteros</v>
      </c>
      <c r="D68" s="27" t="str">
        <f>ListadeCurso!D67</f>
        <v>Henríquez</v>
      </c>
      <c r="E68" s="27" t="str">
        <f>ListadeCurso!E67</f>
        <v>Esteban Eduardo</v>
      </c>
      <c r="F68" s="27" t="str">
        <f>ListadeCurso!F67</f>
        <v>esteban.quinteros@alumnos.uv.cl</v>
      </c>
      <c r="G68" s="24">
        <v>8.0</v>
      </c>
      <c r="H68" s="24">
        <v>10.0</v>
      </c>
      <c r="I68" s="24">
        <v>0.0</v>
      </c>
      <c r="J68" s="24">
        <v>1.0</v>
      </c>
      <c r="K68" s="24">
        <v>10.0</v>
      </c>
      <c r="L68" s="24">
        <v>15.0</v>
      </c>
      <c r="M68" s="24">
        <v>0.0</v>
      </c>
      <c r="N68" s="24">
        <v>30.0</v>
      </c>
      <c r="O68" s="29">
        <f t="shared" si="1"/>
        <v>74</v>
      </c>
      <c r="P68" s="36">
        <v>0.0</v>
      </c>
      <c r="Q68" s="36">
        <v>0.0</v>
      </c>
      <c r="R68" s="29">
        <f t="shared" si="4"/>
        <v>74</v>
      </c>
      <c r="S68" s="30">
        <f t="shared" si="3"/>
        <v>5.1</v>
      </c>
      <c r="T68" s="24">
        <v>1.0</v>
      </c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</row>
    <row r="69">
      <c r="A69" s="27">
        <f>ListadeCurso!A68</f>
        <v>69</v>
      </c>
      <c r="B69" s="27" t="str">
        <f>ListadeCurso!B66</f>
        <v/>
      </c>
      <c r="C69" s="27" t="str">
        <f>ListadeCurso!C68</f>
        <v>Quinteros</v>
      </c>
      <c r="D69" s="27" t="str">
        <f>ListadeCurso!D68</f>
        <v>Orozco</v>
      </c>
      <c r="E69" s="27" t="str">
        <f>ListadeCurso!E68</f>
        <v>Renata</v>
      </c>
      <c r="F69" s="27" t="str">
        <f>ListadeCurso!F68</f>
        <v>renata.quinteros@alumnos.uv.cl</v>
      </c>
      <c r="G69" s="24">
        <v>8.0</v>
      </c>
      <c r="H69" s="24">
        <v>10.0</v>
      </c>
      <c r="I69" s="24">
        <v>3.0</v>
      </c>
      <c r="J69" s="24">
        <v>5.0</v>
      </c>
      <c r="K69" s="24">
        <v>0.0</v>
      </c>
      <c r="L69" s="24">
        <v>15.0</v>
      </c>
      <c r="M69" s="24">
        <v>5.0</v>
      </c>
      <c r="N69" s="24">
        <v>0.0</v>
      </c>
      <c r="O69" s="29">
        <f t="shared" si="1"/>
        <v>46</v>
      </c>
      <c r="P69" s="36">
        <v>0.0</v>
      </c>
      <c r="Q69" s="36">
        <v>0.0</v>
      </c>
      <c r="R69" s="29">
        <f t="shared" si="4"/>
        <v>46</v>
      </c>
      <c r="S69" s="30">
        <f t="shared" si="3"/>
        <v>3.3</v>
      </c>
      <c r="T69" s="24">
        <v>1.0</v>
      </c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</row>
    <row r="70">
      <c r="A70" s="27">
        <f>ListadeCurso!A69</f>
        <v>70</v>
      </c>
      <c r="B70" s="27" t="str">
        <f>ListadeCurso!B67</f>
        <v/>
      </c>
      <c r="C70" s="27" t="str">
        <f>ListadeCurso!C69</f>
        <v>RETAMALES</v>
      </c>
      <c r="D70" s="27" t="str">
        <f>ListadeCurso!D69</f>
        <v>CASTILLO</v>
      </c>
      <c r="E70" s="27" t="str">
        <f>ListadeCurso!E69</f>
        <v>DIEGO CARLOS</v>
      </c>
      <c r="F70" s="27" t="str">
        <f>ListadeCurso!F69</f>
        <v>diego.retamales@alumnos.uv.cl</v>
      </c>
      <c r="G70" s="24">
        <v>20.0</v>
      </c>
      <c r="H70" s="24">
        <v>10.0</v>
      </c>
      <c r="I70" s="24">
        <v>5.0</v>
      </c>
      <c r="J70" s="24">
        <v>5.0</v>
      </c>
      <c r="K70" s="24">
        <v>10.0</v>
      </c>
      <c r="L70" s="24">
        <v>15.0</v>
      </c>
      <c r="M70" s="24">
        <v>5.0</v>
      </c>
      <c r="N70" s="24">
        <v>30.0</v>
      </c>
      <c r="O70" s="29">
        <f t="shared" si="1"/>
        <v>100</v>
      </c>
      <c r="P70" s="29"/>
      <c r="Q70" s="29"/>
      <c r="R70" s="29">
        <f t="shared" si="4"/>
        <v>100</v>
      </c>
      <c r="S70" s="30">
        <f t="shared" si="3"/>
        <v>7</v>
      </c>
      <c r="T70" s="24">
        <v>1.0</v>
      </c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</row>
    <row r="71">
      <c r="A71" s="27">
        <f>ListadeCurso!A70</f>
        <v>71</v>
      </c>
      <c r="B71" s="27" t="str">
        <f>ListadeCurso!B68</f>
        <v/>
      </c>
      <c r="C71" s="27" t="str">
        <f>ListadeCurso!C70</f>
        <v>riquelme</v>
      </c>
      <c r="D71" s="27" t="str">
        <f>ListadeCurso!D70</f>
        <v>ramirez</v>
      </c>
      <c r="E71" s="27" t="str">
        <f>ListadeCurso!E70</f>
        <v>gabriel ignacio</v>
      </c>
      <c r="F71" s="27" t="str">
        <f>ListadeCurso!F70</f>
        <v>gabriel.riquelme@alumnos.uv.cl</v>
      </c>
      <c r="G71" s="24"/>
      <c r="H71" s="24"/>
      <c r="I71" s="24"/>
      <c r="J71" s="24"/>
      <c r="K71" s="24"/>
      <c r="L71" s="24"/>
      <c r="M71" s="24"/>
      <c r="N71" s="24"/>
      <c r="O71" s="29">
        <f t="shared" si="1"/>
        <v>0</v>
      </c>
      <c r="P71" s="29"/>
      <c r="Q71" s="29"/>
      <c r="R71" s="29">
        <f t="shared" si="4"/>
        <v>0</v>
      </c>
      <c r="S71" s="30">
        <f t="shared" si="3"/>
        <v>1</v>
      </c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</row>
    <row r="72">
      <c r="A72" s="27">
        <f>ListadeCurso!A71</f>
        <v>72</v>
      </c>
      <c r="B72" s="27" t="str">
        <f>ListadeCurso!B69</f>
        <v/>
      </c>
      <c r="C72" s="27" t="str">
        <f>ListadeCurso!C71</f>
        <v>RIVERA</v>
      </c>
      <c r="D72" s="27" t="str">
        <f>ListadeCurso!D71</f>
        <v>PIZARRO</v>
      </c>
      <c r="E72" s="27" t="str">
        <f>ListadeCurso!E71</f>
        <v>JAVIER IGNACIO</v>
      </c>
      <c r="F72" s="27" t="str">
        <f>ListadeCurso!F71</f>
        <v>javier.riverapi@alumnos.uv.cl</v>
      </c>
      <c r="G72" s="24">
        <v>20.0</v>
      </c>
      <c r="H72" s="24">
        <v>10.0</v>
      </c>
      <c r="I72" s="24">
        <v>5.0</v>
      </c>
      <c r="J72" s="24">
        <v>5.0</v>
      </c>
      <c r="K72" s="24">
        <v>4.0</v>
      </c>
      <c r="L72" s="24">
        <v>15.0</v>
      </c>
      <c r="M72" s="24">
        <v>5.0</v>
      </c>
      <c r="N72" s="24">
        <v>20.0</v>
      </c>
      <c r="O72" s="29">
        <f t="shared" si="1"/>
        <v>84</v>
      </c>
      <c r="P72" s="29"/>
      <c r="Q72" s="36">
        <v>1.0</v>
      </c>
      <c r="R72" s="29">
        <f t="shared" si="4"/>
        <v>67.2</v>
      </c>
      <c r="S72" s="30">
        <f t="shared" si="3"/>
        <v>4.5</v>
      </c>
      <c r="T72" s="24">
        <v>1.0</v>
      </c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</row>
    <row r="73">
      <c r="A73" s="27">
        <f>ListadeCurso!A72</f>
        <v>73</v>
      </c>
      <c r="B73" s="27" t="str">
        <f>ListadeCurso!B70</f>
        <v/>
      </c>
      <c r="C73" s="27" t="str">
        <f>ListadeCurso!C72</f>
        <v>ROBLES</v>
      </c>
      <c r="D73" s="27" t="str">
        <f>ListadeCurso!D72</f>
        <v>NAVEAS</v>
      </c>
      <c r="E73" s="27" t="str">
        <f>ListadeCurso!E72</f>
        <v>FELIPE RAÚL</v>
      </c>
      <c r="F73" s="27" t="str">
        <f>ListadeCurso!F72</f>
        <v>felipe.roblesn@alumnos.uv.cl</v>
      </c>
      <c r="G73" s="24">
        <v>8.0</v>
      </c>
      <c r="H73" s="24">
        <v>10.0</v>
      </c>
      <c r="I73" s="24">
        <v>5.0</v>
      </c>
      <c r="J73" s="24">
        <v>5.0</v>
      </c>
      <c r="K73" s="24">
        <v>10.0</v>
      </c>
      <c r="L73" s="24">
        <v>15.0</v>
      </c>
      <c r="M73" s="24">
        <v>5.0</v>
      </c>
      <c r="N73" s="24">
        <v>0.0</v>
      </c>
      <c r="O73" s="29">
        <f t="shared" si="1"/>
        <v>58</v>
      </c>
      <c r="P73" s="36">
        <v>0.0</v>
      </c>
      <c r="Q73" s="36">
        <v>0.0</v>
      </c>
      <c r="R73" s="29">
        <f t="shared" si="4"/>
        <v>58</v>
      </c>
      <c r="S73" s="30">
        <f t="shared" si="3"/>
        <v>3.9</v>
      </c>
      <c r="T73" s="24">
        <v>1.0</v>
      </c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</row>
    <row r="74">
      <c r="A74" s="27">
        <f>ListadeCurso!A73</f>
        <v>74</v>
      </c>
      <c r="B74" s="27" t="str">
        <f>ListadeCurso!B71</f>
        <v/>
      </c>
      <c r="C74" s="27" t="str">
        <f>ListadeCurso!C73</f>
        <v>RODRÍGUEZ</v>
      </c>
      <c r="D74" s="27" t="str">
        <f>ListadeCurso!D73</f>
        <v>CELIS</v>
      </c>
      <c r="E74" s="27" t="str">
        <f>ListadeCurso!E73</f>
        <v>ALEX DANIEL</v>
      </c>
      <c r="F74" s="27" t="str">
        <f>ListadeCurso!F73</f>
        <v>alex.rodriguez@alumnos.uv.cl</v>
      </c>
      <c r="G74" s="24">
        <v>20.0</v>
      </c>
      <c r="H74" s="24">
        <v>3.0</v>
      </c>
      <c r="I74" s="24">
        <v>10.0</v>
      </c>
      <c r="J74" s="24">
        <v>5.0</v>
      </c>
      <c r="K74" s="24">
        <v>10.0</v>
      </c>
      <c r="L74" s="24">
        <v>15.0</v>
      </c>
      <c r="M74" s="24">
        <v>5.0</v>
      </c>
      <c r="N74" s="24">
        <v>30.0</v>
      </c>
      <c r="O74" s="29">
        <f t="shared" si="1"/>
        <v>98</v>
      </c>
      <c r="P74" s="29"/>
      <c r="Q74" s="29"/>
      <c r="R74" s="29">
        <f t="shared" si="4"/>
        <v>98</v>
      </c>
      <c r="S74" s="30">
        <f t="shared" si="3"/>
        <v>6.9</v>
      </c>
      <c r="T74" s="24">
        <v>1.0</v>
      </c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</row>
    <row r="75">
      <c r="A75" s="27">
        <f>ListadeCurso!A74</f>
        <v>75</v>
      </c>
      <c r="B75" s="27" t="str">
        <f>ListadeCurso!B72</f>
        <v/>
      </c>
      <c r="C75" s="27" t="str">
        <f>ListadeCurso!C74</f>
        <v>RODRÍGUEZ</v>
      </c>
      <c r="D75" s="27" t="str">
        <f>ListadeCurso!D74</f>
        <v>PINOCHET</v>
      </c>
      <c r="E75" s="27" t="str">
        <f>ListadeCurso!E74</f>
        <v>IVAN NICOLÁS</v>
      </c>
      <c r="F75" s="27" t="str">
        <f>ListadeCurso!F74</f>
        <v>ivan.rodriguezp@alumnos.uv.cl</v>
      </c>
      <c r="G75" s="24">
        <v>0.0</v>
      </c>
      <c r="H75" s="24">
        <v>0.0</v>
      </c>
      <c r="I75" s="24">
        <v>0.0</v>
      </c>
      <c r="J75" s="24">
        <v>0.0</v>
      </c>
      <c r="K75" s="24">
        <v>0.0</v>
      </c>
      <c r="L75" s="24">
        <v>0.0</v>
      </c>
      <c r="M75" s="24">
        <v>0.0</v>
      </c>
      <c r="N75" s="24">
        <v>0.0</v>
      </c>
      <c r="O75" s="29">
        <f t="shared" si="1"/>
        <v>0</v>
      </c>
      <c r="P75" s="36">
        <v>0.0</v>
      </c>
      <c r="Q75" s="36">
        <v>0.0</v>
      </c>
      <c r="R75" s="29">
        <f t="shared" si="4"/>
        <v>0</v>
      </c>
      <c r="S75" s="30">
        <f t="shared" si="3"/>
        <v>1</v>
      </c>
      <c r="T75" s="24">
        <v>1.0</v>
      </c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</row>
    <row r="76">
      <c r="A76" s="27">
        <f>ListadeCurso!A75</f>
        <v>76</v>
      </c>
      <c r="B76" s="27" t="str">
        <f>ListadeCurso!B73</f>
        <v/>
      </c>
      <c r="C76" s="27" t="str">
        <f>ListadeCurso!C75</f>
        <v>ROJAS</v>
      </c>
      <c r="D76" s="27" t="str">
        <f>ListadeCurso!D75</f>
        <v>REYES</v>
      </c>
      <c r="E76" s="27" t="str">
        <f>ListadeCurso!E75</f>
        <v>LUCAS IGNACIO</v>
      </c>
      <c r="F76" s="27" t="str">
        <f>ListadeCurso!F75</f>
        <v>lucas.rojas@alumnos.uv.cl</v>
      </c>
      <c r="G76" s="24">
        <v>20.0</v>
      </c>
      <c r="H76" s="24">
        <v>10.0</v>
      </c>
      <c r="I76" s="24">
        <v>5.0</v>
      </c>
      <c r="J76" s="24">
        <v>5.0</v>
      </c>
      <c r="K76" s="24">
        <v>10.0</v>
      </c>
      <c r="L76" s="24">
        <v>15.0</v>
      </c>
      <c r="M76" s="24">
        <v>5.0</v>
      </c>
      <c r="N76" s="24">
        <v>30.0</v>
      </c>
      <c r="O76" s="29">
        <f t="shared" si="1"/>
        <v>100</v>
      </c>
      <c r="P76" s="29"/>
      <c r="Q76" s="29"/>
      <c r="R76" s="29">
        <f t="shared" si="4"/>
        <v>100</v>
      </c>
      <c r="S76" s="30">
        <f t="shared" si="3"/>
        <v>7</v>
      </c>
      <c r="T76" s="24">
        <v>1.0</v>
      </c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</row>
    <row r="77">
      <c r="A77" s="27">
        <f>ListadeCurso!A76</f>
        <v>77</v>
      </c>
      <c r="B77" s="27" t="str">
        <f>ListadeCurso!B74</f>
        <v/>
      </c>
      <c r="C77" s="27" t="str">
        <f>ListadeCurso!C76</f>
        <v>ROZAS</v>
      </c>
      <c r="D77" s="27" t="str">
        <f>ListadeCurso!D76</f>
        <v>RIFO</v>
      </c>
      <c r="E77" s="27" t="str">
        <f>ListadeCurso!E76</f>
        <v>MAXIMILIANO FELIPE</v>
      </c>
      <c r="F77" s="27" t="str">
        <f>ListadeCurso!F76</f>
        <v>maximiliano.rozas@alumnos.uv.cl</v>
      </c>
      <c r="G77" s="24">
        <v>20.0</v>
      </c>
      <c r="H77" s="24">
        <v>10.0</v>
      </c>
      <c r="I77" s="24">
        <v>5.0</v>
      </c>
      <c r="J77" s="24">
        <v>5.0</v>
      </c>
      <c r="K77" s="24">
        <v>10.0</v>
      </c>
      <c r="L77" s="24">
        <v>15.0</v>
      </c>
      <c r="M77" s="24">
        <v>0.0</v>
      </c>
      <c r="N77" s="24">
        <v>30.0</v>
      </c>
      <c r="O77" s="29">
        <f t="shared" si="1"/>
        <v>95</v>
      </c>
      <c r="P77" s="36">
        <v>0.0</v>
      </c>
      <c r="Q77" s="36">
        <v>0.0</v>
      </c>
      <c r="R77" s="29">
        <f t="shared" si="4"/>
        <v>95</v>
      </c>
      <c r="S77" s="30">
        <f t="shared" si="3"/>
        <v>6.6</v>
      </c>
      <c r="T77" s="24">
        <v>1.0</v>
      </c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</row>
    <row r="78">
      <c r="A78" s="27">
        <f>ListadeCurso!A77</f>
        <v>78</v>
      </c>
      <c r="B78" s="27" t="str">
        <f>ListadeCurso!B75</f>
        <v/>
      </c>
      <c r="C78" s="27" t="str">
        <f>ListadeCurso!C77</f>
        <v>RUBIO</v>
      </c>
      <c r="D78" s="27" t="str">
        <f>ListadeCurso!D77</f>
        <v>YUEN</v>
      </c>
      <c r="E78" s="27" t="str">
        <f>ListadeCurso!E77</f>
        <v>NICOLÁS</v>
      </c>
      <c r="F78" s="27" t="str">
        <f>ListadeCurso!F77</f>
        <v>nicolas.rubio@alumnos.uv.cl</v>
      </c>
      <c r="G78" s="24">
        <v>8.0</v>
      </c>
      <c r="H78" s="24">
        <v>3.0</v>
      </c>
      <c r="I78" s="24">
        <v>5.0</v>
      </c>
      <c r="J78" s="24">
        <v>1.0</v>
      </c>
      <c r="K78" s="24">
        <v>4.0</v>
      </c>
      <c r="L78" s="24">
        <v>0.0</v>
      </c>
      <c r="M78" s="24">
        <v>0.0</v>
      </c>
      <c r="N78" s="24">
        <v>0.0</v>
      </c>
      <c r="O78" s="29">
        <f t="shared" si="1"/>
        <v>21</v>
      </c>
      <c r="P78" s="36">
        <v>0.0</v>
      </c>
      <c r="Q78" s="36">
        <v>0.0</v>
      </c>
      <c r="R78" s="29">
        <f t="shared" si="4"/>
        <v>21</v>
      </c>
      <c r="S78" s="30">
        <f t="shared" si="3"/>
        <v>2.1</v>
      </c>
      <c r="T78" s="24">
        <v>1.0</v>
      </c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</row>
    <row r="79">
      <c r="A79" s="27">
        <f>ListadeCurso!A78</f>
        <v>79</v>
      </c>
      <c r="B79" s="27" t="str">
        <f>ListadeCurso!B76</f>
        <v/>
      </c>
      <c r="C79" s="27" t="str">
        <f>ListadeCurso!C78</f>
        <v>SANCES</v>
      </c>
      <c r="D79" s="27" t="str">
        <f>ListadeCurso!D78</f>
        <v>NÚÑEZ</v>
      </c>
      <c r="E79" s="27" t="str">
        <f>ListadeCurso!E78</f>
        <v>RODRIGO IGNACIO</v>
      </c>
      <c r="F79" s="27" t="str">
        <f>ListadeCurso!F78</f>
        <v>rodrigo.sances@alumnos.uv.cl</v>
      </c>
      <c r="G79" s="24">
        <v>8.0</v>
      </c>
      <c r="H79" s="24">
        <v>10.0</v>
      </c>
      <c r="I79" s="24">
        <v>5.0</v>
      </c>
      <c r="J79" s="24">
        <v>5.0</v>
      </c>
      <c r="K79" s="24">
        <v>15.0</v>
      </c>
      <c r="L79" s="24">
        <v>15.0</v>
      </c>
      <c r="M79" s="24">
        <v>5.0</v>
      </c>
      <c r="N79" s="24">
        <v>30.0</v>
      </c>
      <c r="O79" s="29">
        <f t="shared" si="1"/>
        <v>93</v>
      </c>
      <c r="P79" s="29"/>
      <c r="Q79" s="29"/>
      <c r="R79" s="29">
        <f t="shared" si="4"/>
        <v>93</v>
      </c>
      <c r="S79" s="30">
        <f t="shared" si="3"/>
        <v>6.5</v>
      </c>
      <c r="T79" s="24">
        <v>1.0</v>
      </c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</row>
    <row r="80">
      <c r="A80" s="27">
        <f>ListadeCurso!A79</f>
        <v>80</v>
      </c>
      <c r="B80" s="27" t="str">
        <f>ListadeCurso!B77</f>
        <v/>
      </c>
      <c r="C80" s="27" t="str">
        <f>ListadeCurso!C79</f>
        <v>SIERRA</v>
      </c>
      <c r="D80" s="27" t="str">
        <f>ListadeCurso!D79</f>
        <v>AROS</v>
      </c>
      <c r="E80" s="27" t="str">
        <f>ListadeCurso!E79</f>
        <v>DAMIÁN IGNACIO</v>
      </c>
      <c r="F80" s="27" t="str">
        <f>ListadeCurso!F79</f>
        <v>damian.sierra@alumnos.uv.cl</v>
      </c>
      <c r="G80" s="24">
        <v>10.0</v>
      </c>
      <c r="H80" s="24">
        <v>5.0</v>
      </c>
      <c r="I80" s="24">
        <v>5.0</v>
      </c>
      <c r="J80" s="24">
        <v>10.0</v>
      </c>
      <c r="K80" s="24">
        <v>15.0</v>
      </c>
      <c r="L80" s="24">
        <v>5.0</v>
      </c>
      <c r="M80" s="24">
        <v>0.0</v>
      </c>
      <c r="N80" s="24">
        <v>30.0</v>
      </c>
      <c r="O80" s="29">
        <f t="shared" si="1"/>
        <v>80</v>
      </c>
      <c r="P80" s="29"/>
      <c r="Q80" s="29"/>
      <c r="R80" s="29">
        <f t="shared" si="4"/>
        <v>80</v>
      </c>
      <c r="S80" s="30">
        <f t="shared" si="3"/>
        <v>5.5</v>
      </c>
      <c r="T80" s="24">
        <v>1.0</v>
      </c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</row>
    <row r="81">
      <c r="A81" s="27">
        <f>ListadeCurso!A80</f>
        <v>81</v>
      </c>
      <c r="B81" s="27" t="str">
        <f>ListadeCurso!B78</f>
        <v/>
      </c>
      <c r="C81" s="27" t="str">
        <f>ListadeCurso!C80</f>
        <v>Silva</v>
      </c>
      <c r="D81" s="27" t="str">
        <f>ListadeCurso!D80</f>
        <v>Pimentel</v>
      </c>
      <c r="E81" s="27" t="str">
        <f>ListadeCurso!E80</f>
        <v>Ricardo Andrey</v>
      </c>
      <c r="F81" s="27" t="str">
        <f>ListadeCurso!F80</f>
        <v>ricardo.silvap@alumnos.uv.cl</v>
      </c>
      <c r="G81" s="24">
        <v>20.0</v>
      </c>
      <c r="H81" s="24">
        <v>10.0</v>
      </c>
      <c r="I81" s="24">
        <v>5.0</v>
      </c>
      <c r="J81" s="24">
        <v>5.0</v>
      </c>
      <c r="K81" s="24">
        <v>10.0</v>
      </c>
      <c r="L81" s="24">
        <v>15.0</v>
      </c>
      <c r="M81" s="24">
        <v>5.0</v>
      </c>
      <c r="N81" s="24">
        <v>30.0</v>
      </c>
      <c r="O81" s="29">
        <f t="shared" si="1"/>
        <v>100</v>
      </c>
      <c r="P81" s="29"/>
      <c r="Q81" s="29"/>
      <c r="R81" s="29">
        <f t="shared" si="4"/>
        <v>100</v>
      </c>
      <c r="S81" s="30">
        <f t="shared" si="3"/>
        <v>7</v>
      </c>
      <c r="T81" s="24">
        <v>1.0</v>
      </c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</row>
    <row r="82">
      <c r="A82" s="27">
        <f>ListadeCurso!A81</f>
        <v>82</v>
      </c>
      <c r="B82" s="27" t="str">
        <f>ListadeCurso!B79</f>
        <v/>
      </c>
      <c r="C82" s="27" t="str">
        <f>ListadeCurso!C81</f>
        <v>SOTO</v>
      </c>
      <c r="D82" s="27" t="str">
        <f>ListadeCurso!D81</f>
        <v>CARVAJAL</v>
      </c>
      <c r="E82" s="27" t="str">
        <f>ListadeCurso!E81</f>
        <v>CRISTÓBAL JAVIER</v>
      </c>
      <c r="F82" s="27" t="str">
        <f>ListadeCurso!F81</f>
        <v>cristobal.sotoca@alumnos.uv.cl</v>
      </c>
      <c r="G82" s="24">
        <v>20.0</v>
      </c>
      <c r="H82" s="24">
        <v>10.0</v>
      </c>
      <c r="I82" s="24">
        <v>5.0</v>
      </c>
      <c r="J82" s="24">
        <v>5.0</v>
      </c>
      <c r="K82" s="24">
        <v>10.0</v>
      </c>
      <c r="L82" s="24">
        <v>15.0</v>
      </c>
      <c r="M82" s="24">
        <v>0.0</v>
      </c>
      <c r="N82" s="24">
        <v>30.0</v>
      </c>
      <c r="O82" s="29">
        <f t="shared" si="1"/>
        <v>95</v>
      </c>
      <c r="P82" s="36">
        <v>0.0</v>
      </c>
      <c r="Q82" s="36">
        <v>0.0</v>
      </c>
      <c r="R82" s="29">
        <f t="shared" si="4"/>
        <v>95</v>
      </c>
      <c r="S82" s="30">
        <f t="shared" si="3"/>
        <v>6.6</v>
      </c>
      <c r="T82" s="24">
        <v>1.0</v>
      </c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</row>
    <row r="83">
      <c r="A83" s="27">
        <f>ListadeCurso!A82</f>
        <v>83</v>
      </c>
      <c r="B83" s="27" t="str">
        <f>ListadeCurso!B80</f>
        <v/>
      </c>
      <c r="C83" s="27" t="str">
        <f>ListadeCurso!C82</f>
        <v>tapia</v>
      </c>
      <c r="D83" s="27" t="str">
        <f>ListadeCurso!D82</f>
        <v>gallardo</v>
      </c>
      <c r="E83" s="27" t="str">
        <f>ListadeCurso!E82</f>
        <v>nicolas alexander</v>
      </c>
      <c r="F83" s="27" t="str">
        <f>ListadeCurso!F82</f>
        <v>nicolas.tapiaga@alumnos.uv.cl</v>
      </c>
      <c r="G83" s="24">
        <v>20.0</v>
      </c>
      <c r="H83" s="24">
        <v>10.0</v>
      </c>
      <c r="I83" s="24">
        <v>5.0</v>
      </c>
      <c r="J83" s="24">
        <v>5.0</v>
      </c>
      <c r="K83" s="24">
        <v>10.0</v>
      </c>
      <c r="L83" s="24">
        <v>15.0</v>
      </c>
      <c r="M83" s="24">
        <v>5.0</v>
      </c>
      <c r="N83" s="24">
        <v>0.0</v>
      </c>
      <c r="O83" s="29">
        <f t="shared" si="1"/>
        <v>70</v>
      </c>
      <c r="P83" s="29"/>
      <c r="Q83" s="29"/>
      <c r="R83" s="29">
        <f t="shared" si="4"/>
        <v>70</v>
      </c>
      <c r="S83" s="30">
        <f t="shared" si="3"/>
        <v>4.8</v>
      </c>
      <c r="T83" s="24">
        <v>1.0</v>
      </c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</row>
    <row r="84">
      <c r="A84" s="27">
        <f>ListadeCurso!A83</f>
        <v>84</v>
      </c>
      <c r="B84" s="27" t="str">
        <f>ListadeCurso!B81</f>
        <v/>
      </c>
      <c r="C84" s="27" t="str">
        <f>ListadeCurso!C83</f>
        <v>TOLEDO</v>
      </c>
      <c r="D84" s="27" t="str">
        <f>ListadeCurso!D83</f>
        <v>ASTUDILLO</v>
      </c>
      <c r="E84" s="27" t="str">
        <f>ListadeCurso!E83</f>
        <v>AMALIA CATALINA</v>
      </c>
      <c r="F84" s="27" t="str">
        <f>ListadeCurso!F83</f>
        <v>amalia.toledo@alumnos.uv.cl</v>
      </c>
      <c r="G84" s="24">
        <v>20.0</v>
      </c>
      <c r="H84" s="24">
        <v>10.0</v>
      </c>
      <c r="I84" s="24">
        <v>5.0</v>
      </c>
      <c r="J84" s="24">
        <v>5.0</v>
      </c>
      <c r="K84" s="24">
        <v>4.0</v>
      </c>
      <c r="L84" s="24">
        <v>15.0</v>
      </c>
      <c r="M84" s="24">
        <v>5.0</v>
      </c>
      <c r="N84" s="24">
        <v>30.0</v>
      </c>
      <c r="O84" s="29">
        <f t="shared" si="1"/>
        <v>94</v>
      </c>
      <c r="P84" s="36">
        <v>0.0</v>
      </c>
      <c r="Q84" s="36">
        <v>0.0</v>
      </c>
      <c r="R84" s="29">
        <f t="shared" si="4"/>
        <v>94</v>
      </c>
      <c r="S84" s="30">
        <f t="shared" si="3"/>
        <v>6.6</v>
      </c>
      <c r="T84" s="24">
        <v>1.0</v>
      </c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</row>
    <row r="85">
      <c r="A85" s="27">
        <f>ListadeCurso!A84</f>
        <v>85</v>
      </c>
      <c r="B85" s="27" t="str">
        <f>ListadeCurso!B82</f>
        <v/>
      </c>
      <c r="C85" s="27" t="str">
        <f>ListadeCurso!C84</f>
        <v>TOLEDO</v>
      </c>
      <c r="D85" s="27" t="str">
        <f>ListadeCurso!D84</f>
        <v>CISTERNAS</v>
      </c>
      <c r="E85" s="27" t="str">
        <f>ListadeCurso!E84</f>
        <v>ALAN NICOLÁS</v>
      </c>
      <c r="F85" s="27" t="str">
        <f>ListadeCurso!F84</f>
        <v>alan.toledo@alumnos.uv.cl</v>
      </c>
      <c r="G85" s="24"/>
      <c r="H85" s="24"/>
      <c r="I85" s="24"/>
      <c r="J85" s="24"/>
      <c r="K85" s="24"/>
      <c r="L85" s="24"/>
      <c r="M85" s="24"/>
      <c r="N85" s="24"/>
      <c r="O85" s="29">
        <f t="shared" si="1"/>
        <v>0</v>
      </c>
      <c r="P85" s="29"/>
      <c r="Q85" s="29"/>
      <c r="R85" s="29">
        <f t="shared" si="4"/>
        <v>0</v>
      </c>
      <c r="S85" s="30">
        <f t="shared" si="3"/>
        <v>1</v>
      </c>
      <c r="T85" s="24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</row>
    <row r="86">
      <c r="A86" s="27">
        <f>ListadeCurso!A85</f>
        <v>86</v>
      </c>
      <c r="B86" s="27" t="str">
        <f>ListadeCurso!B83</f>
        <v/>
      </c>
      <c r="C86" s="27" t="str">
        <f>ListadeCurso!C85</f>
        <v>Torres</v>
      </c>
      <c r="D86" s="27" t="str">
        <f>ListadeCurso!D85</f>
        <v>Bello</v>
      </c>
      <c r="E86" s="27" t="str">
        <f>ListadeCurso!E85</f>
        <v>Brandon Andres</v>
      </c>
      <c r="F86" s="27" t="str">
        <f>ListadeCurso!F85</f>
        <v>brandon.torres@alumnos.uv.cl</v>
      </c>
      <c r="G86" s="24">
        <v>0.0</v>
      </c>
      <c r="H86" s="24">
        <v>10.0</v>
      </c>
      <c r="I86" s="24">
        <v>5.0</v>
      </c>
      <c r="J86" s="24">
        <v>5.0</v>
      </c>
      <c r="K86" s="24">
        <v>10.0</v>
      </c>
      <c r="L86" s="24">
        <v>15.0</v>
      </c>
      <c r="M86" s="24">
        <v>5.0</v>
      </c>
      <c r="N86" s="24">
        <v>0.0</v>
      </c>
      <c r="O86" s="29">
        <f t="shared" si="1"/>
        <v>50</v>
      </c>
      <c r="P86" s="36">
        <v>0.0</v>
      </c>
      <c r="Q86" s="36">
        <v>1.0</v>
      </c>
      <c r="R86" s="29">
        <f t="shared" si="4"/>
        <v>40</v>
      </c>
      <c r="S86" s="30">
        <f t="shared" si="3"/>
        <v>3</v>
      </c>
      <c r="T86" s="24">
        <v>1.0</v>
      </c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</row>
    <row r="87">
      <c r="A87" s="27">
        <f>ListadeCurso!A86</f>
        <v>87</v>
      </c>
      <c r="B87" s="27" t="str">
        <f>ListadeCurso!B84</f>
        <v/>
      </c>
      <c r="C87" s="27" t="str">
        <f>ListadeCurso!C86</f>
        <v>TORRES</v>
      </c>
      <c r="D87" s="27" t="str">
        <f>ListadeCurso!D86</f>
        <v>DÍAZ</v>
      </c>
      <c r="E87" s="27" t="str">
        <f>ListadeCurso!E86</f>
        <v>MATÍAS IGNACIO</v>
      </c>
      <c r="F87" s="27" t="str">
        <f>ListadeCurso!F86</f>
        <v>matias.torresd@alumnos.uv.cl</v>
      </c>
      <c r="G87" s="24">
        <v>20.0</v>
      </c>
      <c r="H87" s="24">
        <v>0.0</v>
      </c>
      <c r="I87" s="24">
        <v>3.0</v>
      </c>
      <c r="J87" s="24">
        <v>3.0</v>
      </c>
      <c r="K87" s="24">
        <v>4.0</v>
      </c>
      <c r="L87" s="24">
        <v>15.0</v>
      </c>
      <c r="M87" s="24">
        <v>5.0</v>
      </c>
      <c r="N87" s="24">
        <v>0.0</v>
      </c>
      <c r="O87" s="29">
        <f t="shared" si="1"/>
        <v>50</v>
      </c>
      <c r="P87" s="36">
        <v>0.0</v>
      </c>
      <c r="Q87" s="36">
        <v>0.0</v>
      </c>
      <c r="R87" s="29">
        <f t="shared" si="4"/>
        <v>50</v>
      </c>
      <c r="S87" s="30">
        <f t="shared" si="3"/>
        <v>3.5</v>
      </c>
      <c r="T87" s="24">
        <v>1.0</v>
      </c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</row>
    <row r="88">
      <c r="A88" s="27">
        <f>ListadeCurso!A87</f>
        <v>88</v>
      </c>
      <c r="B88" s="27" t="str">
        <f>ListadeCurso!B85</f>
        <v/>
      </c>
      <c r="C88" s="27" t="str">
        <f>ListadeCurso!C87</f>
        <v>URIBE</v>
      </c>
      <c r="D88" s="27" t="str">
        <f>ListadeCurso!D87</f>
        <v>MIRANDA</v>
      </c>
      <c r="E88" s="27" t="str">
        <f>ListadeCurso!E87</f>
        <v>LORENA PAOLA</v>
      </c>
      <c r="F88" s="27" t="str">
        <f>ListadeCurso!F87</f>
        <v>lorena.uribe@alumnos.uv.cl</v>
      </c>
      <c r="G88" s="24">
        <v>20.0</v>
      </c>
      <c r="H88" s="24">
        <v>10.0</v>
      </c>
      <c r="I88" s="24">
        <v>5.0</v>
      </c>
      <c r="J88" s="24">
        <v>5.0</v>
      </c>
      <c r="K88" s="24">
        <v>10.0</v>
      </c>
      <c r="L88" s="24">
        <v>15.0</v>
      </c>
      <c r="M88" s="24">
        <v>0.0</v>
      </c>
      <c r="N88" s="24">
        <v>0.0</v>
      </c>
      <c r="O88" s="29">
        <f t="shared" si="1"/>
        <v>65</v>
      </c>
      <c r="P88" s="29"/>
      <c r="Q88" s="29"/>
      <c r="R88" s="29">
        <f t="shared" si="4"/>
        <v>65</v>
      </c>
      <c r="S88" s="30">
        <f t="shared" si="3"/>
        <v>4.4</v>
      </c>
      <c r="T88" s="24">
        <v>1.0</v>
      </c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</row>
    <row r="89">
      <c r="A89" s="27">
        <f>ListadeCurso!A88</f>
        <v>89</v>
      </c>
      <c r="B89" s="27" t="str">
        <f>ListadeCurso!B86</f>
        <v/>
      </c>
      <c r="C89" s="27" t="str">
        <f>ListadeCurso!C88</f>
        <v>VALENZUELA</v>
      </c>
      <c r="D89" s="27" t="str">
        <f>ListadeCurso!D88</f>
        <v>PARADA</v>
      </c>
      <c r="E89" s="27" t="str">
        <f>ListadeCurso!E88</f>
        <v>DIEGO FRANCISCO</v>
      </c>
      <c r="F89" s="27" t="str">
        <f>ListadeCurso!F88</f>
        <v>diego.valenzuelap@alumnos.uv.cl</v>
      </c>
      <c r="G89" s="24">
        <v>20.0</v>
      </c>
      <c r="H89" s="24">
        <v>10.0</v>
      </c>
      <c r="I89" s="24">
        <v>3.0</v>
      </c>
      <c r="J89" s="24">
        <v>5.0</v>
      </c>
      <c r="K89" s="24">
        <v>10.0</v>
      </c>
      <c r="L89" s="24">
        <v>15.0</v>
      </c>
      <c r="M89" s="24">
        <v>5.0</v>
      </c>
      <c r="N89" s="24">
        <v>30.0</v>
      </c>
      <c r="O89" s="29">
        <f t="shared" si="1"/>
        <v>98</v>
      </c>
      <c r="P89" s="36">
        <v>0.0</v>
      </c>
      <c r="Q89" s="36">
        <v>0.0</v>
      </c>
      <c r="R89" s="29">
        <f t="shared" si="4"/>
        <v>98</v>
      </c>
      <c r="S89" s="30">
        <f t="shared" si="3"/>
        <v>6.9</v>
      </c>
      <c r="T89" s="24">
        <v>1.0</v>
      </c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</row>
    <row r="90">
      <c r="A90" s="27">
        <f>ListadeCurso!A89</f>
        <v>90</v>
      </c>
      <c r="B90" s="27" t="str">
        <f>ListadeCurso!B87</f>
        <v/>
      </c>
      <c r="C90" s="27" t="str">
        <f>ListadeCurso!C89</f>
        <v>VÁSQUEZ</v>
      </c>
      <c r="D90" s="27" t="str">
        <f>ListadeCurso!D89</f>
        <v>MEDEL</v>
      </c>
      <c r="E90" s="27" t="str">
        <f>ListadeCurso!E89</f>
        <v>MARTÍN JESÚS</v>
      </c>
      <c r="F90" s="27" t="str">
        <f>ListadeCurso!F89</f>
        <v>martin.vasquezm@alumnos.uv.cl</v>
      </c>
      <c r="G90" s="24">
        <v>10.0</v>
      </c>
      <c r="H90" s="24">
        <v>5.0</v>
      </c>
      <c r="I90" s="24">
        <v>1.0</v>
      </c>
      <c r="J90" s="24">
        <v>4.0</v>
      </c>
      <c r="K90" s="24">
        <v>0.0</v>
      </c>
      <c r="L90" s="24">
        <v>15.0</v>
      </c>
      <c r="M90" s="24">
        <v>5.0</v>
      </c>
      <c r="N90" s="24">
        <v>30.0</v>
      </c>
      <c r="O90" s="29">
        <f t="shared" si="1"/>
        <v>70</v>
      </c>
      <c r="P90" s="29"/>
      <c r="Q90" s="29"/>
      <c r="R90" s="29">
        <f t="shared" si="4"/>
        <v>70</v>
      </c>
      <c r="S90" s="30">
        <f t="shared" si="3"/>
        <v>4.8</v>
      </c>
      <c r="T90" s="24">
        <v>1.0</v>
      </c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</row>
    <row r="91">
      <c r="A91" s="27">
        <f>ListadeCurso!A90</f>
        <v>91</v>
      </c>
      <c r="B91" s="27" t="str">
        <f>ListadeCurso!B88</f>
        <v/>
      </c>
      <c r="C91" s="27" t="str">
        <f>ListadeCurso!C90</f>
        <v>VÁSQUEZ</v>
      </c>
      <c r="D91" s="27" t="str">
        <f>ListadeCurso!D90</f>
        <v>REYES</v>
      </c>
      <c r="E91" s="27" t="str">
        <f>ListadeCurso!E90</f>
        <v>PABLO MANUEL</v>
      </c>
      <c r="F91" s="27" t="str">
        <f>ListadeCurso!F90</f>
        <v>pablo.vasquezr@alumnos.uv.cl</v>
      </c>
      <c r="G91" s="24">
        <v>20.0</v>
      </c>
      <c r="H91" s="24">
        <v>10.0</v>
      </c>
      <c r="I91" s="24">
        <v>0.0</v>
      </c>
      <c r="J91" s="24">
        <v>5.0</v>
      </c>
      <c r="K91" s="24">
        <v>10.0</v>
      </c>
      <c r="L91" s="24">
        <v>15.0</v>
      </c>
      <c r="M91" s="24">
        <v>0.0</v>
      </c>
      <c r="N91" s="24">
        <v>0.0</v>
      </c>
      <c r="O91" s="29">
        <f t="shared" si="1"/>
        <v>60</v>
      </c>
      <c r="P91" s="36">
        <v>0.0</v>
      </c>
      <c r="Q91" s="36">
        <v>0.0</v>
      </c>
      <c r="R91" s="29">
        <f t="shared" si="4"/>
        <v>60</v>
      </c>
      <c r="S91" s="30">
        <f t="shared" si="3"/>
        <v>4</v>
      </c>
      <c r="T91" s="24">
        <v>1.0</v>
      </c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</row>
    <row r="92">
      <c r="A92" s="27">
        <f>ListadeCurso!A91</f>
        <v>92</v>
      </c>
      <c r="B92" s="27" t="str">
        <f>ListadeCurso!B89</f>
        <v/>
      </c>
      <c r="C92" s="27" t="str">
        <f>ListadeCurso!C91</f>
        <v>VENEGAS</v>
      </c>
      <c r="D92" s="27" t="str">
        <f>ListadeCurso!D91</f>
        <v>ASTORGA</v>
      </c>
      <c r="E92" s="27" t="str">
        <f>ListadeCurso!E91</f>
        <v>ALONSO EDUARDO</v>
      </c>
      <c r="F92" s="27" t="str">
        <f>ListadeCurso!F91</f>
        <v>alonso.venegas@alumnos.uv.cl</v>
      </c>
      <c r="G92" s="24">
        <v>20.0</v>
      </c>
      <c r="H92" s="24">
        <v>10.0</v>
      </c>
      <c r="I92" s="24">
        <v>5.0</v>
      </c>
      <c r="J92" s="24">
        <v>5.0</v>
      </c>
      <c r="K92" s="24">
        <v>10.0</v>
      </c>
      <c r="L92" s="24">
        <v>15.0</v>
      </c>
      <c r="M92" s="24">
        <v>0.0</v>
      </c>
      <c r="N92" s="24">
        <v>30.0</v>
      </c>
      <c r="O92" s="29">
        <f t="shared" si="1"/>
        <v>95</v>
      </c>
      <c r="P92" s="36">
        <v>0.0</v>
      </c>
      <c r="Q92" s="36">
        <v>0.0</v>
      </c>
      <c r="R92" s="29">
        <f t="shared" si="4"/>
        <v>95</v>
      </c>
      <c r="S92" s="30">
        <f t="shared" si="3"/>
        <v>6.6</v>
      </c>
      <c r="T92" s="24">
        <v>1.0</v>
      </c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</row>
    <row r="93">
      <c r="A93" s="27">
        <f>ListadeCurso!A92</f>
        <v>93</v>
      </c>
      <c r="B93" s="27" t="str">
        <f>ListadeCurso!B90</f>
        <v/>
      </c>
      <c r="C93" s="27" t="str">
        <f>ListadeCurso!C92</f>
        <v>VERA</v>
      </c>
      <c r="D93" s="27" t="str">
        <f>ListadeCurso!D92</f>
        <v>SEPÚLVEDA</v>
      </c>
      <c r="E93" s="27" t="str">
        <f>ListadeCurso!E92</f>
        <v>ALONSO ALEJANDRO</v>
      </c>
      <c r="F93" s="27" t="str">
        <f>ListadeCurso!F92</f>
        <v>alonso.vera@alumnos.uv.cl</v>
      </c>
      <c r="G93" s="24">
        <v>20.0</v>
      </c>
      <c r="H93" s="24">
        <v>10.0</v>
      </c>
      <c r="I93" s="24">
        <v>3.0</v>
      </c>
      <c r="J93" s="24">
        <v>5.0</v>
      </c>
      <c r="K93" s="24">
        <v>10.0</v>
      </c>
      <c r="L93" s="24">
        <v>15.0</v>
      </c>
      <c r="M93" s="24">
        <v>0.0</v>
      </c>
      <c r="N93" s="24">
        <v>30.0</v>
      </c>
      <c r="O93" s="29">
        <f t="shared" si="1"/>
        <v>93</v>
      </c>
      <c r="P93" s="36">
        <v>0.0</v>
      </c>
      <c r="Q93" s="36">
        <v>0.0</v>
      </c>
      <c r="R93" s="29">
        <f t="shared" si="4"/>
        <v>93</v>
      </c>
      <c r="S93" s="30">
        <f t="shared" si="3"/>
        <v>6.5</v>
      </c>
      <c r="T93" s="24">
        <v>1.0</v>
      </c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</row>
    <row r="94">
      <c r="A94" s="27">
        <f>ListadeCurso!A93</f>
        <v>94</v>
      </c>
      <c r="B94" s="27" t="str">
        <f>ListadeCurso!B91</f>
        <v/>
      </c>
      <c r="C94" s="27" t="str">
        <f>ListadeCurso!C93</f>
        <v>VILLAGRÁN</v>
      </c>
      <c r="D94" s="27" t="str">
        <f>ListadeCurso!D93</f>
        <v>MADRID</v>
      </c>
      <c r="E94" s="27" t="str">
        <f>ListadeCurso!E93</f>
        <v>FRANCISCO ALEJANDRO</v>
      </c>
      <c r="F94" s="27" t="str">
        <f>ListadeCurso!F93</f>
        <v>francisco.villagran@alumnos.uv.cl</v>
      </c>
      <c r="G94" s="24">
        <v>0.0</v>
      </c>
      <c r="H94" s="24">
        <v>10.0</v>
      </c>
      <c r="I94" s="24">
        <v>5.0</v>
      </c>
      <c r="J94" s="24">
        <v>0.0</v>
      </c>
      <c r="K94" s="24">
        <v>0.0</v>
      </c>
      <c r="L94" s="24">
        <v>15.0</v>
      </c>
      <c r="M94" s="24">
        <v>5.0</v>
      </c>
      <c r="N94" s="24">
        <v>30.0</v>
      </c>
      <c r="O94" s="29">
        <f t="shared" si="1"/>
        <v>65</v>
      </c>
      <c r="P94" s="36">
        <v>1.0</v>
      </c>
      <c r="Q94" s="36">
        <v>1.0</v>
      </c>
      <c r="R94" s="29">
        <f t="shared" si="4"/>
        <v>39</v>
      </c>
      <c r="S94" s="30">
        <f t="shared" si="3"/>
        <v>3</v>
      </c>
      <c r="T94" s="24">
        <v>1.0</v>
      </c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</row>
    <row r="95">
      <c r="A95" s="27">
        <f>ListadeCurso!A94</f>
        <v>95</v>
      </c>
      <c r="B95" s="27" t="str">
        <f>ListadeCurso!B92</f>
        <v/>
      </c>
      <c r="C95" s="27" t="str">
        <f>ListadeCurso!C94</f>
        <v>VILLALOBOS</v>
      </c>
      <c r="D95" s="27" t="str">
        <f>ListadeCurso!D94</f>
        <v>ESPINOZA</v>
      </c>
      <c r="E95" s="27" t="str">
        <f>ListadeCurso!E94</f>
        <v>BRANDON ALEJANDRO</v>
      </c>
      <c r="F95" s="27" t="str">
        <f>ListadeCurso!F94</f>
        <v>brandon.villalobos@alumnos.uv.cl</v>
      </c>
      <c r="G95" s="24">
        <v>8.0</v>
      </c>
      <c r="H95" s="24">
        <v>10.0</v>
      </c>
      <c r="I95" s="24">
        <v>5.0</v>
      </c>
      <c r="J95" s="24">
        <v>5.0</v>
      </c>
      <c r="K95" s="24">
        <v>10.0</v>
      </c>
      <c r="L95" s="24">
        <v>15.0</v>
      </c>
      <c r="M95" s="24">
        <v>0.0</v>
      </c>
      <c r="N95" s="24">
        <v>0.0</v>
      </c>
      <c r="O95" s="29">
        <f t="shared" si="1"/>
        <v>53</v>
      </c>
      <c r="P95" s="29"/>
      <c r="Q95" s="29"/>
      <c r="R95" s="29">
        <f t="shared" si="4"/>
        <v>53</v>
      </c>
      <c r="S95" s="30">
        <f t="shared" si="3"/>
        <v>3.7</v>
      </c>
      <c r="T95" s="24">
        <v>1.0</v>
      </c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</row>
    <row r="96">
      <c r="A96" s="27">
        <f>ListadeCurso!A95</f>
        <v>96</v>
      </c>
      <c r="B96" s="27" t="str">
        <f>ListadeCurso!B93</f>
        <v/>
      </c>
      <c r="C96" s="27" t="str">
        <f>ListadeCurso!C95</f>
        <v>VIVAR</v>
      </c>
      <c r="D96" s="27" t="str">
        <f>ListadeCurso!D95</f>
        <v>GUZMÁN</v>
      </c>
      <c r="E96" s="27" t="str">
        <f>ListadeCurso!E95</f>
        <v>JOYCE DANAE</v>
      </c>
      <c r="F96" s="27" t="str">
        <f>ListadeCurso!F95</f>
        <v>joyce.vivar@alumnos.uv.cl</v>
      </c>
      <c r="G96" s="24">
        <v>20.0</v>
      </c>
      <c r="H96" s="24">
        <v>10.0</v>
      </c>
      <c r="I96" s="24">
        <v>5.0</v>
      </c>
      <c r="J96" s="24">
        <v>5.0</v>
      </c>
      <c r="K96" s="24">
        <v>10.0</v>
      </c>
      <c r="L96" s="24">
        <v>15.0</v>
      </c>
      <c r="M96" s="24">
        <v>5.0</v>
      </c>
      <c r="N96" s="24">
        <v>30.0</v>
      </c>
      <c r="O96" s="29">
        <f t="shared" si="1"/>
        <v>100</v>
      </c>
      <c r="P96" s="29"/>
      <c r="Q96" s="29"/>
      <c r="R96" s="29">
        <f t="shared" si="4"/>
        <v>100</v>
      </c>
      <c r="S96" s="30">
        <f t="shared" si="3"/>
        <v>7</v>
      </c>
      <c r="T96" s="24">
        <v>1.0</v>
      </c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</row>
    <row r="97">
      <c r="A97" s="27">
        <f>ListadeCurso!A96</f>
        <v>97</v>
      </c>
      <c r="B97" s="27" t="str">
        <f>ListadeCurso!B94</f>
        <v/>
      </c>
      <c r="C97" s="27" t="str">
        <f>ListadeCurso!C96</f>
        <v>YUIVAR</v>
      </c>
      <c r="D97" s="27" t="str">
        <f>ListadeCurso!D96</f>
        <v>CONCHA</v>
      </c>
      <c r="E97" s="27" t="str">
        <f>ListadeCurso!E96</f>
        <v>YERKO ANDRÉS</v>
      </c>
      <c r="F97" s="27" t="str">
        <f>ListadeCurso!F96</f>
        <v>yerko.yuivar@alumnos.uv.cl</v>
      </c>
      <c r="G97" s="24">
        <v>20.0</v>
      </c>
      <c r="H97" s="24">
        <v>10.0</v>
      </c>
      <c r="I97" s="24">
        <v>5.0</v>
      </c>
      <c r="J97" s="24">
        <v>5.0</v>
      </c>
      <c r="K97" s="24">
        <v>10.0</v>
      </c>
      <c r="L97" s="24">
        <v>0.0</v>
      </c>
      <c r="M97" s="24">
        <v>5.0</v>
      </c>
      <c r="N97" s="24">
        <v>0.0</v>
      </c>
      <c r="O97" s="29">
        <f t="shared" si="1"/>
        <v>55</v>
      </c>
      <c r="P97" s="36">
        <v>0.0</v>
      </c>
      <c r="Q97" s="36">
        <v>0.0</v>
      </c>
      <c r="R97" s="29">
        <f t="shared" si="4"/>
        <v>55</v>
      </c>
      <c r="S97" s="30">
        <f t="shared" si="3"/>
        <v>3.8</v>
      </c>
      <c r="T97" s="24">
        <v>1.0</v>
      </c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</row>
    <row r="98">
      <c r="A98" s="27">
        <f>ListadeCurso!A97</f>
        <v>98</v>
      </c>
      <c r="B98" s="27" t="str">
        <f>ListadeCurso!B95</f>
        <v/>
      </c>
      <c r="C98" s="27" t="str">
        <f>ListadeCurso!C97</f>
        <v>ZINCKER</v>
      </c>
      <c r="D98" s="27" t="str">
        <f>ListadeCurso!D97</f>
        <v>LAZARU</v>
      </c>
      <c r="E98" s="27" t="str">
        <f>ListadeCurso!E97</f>
        <v>MAYCOL LENIK</v>
      </c>
      <c r="F98" s="27" t="str">
        <f>ListadeCurso!F97</f>
        <v>maycol.zincker@alumnos.uv.cl</v>
      </c>
      <c r="G98" s="24">
        <v>13.0</v>
      </c>
      <c r="H98" s="24">
        <v>10.0</v>
      </c>
      <c r="I98" s="24">
        <v>5.0</v>
      </c>
      <c r="J98" s="24">
        <v>10.0</v>
      </c>
      <c r="K98" s="24">
        <v>5.0</v>
      </c>
      <c r="L98" s="24">
        <v>15.0</v>
      </c>
      <c r="M98" s="24">
        <v>5.0</v>
      </c>
      <c r="N98" s="24">
        <v>30.0</v>
      </c>
      <c r="O98" s="29">
        <f t="shared" si="1"/>
        <v>93</v>
      </c>
      <c r="P98" s="29"/>
      <c r="Q98" s="36">
        <v>1.0</v>
      </c>
      <c r="R98" s="29">
        <f t="shared" si="4"/>
        <v>74.4</v>
      </c>
      <c r="S98" s="30">
        <f t="shared" si="3"/>
        <v>5.1</v>
      </c>
      <c r="T98" s="24">
        <v>1.0</v>
      </c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</row>
    <row r="99">
      <c r="A99" s="3"/>
      <c r="B99" s="3"/>
      <c r="C99" s="27" t="str">
        <f>ListadeCurso!C98</f>
        <v/>
      </c>
      <c r="D99" s="27" t="str">
        <f>ListadeCurso!D98</f>
        <v/>
      </c>
      <c r="E99" s="27" t="str">
        <f>ListadeCurso!E98</f>
        <v/>
      </c>
      <c r="F99" s="27" t="str">
        <f>ListadeCurso!F98</f>
        <v/>
      </c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</row>
    <row r="100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</row>
    <row r="1002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</row>
  </sheetData>
  <conditionalFormatting sqref="S3:S98">
    <cfRule type="cellIs" dxfId="2" priority="1" operator="greaterThanOrEqual">
      <formula>4</formula>
    </cfRule>
  </conditionalFormatting>
  <conditionalFormatting sqref="S3:S98">
    <cfRule type="cellIs" dxfId="3" priority="2" operator="lessThan">
      <formula>4</formula>
    </cfRule>
  </conditionalFormatting>
  <printOptions/>
  <pageMargins bottom="0.75" footer="0.0" header="0.0" left="0.7" right="0.7" top="0.75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18.25"/>
    <col customWidth="1" min="3" max="3" width="15.63"/>
    <col customWidth="1" min="4" max="4" width="18.63"/>
    <col customWidth="1" min="5" max="5" width="26.75"/>
    <col customWidth="1" min="6" max="6" width="33.13"/>
  </cols>
  <sheetData>
    <row r="1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2" t="s">
        <v>388</v>
      </c>
      <c r="H1" s="12" t="s">
        <v>389</v>
      </c>
      <c r="I1" s="12" t="s">
        <v>390</v>
      </c>
      <c r="J1" s="12" t="s">
        <v>422</v>
      </c>
      <c r="K1" s="12" t="s">
        <v>423</v>
      </c>
    </row>
    <row r="2" ht="14.25" customHeight="1">
      <c r="A2" s="13">
        <f>ListadeCurso!A2</f>
        <v>1</v>
      </c>
      <c r="B2" s="13" t="str">
        <f>ListadeCurso!B2</f>
        <v>19695583-6</v>
      </c>
      <c r="C2" s="13" t="str">
        <f>ListadeCurso!C2</f>
        <v>ACEVEDO</v>
      </c>
      <c r="D2" s="13" t="str">
        <f>ListadeCurso!D2</f>
        <v>JORQUERA</v>
      </c>
      <c r="E2" s="13" t="str">
        <f>ListadeCurso!E2</f>
        <v>BENJAMÍN DAVID</v>
      </c>
      <c r="F2" s="13" t="str">
        <f>ListadeCurso!F2</f>
        <v>benjamin.acevedo@alumnos.uv.cl</v>
      </c>
      <c r="G2" s="14">
        <v>0.7</v>
      </c>
      <c r="H2" s="14">
        <v>2.0</v>
      </c>
      <c r="I2" s="14">
        <v>2.0</v>
      </c>
      <c r="J2" s="16">
        <f>SUM(I2,H2,G2)/100</f>
        <v>0.047</v>
      </c>
      <c r="K2" s="16">
        <f t="shared" ref="K2:K5" si="1">IF(J2&lt;3, 1 + (J2/3)*(4-1), 4 + ((J2-3)/(5-3))*(7-4))
</f>
        <v>1.047</v>
      </c>
    </row>
    <row r="3">
      <c r="A3" s="13">
        <f>ListadeCurso!A3</f>
        <v>2</v>
      </c>
      <c r="B3" s="13" t="str">
        <f>ListadeCurso!B3</f>
        <v>21507403-K</v>
      </c>
      <c r="C3" s="13" t="str">
        <f>ListadeCurso!C3</f>
        <v>ÁLVAREZ</v>
      </c>
      <c r="D3" s="13" t="str">
        <f>ListadeCurso!D3</f>
        <v>MALDONADO</v>
      </c>
      <c r="E3" s="13" t="str">
        <f>ListadeCurso!E3</f>
        <v>GABRIEL IGNACIO</v>
      </c>
      <c r="F3" s="13" t="str">
        <f>ListadeCurso!F3</f>
        <v>gabriel.alvarez@alumnos.uv.cl</v>
      </c>
      <c r="G3" s="14">
        <v>0.4</v>
      </c>
      <c r="H3" s="14">
        <v>0.5</v>
      </c>
      <c r="I3" s="14">
        <v>0.0</v>
      </c>
      <c r="J3" s="16">
        <f t="shared" ref="J3:J96" si="2">SUM(I3,H3,G3)</f>
        <v>0.9</v>
      </c>
      <c r="K3" s="16">
        <f t="shared" si="1"/>
        <v>1.9</v>
      </c>
    </row>
    <row r="4">
      <c r="A4" s="13">
        <f>ListadeCurso!A4</f>
        <v>3</v>
      </c>
      <c r="B4" s="13" t="str">
        <f>ListadeCurso!B4</f>
        <v>14566448-9</v>
      </c>
      <c r="C4" s="13" t="str">
        <f>ListadeCurso!C4</f>
        <v>Amigo</v>
      </c>
      <c r="D4" s="13" t="str">
        <f>ListadeCurso!D4</f>
        <v>Araya</v>
      </c>
      <c r="E4" s="13" t="str">
        <f>ListadeCurso!E4</f>
        <v>Eduardo Andrés</v>
      </c>
      <c r="F4" s="13" t="str">
        <f>ListadeCurso!F4</f>
        <v>eduardo.amigo@alumnos.uv.cl</v>
      </c>
      <c r="G4" s="14">
        <v>0.7</v>
      </c>
      <c r="H4" s="14">
        <v>2.0</v>
      </c>
      <c r="I4" s="14">
        <v>2.0</v>
      </c>
      <c r="J4" s="16">
        <f t="shared" si="2"/>
        <v>4.7</v>
      </c>
      <c r="K4" s="16">
        <f t="shared" si="1"/>
        <v>6.55</v>
      </c>
    </row>
    <row r="5">
      <c r="A5" s="13">
        <f>ListadeCurso!A5</f>
        <v>4</v>
      </c>
      <c r="B5" s="13" t="str">
        <f>ListadeCurso!B5</f>
        <v>21830155-K</v>
      </c>
      <c r="C5" s="13" t="str">
        <f>ListadeCurso!C5</f>
        <v>ARAYA</v>
      </c>
      <c r="D5" s="13" t="str">
        <f>ListadeCurso!D5</f>
        <v>CISTERNAS</v>
      </c>
      <c r="E5" s="13" t="str">
        <f>ListadeCurso!E5</f>
        <v>ETIENNE CRISTÓBAL</v>
      </c>
      <c r="F5" s="13" t="str">
        <f>ListadeCurso!F5</f>
        <v>etienne.araya@alumnos.uv.cl</v>
      </c>
      <c r="G5" s="14">
        <v>0.4</v>
      </c>
      <c r="H5" s="14">
        <v>0.0</v>
      </c>
      <c r="I5" s="14">
        <v>2.0</v>
      </c>
      <c r="J5" s="16">
        <f t="shared" si="2"/>
        <v>2.4</v>
      </c>
      <c r="K5" s="16">
        <f t="shared" si="1"/>
        <v>3.4</v>
      </c>
    </row>
    <row r="6">
      <c r="A6" s="13">
        <f>ListadeCurso!A6</f>
        <v>5</v>
      </c>
      <c r="B6" s="13" t="str">
        <f>ListadeCurso!B6</f>
        <v>21280840-7</v>
      </c>
      <c r="C6" s="13" t="str">
        <f>ListadeCurso!C6</f>
        <v>ARMIJO</v>
      </c>
      <c r="D6" s="13" t="str">
        <f>ListadeCurso!D6</f>
        <v>VELÁSQUEZ</v>
      </c>
      <c r="E6" s="13" t="str">
        <f>ListadeCurso!E6</f>
        <v>RODRIGO IGNACIO FRANCISCO</v>
      </c>
      <c r="F6" s="13" t="str">
        <f>ListadeCurso!F6</f>
        <v>rodrigo.armijov@alumnos.uv.cl</v>
      </c>
      <c r="G6" s="14">
        <v>0.7</v>
      </c>
      <c r="H6" s="14">
        <v>1.0</v>
      </c>
      <c r="I6" s="14">
        <v>0.0</v>
      </c>
      <c r="J6" s="16">
        <f t="shared" si="2"/>
        <v>1.7</v>
      </c>
      <c r="K6" s="16">
        <f>IF(J2&lt;3, 1 + (J2/3)*(4-1), 4 + ((J2-3)/(5-3))*(7-4))
</f>
        <v>1.047</v>
      </c>
    </row>
    <row r="7">
      <c r="A7" s="13">
        <f>ListadeCurso!A7</f>
        <v>7</v>
      </c>
      <c r="B7" s="13" t="str">
        <f>ListadeCurso!B7</f>
        <v>16104843-7</v>
      </c>
      <c r="C7" s="13" t="str">
        <f>ListadeCurso!C7</f>
        <v>ASTUDILLO</v>
      </c>
      <c r="D7" s="13" t="str">
        <f>ListadeCurso!D7</f>
        <v>CASTRO</v>
      </c>
      <c r="E7" s="13" t="str">
        <f>ListadeCurso!E7</f>
        <v>JOAQUÍN ANTONIO</v>
      </c>
      <c r="F7" s="13" t="str">
        <f>ListadeCurso!F7</f>
        <v>joaquin.astudillo@alumnos.uv.cl</v>
      </c>
      <c r="G7" s="14">
        <v>0.7</v>
      </c>
      <c r="H7" s="14">
        <v>1.0</v>
      </c>
      <c r="I7" s="14">
        <v>0.0</v>
      </c>
      <c r="J7" s="16">
        <f t="shared" si="2"/>
        <v>1.7</v>
      </c>
      <c r="K7" s="16">
        <f t="shared" ref="K7:K96" si="3">IF(J7&lt;3, 1 + (J7/3)*(4-1), 4 + ((J7-3)/(5-3))*(7-4))
</f>
        <v>2.7</v>
      </c>
    </row>
    <row r="8">
      <c r="A8" s="13">
        <f>ListadeCurso!A8</f>
        <v>9</v>
      </c>
      <c r="B8" s="13" t="str">
        <f>ListadeCurso!B8</f>
        <v>21434202-2</v>
      </c>
      <c r="C8" s="13" t="str">
        <f>ListadeCurso!C8</f>
        <v>BADILLA</v>
      </c>
      <c r="D8" s="13" t="str">
        <f>ListadeCurso!D8</f>
        <v>FUENTES</v>
      </c>
      <c r="E8" s="13" t="str">
        <f>ListadeCurso!E8</f>
        <v>CRISTIAN RODRIGO IGNACIO</v>
      </c>
      <c r="F8" s="13" t="str">
        <f>ListadeCurso!F8</f>
        <v>cristian.badilla@alumnos.uv.cl</v>
      </c>
      <c r="G8" s="14">
        <v>0.0</v>
      </c>
      <c r="H8" s="14">
        <v>2.0</v>
      </c>
      <c r="I8" s="14">
        <v>0.5</v>
      </c>
      <c r="J8" s="16">
        <f t="shared" si="2"/>
        <v>2.5</v>
      </c>
      <c r="K8" s="16">
        <f t="shared" si="3"/>
        <v>3.5</v>
      </c>
    </row>
    <row r="9">
      <c r="A9" s="13">
        <f>ListadeCurso!A9</f>
        <v>10</v>
      </c>
      <c r="B9" s="13" t="str">
        <f>ListadeCurso!B9</f>
        <v>21625630-1</v>
      </c>
      <c r="C9" s="13" t="str">
        <f>ListadeCurso!C9</f>
        <v>BARRAZA</v>
      </c>
      <c r="D9" s="13" t="str">
        <f>ListadeCurso!D9</f>
        <v>RIQUELME</v>
      </c>
      <c r="E9" s="13" t="str">
        <f>ListadeCurso!E9</f>
        <v>JUAN MARCELO</v>
      </c>
      <c r="F9" s="13" t="str">
        <f>ListadeCurso!F9</f>
        <v>juan.barraza@alumnos.uv.cl</v>
      </c>
      <c r="G9" s="14">
        <v>0.4</v>
      </c>
      <c r="H9" s="14">
        <v>2.0</v>
      </c>
      <c r="I9" s="14">
        <v>0.5</v>
      </c>
      <c r="J9" s="16">
        <f t="shared" si="2"/>
        <v>2.9</v>
      </c>
      <c r="K9" s="16">
        <f t="shared" si="3"/>
        <v>3.9</v>
      </c>
    </row>
    <row r="10">
      <c r="A10" s="13">
        <f>ListadeCurso!A10</f>
        <v>11</v>
      </c>
      <c r="B10" s="13" t="str">
        <f>ListadeCurso!B8</f>
        <v>21434202-2</v>
      </c>
      <c r="C10" s="13" t="str">
        <f>ListadeCurso!C10</f>
        <v>BAXMANN</v>
      </c>
      <c r="D10" s="13" t="str">
        <f>ListadeCurso!D10</f>
        <v>ROMÁN</v>
      </c>
      <c r="E10" s="13" t="str">
        <f>ListadeCurso!E10</f>
        <v>MARÍAJOSÉ</v>
      </c>
      <c r="F10" s="13" t="str">
        <f>ListadeCurso!F10</f>
        <v>mariajose.baxmann@alumnos.uv.cl</v>
      </c>
      <c r="G10" s="14">
        <v>0.0</v>
      </c>
      <c r="H10" s="14">
        <v>1.0</v>
      </c>
      <c r="I10" s="14">
        <v>0.0</v>
      </c>
      <c r="J10" s="16">
        <f t="shared" si="2"/>
        <v>1</v>
      </c>
      <c r="K10" s="16">
        <f t="shared" si="3"/>
        <v>2</v>
      </c>
    </row>
    <row r="11">
      <c r="A11" s="13">
        <f>ListadeCurso!A11</f>
        <v>12</v>
      </c>
      <c r="B11" s="13" t="str">
        <f>ListadeCurso!B9</f>
        <v>21625630-1</v>
      </c>
      <c r="C11" s="13" t="str">
        <f>ListadeCurso!C11</f>
        <v>BELOZO</v>
      </c>
      <c r="D11" s="13" t="str">
        <f>ListadeCurso!D11</f>
        <v>OSSANDÓN</v>
      </c>
      <c r="E11" s="13" t="str">
        <f>ListadeCurso!E11</f>
        <v>DANIEL ANDRÉS</v>
      </c>
      <c r="F11" s="13" t="str">
        <f>ListadeCurso!F11</f>
        <v>daniel.belozo@alumnos.uv.cl</v>
      </c>
      <c r="G11" s="14">
        <v>0.4</v>
      </c>
      <c r="H11" s="14">
        <v>2.0</v>
      </c>
      <c r="I11" s="14">
        <v>0.0</v>
      </c>
      <c r="J11" s="16">
        <f t="shared" si="2"/>
        <v>2.4</v>
      </c>
      <c r="K11" s="16">
        <f t="shared" si="3"/>
        <v>3.4</v>
      </c>
    </row>
    <row r="12">
      <c r="A12" s="13">
        <f>ListadeCurso!A12</f>
        <v>13</v>
      </c>
      <c r="B12" s="13" t="str">
        <f>ListadeCurso!B10</f>
        <v>20358238-2</v>
      </c>
      <c r="C12" s="13" t="str">
        <f>ListadeCurso!C12</f>
        <v>BERRÍOS</v>
      </c>
      <c r="D12" s="13" t="str">
        <f>ListadeCurso!D12</f>
        <v>GARCÍA</v>
      </c>
      <c r="E12" s="13" t="str">
        <f>ListadeCurso!E12</f>
        <v>REINALDO ANTONIO</v>
      </c>
      <c r="F12" s="13" t="str">
        <f>ListadeCurso!F12</f>
        <v>reinaldo.berrios@alumnos.uv.cl</v>
      </c>
      <c r="G12" s="14">
        <v>0.7</v>
      </c>
      <c r="H12" s="14">
        <v>0.0</v>
      </c>
      <c r="I12" s="14">
        <v>0.5</v>
      </c>
      <c r="J12" s="16">
        <f t="shared" si="2"/>
        <v>1.2</v>
      </c>
      <c r="K12" s="16">
        <f t="shared" si="3"/>
        <v>2.2</v>
      </c>
    </row>
    <row r="13">
      <c r="A13" s="13">
        <f>ListadeCurso!A13</f>
        <v>14</v>
      </c>
      <c r="B13" s="13" t="str">
        <f>ListadeCurso!B11</f>
        <v>26869622-9</v>
      </c>
      <c r="C13" s="13" t="str">
        <f>ListadeCurso!C13</f>
        <v>BOMBAL</v>
      </c>
      <c r="D13" s="13" t="str">
        <f>ListadeCurso!D13</f>
        <v>GONZÁLEZ</v>
      </c>
      <c r="E13" s="13" t="str">
        <f>ListadeCurso!E13</f>
        <v>DAVID IGNACIO</v>
      </c>
      <c r="F13" s="13" t="str">
        <f>ListadeCurso!F13</f>
        <v>david.bombal@alumnos.uv.cl</v>
      </c>
      <c r="G13" s="14">
        <v>0.7</v>
      </c>
      <c r="H13" s="14">
        <v>0.5</v>
      </c>
      <c r="I13" s="14">
        <v>0.0</v>
      </c>
      <c r="J13" s="16">
        <f t="shared" si="2"/>
        <v>1.2</v>
      </c>
      <c r="K13" s="16">
        <f t="shared" si="3"/>
        <v>2.2</v>
      </c>
    </row>
    <row r="14">
      <c r="A14" s="13">
        <f>ListadeCurso!A14</f>
        <v>15</v>
      </c>
      <c r="B14" s="13" t="str">
        <f>ListadeCurso!B12</f>
        <v>21821460-6</v>
      </c>
      <c r="C14" s="13" t="str">
        <f>ListadeCurso!C14</f>
        <v>CANALES</v>
      </c>
      <c r="D14" s="13" t="str">
        <f>ListadeCurso!D14</f>
        <v>CARVAJAL</v>
      </c>
      <c r="E14" s="13" t="str">
        <f>ListadeCurso!E14</f>
        <v>SIMÓN DIEGO</v>
      </c>
      <c r="F14" s="13" t="str">
        <f>ListadeCurso!F14</f>
        <v>simon.canales@alumnos.uv.cl</v>
      </c>
      <c r="G14" s="14">
        <v>0.0</v>
      </c>
      <c r="H14" s="14">
        <v>0.5</v>
      </c>
      <c r="I14" s="14">
        <v>2.0</v>
      </c>
      <c r="J14" s="16">
        <f t="shared" si="2"/>
        <v>2.5</v>
      </c>
      <c r="K14" s="16">
        <f t="shared" si="3"/>
        <v>3.5</v>
      </c>
    </row>
    <row r="15">
      <c r="A15" s="13">
        <f>ListadeCurso!A15</f>
        <v>16</v>
      </c>
      <c r="B15" s="13" t="str">
        <f>ListadeCurso!B13</f>
        <v>22753300-5</v>
      </c>
      <c r="C15" s="13" t="str">
        <f>ListadeCurso!C15</f>
        <v>CÁRCAMO</v>
      </c>
      <c r="D15" s="13" t="str">
        <f>ListadeCurso!D15</f>
        <v>MÉNDEZ</v>
      </c>
      <c r="E15" s="13" t="str">
        <f>ListadeCurso!E15</f>
        <v>BENJAMÍN ALEJANDRO</v>
      </c>
      <c r="F15" s="13" t="str">
        <f>ListadeCurso!F15</f>
        <v>benjamin.carcamo@alumnos.uv.cl</v>
      </c>
      <c r="G15" s="14">
        <v>0.0</v>
      </c>
      <c r="H15" s="14">
        <v>2.0</v>
      </c>
      <c r="I15" s="14">
        <v>2.0</v>
      </c>
      <c r="J15" s="16">
        <f t="shared" si="2"/>
        <v>4</v>
      </c>
      <c r="K15" s="16">
        <f t="shared" si="3"/>
        <v>5.5</v>
      </c>
    </row>
    <row r="16">
      <c r="A16" s="13">
        <f>ListadeCurso!A16</f>
        <v>17</v>
      </c>
      <c r="B16" s="13" t="str">
        <f>ListadeCurso!B14</f>
        <v>21704180-5</v>
      </c>
      <c r="C16" s="13" t="str">
        <f>ListadeCurso!C16</f>
        <v>CÁRDENAS</v>
      </c>
      <c r="D16" s="13" t="str">
        <f>ListadeCurso!D16</f>
        <v>GONZÁLEZ</v>
      </c>
      <c r="E16" s="13" t="str">
        <f>ListadeCurso!E16</f>
        <v>LUCAS GABRIEL</v>
      </c>
      <c r="F16" s="13" t="str">
        <f>ListadeCurso!F16</f>
        <v>lucas.cardenas@alumnos.uv.cl</v>
      </c>
      <c r="G16" s="14">
        <v>0.4</v>
      </c>
      <c r="H16" s="14">
        <v>0.0</v>
      </c>
      <c r="I16" s="14">
        <v>2.0</v>
      </c>
      <c r="J16" s="16">
        <f t="shared" si="2"/>
        <v>2.4</v>
      </c>
      <c r="K16" s="16">
        <f t="shared" si="3"/>
        <v>3.4</v>
      </c>
    </row>
    <row r="17">
      <c r="A17" s="13">
        <f>ListadeCurso!A17</f>
        <v>18</v>
      </c>
      <c r="B17" s="13" t="str">
        <f>ListadeCurso!B15</f>
        <v>21785639-6</v>
      </c>
      <c r="C17" s="13" t="str">
        <f>ListadeCurso!C17</f>
        <v>CARRASCO</v>
      </c>
      <c r="D17" s="13" t="str">
        <f>ListadeCurso!D17</f>
        <v>MUÑOZ</v>
      </c>
      <c r="E17" s="13" t="str">
        <f>ListadeCurso!E17</f>
        <v>MATÍAS BENJAMÍN</v>
      </c>
      <c r="F17" s="13" t="str">
        <f>ListadeCurso!F17</f>
        <v>matias.carrasco@alumnos.uv.cl</v>
      </c>
      <c r="G17" s="16"/>
      <c r="H17" s="16"/>
      <c r="I17" s="16"/>
      <c r="J17" s="16">
        <f t="shared" si="2"/>
        <v>0</v>
      </c>
      <c r="K17" s="16">
        <f t="shared" si="3"/>
        <v>1</v>
      </c>
    </row>
    <row r="18">
      <c r="A18" s="13">
        <f>ListadeCurso!A18</f>
        <v>19</v>
      </c>
      <c r="B18" s="13" t="str">
        <f>ListadeCurso!B16</f>
        <v>21506811-0</v>
      </c>
      <c r="C18" s="13" t="str">
        <f>ListadeCurso!C18</f>
        <v>CARVACHO</v>
      </c>
      <c r="D18" s="13" t="str">
        <f>ListadeCurso!D18</f>
        <v>MONDACA</v>
      </c>
      <c r="E18" s="13" t="str">
        <f>ListadeCurso!E18</f>
        <v>GLADYS ROMINA CELESTE</v>
      </c>
      <c r="F18" s="13" t="str">
        <f>ListadeCurso!F18</f>
        <v>gladys.carvacho@alumnos.uv.cl</v>
      </c>
      <c r="G18" s="14">
        <v>0.7</v>
      </c>
      <c r="H18" s="14">
        <v>0.0</v>
      </c>
      <c r="I18" s="14">
        <v>0.0</v>
      </c>
      <c r="J18" s="16">
        <f t="shared" si="2"/>
        <v>0.7</v>
      </c>
      <c r="K18" s="16">
        <f t="shared" si="3"/>
        <v>1.7</v>
      </c>
    </row>
    <row r="19">
      <c r="A19" s="13">
        <f>ListadeCurso!A19</f>
        <v>20</v>
      </c>
      <c r="B19" s="13" t="str">
        <f>ListadeCurso!B17</f>
        <v>21771258-0</v>
      </c>
      <c r="C19" s="13" t="str">
        <f>ListadeCurso!C19</f>
        <v>CASAS</v>
      </c>
      <c r="D19" s="13" t="str">
        <f>ListadeCurso!D19</f>
        <v>ECHEVERRIA</v>
      </c>
      <c r="E19" s="13" t="str">
        <f>ListadeCurso!E19</f>
        <v>MAXIMILIANO ANTONIO</v>
      </c>
      <c r="F19" s="13" t="str">
        <f>ListadeCurso!F19</f>
        <v>maximiliano.casas@alumnos.uv.cl</v>
      </c>
      <c r="G19" s="14">
        <v>0.7</v>
      </c>
      <c r="H19" s="14">
        <v>1.0</v>
      </c>
      <c r="I19" s="14">
        <v>2.0</v>
      </c>
      <c r="J19" s="16">
        <f t="shared" si="2"/>
        <v>3.7</v>
      </c>
      <c r="K19" s="16">
        <f t="shared" si="3"/>
        <v>5.05</v>
      </c>
    </row>
    <row r="20">
      <c r="A20" s="13">
        <f>ListadeCurso!A20</f>
        <v>21</v>
      </c>
      <c r="B20" s="13" t="str">
        <f>ListadeCurso!B18</f>
        <v>21778733-5</v>
      </c>
      <c r="C20" s="13" t="str">
        <f>ListadeCurso!C20</f>
        <v>CASTILLO</v>
      </c>
      <c r="D20" s="13" t="str">
        <f>ListadeCurso!D20</f>
        <v>VENEGAS</v>
      </c>
      <c r="E20" s="13" t="str">
        <f>ListadeCurso!E20</f>
        <v>WALTER ALEXANDER</v>
      </c>
      <c r="F20" s="13" t="str">
        <f>ListadeCurso!F20</f>
        <v>walter.castillo@alumnos.uv.cl</v>
      </c>
      <c r="G20" s="14">
        <v>0.0</v>
      </c>
      <c r="H20" s="14">
        <v>0.5</v>
      </c>
      <c r="I20" s="14">
        <v>2.0</v>
      </c>
      <c r="J20" s="16">
        <f t="shared" si="2"/>
        <v>2.5</v>
      </c>
      <c r="K20" s="16">
        <f t="shared" si="3"/>
        <v>3.5</v>
      </c>
    </row>
    <row r="21">
      <c r="A21" s="13">
        <f>ListadeCurso!A21</f>
        <v>22</v>
      </c>
      <c r="B21" s="13" t="str">
        <f>ListadeCurso!B19</f>
        <v>21725229-6</v>
      </c>
      <c r="C21" s="13" t="str">
        <f>ListadeCurso!C21</f>
        <v>Castro</v>
      </c>
      <c r="D21" s="13" t="str">
        <f>ListadeCurso!D21</f>
        <v>Olivares</v>
      </c>
      <c r="E21" s="13" t="str">
        <f>ListadeCurso!E21</f>
        <v>Felipe Ian</v>
      </c>
      <c r="F21" s="13" t="str">
        <f>ListadeCurso!F21</f>
        <v>felipe.castroo@alumnos.uv.cl</v>
      </c>
      <c r="G21" s="14">
        <v>0.0</v>
      </c>
      <c r="H21" s="14">
        <v>2.0</v>
      </c>
      <c r="I21" s="14">
        <v>2.0</v>
      </c>
      <c r="J21" s="16">
        <f t="shared" si="2"/>
        <v>4</v>
      </c>
      <c r="K21" s="16">
        <f t="shared" si="3"/>
        <v>5.5</v>
      </c>
    </row>
    <row r="22">
      <c r="A22" s="13">
        <f>ListadeCurso!A22</f>
        <v>23</v>
      </c>
      <c r="B22" s="13" t="str">
        <f>ListadeCurso!B20</f>
        <v>21682161-0</v>
      </c>
      <c r="C22" s="13" t="str">
        <f>ListadeCurso!C22</f>
        <v>Cornejo</v>
      </c>
      <c r="D22" s="13" t="str">
        <f>ListadeCurso!D22</f>
        <v>Rivera</v>
      </c>
      <c r="E22" s="13" t="str">
        <f>ListadeCurso!E22</f>
        <v>Yoselin</v>
      </c>
      <c r="F22" s="13" t="str">
        <f>ListadeCurso!F22</f>
        <v>yoselin.cornejo@alumnos.uv.cl</v>
      </c>
      <c r="G22" s="14">
        <v>0.4</v>
      </c>
      <c r="H22" s="14">
        <v>2.0</v>
      </c>
      <c r="I22" s="14">
        <v>0.0</v>
      </c>
      <c r="J22" s="16">
        <f t="shared" si="2"/>
        <v>2.4</v>
      </c>
      <c r="K22" s="16">
        <f t="shared" si="3"/>
        <v>3.4</v>
      </c>
    </row>
    <row r="23">
      <c r="A23" s="13">
        <f>ListadeCurso!A23</f>
        <v>24</v>
      </c>
      <c r="B23" s="13" t="str">
        <f>ListadeCurso!B21</f>
        <v>21685858-1</v>
      </c>
      <c r="C23" s="13" t="str">
        <f>ListadeCurso!C23</f>
        <v>CORNEJO</v>
      </c>
      <c r="D23" s="13" t="str">
        <f>ListadeCurso!D23</f>
        <v>SILVA</v>
      </c>
      <c r="E23" s="13" t="str">
        <f>ListadeCurso!E23</f>
        <v>FABIÁN ALEXIS</v>
      </c>
      <c r="F23" s="13" t="str">
        <f>ListadeCurso!F23</f>
        <v>fabian.cornejo@alumnos.uv.cl</v>
      </c>
      <c r="G23" s="14">
        <v>1.0</v>
      </c>
      <c r="H23" s="14">
        <v>0.0</v>
      </c>
      <c r="I23" s="14">
        <v>1.0</v>
      </c>
      <c r="J23" s="16">
        <f t="shared" si="2"/>
        <v>2</v>
      </c>
      <c r="K23" s="16">
        <f t="shared" si="3"/>
        <v>3</v>
      </c>
    </row>
    <row r="24">
      <c r="A24" s="13">
        <f>ListadeCurso!A24</f>
        <v>25</v>
      </c>
      <c r="B24" s="13" t="str">
        <f>ListadeCurso!B22</f>
        <v>21757575-3</v>
      </c>
      <c r="C24" s="13" t="str">
        <f>ListadeCurso!C24</f>
        <v>CRUCES</v>
      </c>
      <c r="D24" s="13" t="str">
        <f>ListadeCurso!D24</f>
        <v>COLLAO</v>
      </c>
      <c r="E24" s="13" t="str">
        <f>ListadeCurso!E24</f>
        <v>VICENTE ANTONIO</v>
      </c>
      <c r="F24" s="13" t="str">
        <f>ListadeCurso!F24</f>
        <v>vicente.cruces@alumnos.uv.cl</v>
      </c>
      <c r="G24" s="14">
        <v>0.0</v>
      </c>
      <c r="H24" s="14">
        <v>0.0</v>
      </c>
      <c r="I24" s="14">
        <v>2.0</v>
      </c>
      <c r="J24" s="16">
        <f t="shared" si="2"/>
        <v>2</v>
      </c>
      <c r="K24" s="16">
        <f t="shared" si="3"/>
        <v>3</v>
      </c>
    </row>
    <row r="25">
      <c r="A25" s="13">
        <f>ListadeCurso!A25</f>
        <v>26</v>
      </c>
      <c r="B25" s="13" t="str">
        <f>ListadeCurso!B23</f>
        <v>21665053-0</v>
      </c>
      <c r="C25" s="13" t="str">
        <f>ListadeCurso!C25</f>
        <v>Díaz</v>
      </c>
      <c r="D25" s="13" t="str">
        <f>ListadeCurso!D25</f>
        <v>Pulgar</v>
      </c>
      <c r="E25" s="13" t="str">
        <f>ListadeCurso!E25</f>
        <v>Constanza Romina</v>
      </c>
      <c r="F25" s="13" t="str">
        <f>ListadeCurso!F25</f>
        <v>constanza.diazpu@alumnos.uv.cl</v>
      </c>
      <c r="G25" s="14">
        <v>0.7</v>
      </c>
      <c r="H25" s="14">
        <v>0.0</v>
      </c>
      <c r="I25" s="14">
        <v>2.0</v>
      </c>
      <c r="J25" s="16">
        <f t="shared" si="2"/>
        <v>2.7</v>
      </c>
      <c r="K25" s="16">
        <f t="shared" si="3"/>
        <v>3.7</v>
      </c>
    </row>
    <row r="26">
      <c r="A26" s="13">
        <f>ListadeCurso!A26</f>
        <v>27</v>
      </c>
      <c r="B26" s="13" t="str">
        <f>ListadeCurso!B24</f>
        <v>21685044-0</v>
      </c>
      <c r="C26" s="13" t="str">
        <f>ListadeCurso!C26</f>
        <v>Duran</v>
      </c>
      <c r="D26" s="13" t="str">
        <f>ListadeCurso!D26</f>
        <v>Aracena</v>
      </c>
      <c r="E26" s="13" t="str">
        <f>ListadeCurso!E26</f>
        <v>Juan Ignacio</v>
      </c>
      <c r="F26" s="13" t="str">
        <f>ListadeCurso!F26</f>
        <v>juan.durana@alumnos.uv.cl</v>
      </c>
      <c r="G26" s="14">
        <v>0.0</v>
      </c>
      <c r="H26" s="14">
        <v>0.0</v>
      </c>
      <c r="I26" s="14">
        <v>0.0</v>
      </c>
      <c r="J26" s="16">
        <f t="shared" si="2"/>
        <v>0</v>
      </c>
      <c r="K26" s="16">
        <f t="shared" si="3"/>
        <v>1</v>
      </c>
    </row>
    <row r="27">
      <c r="A27" s="13">
        <f>ListadeCurso!A27</f>
        <v>28</v>
      </c>
      <c r="B27" s="13" t="str">
        <f>ListadeCurso!B25</f>
        <v>21759254-2</v>
      </c>
      <c r="C27" s="13" t="str">
        <f>ListadeCurso!C27</f>
        <v>FERNÁNDEZ</v>
      </c>
      <c r="D27" s="13" t="str">
        <f>ListadeCurso!D27</f>
        <v>CÁRCAMO</v>
      </c>
      <c r="E27" s="13" t="str">
        <f>ListadeCurso!E27</f>
        <v>DIEGO ANTONIO</v>
      </c>
      <c r="F27" s="13" t="str">
        <f>ListadeCurso!F27</f>
        <v>diego.fernandezc@alumnos.uv.cl</v>
      </c>
      <c r="G27" s="14">
        <v>0.7</v>
      </c>
      <c r="H27" s="14">
        <v>1.0</v>
      </c>
      <c r="I27" s="14">
        <v>1.0</v>
      </c>
      <c r="J27" s="16">
        <f t="shared" si="2"/>
        <v>2.7</v>
      </c>
      <c r="K27" s="16">
        <f t="shared" si="3"/>
        <v>3.7</v>
      </c>
    </row>
    <row r="28">
      <c r="A28" s="13">
        <f>ListadeCurso!A28</f>
        <v>29</v>
      </c>
      <c r="B28" s="13" t="str">
        <f>ListadeCurso!B26</f>
        <v>21867008-3</v>
      </c>
      <c r="C28" s="13" t="str">
        <f>ListadeCurso!C28</f>
        <v>FLORES</v>
      </c>
      <c r="D28" s="13" t="str">
        <f>ListadeCurso!D28</f>
        <v>CALDERÓN</v>
      </c>
      <c r="E28" s="13" t="str">
        <f>ListadeCurso!E28</f>
        <v>NICOLÁS IGNACIO</v>
      </c>
      <c r="F28" s="13" t="str">
        <f>ListadeCurso!F28</f>
        <v>nicolas.floresca@alumnos.uv.cl</v>
      </c>
      <c r="G28" s="14">
        <v>0.4</v>
      </c>
      <c r="H28" s="14">
        <v>2.0</v>
      </c>
      <c r="I28" s="14">
        <v>0.0</v>
      </c>
      <c r="J28" s="16">
        <f t="shared" si="2"/>
        <v>2.4</v>
      </c>
      <c r="K28" s="16">
        <f t="shared" si="3"/>
        <v>3.4</v>
      </c>
    </row>
    <row r="29">
      <c r="A29" s="13">
        <f>ListadeCurso!A29</f>
        <v>30</v>
      </c>
      <c r="B29" s="13" t="str">
        <f>ListadeCurso!B27</f>
        <v>19193536-5</v>
      </c>
      <c r="C29" s="13" t="str">
        <f>ListadeCurso!C29</f>
        <v>FUENTES</v>
      </c>
      <c r="D29" s="13" t="str">
        <f>ListadeCurso!D29</f>
        <v>PIZARRO</v>
      </c>
      <c r="E29" s="13" t="str">
        <f>ListadeCurso!E29</f>
        <v>FERNANDA ANDREA</v>
      </c>
      <c r="F29" s="13" t="str">
        <f>ListadeCurso!F29</f>
        <v>fernanda.fuentesp@alumnos.uv.cl</v>
      </c>
      <c r="G29" s="14">
        <v>0.7</v>
      </c>
      <c r="H29" s="14">
        <v>2.0</v>
      </c>
      <c r="I29" s="14">
        <v>2.0</v>
      </c>
      <c r="J29" s="16">
        <f t="shared" si="2"/>
        <v>4.7</v>
      </c>
      <c r="K29" s="16">
        <f t="shared" si="3"/>
        <v>6.55</v>
      </c>
    </row>
    <row r="30">
      <c r="A30" s="13">
        <f>ListadeCurso!A30</f>
        <v>31</v>
      </c>
      <c r="B30" s="13" t="str">
        <f>ListadeCurso!B28</f>
        <v>21854361-8</v>
      </c>
      <c r="C30" s="13" t="str">
        <f>ListadeCurso!C30</f>
        <v>FUENTES</v>
      </c>
      <c r="D30" s="13" t="str">
        <f>ListadeCurso!D30</f>
        <v>RÍOS</v>
      </c>
      <c r="E30" s="13" t="str">
        <f>ListadeCurso!E30</f>
        <v>SEBASTIÁN RODRIGO</v>
      </c>
      <c r="F30" s="13" t="str">
        <f>ListadeCurso!F30</f>
        <v>sebastian.fuentesri@alumnos.uv.cl</v>
      </c>
      <c r="G30" s="14">
        <v>0.7</v>
      </c>
      <c r="H30" s="14">
        <v>0.5</v>
      </c>
      <c r="I30" s="14">
        <v>0.5</v>
      </c>
      <c r="J30" s="16">
        <f t="shared" si="2"/>
        <v>1.7</v>
      </c>
      <c r="K30" s="16">
        <f t="shared" si="3"/>
        <v>2.7</v>
      </c>
    </row>
    <row r="31">
      <c r="A31" s="13">
        <f>ListadeCurso!A31</f>
        <v>32</v>
      </c>
      <c r="B31" s="13" t="str">
        <f>ListadeCurso!B29</f>
        <v>25714131-4</v>
      </c>
      <c r="C31" s="13" t="str">
        <f>ListadeCurso!C31</f>
        <v>GAETE</v>
      </c>
      <c r="D31" s="13" t="str">
        <f>ListadeCurso!D31</f>
        <v>CONCHA</v>
      </c>
      <c r="E31" s="13" t="str">
        <f>ListadeCurso!E31</f>
        <v>CARLOS ALFREDO BENJAMÍN</v>
      </c>
      <c r="F31" s="13" t="str">
        <f>ListadeCurso!F31</f>
        <v>carlos.gaete@alumnos.uv.cl</v>
      </c>
      <c r="G31" s="14">
        <v>0.4</v>
      </c>
      <c r="H31" s="14">
        <v>0.0</v>
      </c>
      <c r="I31" s="14">
        <v>0.0</v>
      </c>
      <c r="J31" s="16">
        <f t="shared" si="2"/>
        <v>0.4</v>
      </c>
      <c r="K31" s="16">
        <f t="shared" si="3"/>
        <v>1.4</v>
      </c>
    </row>
    <row r="32">
      <c r="A32" s="13">
        <f>ListadeCurso!A32</f>
        <v>33</v>
      </c>
      <c r="B32" s="13" t="str">
        <f>ListadeCurso!B30</f>
        <v>21522313-2</v>
      </c>
      <c r="C32" s="13" t="str">
        <f>ListadeCurso!C32</f>
        <v>GÁLVEZ</v>
      </c>
      <c r="D32" s="13" t="str">
        <f>ListadeCurso!D32</f>
        <v>FERNÁNDEZ</v>
      </c>
      <c r="E32" s="13" t="str">
        <f>ListadeCurso!E32</f>
        <v>ALLAN AARON</v>
      </c>
      <c r="F32" s="13" t="str">
        <f>ListadeCurso!F32</f>
        <v>allan.galvez@alumnos.uv.cl</v>
      </c>
      <c r="G32" s="16"/>
      <c r="H32" s="16"/>
      <c r="I32" s="16"/>
      <c r="J32" s="16">
        <f t="shared" si="2"/>
        <v>0</v>
      </c>
      <c r="K32" s="16">
        <f t="shared" si="3"/>
        <v>1</v>
      </c>
    </row>
    <row r="33">
      <c r="A33" s="13">
        <f>ListadeCurso!A33</f>
        <v>34</v>
      </c>
      <c r="B33" s="13" t="str">
        <f>ListadeCurso!B31</f>
        <v>21770546-0</v>
      </c>
      <c r="C33" s="13" t="str">
        <f>ListadeCurso!C33</f>
        <v>GANZ</v>
      </c>
      <c r="D33" s="13" t="str">
        <f>ListadeCurso!D33</f>
        <v>INZULZA</v>
      </c>
      <c r="E33" s="13" t="str">
        <f>ListadeCurso!E33</f>
        <v>DIETRICH WOLFGANG</v>
      </c>
      <c r="F33" s="13" t="str">
        <f>ListadeCurso!F33</f>
        <v>dietrich.ganz@alumnos.uv.cl</v>
      </c>
      <c r="G33" s="14">
        <v>0.4</v>
      </c>
      <c r="H33" s="14">
        <v>1.0</v>
      </c>
      <c r="I33" s="14">
        <v>1.0</v>
      </c>
      <c r="J33" s="16">
        <f t="shared" si="2"/>
        <v>2.4</v>
      </c>
      <c r="K33" s="16">
        <f t="shared" si="3"/>
        <v>3.4</v>
      </c>
    </row>
    <row r="34">
      <c r="A34" s="13">
        <f>ListadeCurso!A34</f>
        <v>35</v>
      </c>
      <c r="B34" s="13" t="str">
        <f>ListadeCurso!B32</f>
        <v/>
      </c>
      <c r="C34" s="13" t="str">
        <f>ListadeCurso!C34</f>
        <v>GIL</v>
      </c>
      <c r="D34" s="13" t="str">
        <f>ListadeCurso!D34</f>
        <v>OTALVAREZ</v>
      </c>
      <c r="E34" s="13" t="str">
        <f>ListadeCurso!E34</f>
        <v>RICARDO ANDRES</v>
      </c>
      <c r="F34" s="13" t="str">
        <f>ListadeCurso!F34</f>
        <v>ricardo.gil@alumnos.uv.cl</v>
      </c>
      <c r="G34" s="14">
        <v>0.0</v>
      </c>
      <c r="H34" s="14">
        <v>2.0</v>
      </c>
      <c r="I34" s="14">
        <v>1.0</v>
      </c>
      <c r="J34" s="16">
        <f t="shared" si="2"/>
        <v>3</v>
      </c>
      <c r="K34" s="16">
        <f t="shared" si="3"/>
        <v>4</v>
      </c>
    </row>
    <row r="35">
      <c r="A35" s="13">
        <f>ListadeCurso!A35</f>
        <v>36</v>
      </c>
      <c r="B35" s="13" t="str">
        <f>ListadeCurso!B33</f>
        <v/>
      </c>
      <c r="C35" s="13" t="str">
        <f>ListadeCurso!C35</f>
        <v>GONZÁLEZ</v>
      </c>
      <c r="D35" s="13" t="str">
        <f>ListadeCurso!D35</f>
        <v>GUERRA</v>
      </c>
      <c r="E35" s="13" t="str">
        <f>ListadeCurso!E35</f>
        <v>BENJAMÍN IGNACIO</v>
      </c>
      <c r="F35" s="13" t="str">
        <f>ListadeCurso!F35</f>
        <v>benjamin.gonzalezg@alumnos.uv.cl</v>
      </c>
      <c r="G35" s="14">
        <v>0.4</v>
      </c>
      <c r="H35" s="14">
        <v>0.5</v>
      </c>
      <c r="I35" s="14">
        <v>2.0</v>
      </c>
      <c r="J35" s="16">
        <f t="shared" si="2"/>
        <v>2.9</v>
      </c>
      <c r="K35" s="16">
        <f t="shared" si="3"/>
        <v>3.9</v>
      </c>
    </row>
    <row r="36">
      <c r="A36" s="13">
        <f>ListadeCurso!A36</f>
        <v>37</v>
      </c>
      <c r="B36" s="13" t="str">
        <f>ListadeCurso!B34</f>
        <v/>
      </c>
      <c r="C36" s="13" t="str">
        <f>ListadeCurso!C36</f>
        <v>GONZÁLEZ</v>
      </c>
      <c r="D36" s="13" t="str">
        <f>ListadeCurso!D36</f>
        <v>LEÓN</v>
      </c>
      <c r="E36" s="13" t="str">
        <f>ListadeCurso!E36</f>
        <v>GABRIEL NICOLÁS</v>
      </c>
      <c r="F36" s="13" t="str">
        <f>ListadeCurso!F36</f>
        <v>gabriel.gonzalezl@alumnos.uv.cl</v>
      </c>
      <c r="G36" s="14">
        <v>0.0</v>
      </c>
      <c r="H36" s="14">
        <v>2.0</v>
      </c>
      <c r="I36" s="14">
        <v>2.0</v>
      </c>
      <c r="J36" s="16">
        <f t="shared" si="2"/>
        <v>4</v>
      </c>
      <c r="K36" s="16">
        <f t="shared" si="3"/>
        <v>5.5</v>
      </c>
    </row>
    <row r="37">
      <c r="A37" s="13">
        <f>ListadeCurso!A37</f>
        <v>38</v>
      </c>
      <c r="B37" s="13" t="str">
        <f>ListadeCurso!B35</f>
        <v/>
      </c>
      <c r="C37" s="13" t="str">
        <f>ListadeCurso!C37</f>
        <v>GONZÁLEZ</v>
      </c>
      <c r="D37" s="13" t="str">
        <f>ListadeCurso!D37</f>
        <v>LUKE</v>
      </c>
      <c r="E37" s="13" t="str">
        <f>ListadeCurso!E37</f>
        <v>BRUNO</v>
      </c>
      <c r="F37" s="13" t="str">
        <f>ListadeCurso!F37</f>
        <v>bruno.gonzalez@alumnos.uv.cl</v>
      </c>
      <c r="G37" s="14">
        <v>0.7</v>
      </c>
      <c r="H37" s="14">
        <v>0.5</v>
      </c>
      <c r="I37" s="14">
        <v>2.0</v>
      </c>
      <c r="J37" s="16">
        <f t="shared" si="2"/>
        <v>3.2</v>
      </c>
      <c r="K37" s="16">
        <f t="shared" si="3"/>
        <v>4.3</v>
      </c>
    </row>
    <row r="38">
      <c r="A38" s="13">
        <f>ListadeCurso!A38</f>
        <v>39</v>
      </c>
      <c r="B38" s="13" t="str">
        <f>ListadeCurso!B36</f>
        <v/>
      </c>
      <c r="C38" s="13" t="str">
        <f>ListadeCurso!C38</f>
        <v>GONZÁLEZ</v>
      </c>
      <c r="D38" s="13" t="str">
        <f>ListadeCurso!D38</f>
        <v>PÉREZ</v>
      </c>
      <c r="E38" s="13" t="str">
        <f>ListadeCurso!E38</f>
        <v>CARLOS DANIEL</v>
      </c>
      <c r="F38" s="13" t="str">
        <f>ListadeCurso!F38</f>
        <v>carlos.gonzalezp@alumnos.uv.cl</v>
      </c>
      <c r="G38" s="14">
        <v>0.7</v>
      </c>
      <c r="H38" s="14">
        <v>0.0</v>
      </c>
      <c r="I38" s="14">
        <v>2.0</v>
      </c>
      <c r="J38" s="16">
        <f t="shared" si="2"/>
        <v>2.7</v>
      </c>
      <c r="K38" s="16">
        <f t="shared" si="3"/>
        <v>3.7</v>
      </c>
    </row>
    <row r="39">
      <c r="A39" s="13">
        <f>ListadeCurso!A39</f>
        <v>40</v>
      </c>
      <c r="B39" s="13" t="str">
        <f>ListadeCurso!B37</f>
        <v/>
      </c>
      <c r="C39" s="13" t="str">
        <f>ListadeCurso!C39</f>
        <v>Grossi</v>
      </c>
      <c r="D39" s="13" t="str">
        <f>ListadeCurso!D39</f>
        <v>Garate</v>
      </c>
      <c r="E39" s="13" t="str">
        <f>ListadeCurso!E39</f>
        <v>Italo</v>
      </c>
      <c r="F39" s="13" t="str">
        <f>ListadeCurso!F39</f>
        <v>italo.grossi@alumnos.uv.cl</v>
      </c>
      <c r="G39" s="14">
        <v>0.7</v>
      </c>
      <c r="H39" s="14">
        <v>1.0</v>
      </c>
      <c r="I39" s="14">
        <v>2.0</v>
      </c>
      <c r="J39" s="16">
        <f t="shared" si="2"/>
        <v>3.7</v>
      </c>
      <c r="K39" s="16">
        <f t="shared" si="3"/>
        <v>5.05</v>
      </c>
    </row>
    <row r="40">
      <c r="A40" s="13">
        <f>ListadeCurso!A40</f>
        <v>41</v>
      </c>
      <c r="B40" s="13" t="str">
        <f>ListadeCurso!B38</f>
        <v/>
      </c>
      <c r="C40" s="13" t="str">
        <f>ListadeCurso!C40</f>
        <v>GUERRERO</v>
      </c>
      <c r="D40" s="13" t="str">
        <f>ListadeCurso!D40</f>
        <v>GÓMEZ</v>
      </c>
      <c r="E40" s="13" t="str">
        <f>ListadeCurso!E40</f>
        <v>IGNACIO ANDRÉS</v>
      </c>
      <c r="F40" s="13" t="str">
        <f>ListadeCurso!F40</f>
        <v>ignacio.guerrero@alumnos.uv.cl</v>
      </c>
      <c r="G40" s="14">
        <v>0.7</v>
      </c>
      <c r="H40" s="14">
        <v>1.0</v>
      </c>
      <c r="I40" s="14">
        <v>0.0</v>
      </c>
      <c r="J40" s="16">
        <f t="shared" si="2"/>
        <v>1.7</v>
      </c>
      <c r="K40" s="16">
        <f t="shared" si="3"/>
        <v>2.7</v>
      </c>
    </row>
    <row r="41">
      <c r="A41" s="13">
        <f>ListadeCurso!A41</f>
        <v>42</v>
      </c>
      <c r="B41" s="13" t="str">
        <f>ListadeCurso!B39</f>
        <v/>
      </c>
      <c r="C41" s="13" t="str">
        <f>ListadeCurso!C41</f>
        <v>HERNÁNDEZ</v>
      </c>
      <c r="D41" s="13" t="str">
        <f>ListadeCurso!D41</f>
        <v>GALLARDO</v>
      </c>
      <c r="E41" s="13" t="str">
        <f>ListadeCurso!E41</f>
        <v>BASTHIAN IGNACIO</v>
      </c>
      <c r="F41" s="13" t="str">
        <f>ListadeCurso!F41</f>
        <v>basthian.hernandez@alumnos.uv.cl</v>
      </c>
      <c r="G41" s="16"/>
      <c r="H41" s="16"/>
      <c r="I41" s="16"/>
      <c r="J41" s="16">
        <f t="shared" si="2"/>
        <v>0</v>
      </c>
      <c r="K41" s="16">
        <f t="shared" si="3"/>
        <v>1</v>
      </c>
    </row>
    <row r="42">
      <c r="A42" s="13">
        <f>ListadeCurso!A42</f>
        <v>43</v>
      </c>
      <c r="B42" s="13" t="str">
        <f>ListadeCurso!B40</f>
        <v/>
      </c>
      <c r="C42" s="13" t="str">
        <f>ListadeCurso!C42</f>
        <v>HERNÁNDEZ</v>
      </c>
      <c r="D42" s="13" t="str">
        <f>ListadeCurso!D42</f>
        <v>OLEA</v>
      </c>
      <c r="E42" s="13" t="str">
        <f>ListadeCurso!E42</f>
        <v>JOSÉ IGNACIO</v>
      </c>
      <c r="F42" s="13" t="str">
        <f>ListadeCurso!F42</f>
        <v>jose.hernandez@alumnos.uv.cl</v>
      </c>
      <c r="G42" s="14">
        <v>0.4</v>
      </c>
      <c r="H42" s="14">
        <v>1.0</v>
      </c>
      <c r="I42" s="14">
        <v>0.0</v>
      </c>
      <c r="J42" s="16">
        <f t="shared" si="2"/>
        <v>1.4</v>
      </c>
      <c r="K42" s="16">
        <f t="shared" si="3"/>
        <v>2.4</v>
      </c>
    </row>
    <row r="43">
      <c r="A43" s="13">
        <f>ListadeCurso!A43</f>
        <v>44</v>
      </c>
      <c r="B43" s="13" t="str">
        <f>ListadeCurso!B41</f>
        <v/>
      </c>
      <c r="C43" s="13" t="str">
        <f>ListadeCurso!C43</f>
        <v>Herrera</v>
      </c>
      <c r="D43" s="13" t="str">
        <f>ListadeCurso!D43</f>
        <v>Leonardini</v>
      </c>
      <c r="E43" s="13" t="str">
        <f>ListadeCurso!E43</f>
        <v>Renato Antonio</v>
      </c>
      <c r="F43" s="13" t="str">
        <f>ListadeCurso!F43</f>
        <v>renato.herrera@alumnos.uv.cl</v>
      </c>
      <c r="G43" s="14">
        <v>0.4</v>
      </c>
      <c r="H43" s="14">
        <v>2.0</v>
      </c>
      <c r="I43" s="14">
        <v>0.0</v>
      </c>
      <c r="J43" s="16">
        <f t="shared" si="2"/>
        <v>2.4</v>
      </c>
      <c r="K43" s="16">
        <f t="shared" si="3"/>
        <v>3.4</v>
      </c>
    </row>
    <row r="44">
      <c r="A44" s="13">
        <f>ListadeCurso!A44</f>
        <v>45</v>
      </c>
      <c r="B44" s="13" t="str">
        <f>ListadeCurso!B42</f>
        <v/>
      </c>
      <c r="C44" s="13" t="str">
        <f>ListadeCurso!C44</f>
        <v>HERRERA</v>
      </c>
      <c r="D44" s="13" t="str">
        <f>ListadeCurso!D44</f>
        <v>OSORIO</v>
      </c>
      <c r="E44" s="13">
        <v>0.0</v>
      </c>
      <c r="F44" s="13" t="str">
        <f>ListadeCurso!F44</f>
        <v>gabriela.herrerao@alumnos.uv.cl</v>
      </c>
      <c r="G44" s="14">
        <v>0.0</v>
      </c>
      <c r="H44" s="14">
        <v>2.0</v>
      </c>
      <c r="I44" s="14">
        <v>0.5</v>
      </c>
      <c r="J44" s="16">
        <f t="shared" si="2"/>
        <v>2.5</v>
      </c>
      <c r="K44" s="16">
        <f t="shared" si="3"/>
        <v>3.5</v>
      </c>
    </row>
    <row r="45">
      <c r="A45" s="13">
        <f>ListadeCurso!A45</f>
        <v>46</v>
      </c>
      <c r="B45" s="13" t="str">
        <f>ListadeCurso!B43</f>
        <v/>
      </c>
      <c r="C45" s="13" t="str">
        <f>ListadeCurso!C45</f>
        <v>JERIA</v>
      </c>
      <c r="D45" s="13" t="str">
        <f>ListadeCurso!D45</f>
        <v>DONAIRE</v>
      </c>
      <c r="E45" s="13" t="str">
        <f>ListadeCurso!E45</f>
        <v>PEDRO JOSÉ</v>
      </c>
      <c r="F45" s="13" t="str">
        <f>ListadeCurso!F45</f>
        <v>pedro.jeria@alumnos.uv.cl</v>
      </c>
      <c r="G45" s="14">
        <v>0.7</v>
      </c>
      <c r="H45" s="14">
        <v>2.0</v>
      </c>
      <c r="I45" s="14">
        <v>2.0</v>
      </c>
      <c r="J45" s="16">
        <f t="shared" si="2"/>
        <v>4.7</v>
      </c>
      <c r="K45" s="16">
        <f t="shared" si="3"/>
        <v>6.55</v>
      </c>
    </row>
    <row r="46">
      <c r="A46" s="13">
        <f>ListadeCurso!A46</f>
        <v>47</v>
      </c>
      <c r="B46" s="13" t="str">
        <f>ListadeCurso!B44</f>
        <v/>
      </c>
      <c r="C46" s="13" t="str">
        <f>ListadeCurso!C46</f>
        <v>LAGOS</v>
      </c>
      <c r="D46" s="13" t="str">
        <f>ListadeCurso!D46</f>
        <v>MORENO</v>
      </c>
      <c r="E46" s="13" t="str">
        <f>ListadeCurso!E46</f>
        <v>NIKOLAS RONALDO</v>
      </c>
      <c r="F46" s="13" t="str">
        <f>ListadeCurso!F46</f>
        <v>nikolas.lagos@alumnos.uv.cl</v>
      </c>
      <c r="G46" s="14">
        <v>1.0</v>
      </c>
      <c r="H46" s="14">
        <v>2.0</v>
      </c>
      <c r="I46" s="14">
        <v>2.0</v>
      </c>
      <c r="J46" s="16">
        <f t="shared" si="2"/>
        <v>5</v>
      </c>
      <c r="K46" s="16">
        <f t="shared" si="3"/>
        <v>7</v>
      </c>
    </row>
    <row r="47">
      <c r="A47" s="13">
        <f>ListadeCurso!A47</f>
        <v>48</v>
      </c>
      <c r="B47" s="13" t="str">
        <f>ListadeCurso!B45</f>
        <v/>
      </c>
      <c r="C47" s="13" t="str">
        <f>ListadeCurso!C47</f>
        <v>MALDONADO</v>
      </c>
      <c r="D47" s="13" t="str">
        <f>ListadeCurso!D47</f>
        <v>NÚÑEZ</v>
      </c>
      <c r="E47" s="13" t="str">
        <f>ListadeCurso!E47</f>
        <v>BENJAMÍN ANTONIO</v>
      </c>
      <c r="F47" s="13" t="str">
        <f>ListadeCurso!F47</f>
        <v>benjamin.maldonadon@alumnos.uv.cl</v>
      </c>
      <c r="G47" s="14">
        <v>0.4</v>
      </c>
      <c r="H47" s="14">
        <v>0.5</v>
      </c>
      <c r="I47" s="14">
        <v>2.0</v>
      </c>
      <c r="J47" s="16">
        <f t="shared" si="2"/>
        <v>2.9</v>
      </c>
      <c r="K47" s="16">
        <f t="shared" si="3"/>
        <v>3.9</v>
      </c>
    </row>
    <row r="48">
      <c r="A48" s="13">
        <f>ListadeCurso!A48</f>
        <v>49</v>
      </c>
      <c r="B48" s="13" t="str">
        <f>ListadeCurso!B46</f>
        <v/>
      </c>
      <c r="C48" s="13" t="str">
        <f>ListadeCurso!C48</f>
        <v>MARTÍNEZ</v>
      </c>
      <c r="D48" s="13" t="str">
        <f>ListadeCurso!D48</f>
        <v>ARAVENA</v>
      </c>
      <c r="E48" s="13" t="str">
        <f>ListadeCurso!E48</f>
        <v>JOAQUIN ANDRÉS</v>
      </c>
      <c r="F48" s="13" t="str">
        <f>ListadeCurso!F48</f>
        <v>joaquin.martinez@alumnos.uv.cl</v>
      </c>
      <c r="G48" s="14">
        <v>0.4</v>
      </c>
      <c r="H48" s="14">
        <v>2.0</v>
      </c>
      <c r="I48" s="14">
        <v>0.0</v>
      </c>
      <c r="J48" s="16">
        <f t="shared" si="2"/>
        <v>2.4</v>
      </c>
      <c r="K48" s="16">
        <f t="shared" si="3"/>
        <v>3.4</v>
      </c>
    </row>
    <row r="49">
      <c r="A49" s="13">
        <f>ListadeCurso!A49</f>
        <v>50</v>
      </c>
      <c r="B49" s="13" t="str">
        <f>ListadeCurso!B47</f>
        <v/>
      </c>
      <c r="C49" s="13" t="str">
        <f>ListadeCurso!C49</f>
        <v>Medina</v>
      </c>
      <c r="D49" s="13" t="str">
        <f>ListadeCurso!D49</f>
        <v>Valenzuela</v>
      </c>
      <c r="E49" s="13" t="str">
        <f>ListadeCurso!E49</f>
        <v>Pablo Gabriel</v>
      </c>
      <c r="F49" s="13" t="str">
        <f>ListadeCurso!F49</f>
        <v>pablo.medina@alumnos.uv.cl</v>
      </c>
      <c r="G49" s="14">
        <v>0.7</v>
      </c>
      <c r="H49" s="14">
        <v>0.5</v>
      </c>
      <c r="I49" s="14">
        <v>2.0</v>
      </c>
      <c r="J49" s="16">
        <f t="shared" si="2"/>
        <v>3.2</v>
      </c>
      <c r="K49" s="16">
        <f t="shared" si="3"/>
        <v>4.3</v>
      </c>
    </row>
    <row r="50">
      <c r="A50" s="13">
        <f>ListadeCurso!A50</f>
        <v>51</v>
      </c>
      <c r="B50" s="13" t="str">
        <f>ListadeCurso!B48</f>
        <v/>
      </c>
      <c r="C50" s="13" t="str">
        <f>ListadeCurso!C50</f>
        <v>MÉNDEZ</v>
      </c>
      <c r="D50" s="13" t="str">
        <f>ListadeCurso!D50</f>
        <v>HERRERA</v>
      </c>
      <c r="E50" s="13" t="str">
        <f>ListadeCurso!E50</f>
        <v>MARTÍN LEONARDO</v>
      </c>
      <c r="F50" s="13" t="str">
        <f>ListadeCurso!F50</f>
        <v>martin.mendez@alumnos.uv.cl</v>
      </c>
      <c r="G50" s="14">
        <v>0.4</v>
      </c>
      <c r="H50" s="14">
        <v>2.0</v>
      </c>
      <c r="I50" s="14">
        <v>2.0</v>
      </c>
      <c r="J50" s="16">
        <f t="shared" si="2"/>
        <v>4.4</v>
      </c>
      <c r="K50" s="16">
        <f t="shared" si="3"/>
        <v>6.1</v>
      </c>
    </row>
    <row r="51">
      <c r="A51" s="13">
        <f>ListadeCurso!A51</f>
        <v>52</v>
      </c>
      <c r="B51" s="13" t="str">
        <f>ListadeCurso!B49</f>
        <v/>
      </c>
      <c r="C51" s="13" t="str">
        <f>ListadeCurso!C51</f>
        <v>MEYER</v>
      </c>
      <c r="D51" s="13" t="str">
        <f>ListadeCurso!D51</f>
        <v>RIVERO</v>
      </c>
      <c r="E51" s="13" t="str">
        <f>ListadeCurso!E51</f>
        <v>FRANCISCA ANTONIA</v>
      </c>
      <c r="F51" s="13" t="str">
        <f>ListadeCurso!F51</f>
        <v>francisca.meyer@alumnos.uv.cl</v>
      </c>
      <c r="G51" s="14">
        <v>0.7</v>
      </c>
      <c r="H51" s="14">
        <v>0.0</v>
      </c>
      <c r="I51" s="14">
        <v>2.0</v>
      </c>
      <c r="J51" s="16">
        <f t="shared" si="2"/>
        <v>2.7</v>
      </c>
      <c r="K51" s="16">
        <f t="shared" si="3"/>
        <v>3.7</v>
      </c>
    </row>
    <row r="52">
      <c r="A52" s="13">
        <f>ListadeCurso!A52</f>
        <v>53</v>
      </c>
      <c r="B52" s="13" t="str">
        <f>ListadeCurso!B50</f>
        <v/>
      </c>
      <c r="C52" s="13" t="str">
        <f>ListadeCurso!C52</f>
        <v>molina</v>
      </c>
      <c r="D52" s="13" t="str">
        <f>ListadeCurso!D52</f>
        <v>vargas</v>
      </c>
      <c r="E52" s="13" t="str">
        <f>ListadeCurso!E52</f>
        <v>joaquin</v>
      </c>
      <c r="F52" s="13" t="str">
        <f>ListadeCurso!F52</f>
        <v>joaquin.molina@alumnos.uv.cl</v>
      </c>
      <c r="G52" s="14">
        <v>0.4</v>
      </c>
      <c r="H52" s="14">
        <v>2.0</v>
      </c>
      <c r="I52" s="14">
        <v>0.5</v>
      </c>
      <c r="J52" s="16">
        <f t="shared" si="2"/>
        <v>2.9</v>
      </c>
      <c r="K52" s="16">
        <f t="shared" si="3"/>
        <v>3.9</v>
      </c>
    </row>
    <row r="53">
      <c r="A53" s="13">
        <f>ListadeCurso!A53</f>
        <v>54</v>
      </c>
      <c r="B53" s="13" t="str">
        <f>ListadeCurso!B51</f>
        <v/>
      </c>
      <c r="C53" s="13" t="str">
        <f>ListadeCurso!C53</f>
        <v>MONTENEGRO</v>
      </c>
      <c r="D53" s="13" t="str">
        <f>ListadeCurso!D53</f>
        <v>SILVA</v>
      </c>
      <c r="E53" s="13" t="str">
        <f>ListadeCurso!E53</f>
        <v>MARCELO IGNACIO</v>
      </c>
      <c r="F53" s="13" t="str">
        <f>ListadeCurso!F53</f>
        <v>marcelo.montenegro@alumnos.uv.cl</v>
      </c>
      <c r="G53" s="14">
        <v>0.7</v>
      </c>
      <c r="H53" s="14">
        <v>1.0</v>
      </c>
      <c r="I53" s="14">
        <v>0.0</v>
      </c>
      <c r="J53" s="16">
        <f t="shared" si="2"/>
        <v>1.7</v>
      </c>
      <c r="K53" s="16">
        <f t="shared" si="3"/>
        <v>2.7</v>
      </c>
    </row>
    <row r="54">
      <c r="A54" s="13">
        <f>ListadeCurso!A54</f>
        <v>55</v>
      </c>
      <c r="B54" s="13" t="str">
        <f>ListadeCurso!B52</f>
        <v/>
      </c>
      <c r="C54" s="13" t="str">
        <f>ListadeCurso!C54</f>
        <v>Montero</v>
      </c>
      <c r="D54" s="13" t="str">
        <f>ListadeCurso!D54</f>
        <v>Vásquez</v>
      </c>
      <c r="E54" s="13" t="str">
        <f>ListadeCurso!E54</f>
        <v>Stefanny Jeannet</v>
      </c>
      <c r="F54" s="13" t="str">
        <f>ListadeCurso!F54</f>
        <v>stefanny.montero@alumnos.uv.cl</v>
      </c>
      <c r="G54" s="14">
        <v>0.7</v>
      </c>
      <c r="H54" s="14">
        <v>2.0</v>
      </c>
      <c r="I54" s="14">
        <v>2.0</v>
      </c>
      <c r="J54" s="16">
        <f t="shared" si="2"/>
        <v>4.7</v>
      </c>
      <c r="K54" s="16">
        <f t="shared" si="3"/>
        <v>6.55</v>
      </c>
    </row>
    <row r="55">
      <c r="A55" s="13">
        <f>ListadeCurso!A55</f>
        <v>56</v>
      </c>
      <c r="B55" s="13" t="str">
        <f>ListadeCurso!B53</f>
        <v/>
      </c>
      <c r="C55" s="13" t="str">
        <f>ListadeCurso!C55</f>
        <v>MORAGA</v>
      </c>
      <c r="D55" s="13" t="str">
        <f>ListadeCurso!D55</f>
        <v>DÍAZ</v>
      </c>
      <c r="E55" s="13" t="str">
        <f>ListadeCurso!E55</f>
        <v>FRANKO ALONSO</v>
      </c>
      <c r="F55" s="13" t="str">
        <f>ListadeCurso!F55</f>
        <v>franko.moraga@alumnos.uv.cl</v>
      </c>
      <c r="G55" s="14">
        <v>0.4</v>
      </c>
      <c r="H55" s="14">
        <v>2.0</v>
      </c>
      <c r="I55" s="14">
        <v>0.5</v>
      </c>
      <c r="J55" s="16">
        <f t="shared" si="2"/>
        <v>2.9</v>
      </c>
      <c r="K55" s="16">
        <f t="shared" si="3"/>
        <v>3.9</v>
      </c>
    </row>
    <row r="56">
      <c r="A56" s="13">
        <f>ListadeCurso!A56</f>
        <v>57</v>
      </c>
      <c r="B56" s="13" t="str">
        <f>ListadeCurso!B54</f>
        <v/>
      </c>
      <c r="C56" s="13" t="str">
        <f>ListadeCurso!C56</f>
        <v>MUÑOZ</v>
      </c>
      <c r="D56" s="13" t="str">
        <f>ListadeCurso!D56</f>
        <v>TORRES</v>
      </c>
      <c r="E56" s="13" t="str">
        <f>ListadeCurso!E56</f>
        <v>RICARDO MANUEL</v>
      </c>
      <c r="F56" s="13" t="str">
        <f>ListadeCurso!F56</f>
        <v>ricardo.munoz@alumnos.uv.cl</v>
      </c>
      <c r="G56" s="14">
        <v>0.4</v>
      </c>
      <c r="H56" s="14">
        <v>0.5</v>
      </c>
      <c r="I56" s="14">
        <v>0.0</v>
      </c>
      <c r="J56" s="16">
        <f t="shared" si="2"/>
        <v>0.9</v>
      </c>
      <c r="K56" s="16">
        <f t="shared" si="3"/>
        <v>1.9</v>
      </c>
    </row>
    <row r="57">
      <c r="A57" s="13">
        <f>ListadeCurso!A57</f>
        <v>58</v>
      </c>
      <c r="B57" s="13" t="str">
        <f>ListadeCurso!B55</f>
        <v/>
      </c>
      <c r="C57" s="13" t="str">
        <f>ListadeCurso!C57</f>
        <v>NAVARRO</v>
      </c>
      <c r="D57" s="13" t="str">
        <f>ListadeCurso!D57</f>
        <v>CONTRERAS</v>
      </c>
      <c r="E57" s="13" t="str">
        <f>ListadeCurso!E57</f>
        <v>DAMIÁN ELÍAS</v>
      </c>
      <c r="F57" s="13" t="str">
        <f>ListadeCurso!F57</f>
        <v>damian.navarro@alumnos.uv.cl</v>
      </c>
      <c r="G57" s="14">
        <v>1.0</v>
      </c>
      <c r="H57" s="14">
        <v>0.0</v>
      </c>
      <c r="I57" s="14">
        <v>0.0</v>
      </c>
      <c r="J57" s="16">
        <f t="shared" si="2"/>
        <v>1</v>
      </c>
      <c r="K57" s="16">
        <f t="shared" si="3"/>
        <v>2</v>
      </c>
    </row>
    <row r="58">
      <c r="A58" s="13">
        <f>ListadeCurso!A58</f>
        <v>59</v>
      </c>
      <c r="B58" s="13" t="str">
        <f>ListadeCurso!B56</f>
        <v/>
      </c>
      <c r="C58" s="13" t="str">
        <f>ListadeCurso!C58</f>
        <v>O'KINGGTON</v>
      </c>
      <c r="D58" s="13" t="str">
        <f>ListadeCurso!D58</f>
        <v>VALDEBENITO</v>
      </c>
      <c r="E58" s="13" t="str">
        <f>ListadeCurso!E58</f>
        <v>CHRISTOPHER JUAN IGNACIO</v>
      </c>
      <c r="F58" s="13" t="str">
        <f>ListadeCurso!F58</f>
        <v>christopher.okinggton@alumnos.uv.cl</v>
      </c>
      <c r="G58" s="14">
        <v>0.7</v>
      </c>
      <c r="H58" s="14">
        <v>2.0</v>
      </c>
      <c r="I58" s="14">
        <v>0.0</v>
      </c>
      <c r="J58" s="16">
        <f t="shared" si="2"/>
        <v>2.7</v>
      </c>
      <c r="K58" s="16">
        <f t="shared" si="3"/>
        <v>3.7</v>
      </c>
    </row>
    <row r="59">
      <c r="A59" s="13">
        <f>ListadeCurso!A59</f>
        <v>60</v>
      </c>
      <c r="B59" s="13" t="str">
        <f>ListadeCurso!B57</f>
        <v/>
      </c>
      <c r="C59" s="13" t="str">
        <f>ListadeCurso!C59</f>
        <v>ORELLANA</v>
      </c>
      <c r="D59" s="13" t="str">
        <f>ListadeCurso!D59</f>
        <v>BRUNA</v>
      </c>
      <c r="E59" s="13" t="str">
        <f>ListadeCurso!E59</f>
        <v>LUCAS RAÚL</v>
      </c>
      <c r="F59" s="13" t="str">
        <f>ListadeCurso!F59</f>
        <v>lucas.orellana@alumnos.uv.cl</v>
      </c>
      <c r="G59" s="14">
        <v>0.4</v>
      </c>
      <c r="H59" s="14">
        <v>1.0</v>
      </c>
      <c r="I59" s="14">
        <v>2.0</v>
      </c>
      <c r="J59" s="16">
        <f t="shared" si="2"/>
        <v>3.4</v>
      </c>
      <c r="K59" s="16">
        <f t="shared" si="3"/>
        <v>4.6</v>
      </c>
    </row>
    <row r="60">
      <c r="A60" s="13">
        <f>ListadeCurso!A60</f>
        <v>61</v>
      </c>
      <c r="B60" s="13" t="str">
        <f>ListadeCurso!B58</f>
        <v/>
      </c>
      <c r="C60" s="13" t="str">
        <f>ListadeCurso!C60</f>
        <v>ORTEGA</v>
      </c>
      <c r="D60" s="13" t="str">
        <f>ListadeCurso!D60</f>
        <v>FIGUEROA</v>
      </c>
      <c r="E60" s="13" t="str">
        <f>ListadeCurso!E60</f>
        <v>DIEGO YOSHIRO</v>
      </c>
      <c r="F60" s="13" t="str">
        <f>ListadeCurso!F60</f>
        <v>diego.ortega@alumnos.uv.cl</v>
      </c>
      <c r="G60" s="14">
        <v>0.0</v>
      </c>
      <c r="H60" s="14">
        <v>0.0</v>
      </c>
      <c r="I60" s="14">
        <v>1.0</v>
      </c>
      <c r="J60" s="16">
        <f t="shared" si="2"/>
        <v>1</v>
      </c>
      <c r="K60" s="16">
        <f t="shared" si="3"/>
        <v>2</v>
      </c>
    </row>
    <row r="61">
      <c r="A61" s="13">
        <f>ListadeCurso!A61</f>
        <v>62</v>
      </c>
      <c r="B61" s="13" t="str">
        <f>ListadeCurso!B59</f>
        <v/>
      </c>
      <c r="C61" s="13" t="str">
        <f>ListadeCurso!C61</f>
        <v>OSEGA</v>
      </c>
      <c r="D61" s="13" t="str">
        <f>ListadeCurso!D61</f>
        <v>SOZA</v>
      </c>
      <c r="E61" s="13" t="str">
        <f>ListadeCurso!E61</f>
        <v>BRUNO PATRICIO</v>
      </c>
      <c r="F61" s="13" t="str">
        <f>ListadeCurso!F61</f>
        <v>bruno.osega@alumnos.uv.cl</v>
      </c>
      <c r="G61" s="14">
        <v>0.0</v>
      </c>
      <c r="H61" s="14">
        <v>0.5</v>
      </c>
      <c r="I61" s="14">
        <v>0.5</v>
      </c>
      <c r="J61" s="16">
        <f t="shared" si="2"/>
        <v>1</v>
      </c>
      <c r="K61" s="16">
        <f t="shared" si="3"/>
        <v>2</v>
      </c>
    </row>
    <row r="62">
      <c r="A62" s="13">
        <f>ListadeCurso!A62</f>
        <v>63</v>
      </c>
      <c r="B62" s="13" t="str">
        <f>ListadeCurso!B60</f>
        <v/>
      </c>
      <c r="C62" s="13" t="str">
        <f>ListadeCurso!C62</f>
        <v>PÁEZ</v>
      </c>
      <c r="D62" s="13" t="str">
        <f>ListadeCurso!D62</f>
        <v>SALAS</v>
      </c>
      <c r="E62" s="13" t="str">
        <f>ListadeCurso!E62</f>
        <v>JUAN PABLO</v>
      </c>
      <c r="F62" s="13" t="str">
        <f>ListadeCurso!F62</f>
        <v>juan.paez@alumnos.uv.cl</v>
      </c>
      <c r="G62" s="14">
        <v>1.0</v>
      </c>
      <c r="H62" s="14">
        <v>0.0</v>
      </c>
      <c r="I62" s="14">
        <v>2.0</v>
      </c>
      <c r="J62" s="16">
        <f t="shared" si="2"/>
        <v>3</v>
      </c>
      <c r="K62" s="16">
        <f t="shared" si="3"/>
        <v>4</v>
      </c>
    </row>
    <row r="63">
      <c r="A63" s="13">
        <f>ListadeCurso!A63</f>
        <v>64</v>
      </c>
      <c r="B63" s="13" t="str">
        <f>ListadeCurso!B61</f>
        <v/>
      </c>
      <c r="C63" s="13" t="str">
        <f>ListadeCurso!C63</f>
        <v>PEÑA</v>
      </c>
      <c r="D63" s="13" t="str">
        <f>ListadeCurso!D63</f>
        <v>GUTIÉRREZ</v>
      </c>
      <c r="E63" s="13" t="str">
        <f>ListadeCurso!E63</f>
        <v>DIEGO ALEXANDER</v>
      </c>
      <c r="F63" s="13" t="str">
        <f>ListadeCurso!F63</f>
        <v>diego.penag@alumnos.uv.cl</v>
      </c>
      <c r="G63" s="14">
        <v>0.0</v>
      </c>
      <c r="H63" s="14">
        <v>0.0</v>
      </c>
      <c r="I63" s="14">
        <v>2.0</v>
      </c>
      <c r="J63" s="16">
        <f t="shared" si="2"/>
        <v>2</v>
      </c>
      <c r="K63" s="16">
        <f t="shared" si="3"/>
        <v>3</v>
      </c>
    </row>
    <row r="64">
      <c r="A64" s="13">
        <f>ListadeCurso!A64</f>
        <v>65</v>
      </c>
      <c r="B64" s="13" t="str">
        <f>ListadeCurso!B62</f>
        <v/>
      </c>
      <c r="C64" s="13" t="str">
        <f>ListadeCurso!C64</f>
        <v>Pino</v>
      </c>
      <c r="D64" s="13" t="str">
        <f>ListadeCurso!D64</f>
        <v>Araya</v>
      </c>
      <c r="E64" s="13" t="str">
        <f>ListadeCurso!E64</f>
        <v>Rodrigo Andres</v>
      </c>
      <c r="F64" s="13" t="str">
        <f>ListadeCurso!F64</f>
        <v>rodrigo.pino@alumnos.uv.cl</v>
      </c>
      <c r="G64" s="14">
        <v>1.0</v>
      </c>
      <c r="H64" s="14">
        <v>1.0</v>
      </c>
      <c r="I64" s="14">
        <v>2.0</v>
      </c>
      <c r="J64" s="16">
        <f t="shared" si="2"/>
        <v>4</v>
      </c>
      <c r="K64" s="16">
        <f t="shared" si="3"/>
        <v>5.5</v>
      </c>
    </row>
    <row r="65">
      <c r="A65" s="13">
        <f>ListadeCurso!A65</f>
        <v>66</v>
      </c>
      <c r="B65" s="13" t="str">
        <f>ListadeCurso!B63</f>
        <v/>
      </c>
      <c r="C65" s="13" t="str">
        <f>ListadeCurso!C65</f>
        <v>PUEBLA</v>
      </c>
      <c r="D65" s="13" t="str">
        <f>ListadeCurso!D65</f>
        <v>GALLARDO</v>
      </c>
      <c r="E65" s="13" t="str">
        <f>ListadeCurso!E65</f>
        <v>BASTIÁN IGNACIO</v>
      </c>
      <c r="F65" s="13" t="str">
        <f>ListadeCurso!F65</f>
        <v>bastian.puebla@alumnos.uv.cl</v>
      </c>
      <c r="G65" s="14">
        <v>0.7</v>
      </c>
      <c r="H65" s="14">
        <v>0.0</v>
      </c>
      <c r="I65" s="14">
        <v>2.0</v>
      </c>
      <c r="J65" s="16">
        <f t="shared" si="2"/>
        <v>2.7</v>
      </c>
      <c r="K65" s="16">
        <f t="shared" si="3"/>
        <v>3.7</v>
      </c>
    </row>
    <row r="66">
      <c r="A66" s="13">
        <f>ListadeCurso!A66</f>
        <v>67</v>
      </c>
      <c r="B66" s="13" t="str">
        <f>ListadeCurso!B64</f>
        <v/>
      </c>
      <c r="C66" s="13" t="str">
        <f>ListadeCurso!C66</f>
        <v>QUEUPAN</v>
      </c>
      <c r="D66" s="13" t="str">
        <f>ListadeCurso!D66</f>
        <v>CALDERON</v>
      </c>
      <c r="E66" s="13" t="str">
        <f>ListadeCurso!E66</f>
        <v>OSVALDO VALENTIN</v>
      </c>
      <c r="F66" s="13" t="str">
        <f>ListadeCurso!F66</f>
        <v>osvaldo.queupan@alumnos.uv.cl</v>
      </c>
      <c r="G66" s="16"/>
      <c r="H66" s="16"/>
      <c r="I66" s="16"/>
      <c r="J66" s="16">
        <f t="shared" si="2"/>
        <v>0</v>
      </c>
      <c r="K66" s="16">
        <f t="shared" si="3"/>
        <v>1</v>
      </c>
    </row>
    <row r="67">
      <c r="A67" s="13">
        <f>ListadeCurso!A67</f>
        <v>68</v>
      </c>
      <c r="B67" s="13" t="str">
        <f>ListadeCurso!B65</f>
        <v/>
      </c>
      <c r="C67" s="13" t="str">
        <f>ListadeCurso!C67</f>
        <v>Quinteros</v>
      </c>
      <c r="D67" s="13" t="str">
        <f>ListadeCurso!D67</f>
        <v>Henríquez</v>
      </c>
      <c r="E67" s="13" t="str">
        <f>ListadeCurso!E67</f>
        <v>Esteban Eduardo</v>
      </c>
      <c r="F67" s="13" t="str">
        <f>ListadeCurso!F67</f>
        <v>esteban.quinteros@alumnos.uv.cl</v>
      </c>
      <c r="G67" s="14">
        <v>0.7</v>
      </c>
      <c r="H67" s="14">
        <v>2.0</v>
      </c>
      <c r="I67" s="14">
        <v>2.0</v>
      </c>
      <c r="J67" s="16">
        <f t="shared" si="2"/>
        <v>4.7</v>
      </c>
      <c r="K67" s="16">
        <f t="shared" si="3"/>
        <v>6.55</v>
      </c>
    </row>
    <row r="68">
      <c r="A68" s="13">
        <f>ListadeCurso!A68</f>
        <v>69</v>
      </c>
      <c r="B68" s="13" t="str">
        <f>ListadeCurso!B66</f>
        <v/>
      </c>
      <c r="C68" s="13" t="str">
        <f>ListadeCurso!C68</f>
        <v>Quinteros</v>
      </c>
      <c r="D68" s="13" t="str">
        <f>ListadeCurso!D68</f>
        <v>Orozco</v>
      </c>
      <c r="E68" s="13" t="str">
        <f>ListadeCurso!E68</f>
        <v>Renata</v>
      </c>
      <c r="F68" s="13" t="str">
        <f>ListadeCurso!F68</f>
        <v>renata.quinteros@alumnos.uv.cl</v>
      </c>
      <c r="G68" s="14">
        <v>0.7</v>
      </c>
      <c r="H68" s="14">
        <v>2.0</v>
      </c>
      <c r="I68" s="14">
        <v>0.0</v>
      </c>
      <c r="J68" s="16">
        <f t="shared" si="2"/>
        <v>2.7</v>
      </c>
      <c r="K68" s="16">
        <f t="shared" si="3"/>
        <v>3.7</v>
      </c>
    </row>
    <row r="69">
      <c r="A69" s="13">
        <f>ListadeCurso!A69</f>
        <v>70</v>
      </c>
      <c r="B69" s="13" t="str">
        <f>ListadeCurso!B67</f>
        <v/>
      </c>
      <c r="C69" s="13" t="str">
        <f>ListadeCurso!C69</f>
        <v>RETAMALES</v>
      </c>
      <c r="D69" s="13" t="str">
        <f>ListadeCurso!D69</f>
        <v>CASTILLO</v>
      </c>
      <c r="E69" s="13" t="str">
        <f>ListadeCurso!E69</f>
        <v>DIEGO CARLOS</v>
      </c>
      <c r="F69" s="13" t="str">
        <f>ListadeCurso!F69</f>
        <v>diego.retamales@alumnos.uv.cl</v>
      </c>
      <c r="G69" s="14">
        <v>1.0</v>
      </c>
      <c r="H69" s="14">
        <v>1.0</v>
      </c>
      <c r="I69" s="14">
        <v>2.0</v>
      </c>
      <c r="J69" s="16">
        <f t="shared" si="2"/>
        <v>4</v>
      </c>
      <c r="K69" s="16">
        <f t="shared" si="3"/>
        <v>5.5</v>
      </c>
    </row>
    <row r="70">
      <c r="A70" s="13">
        <f>ListadeCurso!A70</f>
        <v>71</v>
      </c>
      <c r="B70" s="13" t="str">
        <f>ListadeCurso!B68</f>
        <v/>
      </c>
      <c r="C70" s="13" t="str">
        <f>ListadeCurso!C70</f>
        <v>riquelme</v>
      </c>
      <c r="D70" s="13" t="str">
        <f>ListadeCurso!D70</f>
        <v>ramirez</v>
      </c>
      <c r="E70" s="13" t="str">
        <f>ListadeCurso!E70</f>
        <v>gabriel ignacio</v>
      </c>
      <c r="F70" s="13" t="str">
        <f>ListadeCurso!F70</f>
        <v>gabriel.riquelme@alumnos.uv.cl</v>
      </c>
      <c r="G70" s="16"/>
      <c r="H70" s="16"/>
      <c r="I70" s="16"/>
      <c r="J70" s="16">
        <f t="shared" si="2"/>
        <v>0</v>
      </c>
      <c r="K70" s="16">
        <f t="shared" si="3"/>
        <v>1</v>
      </c>
    </row>
    <row r="71">
      <c r="A71" s="13">
        <f>ListadeCurso!A71</f>
        <v>72</v>
      </c>
      <c r="B71" s="13" t="str">
        <f>ListadeCurso!B69</f>
        <v/>
      </c>
      <c r="C71" s="13" t="str">
        <f>ListadeCurso!C71</f>
        <v>RIVERA</v>
      </c>
      <c r="D71" s="13" t="str">
        <f>ListadeCurso!D71</f>
        <v>PIZARRO</v>
      </c>
      <c r="E71" s="13" t="str">
        <f>ListadeCurso!E71</f>
        <v>JAVIER IGNACIO</v>
      </c>
      <c r="F71" s="13" t="str">
        <f>ListadeCurso!F71</f>
        <v>javier.riverapi@alumnos.uv.cl</v>
      </c>
      <c r="G71" s="16"/>
      <c r="H71" s="16"/>
      <c r="I71" s="16"/>
      <c r="J71" s="16">
        <f t="shared" si="2"/>
        <v>0</v>
      </c>
      <c r="K71" s="16">
        <f t="shared" si="3"/>
        <v>1</v>
      </c>
    </row>
    <row r="72">
      <c r="A72" s="13">
        <f>ListadeCurso!A72</f>
        <v>73</v>
      </c>
      <c r="B72" s="13" t="str">
        <f>ListadeCurso!B70</f>
        <v/>
      </c>
      <c r="C72" s="13" t="str">
        <f>ListadeCurso!C72</f>
        <v>ROBLES</v>
      </c>
      <c r="D72" s="13" t="str">
        <f>ListadeCurso!D72</f>
        <v>NAVEAS</v>
      </c>
      <c r="E72" s="13" t="str">
        <f>ListadeCurso!E72</f>
        <v>FELIPE RAÚL</v>
      </c>
      <c r="F72" s="13" t="str">
        <f>ListadeCurso!F72</f>
        <v>felipe.roblesn@alumnos.uv.cl</v>
      </c>
      <c r="G72" s="14">
        <v>0.7</v>
      </c>
      <c r="H72" s="14">
        <v>2.0</v>
      </c>
      <c r="I72" s="14">
        <v>2.0</v>
      </c>
      <c r="J72" s="16">
        <f t="shared" si="2"/>
        <v>4.7</v>
      </c>
      <c r="K72" s="16">
        <f t="shared" si="3"/>
        <v>6.55</v>
      </c>
    </row>
    <row r="73">
      <c r="A73" s="13">
        <f>ListadeCurso!A73</f>
        <v>74</v>
      </c>
      <c r="B73" s="13" t="str">
        <f>ListadeCurso!B71</f>
        <v/>
      </c>
      <c r="C73" s="13" t="str">
        <f>ListadeCurso!C73</f>
        <v>RODRÍGUEZ</v>
      </c>
      <c r="D73" s="13" t="str">
        <f>ListadeCurso!D73</f>
        <v>CELIS</v>
      </c>
      <c r="E73" s="13" t="str">
        <f>ListadeCurso!E73</f>
        <v>ALEX DANIEL</v>
      </c>
      <c r="F73" s="13" t="str">
        <f>ListadeCurso!F73</f>
        <v>alex.rodriguez@alumnos.uv.cl</v>
      </c>
      <c r="G73" s="14">
        <v>0.0</v>
      </c>
      <c r="H73" s="14">
        <v>1.0</v>
      </c>
      <c r="I73" s="14">
        <v>0.0</v>
      </c>
      <c r="J73" s="16">
        <f t="shared" si="2"/>
        <v>1</v>
      </c>
      <c r="K73" s="16">
        <f t="shared" si="3"/>
        <v>2</v>
      </c>
    </row>
    <row r="74">
      <c r="A74" s="13">
        <f>ListadeCurso!A74</f>
        <v>75</v>
      </c>
      <c r="B74" s="13" t="str">
        <f>ListadeCurso!B72</f>
        <v/>
      </c>
      <c r="C74" s="13" t="str">
        <f>ListadeCurso!C74</f>
        <v>RODRÍGUEZ</v>
      </c>
      <c r="D74" s="13" t="str">
        <f>ListadeCurso!D74</f>
        <v>PINOCHET</v>
      </c>
      <c r="E74" s="13" t="str">
        <f>ListadeCurso!E74</f>
        <v>IVAN NICOLÁS</v>
      </c>
      <c r="F74" s="13" t="str">
        <f>ListadeCurso!F74</f>
        <v>ivan.rodriguezp@alumnos.uv.cl</v>
      </c>
      <c r="G74" s="14">
        <v>0.7</v>
      </c>
      <c r="H74" s="14">
        <v>0.5</v>
      </c>
      <c r="I74" s="14">
        <v>0.5</v>
      </c>
      <c r="J74" s="16">
        <f t="shared" si="2"/>
        <v>1.7</v>
      </c>
      <c r="K74" s="16">
        <f t="shared" si="3"/>
        <v>2.7</v>
      </c>
    </row>
    <row r="75">
      <c r="A75" s="13">
        <f>ListadeCurso!A75</f>
        <v>76</v>
      </c>
      <c r="B75" s="13" t="str">
        <f>ListadeCurso!B73</f>
        <v/>
      </c>
      <c r="C75" s="13" t="str">
        <f>ListadeCurso!C75</f>
        <v>ROJAS</v>
      </c>
      <c r="D75" s="13" t="str">
        <f>ListadeCurso!D75</f>
        <v>REYES</v>
      </c>
      <c r="E75" s="13" t="str">
        <f>ListadeCurso!E75</f>
        <v>LUCAS IGNACIO</v>
      </c>
      <c r="F75" s="13" t="str">
        <f>ListadeCurso!F75</f>
        <v>lucas.rojas@alumnos.uv.cl</v>
      </c>
      <c r="G75" s="14">
        <v>1.0</v>
      </c>
      <c r="H75" s="14">
        <v>1.0</v>
      </c>
      <c r="I75" s="14">
        <v>0.0</v>
      </c>
      <c r="J75" s="16">
        <f t="shared" si="2"/>
        <v>2</v>
      </c>
      <c r="K75" s="16">
        <f t="shared" si="3"/>
        <v>3</v>
      </c>
    </row>
    <row r="76">
      <c r="A76" s="13">
        <f>ListadeCurso!A76</f>
        <v>77</v>
      </c>
      <c r="B76" s="13" t="str">
        <f>ListadeCurso!B74</f>
        <v/>
      </c>
      <c r="C76" s="13" t="str">
        <f>ListadeCurso!C76</f>
        <v>ROZAS</v>
      </c>
      <c r="D76" s="13" t="str">
        <f>ListadeCurso!D76</f>
        <v>RIFO</v>
      </c>
      <c r="E76" s="13" t="str">
        <f>ListadeCurso!E76</f>
        <v>MAXIMILIANO FELIPE</v>
      </c>
      <c r="F76" s="13" t="str">
        <f>ListadeCurso!F76</f>
        <v>maximiliano.rozas@alumnos.uv.cl</v>
      </c>
      <c r="G76" s="14">
        <v>0.4</v>
      </c>
      <c r="H76" s="14">
        <v>2.0</v>
      </c>
      <c r="I76" s="14">
        <v>2.0</v>
      </c>
      <c r="J76" s="16">
        <f t="shared" si="2"/>
        <v>4.4</v>
      </c>
      <c r="K76" s="16">
        <f t="shared" si="3"/>
        <v>6.1</v>
      </c>
    </row>
    <row r="77">
      <c r="A77" s="13">
        <f>ListadeCurso!A77</f>
        <v>78</v>
      </c>
      <c r="B77" s="13" t="str">
        <f>ListadeCurso!B75</f>
        <v/>
      </c>
      <c r="C77" s="13" t="str">
        <f>ListadeCurso!C77</f>
        <v>RUBIO</v>
      </c>
      <c r="D77" s="13" t="str">
        <f>ListadeCurso!D77</f>
        <v>YUEN</v>
      </c>
      <c r="E77" s="13" t="str">
        <f>ListadeCurso!E77</f>
        <v>NICOLÁS</v>
      </c>
      <c r="F77" s="13" t="str">
        <f>ListadeCurso!F77</f>
        <v>nicolas.rubio@alumnos.uv.cl</v>
      </c>
      <c r="G77" s="14">
        <v>0.0</v>
      </c>
      <c r="H77" s="14">
        <v>0.5</v>
      </c>
      <c r="I77" s="14">
        <v>2.0</v>
      </c>
      <c r="J77" s="16">
        <f t="shared" si="2"/>
        <v>2.5</v>
      </c>
      <c r="K77" s="16">
        <f t="shared" si="3"/>
        <v>3.5</v>
      </c>
    </row>
    <row r="78">
      <c r="A78" s="13">
        <f>ListadeCurso!A78</f>
        <v>79</v>
      </c>
      <c r="B78" s="13" t="str">
        <f>ListadeCurso!B76</f>
        <v/>
      </c>
      <c r="C78" s="13" t="str">
        <f>ListadeCurso!C78</f>
        <v>SANCES</v>
      </c>
      <c r="D78" s="13" t="str">
        <f>ListadeCurso!D78</f>
        <v>NÚÑEZ</v>
      </c>
      <c r="E78" s="13" t="str">
        <f>ListadeCurso!E78</f>
        <v>RODRIGO IGNACIO</v>
      </c>
      <c r="F78" s="13" t="str">
        <f>ListadeCurso!F78</f>
        <v>rodrigo.sances@alumnos.uv.cl</v>
      </c>
      <c r="G78" s="14">
        <v>0.7</v>
      </c>
      <c r="H78" s="14">
        <v>0.0</v>
      </c>
      <c r="I78" s="14">
        <v>1.0</v>
      </c>
      <c r="J78" s="16">
        <f t="shared" si="2"/>
        <v>1.7</v>
      </c>
      <c r="K78" s="16">
        <f t="shared" si="3"/>
        <v>2.7</v>
      </c>
    </row>
    <row r="79">
      <c r="A79" s="13">
        <f>ListadeCurso!A79</f>
        <v>80</v>
      </c>
      <c r="B79" s="13" t="str">
        <f>ListadeCurso!B77</f>
        <v/>
      </c>
      <c r="C79" s="13" t="str">
        <f>ListadeCurso!C79</f>
        <v>SIERRA</v>
      </c>
      <c r="D79" s="13" t="str">
        <f>ListadeCurso!D79</f>
        <v>AROS</v>
      </c>
      <c r="E79" s="13" t="str">
        <f>ListadeCurso!E79</f>
        <v>DAMIÁN IGNACIO</v>
      </c>
      <c r="F79" s="13" t="str">
        <f>ListadeCurso!F79</f>
        <v>damian.sierra@alumnos.uv.cl</v>
      </c>
      <c r="G79" s="14">
        <v>0.0</v>
      </c>
      <c r="H79" s="14">
        <v>0.0</v>
      </c>
      <c r="I79" s="14">
        <v>1.0</v>
      </c>
      <c r="J79" s="16">
        <f t="shared" si="2"/>
        <v>1</v>
      </c>
      <c r="K79" s="16">
        <f t="shared" si="3"/>
        <v>2</v>
      </c>
    </row>
    <row r="80">
      <c r="A80" s="13">
        <f>ListadeCurso!A80</f>
        <v>81</v>
      </c>
      <c r="B80" s="13" t="str">
        <f>ListadeCurso!B78</f>
        <v/>
      </c>
      <c r="C80" s="13" t="str">
        <f>ListadeCurso!C80</f>
        <v>Silva</v>
      </c>
      <c r="D80" s="13" t="str">
        <f>ListadeCurso!D80</f>
        <v>Pimentel</v>
      </c>
      <c r="E80" s="13" t="str">
        <f>ListadeCurso!E80</f>
        <v>Ricardo Andrey</v>
      </c>
      <c r="F80" s="13" t="str">
        <f>ListadeCurso!F80</f>
        <v>ricardo.silvap@alumnos.uv.cl</v>
      </c>
      <c r="G80" s="14">
        <v>0.7</v>
      </c>
      <c r="H80" s="14">
        <v>2.0</v>
      </c>
      <c r="I80" s="14">
        <v>2.0</v>
      </c>
      <c r="J80" s="16">
        <f t="shared" si="2"/>
        <v>4.7</v>
      </c>
      <c r="K80" s="16">
        <f t="shared" si="3"/>
        <v>6.55</v>
      </c>
    </row>
    <row r="81">
      <c r="A81" s="13">
        <f>ListadeCurso!A81</f>
        <v>82</v>
      </c>
      <c r="B81" s="13" t="str">
        <f>ListadeCurso!B79</f>
        <v/>
      </c>
      <c r="C81" s="13" t="str">
        <f>ListadeCurso!C81</f>
        <v>SOTO</v>
      </c>
      <c r="D81" s="13" t="str">
        <f>ListadeCurso!D81</f>
        <v>CARVAJAL</v>
      </c>
      <c r="E81" s="13" t="str">
        <f>ListadeCurso!E81</f>
        <v>CRISTÓBAL JAVIER</v>
      </c>
      <c r="F81" s="13" t="str">
        <f>ListadeCurso!F81</f>
        <v>cristobal.sotoca@alumnos.uv.cl</v>
      </c>
      <c r="G81" s="14">
        <v>0.4</v>
      </c>
      <c r="H81" s="14">
        <v>2.0</v>
      </c>
      <c r="I81" s="14">
        <v>0.5</v>
      </c>
      <c r="J81" s="16">
        <f t="shared" si="2"/>
        <v>2.9</v>
      </c>
      <c r="K81" s="16">
        <f t="shared" si="3"/>
        <v>3.9</v>
      </c>
    </row>
    <row r="82">
      <c r="A82" s="13">
        <f>ListadeCurso!A82</f>
        <v>83</v>
      </c>
      <c r="B82" s="13" t="str">
        <f>ListadeCurso!B80</f>
        <v/>
      </c>
      <c r="C82" s="13" t="str">
        <f>ListadeCurso!C82</f>
        <v>tapia</v>
      </c>
      <c r="D82" s="13" t="str">
        <f>ListadeCurso!D82</f>
        <v>gallardo</v>
      </c>
      <c r="E82" s="13" t="str">
        <f>ListadeCurso!E82</f>
        <v>nicolas alexander</v>
      </c>
      <c r="F82" s="13" t="str">
        <f>ListadeCurso!F82</f>
        <v>nicolas.tapiaga@alumnos.uv.cl</v>
      </c>
      <c r="G82" s="14">
        <v>0.4</v>
      </c>
      <c r="H82" s="14">
        <v>0.5</v>
      </c>
      <c r="I82" s="14">
        <v>2.0</v>
      </c>
      <c r="J82" s="16">
        <f t="shared" si="2"/>
        <v>2.9</v>
      </c>
      <c r="K82" s="16">
        <f t="shared" si="3"/>
        <v>3.9</v>
      </c>
    </row>
    <row r="83">
      <c r="A83" s="13">
        <f>ListadeCurso!A83</f>
        <v>84</v>
      </c>
      <c r="B83" s="13" t="str">
        <f>ListadeCurso!B81</f>
        <v/>
      </c>
      <c r="C83" s="13" t="str">
        <f>ListadeCurso!C83</f>
        <v>TOLEDO</v>
      </c>
      <c r="D83" s="13" t="str">
        <f>ListadeCurso!D83</f>
        <v>ASTUDILLO</v>
      </c>
      <c r="E83" s="13" t="str">
        <f>ListadeCurso!E83</f>
        <v>AMALIA CATALINA</v>
      </c>
      <c r="F83" s="13" t="str">
        <f>ListadeCurso!F83</f>
        <v>amalia.toledo@alumnos.uv.cl</v>
      </c>
      <c r="G83" s="14">
        <v>0.4</v>
      </c>
      <c r="H83" s="14">
        <v>2.0</v>
      </c>
      <c r="I83" s="14">
        <v>0.0</v>
      </c>
      <c r="J83" s="16">
        <f t="shared" si="2"/>
        <v>2.4</v>
      </c>
      <c r="K83" s="16">
        <f t="shared" si="3"/>
        <v>3.4</v>
      </c>
    </row>
    <row r="84">
      <c r="A84" s="13">
        <f>ListadeCurso!A84</f>
        <v>85</v>
      </c>
      <c r="B84" s="13" t="str">
        <f>ListadeCurso!B82</f>
        <v/>
      </c>
      <c r="C84" s="13" t="str">
        <f>ListadeCurso!C84</f>
        <v>TOLEDO</v>
      </c>
      <c r="D84" s="13" t="str">
        <f>ListadeCurso!D84</f>
        <v>CISTERNAS</v>
      </c>
      <c r="E84" s="13" t="str">
        <f>ListadeCurso!E84</f>
        <v>ALAN NICOLÁS</v>
      </c>
      <c r="F84" s="13" t="str">
        <f>ListadeCurso!F84</f>
        <v>alan.toledo@alumnos.uv.cl</v>
      </c>
      <c r="G84" s="16"/>
      <c r="H84" s="16"/>
      <c r="I84" s="16"/>
      <c r="J84" s="16">
        <f t="shared" si="2"/>
        <v>0</v>
      </c>
      <c r="K84" s="16">
        <f t="shared" si="3"/>
        <v>1</v>
      </c>
    </row>
    <row r="85">
      <c r="A85" s="13">
        <f>ListadeCurso!A85</f>
        <v>86</v>
      </c>
      <c r="B85" s="13" t="str">
        <f>ListadeCurso!B83</f>
        <v/>
      </c>
      <c r="C85" s="13" t="str">
        <f>ListadeCurso!C85</f>
        <v>Torres</v>
      </c>
      <c r="D85" s="13" t="str">
        <f>ListadeCurso!D85</f>
        <v>Bello</v>
      </c>
      <c r="E85" s="13" t="str">
        <f>ListadeCurso!E85</f>
        <v>Brandon Andres</v>
      </c>
      <c r="F85" s="13" t="str">
        <f>ListadeCurso!F85</f>
        <v>brandon.torres@alumnos.uv.cl</v>
      </c>
      <c r="G85" s="14">
        <v>1.0</v>
      </c>
      <c r="H85" s="14">
        <v>0.5</v>
      </c>
      <c r="I85" s="14">
        <v>1.0</v>
      </c>
      <c r="J85" s="16">
        <f t="shared" si="2"/>
        <v>2.5</v>
      </c>
      <c r="K85" s="16">
        <f t="shared" si="3"/>
        <v>3.5</v>
      </c>
    </row>
    <row r="86">
      <c r="A86" s="13">
        <f>ListadeCurso!A86</f>
        <v>87</v>
      </c>
      <c r="B86" s="13" t="str">
        <f>ListadeCurso!B84</f>
        <v/>
      </c>
      <c r="C86" s="13" t="str">
        <f>ListadeCurso!C86</f>
        <v>TORRES</v>
      </c>
      <c r="D86" s="13" t="str">
        <f>ListadeCurso!D86</f>
        <v>DÍAZ</v>
      </c>
      <c r="E86" s="13" t="str">
        <f>ListadeCurso!E86</f>
        <v>MATÍAS IGNACIO</v>
      </c>
      <c r="F86" s="13" t="str">
        <f>ListadeCurso!F86</f>
        <v>matias.torresd@alumnos.uv.cl</v>
      </c>
      <c r="G86" s="14">
        <v>0.4</v>
      </c>
      <c r="H86" s="14">
        <v>2.0</v>
      </c>
      <c r="I86" s="14">
        <v>1.0</v>
      </c>
      <c r="J86" s="16">
        <f t="shared" si="2"/>
        <v>3.4</v>
      </c>
      <c r="K86" s="16">
        <f t="shared" si="3"/>
        <v>4.6</v>
      </c>
    </row>
    <row r="87">
      <c r="A87" s="13">
        <f>ListadeCurso!A87</f>
        <v>88</v>
      </c>
      <c r="B87" s="13" t="str">
        <f>ListadeCurso!B85</f>
        <v/>
      </c>
      <c r="C87" s="13" t="str">
        <f>ListadeCurso!C87</f>
        <v>URIBE</v>
      </c>
      <c r="D87" s="13" t="str">
        <f>ListadeCurso!D87</f>
        <v>MIRANDA</v>
      </c>
      <c r="E87" s="13" t="str">
        <f>ListadeCurso!E87</f>
        <v>LORENA PAOLA</v>
      </c>
      <c r="F87" s="13" t="str">
        <f>ListadeCurso!F87</f>
        <v>lorena.uribe@alumnos.uv.cl</v>
      </c>
      <c r="G87" s="14">
        <v>0.7</v>
      </c>
      <c r="H87" s="14">
        <v>2.0</v>
      </c>
      <c r="I87" s="14">
        <v>2.0</v>
      </c>
      <c r="J87" s="16">
        <f t="shared" si="2"/>
        <v>4.7</v>
      </c>
      <c r="K87" s="16">
        <f t="shared" si="3"/>
        <v>6.55</v>
      </c>
    </row>
    <row r="88">
      <c r="A88" s="13">
        <f>ListadeCurso!A88</f>
        <v>89</v>
      </c>
      <c r="B88" s="13" t="str">
        <f>ListadeCurso!B86</f>
        <v/>
      </c>
      <c r="C88" s="13" t="str">
        <f>ListadeCurso!C88</f>
        <v>VALENZUELA</v>
      </c>
      <c r="D88" s="13" t="str">
        <f>ListadeCurso!D88</f>
        <v>PARADA</v>
      </c>
      <c r="E88" s="13" t="str">
        <f>ListadeCurso!E88</f>
        <v>DIEGO FRANCISCO</v>
      </c>
      <c r="F88" s="13" t="str">
        <f>ListadeCurso!F88</f>
        <v>diego.valenzuelap@alumnos.uv.cl</v>
      </c>
      <c r="G88" s="14">
        <v>0.4</v>
      </c>
      <c r="H88" s="14">
        <v>2.0</v>
      </c>
      <c r="I88" s="14">
        <v>2.0</v>
      </c>
      <c r="J88" s="16">
        <f t="shared" si="2"/>
        <v>4.4</v>
      </c>
      <c r="K88" s="16">
        <f t="shared" si="3"/>
        <v>6.1</v>
      </c>
    </row>
    <row r="89">
      <c r="A89" s="13">
        <f>ListadeCurso!A89</f>
        <v>90</v>
      </c>
      <c r="B89" s="13" t="str">
        <f>ListadeCurso!B87</f>
        <v/>
      </c>
      <c r="C89" s="13" t="str">
        <f>ListadeCurso!C89</f>
        <v>VÁSQUEZ</v>
      </c>
      <c r="D89" s="13" t="str">
        <f>ListadeCurso!D89</f>
        <v>MEDEL</v>
      </c>
      <c r="E89" s="13" t="str">
        <f>ListadeCurso!E89</f>
        <v>MARTÍN JESÚS</v>
      </c>
      <c r="F89" s="13" t="str">
        <f>ListadeCurso!F89</f>
        <v>martin.vasquezm@alumnos.uv.cl</v>
      </c>
      <c r="G89" s="14">
        <v>0.7</v>
      </c>
      <c r="H89" s="14">
        <v>2.0</v>
      </c>
      <c r="I89" s="14">
        <v>2.0</v>
      </c>
      <c r="J89" s="16">
        <f t="shared" si="2"/>
        <v>4.7</v>
      </c>
      <c r="K89" s="16">
        <f t="shared" si="3"/>
        <v>6.55</v>
      </c>
    </row>
    <row r="90">
      <c r="A90" s="13">
        <f>ListadeCurso!A90</f>
        <v>91</v>
      </c>
      <c r="B90" s="13" t="str">
        <f>ListadeCurso!B88</f>
        <v/>
      </c>
      <c r="C90" s="13" t="str">
        <f>ListadeCurso!C90</f>
        <v>VÁSQUEZ</v>
      </c>
      <c r="D90" s="13" t="str">
        <f>ListadeCurso!D90</f>
        <v>REYES</v>
      </c>
      <c r="E90" s="13" t="str">
        <f>ListadeCurso!E90</f>
        <v>PABLO MANUEL</v>
      </c>
      <c r="F90" s="13" t="str">
        <f>ListadeCurso!F90</f>
        <v>pablo.vasquezr@alumnos.uv.cl</v>
      </c>
      <c r="G90" s="14">
        <v>0.0</v>
      </c>
      <c r="H90" s="14">
        <v>2.0</v>
      </c>
      <c r="I90" s="14">
        <v>2.0</v>
      </c>
      <c r="J90" s="16">
        <f t="shared" si="2"/>
        <v>4</v>
      </c>
      <c r="K90" s="16">
        <f t="shared" si="3"/>
        <v>5.5</v>
      </c>
    </row>
    <row r="91">
      <c r="A91" s="13">
        <f>ListadeCurso!A91</f>
        <v>92</v>
      </c>
      <c r="B91" s="13" t="str">
        <f>ListadeCurso!B89</f>
        <v/>
      </c>
      <c r="C91" s="13" t="str">
        <f>ListadeCurso!C91</f>
        <v>VENEGAS</v>
      </c>
      <c r="D91" s="13" t="str">
        <f>ListadeCurso!D91</f>
        <v>ASTORGA</v>
      </c>
      <c r="E91" s="13" t="str">
        <f>ListadeCurso!E91</f>
        <v>ALONSO EDUARDO</v>
      </c>
      <c r="F91" s="13" t="str">
        <f>ListadeCurso!F91</f>
        <v>alonso.venegas@alumnos.uv.cl</v>
      </c>
      <c r="G91" s="14">
        <v>0.0</v>
      </c>
      <c r="H91" s="14">
        <v>0.5</v>
      </c>
      <c r="I91" s="14">
        <v>0.0</v>
      </c>
      <c r="J91" s="16">
        <f t="shared" si="2"/>
        <v>0.5</v>
      </c>
      <c r="K91" s="16">
        <f t="shared" si="3"/>
        <v>1.5</v>
      </c>
    </row>
    <row r="92">
      <c r="A92" s="13">
        <f>ListadeCurso!A92</f>
        <v>93</v>
      </c>
      <c r="B92" s="13" t="str">
        <f>ListadeCurso!B90</f>
        <v/>
      </c>
      <c r="C92" s="13" t="str">
        <f>ListadeCurso!C92</f>
        <v>VERA</v>
      </c>
      <c r="D92" s="13" t="str">
        <f>ListadeCurso!D92</f>
        <v>SEPÚLVEDA</v>
      </c>
      <c r="E92" s="13" t="str">
        <f>ListadeCurso!E92</f>
        <v>ALONSO ALEJANDRO</v>
      </c>
      <c r="F92" s="13" t="str">
        <f>ListadeCurso!F92</f>
        <v>alonso.vera@alumnos.uv.cl</v>
      </c>
      <c r="G92" s="14">
        <v>0.7</v>
      </c>
      <c r="H92" s="14">
        <v>2.0</v>
      </c>
      <c r="I92" s="14">
        <v>0.0</v>
      </c>
      <c r="J92" s="16">
        <f t="shared" si="2"/>
        <v>2.7</v>
      </c>
      <c r="K92" s="16">
        <f t="shared" si="3"/>
        <v>3.7</v>
      </c>
    </row>
    <row r="93">
      <c r="A93" s="13">
        <f>ListadeCurso!A93</f>
        <v>94</v>
      </c>
      <c r="B93" s="13" t="str">
        <f>ListadeCurso!B91</f>
        <v/>
      </c>
      <c r="C93" s="13" t="str">
        <f>ListadeCurso!C93</f>
        <v>VILLAGRÁN</v>
      </c>
      <c r="D93" s="13" t="str">
        <f>ListadeCurso!D93</f>
        <v>MADRID</v>
      </c>
      <c r="E93" s="13" t="str">
        <f>ListadeCurso!E93</f>
        <v>FRANCISCO ALEJANDRO</v>
      </c>
      <c r="F93" s="13" t="str">
        <f>ListadeCurso!F93</f>
        <v>francisco.villagran@alumnos.uv.cl</v>
      </c>
      <c r="G93" s="16"/>
      <c r="H93" s="16"/>
      <c r="I93" s="16"/>
      <c r="J93" s="16">
        <f t="shared" si="2"/>
        <v>0</v>
      </c>
      <c r="K93" s="16">
        <f t="shared" si="3"/>
        <v>1</v>
      </c>
    </row>
    <row r="94">
      <c r="A94" s="13">
        <f>ListadeCurso!A94</f>
        <v>95</v>
      </c>
      <c r="B94" s="13" t="str">
        <f>ListadeCurso!B92</f>
        <v/>
      </c>
      <c r="C94" s="13" t="str">
        <f>ListadeCurso!C94</f>
        <v>VILLALOBOS</v>
      </c>
      <c r="D94" s="13" t="str">
        <f>ListadeCurso!D94</f>
        <v>ESPINOZA</v>
      </c>
      <c r="E94" s="13" t="str">
        <f>ListadeCurso!E94</f>
        <v>BRANDON ALEJANDRO</v>
      </c>
      <c r="F94" s="13" t="str">
        <f>ListadeCurso!F94</f>
        <v>brandon.villalobos@alumnos.uv.cl</v>
      </c>
      <c r="G94" s="14">
        <v>0.4</v>
      </c>
      <c r="H94" s="14">
        <v>2.0</v>
      </c>
      <c r="I94" s="14">
        <v>0.5</v>
      </c>
      <c r="J94" s="16">
        <f t="shared" si="2"/>
        <v>2.9</v>
      </c>
      <c r="K94" s="16">
        <f t="shared" si="3"/>
        <v>3.9</v>
      </c>
    </row>
    <row r="95">
      <c r="A95" s="13">
        <f>ListadeCurso!A95</f>
        <v>96</v>
      </c>
      <c r="B95" s="13" t="str">
        <f>ListadeCurso!B93</f>
        <v/>
      </c>
      <c r="C95" s="13" t="str">
        <f>ListadeCurso!C95</f>
        <v>VIVAR</v>
      </c>
      <c r="D95" s="13" t="str">
        <f>ListadeCurso!D95</f>
        <v>GUZMÁN</v>
      </c>
      <c r="E95" s="13" t="str">
        <f>ListadeCurso!E95</f>
        <v>JOYCE DANAE</v>
      </c>
      <c r="F95" s="13" t="str">
        <f>ListadeCurso!F95</f>
        <v>joyce.vivar@alumnos.uv.cl</v>
      </c>
      <c r="G95" s="14">
        <v>0.0</v>
      </c>
      <c r="H95" s="14">
        <v>0.0</v>
      </c>
      <c r="I95" s="14">
        <v>0.0</v>
      </c>
      <c r="J95" s="16">
        <f t="shared" si="2"/>
        <v>0</v>
      </c>
      <c r="K95" s="16">
        <f t="shared" si="3"/>
        <v>1</v>
      </c>
    </row>
    <row r="96">
      <c r="C96" s="27" t="str">
        <f>ListadeCurso!C96</f>
        <v>YUIVAR</v>
      </c>
      <c r="D96" s="27" t="str">
        <f>ListadeCurso!D96</f>
        <v>CONCHA</v>
      </c>
      <c r="E96" s="27" t="str">
        <f>ListadeCurso!E96</f>
        <v>YERKO ANDRÉS</v>
      </c>
      <c r="F96" s="27" t="str">
        <f>ListadeCurso!F96</f>
        <v>yerko.yuivar@alumnos.uv.cl</v>
      </c>
      <c r="G96" s="35">
        <v>0.4</v>
      </c>
      <c r="H96" s="35">
        <v>0.0</v>
      </c>
      <c r="I96" s="35">
        <v>2.0</v>
      </c>
      <c r="J96" s="16">
        <f t="shared" si="2"/>
        <v>2.4</v>
      </c>
      <c r="K96" s="16">
        <f t="shared" si="3"/>
        <v>3.4</v>
      </c>
    </row>
  </sheetData>
  <conditionalFormatting sqref="K2:K96">
    <cfRule type="cellIs" dxfId="0" priority="1" operator="lessThan">
      <formula>4</formula>
    </cfRule>
  </conditionalFormatting>
  <conditionalFormatting sqref="K2:K96">
    <cfRule type="cellIs" dxfId="1" priority="2" operator="greaterThanOrEqual">
      <formula>4</formula>
    </cfRule>
  </conditionalFormatting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