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PostDoc/Publications/BW-s2_Parameterization/"/>
    </mc:Choice>
  </mc:AlternateContent>
  <xr:revisionPtr revIDLastSave="0" documentId="13_ncr:1_{C0EB3D94-692D-C040-9F75-D4A2670E02AB}" xr6:coauthVersionLast="47" xr6:coauthVersionMax="47" xr10:uidLastSave="{00000000-0000-0000-0000-000000000000}"/>
  <bookViews>
    <workbookView xWindow="6300" yWindow="1480" windowWidth="22120" windowHeight="15280" firstSheet="3" activeTab="13" xr2:uid="{90062438-57F6-704B-9834-5080EA7513A2}"/>
  </bookViews>
  <sheets>
    <sheet name="L7" sheetId="1" r:id="rId1"/>
    <sheet name="A24" sheetId="2" r:id="rId2"/>
    <sheet name="X31" sheetId="3" r:id="rId3"/>
    <sheet name="S66" sheetId="4" r:id="rId4"/>
    <sheet name="S22" sheetId="5" r:id="rId5"/>
    <sheet name="HTBH38" sheetId="6" r:id="rId6"/>
    <sheet name="NHTBH38" sheetId="8" r:id="rId7"/>
    <sheet name="W4-11" sheetId="9" r:id="rId8"/>
    <sheet name="MOR39" sheetId="10" r:id="rId9"/>
    <sheet name="MC09" sheetId="11" r:id="rId10"/>
    <sheet name="AuIrPt13" sheetId="12" r:id="rId11"/>
    <sheet name="ACONFL" sheetId="13" r:id="rId12"/>
    <sheet name="Dipoles" sheetId="14" r:id="rId13"/>
    <sheet name="Polarizabilitie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1" l="1"/>
  <c r="L9" i="11"/>
  <c r="L8" i="11"/>
  <c r="L7" i="11"/>
  <c r="L6" i="11"/>
  <c r="L5" i="11"/>
  <c r="L4" i="11"/>
  <c r="L3" i="11"/>
  <c r="L2" i="11"/>
  <c r="K10" i="11"/>
  <c r="K9" i="11"/>
  <c r="K8" i="11"/>
  <c r="K7" i="11"/>
  <c r="K6" i="11"/>
  <c r="K5" i="11"/>
  <c r="K4" i="11"/>
  <c r="K3" i="11"/>
  <c r="K2" i="11"/>
  <c r="J10" i="11" l="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J3" i="11"/>
  <c r="I3" i="11"/>
  <c r="H3" i="11"/>
  <c r="G3" i="11"/>
  <c r="F3" i="11"/>
  <c r="E3" i="11"/>
  <c r="D3" i="11"/>
  <c r="C3" i="11"/>
  <c r="J2" i="11"/>
  <c r="I2" i="11"/>
  <c r="H2" i="11"/>
  <c r="G2" i="11"/>
  <c r="F2" i="11"/>
  <c r="E2" i="11"/>
  <c r="D2" i="11"/>
  <c r="C2" i="11"/>
</calcChain>
</file>

<file path=xl/sharedStrings.xml><?xml version="1.0" encoding="utf-8"?>
<sst xmlns="http://schemas.openxmlformats.org/spreadsheetml/2006/main" count="1515" uniqueCount="1140">
  <si>
    <t>System:</t>
  </si>
  <si>
    <t>BW-s2(alpha=1)</t>
  </si>
  <si>
    <t>BW-s2(alpha=2)</t>
  </si>
  <si>
    <t>BW-s2(alpha=2sqrt2)</t>
  </si>
  <si>
    <t>BW-s2(alpha=3)</t>
  </si>
  <si>
    <t>BW-s2(alpha=3.5)</t>
  </si>
  <si>
    <t>BW-s2(alpha=4)</t>
  </si>
  <si>
    <t>BW-s2(alpha=4.5)</t>
  </si>
  <si>
    <t>BW-s2(alpha=5)</t>
  </si>
  <si>
    <t>Coronene Dimer</t>
  </si>
  <si>
    <t>Circumcoronene/Adenine</t>
  </si>
  <si>
    <t>Circumcoronene/GC</t>
  </si>
  <si>
    <t>Octadecane Dimer</t>
  </si>
  <si>
    <t>GC/GC Base Pair</t>
  </si>
  <si>
    <t>Guanine Trimer</t>
  </si>
  <si>
    <t>Phenylalanine Residues</t>
  </si>
  <si>
    <t>01waterammonia</t>
  </si>
  <si>
    <t>02waterdimer</t>
  </si>
  <si>
    <t>03HCNdimer</t>
  </si>
  <si>
    <t>04HFdimer</t>
  </si>
  <si>
    <t>05ammoniadimer</t>
  </si>
  <si>
    <t>06HFmethane</t>
  </si>
  <si>
    <t>07ammoniamethane</t>
  </si>
  <si>
    <t>08watermethane</t>
  </si>
  <si>
    <t>09formaldehydedimer</t>
  </si>
  <si>
    <t>10waterethene</t>
  </si>
  <si>
    <t>11formaldehydeethene</t>
  </si>
  <si>
    <t>12ethynedimer</t>
  </si>
  <si>
    <t>13ammoniaethene</t>
  </si>
  <si>
    <t>14ethenedimer</t>
  </si>
  <si>
    <t>15methaneethene</t>
  </si>
  <si>
    <t>16boranemethane</t>
  </si>
  <si>
    <t>17methaneethane</t>
  </si>
  <si>
    <t>18methaneethane</t>
  </si>
  <si>
    <t>19methanedimer</t>
  </si>
  <si>
    <t>20Armethane</t>
  </si>
  <si>
    <t>21Arethene</t>
  </si>
  <si>
    <t>22etheneethyne</t>
  </si>
  <si>
    <t>23ethenedimer</t>
  </si>
  <si>
    <t>24ethynedimer</t>
  </si>
  <si>
    <t>Benchmark</t>
  </si>
  <si>
    <t>Benchmark Error Delimiters</t>
  </si>
  <si>
    <t>MP2</t>
  </si>
  <si>
    <t>k-MP2 (k=1.1)</t>
  </si>
  <si>
    <t>01methaneF2</t>
  </si>
  <si>
    <t>02methaneCl2</t>
  </si>
  <si>
    <t>03methaneBr2</t>
  </si>
  <si>
    <t>05fluoromethanemethane</t>
  </si>
  <si>
    <t>06chloromethanemethane</t>
  </si>
  <si>
    <t>07trifluoromethanemethane</t>
  </si>
  <si>
    <t>08trichloromethanemethane</t>
  </si>
  <si>
    <t>09fluoromethanedimer</t>
  </si>
  <si>
    <t>10chloromethanedimer</t>
  </si>
  <si>
    <t>11trifluorobenzenezenebenzene</t>
  </si>
  <si>
    <t>12hexafuorobenzenezenebenzene</t>
  </si>
  <si>
    <t>13chloromethaneformaldehyde</t>
  </si>
  <si>
    <t>14bromomethaneformaldehyde</t>
  </si>
  <si>
    <t>16trifluorochloromethaneformaldehyde</t>
  </si>
  <si>
    <t>17trifluorobromomethaneformaldehyde</t>
  </si>
  <si>
    <t>19chlorobenzenezeneacetone</t>
  </si>
  <si>
    <t>20bromobenzenezeneacetone</t>
  </si>
  <si>
    <t>22chlorobenzenezenetrimethylamine</t>
  </si>
  <si>
    <t>23bromobenzenezenetrimethylamine</t>
  </si>
  <si>
    <t>25bromobenzenezenemethanethiol</t>
  </si>
  <si>
    <t>27bromomethanebenzene</t>
  </si>
  <si>
    <t>29trifluorobromomethanebenzene</t>
  </si>
  <si>
    <t>31trifluoromethanolwater</t>
  </si>
  <si>
    <t>32trichloromethanolwater</t>
  </si>
  <si>
    <t>33HFmethanol</t>
  </si>
  <si>
    <t>34HClmethanol</t>
  </si>
  <si>
    <t>35HBrmethanol</t>
  </si>
  <si>
    <t>37HFmethylamine</t>
  </si>
  <si>
    <t>38HClmethylamine</t>
  </si>
  <si>
    <t>39methanolfluoromethane</t>
  </si>
  <si>
    <t>40methanolchloromethane</t>
  </si>
  <si>
    <t>4113_01WaterWater</t>
  </si>
  <si>
    <t>4114_02WaterMeOH</t>
  </si>
  <si>
    <t>4115_03WaterMeNH2</t>
  </si>
  <si>
    <t>4116_04WaterPeptide</t>
  </si>
  <si>
    <t>4117_05MeOHMeOH</t>
  </si>
  <si>
    <t>4118_06MeOHMeNH2</t>
  </si>
  <si>
    <t>4119_07MeOHPeptide</t>
  </si>
  <si>
    <t>4120_08MeOHWater</t>
  </si>
  <si>
    <t>4121_09MeNH2MeOH</t>
  </si>
  <si>
    <t>4122_10MeNH2MeNH2</t>
  </si>
  <si>
    <t>4123_11MeNH2Peptide</t>
  </si>
  <si>
    <t>4124_12MeNH2Water</t>
  </si>
  <si>
    <t>4125_13PeptideMeOH</t>
  </si>
  <si>
    <t>4126_14PeptideMeNH2</t>
  </si>
  <si>
    <t>4127_15PeptidePeptide</t>
  </si>
  <si>
    <t>4128_16PeptideWater</t>
  </si>
  <si>
    <t>4129_17UracilUracilBP</t>
  </si>
  <si>
    <t>4130_18WaterPyridine</t>
  </si>
  <si>
    <t>4131_19MeOHPyridine</t>
  </si>
  <si>
    <t>4132_20AcOHAcOH</t>
  </si>
  <si>
    <t>4133_21AcNH2AcNH2</t>
  </si>
  <si>
    <t>4134_22AcOHUracil</t>
  </si>
  <si>
    <t>4135_23AcNH2Uracil</t>
  </si>
  <si>
    <t>4136_24BenzeneBenzenepipi</t>
  </si>
  <si>
    <t>4137_25PyridinePyridinepipi</t>
  </si>
  <si>
    <t>4138_26UracilUracilpipi</t>
  </si>
  <si>
    <t>4139_27BenzenePyridinepipi</t>
  </si>
  <si>
    <t>4140_28BenzeneUracilpipi</t>
  </si>
  <si>
    <t>4141_29PyridineUracilpipi</t>
  </si>
  <si>
    <t>4142_30BenzeneEthene</t>
  </si>
  <si>
    <t>4143_31UracilEthene</t>
  </si>
  <si>
    <t>4144_32UracilEthyne</t>
  </si>
  <si>
    <t>4145_33PyridineEthene</t>
  </si>
  <si>
    <t>4146_34PentanePentane</t>
  </si>
  <si>
    <t>4147_35NeopentanePentane</t>
  </si>
  <si>
    <t>4148_36NeopentaneNeopentane</t>
  </si>
  <si>
    <t>4149_37CyclopentaneNeopentane</t>
  </si>
  <si>
    <t>4150_38CyclopentaneCyclopentane</t>
  </si>
  <si>
    <t>4151_39BenzeneCyclopentane</t>
  </si>
  <si>
    <t>4152_40BenzeneNeopentane</t>
  </si>
  <si>
    <t>4153_41UracilPentane</t>
  </si>
  <si>
    <t>4154_42UracilCyclopentane</t>
  </si>
  <si>
    <t>4155_43UracilNeopentane</t>
  </si>
  <si>
    <t>4156_44EthenePentane</t>
  </si>
  <si>
    <t>4157_45EthynePentane</t>
  </si>
  <si>
    <t>4158_46PeptidePentane</t>
  </si>
  <si>
    <t>4159_47BenzeneBenzeneTS</t>
  </si>
  <si>
    <t>4160_48PyridinePyridineTS</t>
  </si>
  <si>
    <t>4161_49BenzenePyridineTS</t>
  </si>
  <si>
    <t>4162_50BenzeneEthyneCHpi</t>
  </si>
  <si>
    <t>4163_51EthyneEthyneTS</t>
  </si>
  <si>
    <t>4164_52BenzeneAcOHOHpi</t>
  </si>
  <si>
    <t>4165_53BenzeneAcNH2NHpi</t>
  </si>
  <si>
    <t>4166_54BenzeneWaterOHpi</t>
  </si>
  <si>
    <t>4167_55BenzeneMeOHOHpi</t>
  </si>
  <si>
    <t>4168_56BenzeneMeNH2NHpi</t>
  </si>
  <si>
    <t>4169_57BenzenePeptideNHpi</t>
  </si>
  <si>
    <t>4170_58PyridinePyridineCHN</t>
  </si>
  <si>
    <t>4171_59EthyneWaterCHO</t>
  </si>
  <si>
    <t>4172_60EthyneAcOHOHpi</t>
  </si>
  <si>
    <t>4173_61PentaneAcOH</t>
  </si>
  <si>
    <t>4174_62PentaneAcNH2</t>
  </si>
  <si>
    <t>4175_63BenzeneAcOH</t>
  </si>
  <si>
    <t>4176_64PeptideEthene</t>
  </si>
  <si>
    <t>4177_65PyridineEthyne</t>
  </si>
  <si>
    <t>4178_66MeNH2Pyridine</t>
  </si>
  <si>
    <t>82_Waterdimer</t>
  </si>
  <si>
    <t>93_Uracildimerstack</t>
  </si>
  <si>
    <t>86_Uracildimerhbonded</t>
  </si>
  <si>
    <t>92_Pyrazinedimer</t>
  </si>
  <si>
    <t>102_Phenoldimer</t>
  </si>
  <si>
    <t>89_Methanedimer</t>
  </si>
  <si>
    <t>101_IndolebenzeneTshapecomplex</t>
  </si>
  <si>
    <t>94_Indolebenzenecomplexstack</t>
  </si>
  <si>
    <t>84_Formicaciddimer</t>
  </si>
  <si>
    <t>85_Formamidedimer</t>
  </si>
  <si>
    <t>96_Etheneethynecomplex</t>
  </si>
  <si>
    <t>90_Ethenedimer</t>
  </si>
  <si>
    <t>97_Benzenewatercomplex</t>
  </si>
  <si>
    <t>99_BenzeneHCNcomplex</t>
  </si>
  <si>
    <t>100_BenzenedimerTshaped</t>
  </si>
  <si>
    <t>91_Benzenedimerparalleldisplaced</t>
  </si>
  <si>
    <t>98_Benzeneammoniacomplex</t>
  </si>
  <si>
    <t>83_BenzeneMethanecomplex</t>
  </si>
  <si>
    <t>81_Ammoniadimer</t>
  </si>
  <si>
    <t>88_AdeninethymineWatsonCrickcomplex</t>
  </si>
  <si>
    <t>95_Adeninethyminecomplexstack</t>
  </si>
  <si>
    <t>87_2pyridoxine2aminopyridinecomplex</t>
  </si>
  <si>
    <t>H + HCl -&gt; H2 + Cl</t>
  </si>
  <si>
    <t>OH + H2 -&gt; H2O + H</t>
  </si>
  <si>
    <t>CH3 + H2 -&gt; CH4 + H</t>
  </si>
  <si>
    <t>OH + CH4 -&gt; H2O + CH3</t>
  </si>
  <si>
    <t>H + H2 -&gt; H2 + H</t>
  </si>
  <si>
    <t>OH + NH3 -&gt; H2O + NH2</t>
  </si>
  <si>
    <t>HCl + CH3 -&gt; CH4 + Cl</t>
  </si>
  <si>
    <t>OH + C2H6 -&gt; H2O + C2H5</t>
  </si>
  <si>
    <t>F + H2 -&gt; HF + H</t>
  </si>
  <si>
    <t>O + CH4 -&gt; OH + CH3</t>
  </si>
  <si>
    <t>H + PH3 -&gt; H2 + PH2</t>
  </si>
  <si>
    <t>H + OH -&gt; H2 + O</t>
  </si>
  <si>
    <t>H + H2S -&gt; H2 + SH</t>
  </si>
  <si>
    <t>O + HCl -&gt; OH + Cl</t>
  </si>
  <si>
    <t>CH3 + NH2 -&gt; CH4 + NH</t>
  </si>
  <si>
    <t>C2H5 + NH2 -&gt; C2H6 + NH</t>
  </si>
  <si>
    <t>NH2 + C2H6 -&gt; NH3 + C2H5</t>
  </si>
  <si>
    <t>NH2 + CH4 -&gt; NH3 + CH3</t>
  </si>
  <si>
    <t>cis-C5H8 -&gt; trans-C5H8</t>
  </si>
  <si>
    <t>Reaction:</t>
  </si>
  <si>
    <t>FORWARD REACTIONS</t>
  </si>
  <si>
    <t>REVERSE REACTIONS</t>
  </si>
  <si>
    <t>H + N2O -&gt; OH + N2</t>
  </si>
  <si>
    <t>H + FH -&gt; HF + H</t>
  </si>
  <si>
    <t>H + ClH -&gt; HCl + H</t>
  </si>
  <si>
    <t>H + FCH3 -&gt; HF + CH3</t>
  </si>
  <si>
    <t>H + F2 -&gt; HF + F</t>
  </si>
  <si>
    <t>CH3 + FCl -&gt; CH3F + Cl</t>
  </si>
  <si>
    <t>F- + CH3F -&gt; FCH3 + F-</t>
  </si>
  <si>
    <t>F-…CH3F -&gt; FCH3…F-</t>
  </si>
  <si>
    <t>Cl- + CH3Cl -&gt; ClCH3 + Cl-</t>
  </si>
  <si>
    <t>Cl-…CH3Cl -&gt; ClCH3…Cl-</t>
  </si>
  <si>
    <t>F- + CH3Cl -&gt; FCH3 + Cl-</t>
  </si>
  <si>
    <t>F-…CH3Cl -&gt; FCH3…Cl-</t>
  </si>
  <si>
    <t>OH- + CH3F -&gt; HOCH3 + F-</t>
  </si>
  <si>
    <t>OH-…CH3F -&gt; HOCH3…F-</t>
  </si>
  <si>
    <t>H + N2 -&gt; NH2</t>
  </si>
  <si>
    <t>H + CO -&gt; HCO</t>
  </si>
  <si>
    <t>H + C2H4 -&gt; CH3CH2</t>
  </si>
  <si>
    <t>CH3 + C2H4 -&gt; CH3CH2CH2</t>
  </si>
  <si>
    <t>HCN -&gt; NHC</t>
  </si>
  <si>
    <t>alh --&gt; al + h</t>
  </si>
  <si>
    <t>sih --&gt; si + h</t>
  </si>
  <si>
    <t>nh --&gt; n + h</t>
  </si>
  <si>
    <t>ch --&gt; c + h</t>
  </si>
  <si>
    <t>bh --&gt; b + h</t>
  </si>
  <si>
    <t>hs --&gt; h + s</t>
  </si>
  <si>
    <t>oh --&gt; o + h</t>
  </si>
  <si>
    <t>hcl --&gt; h + cl</t>
  </si>
  <si>
    <t>h2 --&gt; h</t>
  </si>
  <si>
    <t>hf --&gt; h + f</t>
  </si>
  <si>
    <t>ch2-sing --&gt; c + h</t>
  </si>
  <si>
    <t>nh2 --&gt; n + h</t>
  </si>
  <si>
    <t>h2s --&gt; h + s</t>
  </si>
  <si>
    <t>ch2-trip --&gt; c + h</t>
  </si>
  <si>
    <t>alh3 --&gt; al + h</t>
  </si>
  <si>
    <t>h2o --&gt; h + o</t>
  </si>
  <si>
    <t>ph3 --&gt; p + h</t>
  </si>
  <si>
    <t>bh3 --&gt; b + h</t>
  </si>
  <si>
    <t>nh3 --&gt; n + h</t>
  </si>
  <si>
    <t>ch3 --&gt; c + h</t>
  </si>
  <si>
    <t>bef2 --&gt; be + f</t>
  </si>
  <si>
    <t>sih4 --&gt; si + h</t>
  </si>
  <si>
    <t>ch2c --&gt; c + h</t>
  </si>
  <si>
    <t>sih3f --&gt; si + h + f</t>
  </si>
  <si>
    <t>bhf2 --&gt; b + h + f</t>
  </si>
  <si>
    <t>ch4 --&gt; c + h</t>
  </si>
  <si>
    <t>ch3f --&gt; c + f + h</t>
  </si>
  <si>
    <t>alf3 --&gt; al + f</t>
  </si>
  <si>
    <t>ch2f2 --&gt; c + f + h</t>
  </si>
  <si>
    <t>n2h4 --&gt; h + n</t>
  </si>
  <si>
    <t>ch2nh --&gt; c + n + h</t>
  </si>
  <si>
    <t>ch2ch --&gt; c + h</t>
  </si>
  <si>
    <t>bf3 --&gt; b + f</t>
  </si>
  <si>
    <t>ch3nh --&gt; c + n + h</t>
  </si>
  <si>
    <t>ch2nh2 --&gt; c + n + h</t>
  </si>
  <si>
    <t>methanol --&gt; c + o + h</t>
  </si>
  <si>
    <t>si2h6 --&gt; si + h</t>
  </si>
  <si>
    <t>c2h4 --&gt; c + h</t>
  </si>
  <si>
    <t>c2h3f --&gt; c + f + h</t>
  </si>
  <si>
    <t>sif4 --&gt; si + f</t>
  </si>
  <si>
    <t>ch3nh2 --&gt; c + n + h</t>
  </si>
  <si>
    <t>b2h6 --&gt; b + h</t>
  </si>
  <si>
    <t>oxirane --&gt; c + o + h</t>
  </si>
  <si>
    <t>acetaldehyde --&gt; c + o + h</t>
  </si>
  <si>
    <t>allene --&gt; c + h</t>
  </si>
  <si>
    <t>propyne --&gt; c + h</t>
  </si>
  <si>
    <t>c2h6 --&gt; c + h</t>
  </si>
  <si>
    <t>c2h5f --&gt; c + h + f</t>
  </si>
  <si>
    <t>ethanol --&gt; c + o + h</t>
  </si>
  <si>
    <t>propene --&gt; c + h</t>
  </si>
  <si>
    <t>propane --&gt; c + h</t>
  </si>
  <si>
    <t>alcl --&gt; al + cl</t>
  </si>
  <si>
    <t>cf --&gt; c + f</t>
  </si>
  <si>
    <t>sif --&gt; si + f</t>
  </si>
  <si>
    <t>alf --&gt; al + f</t>
  </si>
  <si>
    <t>ssh --&gt; s + h</t>
  </si>
  <si>
    <t>hocl --&gt; h + o + cl</t>
  </si>
  <si>
    <t>hoo --&gt; h + o</t>
  </si>
  <si>
    <t>bf --&gt; b + f</t>
  </si>
  <si>
    <t>sio --&gt; si + o</t>
  </si>
  <si>
    <t>hno --&gt; h + n + o</t>
  </si>
  <si>
    <t>n2h --&gt; n + h</t>
  </si>
  <si>
    <t>becl2 --&gt; be + cl</t>
  </si>
  <si>
    <t>n2 --&gt; n</t>
  </si>
  <si>
    <t>nh2cl --&gt; n + cl + h</t>
  </si>
  <si>
    <t>cf2 --&gt; c + f</t>
  </si>
  <si>
    <t>co --&gt; c + o</t>
  </si>
  <si>
    <t>cch --&gt; c + h</t>
  </si>
  <si>
    <t>hooh --&gt; h + o</t>
  </si>
  <si>
    <t>hco --&gt; h + c + o</t>
  </si>
  <si>
    <t>clcn --&gt; cl + c + n</t>
  </si>
  <si>
    <t>c-n2h2 --&gt; h + n</t>
  </si>
  <si>
    <t>t-n2h2 --&gt; h + n</t>
  </si>
  <si>
    <t>hnc --&gt; h + c + n</t>
  </si>
  <si>
    <t>honc --&gt; c + o + n + h</t>
  </si>
  <si>
    <t>alcl3 --&gt; al + cl</t>
  </si>
  <si>
    <t>hcn --&gt; h + c + n</t>
  </si>
  <si>
    <t>c-hcoh --&gt; c + o + h</t>
  </si>
  <si>
    <t>t-hcoh --&gt; c + o + h</t>
  </si>
  <si>
    <t>ocs --&gt; o + c + s</t>
  </si>
  <si>
    <t>hcnh --&gt; c + n + h</t>
  </si>
  <si>
    <t>h2cn --&gt; h + c + n</t>
  </si>
  <si>
    <t>hcno --&gt; c + o + n + h</t>
  </si>
  <si>
    <t>h2co --&gt; h + c + o</t>
  </si>
  <si>
    <t>fccf --&gt; c + f</t>
  </si>
  <si>
    <t>co2 --&gt; c + o</t>
  </si>
  <si>
    <t>hccf --&gt; c + f + h</t>
  </si>
  <si>
    <t>hcof --&gt; c + o + f + h</t>
  </si>
  <si>
    <t>c2h2 --&gt; c + h</t>
  </si>
  <si>
    <t>dioxirane --&gt; c + o + h</t>
  </si>
  <si>
    <t>hocn --&gt; c + o + n + h</t>
  </si>
  <si>
    <t>f2co --&gt; c + o + f</t>
  </si>
  <si>
    <t>hnco --&gt; c + o + n + h</t>
  </si>
  <si>
    <t>oxirene --&gt; c + o + h</t>
  </si>
  <si>
    <t>cf4 --&gt; c + f</t>
  </si>
  <si>
    <t>formic --&gt; c + o + h</t>
  </si>
  <si>
    <t>nccn --&gt; n + c</t>
  </si>
  <si>
    <t>ketene --&gt; c + o + h</t>
  </si>
  <si>
    <t>glyoxal --&gt; c + o + h</t>
  </si>
  <si>
    <t>acetic --&gt; c + o + h</t>
  </si>
  <si>
    <t>f2 --&gt; f</t>
  </si>
  <si>
    <t>cl2 --&gt; cl</t>
  </si>
  <si>
    <t>clf --&gt; cl + f</t>
  </si>
  <si>
    <t>clo --&gt; cl + o</t>
  </si>
  <si>
    <t>s2 --&gt; s</t>
  </si>
  <si>
    <t>bn3pi --&gt; b + n</t>
  </si>
  <si>
    <t>p2 --&gt; p</t>
  </si>
  <si>
    <t>o2 --&gt; o</t>
  </si>
  <si>
    <t>so --&gt; s + o</t>
  </si>
  <si>
    <t>no --&gt; n + o</t>
  </si>
  <si>
    <t>hof --&gt; h + o + f</t>
  </si>
  <si>
    <t>cs --&gt; c + s</t>
  </si>
  <si>
    <t>ccl2 --&gt; c + cl</t>
  </si>
  <si>
    <t>cn --&gt; c + n</t>
  </si>
  <si>
    <t>s2o --&gt; s + o</t>
  </si>
  <si>
    <t>no2 --&gt; n + o</t>
  </si>
  <si>
    <t>so2 --&gt; s + o</t>
  </si>
  <si>
    <t>n2o --&gt; n + o</t>
  </si>
  <si>
    <t>cs2 --&gt; c + s</t>
  </si>
  <si>
    <t>p4 --&gt; p</t>
  </si>
  <si>
    <t>c-hono --&gt; h + n + o</t>
  </si>
  <si>
    <t>t-hono --&gt; h + n + o</t>
  </si>
  <si>
    <t>hnnn --&gt; h + n</t>
  </si>
  <si>
    <t>so3 --&gt; s + o</t>
  </si>
  <si>
    <t>Reaction (Total Atomization)</t>
  </si>
  <si>
    <t>Reaction (Heavy Atom Transfer)</t>
  </si>
  <si>
    <t>c + h2co --&gt; co + ch2-trip</t>
  </si>
  <si>
    <t>c + hco --&gt; co + ch</t>
  </si>
  <si>
    <t>c + cs2 --&gt; cs + cs</t>
  </si>
  <si>
    <t>c + ocs --&gt; co + cs</t>
  </si>
  <si>
    <t>c + co2 --&gt; co + co</t>
  </si>
  <si>
    <t>c + sio --&gt; co + si</t>
  </si>
  <si>
    <t>c + hcn --&gt; cn + ch</t>
  </si>
  <si>
    <t>c + h2s --&gt; cs + h2</t>
  </si>
  <si>
    <t>c + alf --&gt; cf + al</t>
  </si>
  <si>
    <t>c + hooh --&gt; co + h2o</t>
  </si>
  <si>
    <t>c + ssh --&gt; cs + hs</t>
  </si>
  <si>
    <t>c + hoo --&gt; co + oh</t>
  </si>
  <si>
    <t>c + h2o --&gt; co + h2</t>
  </si>
  <si>
    <t>c + t-n2h2 --&gt; cn + nh2</t>
  </si>
  <si>
    <t>c + c2h3f --&gt; cf + ch2ch</t>
  </si>
  <si>
    <t>c + hccf --&gt; cf + cch</t>
  </si>
  <si>
    <t>c + cf2 --&gt; cf</t>
  </si>
  <si>
    <t>c + sif --&gt; cf + si</t>
  </si>
  <si>
    <t>c + bf --&gt; cf + b</t>
  </si>
  <si>
    <t>c + bn3pi --&gt; cn + b</t>
  </si>
  <si>
    <t>c + s2o --&gt; cs + so</t>
  </si>
  <si>
    <t>c + s2o --&gt; co + s2</t>
  </si>
  <si>
    <t>c + so3 --&gt; co + so2</t>
  </si>
  <si>
    <t>c + so2 --&gt; co + so</t>
  </si>
  <si>
    <t>c + so2 --&gt; cs + o2</t>
  </si>
  <si>
    <t>c + so --&gt; cs + o</t>
  </si>
  <si>
    <t>c + so --&gt; co + s</t>
  </si>
  <si>
    <t>c + s2 --&gt; cs + s</t>
  </si>
  <si>
    <t>c + clf --&gt; cf + cl</t>
  </si>
  <si>
    <t>c + f2 --&gt; cf + f</t>
  </si>
  <si>
    <t>c + o2 --&gt; co + o</t>
  </si>
  <si>
    <t>c + n2 --&gt; cn + n</t>
  </si>
  <si>
    <t>n + hocl --&gt; no + hcl</t>
  </si>
  <si>
    <t>n + hof --&gt; no + hf</t>
  </si>
  <si>
    <t>n + clo --&gt; no + cl</t>
  </si>
  <si>
    <t>n + no2 --&gt; no + no</t>
  </si>
  <si>
    <t>n + no2 --&gt; n2 + o2</t>
  </si>
  <si>
    <t>n + n2o --&gt; no + n2</t>
  </si>
  <si>
    <t>n + t-hono --&gt; no + hno</t>
  </si>
  <si>
    <t>n + t-hono --&gt; n2 + hoo</t>
  </si>
  <si>
    <t>n + hnco --&gt; n2 + hco</t>
  </si>
  <si>
    <t>n + hnco --&gt; cn + hno</t>
  </si>
  <si>
    <t>n + hnco --&gt; no + hcn</t>
  </si>
  <si>
    <t>n + hno --&gt; n2 + oh</t>
  </si>
  <si>
    <t>n + no --&gt; n2 + o</t>
  </si>
  <si>
    <t>n + oxirene --&gt; no + c2h2</t>
  </si>
  <si>
    <t>n + oxirane --&gt; no + c2h4</t>
  </si>
  <si>
    <t>n + methanol --&gt; no + ch4</t>
  </si>
  <si>
    <t>n + t-hcoh --&gt; cn + h2o</t>
  </si>
  <si>
    <t>n + t-hcoh --&gt; no + ch2-trip</t>
  </si>
  <si>
    <t>n + formic --&gt; no + t-hcoh</t>
  </si>
  <si>
    <t>n + formic --&gt; cn + hooh</t>
  </si>
  <si>
    <t>n + ketene --&gt; no + ch2c</t>
  </si>
  <si>
    <t>n + ketene --&gt; cn + h2co</t>
  </si>
  <si>
    <t>n + glyoxal --&gt; no + oxirene</t>
  </si>
  <si>
    <t>n + glyoxal --&gt; cn + formic</t>
  </si>
  <si>
    <t>n + acetaldehyde --&gt; cn + methanol</t>
  </si>
  <si>
    <t>n + acetaldehyde --&gt; no + c2h4</t>
  </si>
  <si>
    <t>n + f2co --&gt; no + cf2</t>
  </si>
  <si>
    <t>n + h2co --&gt; no + ch2-trip</t>
  </si>
  <si>
    <t>n + h2co --&gt; cn + h2o</t>
  </si>
  <si>
    <t>n + hco --&gt; no + ch</t>
  </si>
  <si>
    <t>n + cs2 --&gt; cn + s2</t>
  </si>
  <si>
    <t>n + ocs --&gt; no + cs</t>
  </si>
  <si>
    <t>n + ocs --&gt; cn + so</t>
  </si>
  <si>
    <t>n + co2 --&gt; no + co</t>
  </si>
  <si>
    <t>n + co2 --&gt; cn + o2</t>
  </si>
  <si>
    <t>n + cs --&gt; cn + s</t>
  </si>
  <si>
    <t>n + sio --&gt; no + si</t>
  </si>
  <si>
    <t>n + co --&gt; cn + o</t>
  </si>
  <si>
    <t>n + co --&gt; no + c</t>
  </si>
  <si>
    <t>n + hcn --&gt; n2 + ch</t>
  </si>
  <si>
    <t>n + cn --&gt; n2 + c</t>
  </si>
  <si>
    <t>n + hooh --&gt; no + h2o</t>
  </si>
  <si>
    <t>n + hoo --&gt; no + oh</t>
  </si>
  <si>
    <t>n + h2o --&gt; no + h2</t>
  </si>
  <si>
    <t>n + t-n2h2 --&gt; n2 + nh2</t>
  </si>
  <si>
    <t>n + propyne --&gt; cn + c2h4</t>
  </si>
  <si>
    <t>n + propene --&gt; cn + c2h6</t>
  </si>
  <si>
    <t>n + c2h3f --&gt; cn + ch3f</t>
  </si>
  <si>
    <t>n + c2h4 --&gt; cn + ch4</t>
  </si>
  <si>
    <t>n + ch2ch --&gt; cn + ch3</t>
  </si>
  <si>
    <t>n + fccf --&gt; cn + cf2</t>
  </si>
  <si>
    <t>n + c2h2 --&gt; cn + ch2-trip</t>
  </si>
  <si>
    <t>n + ccl2 --&gt; cn + cl2</t>
  </si>
  <si>
    <t>n + cf2 --&gt; cn + f2</t>
  </si>
  <si>
    <t>n + ch2-trip --&gt; cn + h2</t>
  </si>
  <si>
    <t>n + cf --&gt; cn + f</t>
  </si>
  <si>
    <t>n + bf --&gt; bn3pi + f</t>
  </si>
  <si>
    <t>n + bn3pi --&gt; n2 + b</t>
  </si>
  <si>
    <t>n + s2o --&gt; no + s2</t>
  </si>
  <si>
    <t>n + so3 --&gt; no + so2</t>
  </si>
  <si>
    <t>n + so2 --&gt; no + so</t>
  </si>
  <si>
    <t>n + so --&gt; no + s</t>
  </si>
  <si>
    <t>n + o2 --&gt; no + o</t>
  </si>
  <si>
    <t>o + hocl --&gt; o2 + hcl</t>
  </si>
  <si>
    <t>o + hof --&gt; o2 + hf</t>
  </si>
  <si>
    <t>o + clo --&gt; o2 + cl</t>
  </si>
  <si>
    <t>o + no2 --&gt; o2 + no</t>
  </si>
  <si>
    <t>o + t-hono --&gt; o2 + hno</t>
  </si>
  <si>
    <t>o + t-hono --&gt; no + hoo</t>
  </si>
  <si>
    <t>o + hnco --&gt; no + hco</t>
  </si>
  <si>
    <t>o + hnco --&gt; co + hno</t>
  </si>
  <si>
    <t>o + hnco --&gt; o2 + hcn</t>
  </si>
  <si>
    <t>o + hno --&gt; no + oh</t>
  </si>
  <si>
    <t>o + no --&gt; o2 + n</t>
  </si>
  <si>
    <t>o + oxirene --&gt; o2 + c2h2</t>
  </si>
  <si>
    <t>o + oxirane --&gt; o2 + c2h4</t>
  </si>
  <si>
    <t>o + methanol --&gt; o2 + ch4</t>
  </si>
  <si>
    <t>o + t-hcoh --&gt; co + h2o</t>
  </si>
  <si>
    <t>o + t-hcoh --&gt; o2 + ch2-trip</t>
  </si>
  <si>
    <t>o + formic --&gt; o2 + t-hcoh</t>
  </si>
  <si>
    <t>o + formic --&gt; co + hooh</t>
  </si>
  <si>
    <t>o + ketene --&gt; o2 + ch2c</t>
  </si>
  <si>
    <t>o + ketene --&gt; co + h2co</t>
  </si>
  <si>
    <t>o + glyoxal --&gt; o2 + oxirene</t>
  </si>
  <si>
    <t>o + glyoxal --&gt; co + formic</t>
  </si>
  <si>
    <t>o + acetaldehyde --&gt; co + methanol</t>
  </si>
  <si>
    <t>o + acetaldehyde --&gt; o2 + c2h4</t>
  </si>
  <si>
    <t>o + f2co --&gt; o2 + cf2</t>
  </si>
  <si>
    <t>o + h2co --&gt; o2 + ch2-trip</t>
  </si>
  <si>
    <t>o + h2co --&gt; co + h2o</t>
  </si>
  <si>
    <t>o + hco --&gt; o2 + ch</t>
  </si>
  <si>
    <t>o + cs2 --&gt; so + cs</t>
  </si>
  <si>
    <t>o + cs2 --&gt; co + s2</t>
  </si>
  <si>
    <t>o + ocs --&gt; o2 + cs</t>
  </si>
  <si>
    <t>o + ocs --&gt; so + co</t>
  </si>
  <si>
    <t>o + co2 --&gt; o2 + co</t>
  </si>
  <si>
    <t>o + cs --&gt; co + s</t>
  </si>
  <si>
    <t>o + cs --&gt; so + c</t>
  </si>
  <si>
    <t>o + sio --&gt; o2 + si</t>
  </si>
  <si>
    <t>o + co --&gt; o2 + c</t>
  </si>
  <si>
    <t>o + hcn --&gt; no + ch</t>
  </si>
  <si>
    <t>o + cn --&gt; co + n</t>
  </si>
  <si>
    <t>o + cn --&gt; no + c</t>
  </si>
  <si>
    <t>o + h2s --&gt; so + h2</t>
  </si>
  <si>
    <t>o + alcl --&gt; clo + al</t>
  </si>
  <si>
    <t>o + hooh --&gt; o2 + h2o</t>
  </si>
  <si>
    <t>o + ssh --&gt; so + hs</t>
  </si>
  <si>
    <t>o + hoo --&gt; o2 + oh</t>
  </si>
  <si>
    <t>o + h2o --&gt; o2 + h2</t>
  </si>
  <si>
    <t>o + t-n2h2 --&gt; no + nh2</t>
  </si>
  <si>
    <t>o + propyne --&gt; co + c2h4</t>
  </si>
  <si>
    <t>o + propene --&gt; co + c2h6</t>
  </si>
  <si>
    <t>o + c2h3f --&gt; co + ch3f</t>
  </si>
  <si>
    <t>o + c2h4 --&gt; co + ch4</t>
  </si>
  <si>
    <t>o + ch2ch --&gt; co + ch3</t>
  </si>
  <si>
    <t>o + fccf --&gt; co + cf2</t>
  </si>
  <si>
    <t>o + c2h2 --&gt; co + ch2-trip</t>
  </si>
  <si>
    <t>o + ccl2 --&gt; co + cl2</t>
  </si>
  <si>
    <t>o + cf2 --&gt; co + f2</t>
  </si>
  <si>
    <t>o + ch2-trip --&gt; co + h2</t>
  </si>
  <si>
    <t>o + sif --&gt; sio + f</t>
  </si>
  <si>
    <t>o + clcn --&gt; clo + cn</t>
  </si>
  <si>
    <t>o + cf --&gt; co + f</t>
  </si>
  <si>
    <t>o + bn3pi --&gt; no + b</t>
  </si>
  <si>
    <t>o + s2o --&gt; so + so</t>
  </si>
  <si>
    <t>o + s2o --&gt; o2 + s2</t>
  </si>
  <si>
    <t>o + so3 --&gt; o2 + so2</t>
  </si>
  <si>
    <t>o + so2 --&gt; o2 + so</t>
  </si>
  <si>
    <t>o + so --&gt; o2 + s</t>
  </si>
  <si>
    <t>o + s2 --&gt; so + s</t>
  </si>
  <si>
    <t>o + cl2 --&gt; clo + cl</t>
  </si>
  <si>
    <t>o + clf --&gt; clo + f</t>
  </si>
  <si>
    <t>o + n2 --&gt; no + n</t>
  </si>
  <si>
    <t>f + ch3f --&gt; f2 + ch3</t>
  </si>
  <si>
    <t>f + clo --&gt; clf + o</t>
  </si>
  <si>
    <t>f + hnco --&gt; cf + hno</t>
  </si>
  <si>
    <t>f + t-hcoh --&gt; cf + h2o</t>
  </si>
  <si>
    <t>f + formic --&gt; cf + hooh</t>
  </si>
  <si>
    <t>f + ketene --&gt; cf + h2co</t>
  </si>
  <si>
    <t>f + glyoxal --&gt; cf + formic</t>
  </si>
  <si>
    <t>f + acetaldehyde --&gt; cf + methanol</t>
  </si>
  <si>
    <t>f + hcof --&gt; f2 + hco</t>
  </si>
  <si>
    <t>f + h2co --&gt; cf + h2o</t>
  </si>
  <si>
    <t>f + cs2 --&gt; cf + s2</t>
  </si>
  <si>
    <t>f + ocs --&gt; cf + so</t>
  </si>
  <si>
    <t>f + co2 --&gt; cf + o2</t>
  </si>
  <si>
    <t>f + cs --&gt; cf + s</t>
  </si>
  <si>
    <t>f + sio --&gt; sif + o</t>
  </si>
  <si>
    <t>f + co --&gt; cf + o</t>
  </si>
  <si>
    <t>f + cn --&gt; cf + n</t>
  </si>
  <si>
    <t>f + alcl --&gt; alf + cl</t>
  </si>
  <si>
    <t>f + alcl --&gt; clf + al</t>
  </si>
  <si>
    <t>f + alf --&gt; f2 + al</t>
  </si>
  <si>
    <t>f + propyne --&gt; cf + c2h4</t>
  </si>
  <si>
    <t>f + propene --&gt; cf + c2h6</t>
  </si>
  <si>
    <t>f + c2h3f --&gt; f2 + ch2ch</t>
  </si>
  <si>
    <t>f + c2h3f --&gt; cf + ch3f</t>
  </si>
  <si>
    <t>f + c2h4 --&gt; cf + ch4</t>
  </si>
  <si>
    <t>f + ch2ch --&gt; cf + ch3</t>
  </si>
  <si>
    <t>f + fccf --&gt; cf + cf2</t>
  </si>
  <si>
    <t>f + hccf --&gt; f2 + cch</t>
  </si>
  <si>
    <t>f + c2h2 --&gt; cf + ch2-trip</t>
  </si>
  <si>
    <t>f + ccl2 --&gt; cf + cl2</t>
  </si>
  <si>
    <t>f + cf2 --&gt; f2 + cf</t>
  </si>
  <si>
    <t>f + ch2-trip --&gt; cf + h2</t>
  </si>
  <si>
    <t>f + sif --&gt; f2 + si</t>
  </si>
  <si>
    <t>f + clcn --&gt; clf + cn</t>
  </si>
  <si>
    <t>f + cf --&gt; f2 + c</t>
  </si>
  <si>
    <t>f + bf --&gt; f2 + b</t>
  </si>
  <si>
    <t>f + bn3pi --&gt; bf + n</t>
  </si>
  <si>
    <t>f + cl2 --&gt; clf + cl</t>
  </si>
  <si>
    <t>f + clf --&gt; f2 + cl</t>
  </si>
  <si>
    <t>s + hocl --&gt; so + hcl</t>
  </si>
  <si>
    <t>s + hof --&gt; so + hf</t>
  </si>
  <si>
    <t>s + clo --&gt; so + cl</t>
  </si>
  <si>
    <t>s + no2 --&gt; so + no</t>
  </si>
  <si>
    <t>s + n2o --&gt; so + n2</t>
  </si>
  <si>
    <t>s + t-hono --&gt; so + hno</t>
  </si>
  <si>
    <t>s + hnco --&gt; cs + hno</t>
  </si>
  <si>
    <t>s + hnco --&gt; so + hcn</t>
  </si>
  <si>
    <t>s + no --&gt; so + n</t>
  </si>
  <si>
    <t>s + oxirene --&gt; so + c2h2</t>
  </si>
  <si>
    <t>s + oxirane --&gt; so + c2h4</t>
  </si>
  <si>
    <t>s + methanol --&gt; so + ch4</t>
  </si>
  <si>
    <t>s + t-hcoh --&gt; cs + h2o</t>
  </si>
  <si>
    <t>s + t-hcoh --&gt; so + ch2-trip</t>
  </si>
  <si>
    <t>s + formic --&gt; so + t-hcoh</t>
  </si>
  <si>
    <t>s + formic --&gt; cs + hooh</t>
  </si>
  <si>
    <t>s + ketene --&gt; so + ch2c</t>
  </si>
  <si>
    <t>s + ketene --&gt; cs + h2co</t>
  </si>
  <si>
    <t>s + glyoxal --&gt; so + oxirene</t>
  </si>
  <si>
    <t>s + glyoxal --&gt; cs + formic</t>
  </si>
  <si>
    <t>s + acetaldehyde --&gt; cs + methanol</t>
  </si>
  <si>
    <t>s + acetaldehyde --&gt; so + c2h4</t>
  </si>
  <si>
    <t>s + f2co --&gt; so + cf2</t>
  </si>
  <si>
    <t>s + h2co --&gt; so + ch2-trip</t>
  </si>
  <si>
    <t>s + h2co --&gt; cs + h2o</t>
  </si>
  <si>
    <t>s + hco --&gt; so + ch</t>
  </si>
  <si>
    <t>s + cs2 --&gt; cs + s2</t>
  </si>
  <si>
    <t>s + ocs --&gt; so + cs</t>
  </si>
  <si>
    <t>s + ocs --&gt; s2 + co</t>
  </si>
  <si>
    <t>s + co2 --&gt; so + co</t>
  </si>
  <si>
    <t>s + co2 --&gt; cs + o2</t>
  </si>
  <si>
    <t>s + cs --&gt; s2 + c</t>
  </si>
  <si>
    <t>s + sio --&gt; so + si</t>
  </si>
  <si>
    <t>s + co --&gt; cs + o</t>
  </si>
  <si>
    <t>s + co --&gt; so + c</t>
  </si>
  <si>
    <t>s + cn --&gt; cs + n</t>
  </si>
  <si>
    <t>s + h2s --&gt; s2 + h2</t>
  </si>
  <si>
    <t>s + hooh --&gt; so + h2o</t>
  </si>
  <si>
    <t>s + h2o --&gt; so + h2</t>
  </si>
  <si>
    <t>s + propyne --&gt; cs + c2h4</t>
  </si>
  <si>
    <t>s + propene --&gt; cs + c2h6</t>
  </si>
  <si>
    <t>s + c2h3f --&gt; cs + ch3f</t>
  </si>
  <si>
    <t>s + c2h4 --&gt; cs + ch4</t>
  </si>
  <si>
    <t>s + ch2ch --&gt; cs + ch3</t>
  </si>
  <si>
    <t>s + fccf --&gt; cs + cf2</t>
  </si>
  <si>
    <t>s + c2h2 --&gt; cs + ch2-trip</t>
  </si>
  <si>
    <t>s + ccl2 --&gt; cs + cl2</t>
  </si>
  <si>
    <t>s + cf2 --&gt; cs + f2</t>
  </si>
  <si>
    <t>s + ch2-trip --&gt; cs + h2</t>
  </si>
  <si>
    <t>s + cf --&gt; cs + f</t>
  </si>
  <si>
    <t>s + s2o --&gt; s2 + so</t>
  </si>
  <si>
    <t>s + so3 --&gt; so + so2</t>
  </si>
  <si>
    <t>s + so2 --&gt; so + so</t>
  </si>
  <si>
    <t>s + so2 --&gt; s2 + o2</t>
  </si>
  <si>
    <t>s + so --&gt; s2 + o</t>
  </si>
  <si>
    <t>s + o2 --&gt; so + o</t>
  </si>
  <si>
    <t>cl + ch3f --&gt; clf + ch3</t>
  </si>
  <si>
    <t>cl + hocl --&gt; clo + hcl</t>
  </si>
  <si>
    <t>cl + hof --&gt; clo + hf</t>
  </si>
  <si>
    <t>cl + clo --&gt; cl2 + o</t>
  </si>
  <si>
    <t>cl + no2 --&gt; clo + no</t>
  </si>
  <si>
    <t>cl + n2o --&gt; clo + n2</t>
  </si>
  <si>
    <t>cl + t-hono --&gt; clo + hno</t>
  </si>
  <si>
    <t>cl + hnco --&gt; clo + hcn</t>
  </si>
  <si>
    <t>cl + no --&gt; clo + n</t>
  </si>
  <si>
    <t>cl + oxirene --&gt; clo + c2h2</t>
  </si>
  <si>
    <t>cl + oxirane --&gt; clo + c2h4</t>
  </si>
  <si>
    <t>cl + methanol --&gt; clo + ch4</t>
  </si>
  <si>
    <t>cl + t-hcoh --&gt; clo + ch2-trip</t>
  </si>
  <si>
    <t>cl + formic --&gt; clo + t-hcoh</t>
  </si>
  <si>
    <t>cl + ketene --&gt; clo + ch2c</t>
  </si>
  <si>
    <t>cl + glyoxal --&gt; clo + oxirene</t>
  </si>
  <si>
    <t>cl + acetaldehyde --&gt; clo + c2h4</t>
  </si>
  <si>
    <t>cl + f2co --&gt; clo + cf2</t>
  </si>
  <si>
    <t>cl + hcof --&gt; clf + hco</t>
  </si>
  <si>
    <t>cl + h2co --&gt; clo + ch2-trip</t>
  </si>
  <si>
    <t>cl + hco --&gt; clo + ch</t>
  </si>
  <si>
    <t>cl + ocs --&gt; clo + cs</t>
  </si>
  <si>
    <t>cl + co2 --&gt; clo + co</t>
  </si>
  <si>
    <t>cl + sio --&gt; clo + si</t>
  </si>
  <si>
    <t>cl + co --&gt; clo + c</t>
  </si>
  <si>
    <t>cl + alcl --&gt; cl2 + al</t>
  </si>
  <si>
    <t>cl + alf --&gt; alcl + f</t>
  </si>
  <si>
    <t>cl + alf --&gt; clf + al</t>
  </si>
  <si>
    <t>cl + hooh --&gt; clo + h2o</t>
  </si>
  <si>
    <t>cl + hoo --&gt; oh + clo</t>
  </si>
  <si>
    <t>cl + h2o --&gt; clo + h2</t>
  </si>
  <si>
    <t>cl + c2h3f --&gt; clf + ch2ch</t>
  </si>
  <si>
    <t>cl + hccf --&gt; clf + cch</t>
  </si>
  <si>
    <t>cl + cf2 --&gt; clf + cf</t>
  </si>
  <si>
    <t>cl + sif --&gt; clf + si</t>
  </si>
  <si>
    <t>cl + clcn --&gt; cl2 + cn</t>
  </si>
  <si>
    <t>cl + cf --&gt; clf + c</t>
  </si>
  <si>
    <t>cl + bf --&gt; clf + b</t>
  </si>
  <si>
    <t>cl + s2o --&gt; clo + s2</t>
  </si>
  <si>
    <t>cl + so3 --&gt; clo + so2</t>
  </si>
  <si>
    <t>cl + so2 --&gt; clo + so</t>
  </si>
  <si>
    <t>cl + so --&gt; clo + s</t>
  </si>
  <si>
    <t>cl + clf --&gt; cl2 + f</t>
  </si>
  <si>
    <t>cl + f2 --&gt; clf + f</t>
  </si>
  <si>
    <t>cl + o2 --&gt; clo + o</t>
  </si>
  <si>
    <t>oh + ch3f --&gt; hof + ch3</t>
  </si>
  <si>
    <t>oh + hocl --&gt; hoo + hcl</t>
  </si>
  <si>
    <t>oh + hof --&gt; hoo + hf</t>
  </si>
  <si>
    <t>oh + clo --&gt; hocl + o</t>
  </si>
  <si>
    <t>oh + clo --&gt; hoo + cl</t>
  </si>
  <si>
    <t>oh + no2 --&gt; hoo + no</t>
  </si>
  <si>
    <t>oh + no2 --&gt; hno + o2</t>
  </si>
  <si>
    <t>oh + n2o --&gt; hoo + n2</t>
  </si>
  <si>
    <t>oh + n2o --&gt; hno + no</t>
  </si>
  <si>
    <t>oh + t-hono --&gt; hoo + hno</t>
  </si>
  <si>
    <t>oh + hnco --&gt; hco + hno</t>
  </si>
  <si>
    <t>oh + hnco --&gt; hoo + hcn</t>
  </si>
  <si>
    <t>oh + no --&gt; hno + o</t>
  </si>
  <si>
    <t>oh + no --&gt; hoo + n</t>
  </si>
  <si>
    <t>oh + oxirene --&gt; hoo + c2h2</t>
  </si>
  <si>
    <t>oh + oxirane --&gt; hoo + c2h4</t>
  </si>
  <si>
    <t>oh + methanol --&gt; hoo + ch4</t>
  </si>
  <si>
    <t>oh + t-hcoh --&gt; hco + h2o</t>
  </si>
  <si>
    <t>oh + t-hcoh --&gt; hoo + ch2-trip</t>
  </si>
  <si>
    <t>oh + formic --&gt; hoo + t-hcoh</t>
  </si>
  <si>
    <t>oh + formic --&gt; hco + hooh</t>
  </si>
  <si>
    <t>oh + ketene --&gt; hoo + ch2c</t>
  </si>
  <si>
    <t>oh + ketene --&gt; hco + h2co</t>
  </si>
  <si>
    <t>oh + glyoxal --&gt; hoo + oxirene</t>
  </si>
  <si>
    <t>oh + glyoxal --&gt; hco + formic</t>
  </si>
  <si>
    <t>oh + acetaldehyde --&gt; hco + methanol</t>
  </si>
  <si>
    <t>oh + acetaldehyde --&gt; hoo + c2h4</t>
  </si>
  <si>
    <t>oh + f2co --&gt; hoo + cf2</t>
  </si>
  <si>
    <t>oh + hcof --&gt; hof + hco</t>
  </si>
  <si>
    <t>oh + h2co --&gt; hoo + ch2-trip</t>
  </si>
  <si>
    <t>oh + h2co --&gt; hco + h2o</t>
  </si>
  <si>
    <t>oh + hco --&gt; hoo + ch</t>
  </si>
  <si>
    <t>oh + cs2 --&gt; hco + s2</t>
  </si>
  <si>
    <t>oh + ocs --&gt; hoo + cs</t>
  </si>
  <si>
    <t>oh + ocs --&gt; hco + so</t>
  </si>
  <si>
    <t>oh + co2 --&gt; hoo + co</t>
  </si>
  <si>
    <t>oh + co2 --&gt; hco + o2</t>
  </si>
  <si>
    <t>oh + cs --&gt; hco + s</t>
  </si>
  <si>
    <t>oh + sio --&gt; hoo + si</t>
  </si>
  <si>
    <t>oh + co --&gt; hco + o</t>
  </si>
  <si>
    <t>oh + co --&gt; hoo + c</t>
  </si>
  <si>
    <t>oh + hcn --&gt; hno + ch</t>
  </si>
  <si>
    <t>oh + cn --&gt; hco + n</t>
  </si>
  <si>
    <t>oh + cn --&gt; hno + c</t>
  </si>
  <si>
    <t>oh + alcl --&gt; hocl + al</t>
  </si>
  <si>
    <t>oh + alf --&gt; hof + al</t>
  </si>
  <si>
    <t>oh + hooh --&gt; hoo + h2o</t>
  </si>
  <si>
    <t>oh + h2o --&gt; hoo + h2</t>
  </si>
  <si>
    <t>oh + t-n2h2 --&gt; hno + nh2</t>
  </si>
  <si>
    <t>oh + propyne --&gt; hco + c2h4</t>
  </si>
  <si>
    <t>oh + propene --&gt; hco + c2h6</t>
  </si>
  <si>
    <t>oh + c2h3f --&gt; hof + ch2ch</t>
  </si>
  <si>
    <t>oh + c2h3f --&gt; hco + ch3f</t>
  </si>
  <si>
    <t>oh + c2h4 --&gt; hco + ch4</t>
  </si>
  <si>
    <t>oh + ch2ch --&gt; hco + ch3</t>
  </si>
  <si>
    <t>oh + fccf --&gt; hco + cf2</t>
  </si>
  <si>
    <t>oh + hccf --&gt; hof + cch</t>
  </si>
  <si>
    <t>oh + c2h2 --&gt; hco + ch2-trip</t>
  </si>
  <si>
    <t>oh + ccl2 --&gt; hco + cl2</t>
  </si>
  <si>
    <t>oh + cf2 --&gt; hco + f2</t>
  </si>
  <si>
    <t>oh + cf2 --&gt; hof + cf</t>
  </si>
  <si>
    <t>oh + ch2-trip --&gt; hco + h2</t>
  </si>
  <si>
    <t>oh + sif --&gt; hof + si</t>
  </si>
  <si>
    <t>oh + clcn --&gt; hocl + cn</t>
  </si>
  <si>
    <t>oh + cf --&gt; hof + c</t>
  </si>
  <si>
    <t>oh + cf --&gt; hco + f</t>
  </si>
  <si>
    <t>oh + bf --&gt; hof + b</t>
  </si>
  <si>
    <t>oh + bn3pi --&gt; hno + b</t>
  </si>
  <si>
    <t>oh + s2o --&gt; hoo + s2</t>
  </si>
  <si>
    <t>oh + so3 --&gt; hoo + so2</t>
  </si>
  <si>
    <t>oh + so2 --&gt; hoo + so</t>
  </si>
  <si>
    <t>oh + so --&gt; hoo + s</t>
  </si>
  <si>
    <t>oh + cl2 --&gt; hocl + cl</t>
  </si>
  <si>
    <t>oh + clf --&gt; hocl + f</t>
  </si>
  <si>
    <t>oh + clf --&gt; hof + cl</t>
  </si>
  <si>
    <t>oh + f2 --&gt; hof + f</t>
  </si>
  <si>
    <t>oh + o2 --&gt; hoo + o</t>
  </si>
  <si>
    <t>oh + n2 --&gt; hno + n</t>
  </si>
  <si>
    <t>h + ch3f --&gt; hf + ch3</t>
  </si>
  <si>
    <t>h + hocl --&gt; oh + hcl</t>
  </si>
  <si>
    <t>h + hof --&gt; oh + hf</t>
  </si>
  <si>
    <t>h + clo --&gt; hcl + o</t>
  </si>
  <si>
    <t>h + clo --&gt; oh + cl</t>
  </si>
  <si>
    <t>h + no2 --&gt; oh + no</t>
  </si>
  <si>
    <t>h + no2 --&gt; nh + o2</t>
  </si>
  <si>
    <t>h + n2o --&gt; oh + n2</t>
  </si>
  <si>
    <t>h + n2o --&gt; nh + no</t>
  </si>
  <si>
    <t>h + t-hono --&gt; oh + hno</t>
  </si>
  <si>
    <t>h + t-hono --&gt; nh + hoo</t>
  </si>
  <si>
    <t>h + hnco --&gt; nh + hco</t>
  </si>
  <si>
    <t>h + hnco --&gt; ch + hno</t>
  </si>
  <si>
    <t>h + hnco --&gt; oh + hcn</t>
  </si>
  <si>
    <t>h + hno --&gt; nh + oh</t>
  </si>
  <si>
    <t>h + no --&gt; nh + o</t>
  </si>
  <si>
    <t>h + no --&gt; oh + n</t>
  </si>
  <si>
    <t>h + oxirene --&gt; oh + c2h2</t>
  </si>
  <si>
    <t>h + oxirane --&gt; oh + c2h4</t>
  </si>
  <si>
    <t>h + methanol --&gt; oh + ch4</t>
  </si>
  <si>
    <t>h + t-hcoh --&gt; ch + h2o</t>
  </si>
  <si>
    <t>h + t-hcoh --&gt; oh + ch2-trip</t>
  </si>
  <si>
    <t>h + formic --&gt; oh + t-hcoh</t>
  </si>
  <si>
    <t>h + formic --&gt; h2o + hco</t>
  </si>
  <si>
    <t>h + formic --&gt; ch + hooh</t>
  </si>
  <si>
    <t>h + ketene --&gt; oh + ch2c</t>
  </si>
  <si>
    <t>h + ketene --&gt; ch + h2co</t>
  </si>
  <si>
    <t>h + glyoxal --&gt; oh + oxirene</t>
  </si>
  <si>
    <t>h + glyoxal --&gt; ch + formic</t>
  </si>
  <si>
    <t>h + acetaldehyde --&gt; ch + methanol</t>
  </si>
  <si>
    <t>h + acetaldehyde --&gt; oh + c2h4</t>
  </si>
  <si>
    <t>h + f2co --&gt; oh + cf2</t>
  </si>
  <si>
    <t>h + hcof --&gt; hf + hco</t>
  </si>
  <si>
    <t>h + h2co --&gt; oh + ch2-trip</t>
  </si>
  <si>
    <t>h + h2co --&gt; ch + h2o</t>
  </si>
  <si>
    <t>h + hco --&gt; oh + ch</t>
  </si>
  <si>
    <t>h + cs2 --&gt; hs + cs</t>
  </si>
  <si>
    <t>h + cs2 --&gt; ch + s2</t>
  </si>
  <si>
    <t>h + ocs --&gt; oh + cs</t>
  </si>
  <si>
    <t>h + ocs --&gt; ch + so</t>
  </si>
  <si>
    <t>h + ocs --&gt; hs + co</t>
  </si>
  <si>
    <t>h + co2 --&gt; oh + co</t>
  </si>
  <si>
    <t>h + co2 --&gt; ch + o2</t>
  </si>
  <si>
    <t>h + cs --&gt; ch + s</t>
  </si>
  <si>
    <t>h + cs --&gt; hs + c</t>
  </si>
  <si>
    <t>h + sio --&gt; sih + o</t>
  </si>
  <si>
    <t>h + sio --&gt; oh + si</t>
  </si>
  <si>
    <t>h + co --&gt; ch + o</t>
  </si>
  <si>
    <t>h + co --&gt; oh + c</t>
  </si>
  <si>
    <t>h + hcn --&gt; nh + ch</t>
  </si>
  <si>
    <t>h + cn --&gt; ch + n</t>
  </si>
  <si>
    <t>h + cn --&gt; nh + c</t>
  </si>
  <si>
    <t>h + h2s --&gt; hs + h2</t>
  </si>
  <si>
    <t>h + alcl --&gt; alh + cl</t>
  </si>
  <si>
    <t>h + alcl --&gt; hcl + al</t>
  </si>
  <si>
    <t>h + alf --&gt; alh + f</t>
  </si>
  <si>
    <t>h + alf --&gt; hf + al</t>
  </si>
  <si>
    <t>h + hooh --&gt; oh + h2o</t>
  </si>
  <si>
    <t>h + ssh --&gt; hs</t>
  </si>
  <si>
    <t>h + hoo --&gt; oh</t>
  </si>
  <si>
    <t>h + h2o --&gt; oh + h2</t>
  </si>
  <si>
    <t>h + t-n2h2 --&gt; nh + nh2</t>
  </si>
  <si>
    <t>h + propyne --&gt; ch + c2h4</t>
  </si>
  <si>
    <t>h + propene --&gt; ch + c2h6</t>
  </si>
  <si>
    <t>h + c2h3f --&gt; hf + ch2ch</t>
  </si>
  <si>
    <t>h + c2h3f --&gt; ch + ch3f</t>
  </si>
  <si>
    <t>h + c2h4 --&gt; ch + ch4</t>
  </si>
  <si>
    <t>h + ch2ch --&gt; ch + ch3</t>
  </si>
  <si>
    <t>h + fccf --&gt; ch + cf2</t>
  </si>
  <si>
    <t>h + hccf --&gt; hf + cch</t>
  </si>
  <si>
    <t>h + c2h2 --&gt; ch + ch2-trip</t>
  </si>
  <si>
    <t>h + ccl2 --&gt; ch + cl2</t>
  </si>
  <si>
    <t>h + cf2 --&gt; ch + f2</t>
  </si>
  <si>
    <t>h + cf2 --&gt; hf + cf</t>
  </si>
  <si>
    <t>h + ch2-trip --&gt; ch + h2</t>
  </si>
  <si>
    <t>h + sif --&gt; hf + si</t>
  </si>
  <si>
    <t>h + sif --&gt; sih + f</t>
  </si>
  <si>
    <t>h + clcn --&gt; hcl + cn</t>
  </si>
  <si>
    <t>h + cf --&gt; hf + c</t>
  </si>
  <si>
    <t>h + cf --&gt; ch + f</t>
  </si>
  <si>
    <t>h + bf --&gt; hf + b</t>
  </si>
  <si>
    <t>h + bf --&gt; bh + f</t>
  </si>
  <si>
    <t>h + bn3pi --&gt; bh + n</t>
  </si>
  <si>
    <t>h + bn3pi --&gt; nh + b</t>
  </si>
  <si>
    <t>h + s2o --&gt; hs + so</t>
  </si>
  <si>
    <t>h + s2o --&gt; oh + s2</t>
  </si>
  <si>
    <t>h + so3 --&gt; oh + so2</t>
  </si>
  <si>
    <t>h + so2 --&gt; oh + so</t>
  </si>
  <si>
    <t>h + so2 --&gt; hs + o2</t>
  </si>
  <si>
    <t>h + so --&gt; hs + o</t>
  </si>
  <si>
    <t>h + so --&gt; oh + s</t>
  </si>
  <si>
    <t>h + s2 --&gt; hs + s</t>
  </si>
  <si>
    <t>h + cl2 --&gt; hcl + cl</t>
  </si>
  <si>
    <t>h + clf --&gt; hcl + f</t>
  </si>
  <si>
    <t>h + clf --&gt; hf + cl</t>
  </si>
  <si>
    <t>h + f2 --&gt; hf + f</t>
  </si>
  <si>
    <t>h + o2 --&gt; oh + o</t>
  </si>
  <si>
    <t>h + n2 --&gt; nh + n</t>
  </si>
  <si>
    <t>c + ch3f --&gt; cf + ch3</t>
  </si>
  <si>
    <t>c + hof --&gt; co + hf</t>
  </si>
  <si>
    <t>c + clo --&gt; co + cl</t>
  </si>
  <si>
    <t>c + no2 --&gt; co + no</t>
  </si>
  <si>
    <t>c + no2 --&gt; cn + o2</t>
  </si>
  <si>
    <t>c + n2o --&gt; co + n2</t>
  </si>
  <si>
    <t>c + n2o --&gt; cn + no</t>
  </si>
  <si>
    <t>c + t-hono --&gt; co + hno</t>
  </si>
  <si>
    <t>c + t-hono --&gt; cn + hoo</t>
  </si>
  <si>
    <t>c + hnco --&gt; cn + hco</t>
  </si>
  <si>
    <t>c + hnco --&gt; co + hcn</t>
  </si>
  <si>
    <t>c + hno --&gt; cn + oh</t>
  </si>
  <si>
    <t>c + no --&gt; cn + o</t>
  </si>
  <si>
    <t>c + no --&gt; co + n</t>
  </si>
  <si>
    <t>c + oxirene --&gt; co + c2h2</t>
  </si>
  <si>
    <t>c + oxirane --&gt; co + c2h4</t>
  </si>
  <si>
    <t>c + methanol --&gt; co + ch4</t>
  </si>
  <si>
    <t>c + t-hcoh --&gt; co + ch2-trip</t>
  </si>
  <si>
    <t>c + formic --&gt; co + t-hcoh</t>
  </si>
  <si>
    <t>c + ketene --&gt; co + ch2c</t>
  </si>
  <si>
    <t>c + glyoxal --&gt; co + oxirene</t>
  </si>
  <si>
    <t>c + acetaldehyde --&gt; co + c2h4</t>
  </si>
  <si>
    <t>c + f2co --&gt; co + cf2</t>
  </si>
  <si>
    <t>c + hcof --&gt; cf + hco</t>
  </si>
  <si>
    <t>hocl --&gt; h + clo</t>
  </si>
  <si>
    <t>hocl --&gt; oh + cl</t>
  </si>
  <si>
    <t>hof --&gt; oh + f</t>
  </si>
  <si>
    <t>no2 --&gt; no + o</t>
  </si>
  <si>
    <t>n2o --&gt; no + n</t>
  </si>
  <si>
    <t>n2o --&gt; n2 + o</t>
  </si>
  <si>
    <t>t-hono --&gt; h + no2</t>
  </si>
  <si>
    <t>t-hono --&gt; oh + no</t>
  </si>
  <si>
    <t>hnc --&gt; h + cn</t>
  </si>
  <si>
    <t>hnc --&gt; nh + c</t>
  </si>
  <si>
    <t>honc --&gt; oh + cn</t>
  </si>
  <si>
    <t>hnco --&gt; nh + co</t>
  </si>
  <si>
    <t>hcno --&gt; ch + no</t>
  </si>
  <si>
    <t>hno --&gt; h + no</t>
  </si>
  <si>
    <t>hno --&gt; nh + o</t>
  </si>
  <si>
    <t>methanol --&gt; ch3 + oh</t>
  </si>
  <si>
    <t>t-hcoh --&gt; ch + oh</t>
  </si>
  <si>
    <t>t-hcoh --&gt; hco + h</t>
  </si>
  <si>
    <t>formic --&gt; hco + oh</t>
  </si>
  <si>
    <t>ketene --&gt; ch2c + o</t>
  </si>
  <si>
    <t>ketene --&gt; ch2-trip + co</t>
  </si>
  <si>
    <t>glyoxal --&gt; hco</t>
  </si>
  <si>
    <t>acetaldehyde --&gt; ch3 + hco</t>
  </si>
  <si>
    <t>f2co --&gt; cf2 + o</t>
  </si>
  <si>
    <t>hcof --&gt; hco + f</t>
  </si>
  <si>
    <t>h2co --&gt; hco + h</t>
  </si>
  <si>
    <t>h2co --&gt; ch2-trip + o</t>
  </si>
  <si>
    <t>hco --&gt; h + co</t>
  </si>
  <si>
    <t>hco --&gt; ch + o</t>
  </si>
  <si>
    <t>cs2 --&gt; cs + s</t>
  </si>
  <si>
    <t>co2 --&gt; co + o</t>
  </si>
  <si>
    <t>ch2nh2 --&gt; ch2-trip + nh2</t>
  </si>
  <si>
    <t>ch2nh2 --&gt; ch2nh + h</t>
  </si>
  <si>
    <t>ch3nh --&gt; ch3 + nh</t>
  </si>
  <si>
    <t>ch3nh --&gt; ch2nh + h</t>
  </si>
  <si>
    <t>ch3nh2 --&gt; ch2nh2 + h</t>
  </si>
  <si>
    <t>ch3nh2 --&gt; ch3nh + h</t>
  </si>
  <si>
    <t>ch2nh --&gt; hcnh + h</t>
  </si>
  <si>
    <t>hcnh --&gt; nh + ch</t>
  </si>
  <si>
    <t>hcnh --&gt; hcn + h</t>
  </si>
  <si>
    <t>hcn --&gt; cn + h</t>
  </si>
  <si>
    <t>hcn --&gt; ch + n</t>
  </si>
  <si>
    <t>nccn --&gt; cn</t>
  </si>
  <si>
    <t>h2s --&gt; hs + h</t>
  </si>
  <si>
    <t>hooh --&gt; hoo + h</t>
  </si>
  <si>
    <t>hooh --&gt; oh</t>
  </si>
  <si>
    <t>ssh --&gt; hs + s</t>
  </si>
  <si>
    <t>ssh --&gt; s2 + h</t>
  </si>
  <si>
    <t>hoo --&gt; oh + o</t>
  </si>
  <si>
    <t>hoo --&gt; o2 + h</t>
  </si>
  <si>
    <t>h2o --&gt; oh + h</t>
  </si>
  <si>
    <t>hnnn --&gt; n2 + nh</t>
  </si>
  <si>
    <t>n2h4 --&gt; nh2</t>
  </si>
  <si>
    <t>t-n2h2 --&gt; nh</t>
  </si>
  <si>
    <t>n2h --&gt; nh + n</t>
  </si>
  <si>
    <t>nh2cl --&gt; nh2 + cl</t>
  </si>
  <si>
    <t>nh3 --&gt; nh2 + h</t>
  </si>
  <si>
    <t>nh2 --&gt; nh + h</t>
  </si>
  <si>
    <t>allene --&gt; ch2c + ch2-trip</t>
  </si>
  <si>
    <t>propyne --&gt; cch + ch3</t>
  </si>
  <si>
    <t>propene --&gt; ch2ch + ch3</t>
  </si>
  <si>
    <t>c2h3f --&gt; ch2ch + f</t>
  </si>
  <si>
    <t>c2h6 --&gt; ch3</t>
  </si>
  <si>
    <t>c2h4 --&gt; ch2-trip</t>
  </si>
  <si>
    <t>ch2ch --&gt; ch2c + h</t>
  </si>
  <si>
    <t>ch2ch --&gt; c2h2 + h</t>
  </si>
  <si>
    <t>ch2c --&gt; ch2-trip + c</t>
  </si>
  <si>
    <t>hccf --&gt; cch + f</t>
  </si>
  <si>
    <t>hccf --&gt; ch + cf</t>
  </si>
  <si>
    <t>c2h2 --&gt; cch + h</t>
  </si>
  <si>
    <t>c2h2 --&gt; ch</t>
  </si>
  <si>
    <t>ch3f --&gt; ch3 + f</t>
  </si>
  <si>
    <t>ch4 --&gt; ch3 + h</t>
  </si>
  <si>
    <t>ch3 --&gt; ch2-trip + h</t>
  </si>
  <si>
    <t>ch2-trip --&gt; ch + h</t>
  </si>
  <si>
    <t>cf2 --&gt; cf + f</t>
  </si>
  <si>
    <t>clcn --&gt; cn + cl</t>
  </si>
  <si>
    <t>b2h6 --&gt; bh3</t>
  </si>
  <si>
    <t>s2o --&gt; s2 + o</t>
  </si>
  <si>
    <t>s2o --&gt; s + so</t>
  </si>
  <si>
    <t>so3 --&gt; so2 + o</t>
  </si>
  <si>
    <t>so2 --&gt; so + o</t>
  </si>
  <si>
    <t>p4 --&gt; p2</t>
  </si>
  <si>
    <t>Reaction (Bond Dissociation Energy)</t>
  </si>
  <si>
    <t>Reaction (Isomerization Energy)</t>
  </si>
  <si>
    <t>oclo --&gt; cloo</t>
  </si>
  <si>
    <t>t-hono --&gt; c-hono</t>
  </si>
  <si>
    <t>hcn --&gt; hnc</t>
  </si>
  <si>
    <t>hnco --&gt; hocn</t>
  </si>
  <si>
    <t>hnco --&gt; honc</t>
  </si>
  <si>
    <t>hnco --&gt; hcno</t>
  </si>
  <si>
    <t>hocn --&gt; honc</t>
  </si>
  <si>
    <t>hocn --&gt; hcno</t>
  </si>
  <si>
    <t>hcno --&gt; honc</t>
  </si>
  <si>
    <t>h2co --&gt; t-hcoh</t>
  </si>
  <si>
    <t>t-hcoh --&gt; c-hcoh</t>
  </si>
  <si>
    <t>c2h2 --&gt; ch2c</t>
  </si>
  <si>
    <t>t-hooo --&gt; c-hooo</t>
  </si>
  <si>
    <t>t-n2h2 --&gt; c-n2h2</t>
  </si>
  <si>
    <t>propyne --&gt; allene</t>
  </si>
  <si>
    <t>formic --&gt; dioxirane</t>
  </si>
  <si>
    <t>ketene --&gt; oxirene</t>
  </si>
  <si>
    <t>acetaldehyde --&gt; oxirane</t>
  </si>
  <si>
    <t>h2cn --&gt; hcnh</t>
  </si>
  <si>
    <t>ch2nh2 --&gt; ch3nh</t>
  </si>
  <si>
    <t>ch3f + h --&gt; f + ch4</t>
  </si>
  <si>
    <t>ch2f2 + h --&gt; f + ch3f</t>
  </si>
  <si>
    <t>ch3f + ch3 --&gt; f + c2h6</t>
  </si>
  <si>
    <t>ch2f2 + ch3 --&gt; f + c2h5f</t>
  </si>
  <si>
    <t>c2h5f + ch3 --&gt; f + propane</t>
  </si>
  <si>
    <t>ch3f + nh2 --&gt; f + ch3nh2</t>
  </si>
  <si>
    <t>ch3f + nh --&gt; f + ch3nh</t>
  </si>
  <si>
    <t>ch3f + oh --&gt; f + methanol</t>
  </si>
  <si>
    <t>ch3f + hco --&gt; f + acetaldehyde</t>
  </si>
  <si>
    <t>ch3 + hcof --&gt; f + acetaldehyde</t>
  </si>
  <si>
    <t>hcof + h --&gt; f + h2co</t>
  </si>
  <si>
    <t>f2co + h --&gt; f + hcof</t>
  </si>
  <si>
    <t>hcof + hco --&gt; f + glyoxal</t>
  </si>
  <si>
    <t>Reaction (Nucleophilic Substitution)</t>
  </si>
  <si>
    <t>NiCO4          (3)</t>
  </si>
  <si>
    <t>CuCO4+      (4)</t>
  </si>
  <si>
    <t>FeCO4+      (5)</t>
  </si>
  <si>
    <t>NiCO4+       (6)</t>
  </si>
  <si>
    <t>TiCO4+        (7)</t>
  </si>
  <si>
    <t>TiCO6+        (8)</t>
  </si>
  <si>
    <t>VCO6+        (9)</t>
  </si>
  <si>
    <t>To compare calculated electronic energy differences with experimental references, must include the change in (H - E_electronic) for (1)-(3) and the change in ZPE for (4)-(9), provided below:</t>
  </si>
  <si>
    <t>H - E_electronic [a.u.]</t>
  </si>
  <si>
    <t>CrCO6</t>
  </si>
  <si>
    <t xml:space="preserve">CrCO5 </t>
  </si>
  <si>
    <t>CrCO5H2</t>
  </si>
  <si>
    <t>CrCO5</t>
  </si>
  <si>
    <t>NiCO4</t>
  </si>
  <si>
    <t>NiCO3</t>
  </si>
  <si>
    <t>CO</t>
  </si>
  <si>
    <t>H2</t>
  </si>
  <si>
    <t>ZPE [a.u.]</t>
  </si>
  <si>
    <t>CuCO4+</t>
  </si>
  <si>
    <t>CuCO3+</t>
  </si>
  <si>
    <t>FeCO4+</t>
  </si>
  <si>
    <t>FeCO3+</t>
  </si>
  <si>
    <t>NiCO4+</t>
  </si>
  <si>
    <t>NiCO3+</t>
  </si>
  <si>
    <t>TiCO4+</t>
  </si>
  <si>
    <t>TiCO3+</t>
  </si>
  <si>
    <t>TiCO6+</t>
  </si>
  <si>
    <t>TiCO5+</t>
  </si>
  <si>
    <t>VCO6+</t>
  </si>
  <si>
    <t>VCO5+</t>
  </si>
  <si>
    <t xml:space="preserve">H2 </t>
  </si>
  <si>
    <t>CrCO6       (1)</t>
  </si>
  <si>
    <t>CrCO5H2     (2)</t>
  </si>
  <si>
    <t>1RCAuCl3 --&gt; 1aTSAuCl3</t>
  </si>
  <si>
    <t>1RCPH3Aup --&gt; 1aTSPH3Aup</t>
  </si>
  <si>
    <t>1RCAuCl3 --&gt; 1bTSAuCl3</t>
  </si>
  <si>
    <t>1RCPH3Aup --&gt; 1bTSPH3Aup</t>
  </si>
  <si>
    <t>1RCAuCl3 --&gt; 1cTSAuCl3</t>
  </si>
  <si>
    <t>1RCPH3Aup --&gt; 1cTSPH3Aup</t>
  </si>
  <si>
    <t>2RCAuCl3 --&gt; 2TSAuCl3</t>
  </si>
  <si>
    <t>2RCPH3Aup --&gt; 2TSPH3Aup</t>
  </si>
  <si>
    <t>4aabRCPH3Aup --&gt; 4bTSPH3Aup</t>
  </si>
  <si>
    <t>5aRCPNPIrI --&gt; 5aTSPNPIrI</t>
  </si>
  <si>
    <t>5bRCCpPH3MeIrIII --&gt; 5bTSCpPH3MeIrIII</t>
  </si>
  <si>
    <t>5cRCdpePt0 --&gt; 5cTSdpePt0</t>
  </si>
  <si>
    <t>5dRCH2OCl2PtII --&gt; 5dTSH2OCl2PtII</t>
  </si>
  <si>
    <t>Isomer:</t>
  </si>
  <si>
    <t>Benchmark:</t>
  </si>
  <si>
    <t>ACONF12</t>
  </si>
  <si>
    <t>ACONF16</t>
  </si>
  <si>
    <t>ACONF20</t>
  </si>
  <si>
    <t>AlF</t>
  </si>
  <si>
    <t>BF</t>
  </si>
  <si>
    <t>BH2Cl</t>
  </si>
  <si>
    <t>BH2F</t>
  </si>
  <si>
    <t>BHCl2</t>
  </si>
  <si>
    <t>BHF2</t>
  </si>
  <si>
    <t>CH2BH</t>
  </si>
  <si>
    <t>CH2BOH</t>
  </si>
  <si>
    <t>CH3BH2</t>
  </si>
  <si>
    <t>CH3BO</t>
  </si>
  <si>
    <t>CH3Cl</t>
  </si>
  <si>
    <t>CH3F</t>
  </si>
  <si>
    <t>CH3Li</t>
  </si>
  <si>
    <t>CH3NH2</t>
  </si>
  <si>
    <t>CH3OH</t>
  </si>
  <si>
    <t>CH3SH</t>
  </si>
  <si>
    <t>CS</t>
  </si>
  <si>
    <t>CSO</t>
  </si>
  <si>
    <t>ClCN</t>
  </si>
  <si>
    <t>ClF</t>
  </si>
  <si>
    <t>FCN</t>
  </si>
  <si>
    <t>FNO</t>
  </si>
  <si>
    <t>H2O</t>
  </si>
  <si>
    <t>H2O-H2O</t>
  </si>
  <si>
    <t>H2O-NH3</t>
  </si>
  <si>
    <t>H2S-H2S</t>
  </si>
  <si>
    <t>H2S-HCl</t>
  </si>
  <si>
    <t>HBH2BH</t>
  </si>
  <si>
    <t>HBO</t>
  </si>
  <si>
    <t>HBS</t>
  </si>
  <si>
    <t>HCCCl</t>
  </si>
  <si>
    <t>HCCF</t>
  </si>
  <si>
    <t>HCHO</t>
  </si>
  <si>
    <t>HCN</t>
  </si>
  <si>
    <t>HCOF</t>
  </si>
  <si>
    <t>HCONH2</t>
  </si>
  <si>
    <t>HCOOH</t>
  </si>
  <si>
    <t>HCl</t>
  </si>
  <si>
    <t>HCl-HCl</t>
  </si>
  <si>
    <t>HF</t>
  </si>
  <si>
    <t>HF-HF</t>
  </si>
  <si>
    <t>HN3</t>
  </si>
  <si>
    <t>HNC</t>
  </si>
  <si>
    <t>HNCO</t>
  </si>
  <si>
    <t>HOCN</t>
  </si>
  <si>
    <t>HOCl</t>
  </si>
  <si>
    <t>HOOH</t>
  </si>
  <si>
    <t>LiBH4</t>
  </si>
  <si>
    <t>LiCN</t>
  </si>
  <si>
    <t>LiCl</t>
  </si>
  <si>
    <t>LiF</t>
  </si>
  <si>
    <t>LiH</t>
  </si>
  <si>
    <t>LiOH</t>
  </si>
  <si>
    <t>N2H4</t>
  </si>
  <si>
    <t>NH2Cl</t>
  </si>
  <si>
    <t>NH2F</t>
  </si>
  <si>
    <t>NH2OH</t>
  </si>
  <si>
    <t>NH3</t>
  </si>
  <si>
    <t>NH3-BH3</t>
  </si>
  <si>
    <t>NH3-NH3</t>
  </si>
  <si>
    <t>NH3O</t>
  </si>
  <si>
    <t>NaCN</t>
  </si>
  <si>
    <t>NaCl</t>
  </si>
  <si>
    <t>NaF</t>
  </si>
  <si>
    <t>NaH</t>
  </si>
  <si>
    <t>NaOH</t>
  </si>
  <si>
    <t>OCl2</t>
  </si>
  <si>
    <t>P2H4</t>
  </si>
  <si>
    <t>PH2OH</t>
  </si>
  <si>
    <t>PH3</t>
  </si>
  <si>
    <t>PH3O</t>
  </si>
  <si>
    <t>S2H2</t>
  </si>
  <si>
    <t>SCl2</t>
  </si>
  <si>
    <t>SF2</t>
  </si>
  <si>
    <t>SH2</t>
  </si>
  <si>
    <t>SO2</t>
  </si>
  <si>
    <t>SiH3Cl</t>
  </si>
  <si>
    <t>SiH3F</t>
  </si>
  <si>
    <t>SiO</t>
  </si>
  <si>
    <t>Ar</t>
  </si>
  <si>
    <t>BH3</t>
  </si>
  <si>
    <t>BeH2</t>
  </si>
  <si>
    <t>C2H2</t>
  </si>
  <si>
    <t>C2H4</t>
  </si>
  <si>
    <t>CH4</t>
  </si>
  <si>
    <t>CO2</t>
  </si>
  <si>
    <t>Cl2</t>
  </si>
  <si>
    <t>H</t>
  </si>
  <si>
    <t>He</t>
  </si>
  <si>
    <t>Mg</t>
  </si>
  <si>
    <t>Mg2</t>
  </si>
  <si>
    <t>N2</t>
  </si>
  <si>
    <t>Ne</t>
  </si>
  <si>
    <t>SiH4</t>
  </si>
  <si>
    <t>Benchmark XX</t>
  </si>
  <si>
    <t>Benchmark YY</t>
  </si>
  <si>
    <t>Benchmark ZZ</t>
  </si>
  <si>
    <t>BW-s2(alpha=1) XX</t>
  </si>
  <si>
    <t>BW-s2(alpha=1) YY</t>
  </si>
  <si>
    <t>BW-s2(alpha=1) ZZ</t>
  </si>
  <si>
    <t>BW-s2(alpha=2) XX</t>
  </si>
  <si>
    <t>BW-s2(alpha=2) YY</t>
  </si>
  <si>
    <t>BW-s2(alpha=2) ZZ</t>
  </si>
  <si>
    <t>BW-s2(alpha=2sqrt2) XX</t>
  </si>
  <si>
    <t>BW-s2(alpha=2sqrt2) YY</t>
  </si>
  <si>
    <t>BW-s2(alpha=2sqrt2) ZZ</t>
  </si>
  <si>
    <t>BW-s2(alpha=3) XX</t>
  </si>
  <si>
    <t>BW-s2(alpha=3) YY</t>
  </si>
  <si>
    <t>BW-s2(alpha=3) ZZ</t>
  </si>
  <si>
    <t>BW-s2(alpha=3.5) XX</t>
  </si>
  <si>
    <t>BW-s2(alpha=3.5) YY</t>
  </si>
  <si>
    <t>BW-s2(alpha=3.5) ZZ</t>
  </si>
  <si>
    <t>BW-s2(alpha=4) XX</t>
  </si>
  <si>
    <t>BW-s2(alpha=4) YY</t>
  </si>
  <si>
    <t>BW-s2(alpha=4) ZZ</t>
  </si>
  <si>
    <t>BW-s2(alpha=4.5) XX</t>
  </si>
  <si>
    <t>BW-s2(alpha=4.5) YY</t>
  </si>
  <si>
    <t>BW-s2(alpha=4.5) ZZ</t>
  </si>
  <si>
    <t>BW-s2(alpha=5) XX</t>
  </si>
  <si>
    <t>BW-s2(alpha=5) YY</t>
  </si>
  <si>
    <t>BW-s2(alpha=5) ZZ</t>
  </si>
  <si>
    <t>MP2 XX</t>
  </si>
  <si>
    <t>MP2 YY</t>
  </si>
  <si>
    <t>MP2 ZZ</t>
  </si>
  <si>
    <t>k-MP2 (k=1.1) XX</t>
  </si>
  <si>
    <t>k-MP2 (k=1.1) YY</t>
  </si>
  <si>
    <t>k-MP2 (k=1.1) ZZ</t>
  </si>
  <si>
    <t>BW-s2(alpha=6)</t>
  </si>
  <si>
    <t>BW-s2(alpha=8)</t>
  </si>
  <si>
    <t>BW-s2(alpha=6) XX</t>
  </si>
  <si>
    <t>BW-s2(alpha=6) YY</t>
  </si>
  <si>
    <t>BW-s2(alpha=6) ZZ</t>
  </si>
  <si>
    <t>BW-s2(alpha=8) ZZ</t>
  </si>
  <si>
    <t>BW-s2(alpha=8) YY</t>
  </si>
  <si>
    <t>BW-s2(alpha=8)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</si>
</sst>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0" fillId="3" borderId="0" xfId="0" applyNumberForma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4" borderId="0" xfId="0" applyNumberFormat="1" applyFont="1" applyFill="1" applyAlignment="1">
      <alignment horizontal="right"/>
    </xf>
    <xf numFmtId="165" fontId="0" fillId="0" borderId="0" xfId="0" applyNumberFormat="1"/>
    <xf numFmtId="0" fontId="5" fillId="0" borderId="0" xfId="0" applyFont="1"/>
    <xf numFmtId="165" fontId="5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BD4D-5D95-6341-9E7C-E8BCC9F7C815}">
  <dimension ref="A1:O8"/>
  <sheetViews>
    <sheetView workbookViewId="0">
      <selection activeCell="L10" sqref="L10"/>
    </sheetView>
  </sheetViews>
  <sheetFormatPr baseColWidth="10" defaultRowHeight="16" x14ac:dyDescent="0.2"/>
  <cols>
    <col min="1" max="1" width="22.1640625" bestFit="1" customWidth="1"/>
    <col min="2" max="2" width="14.5" bestFit="1" customWidth="1"/>
    <col min="3" max="3" width="24.1640625" bestFit="1" customWidth="1"/>
    <col min="4" max="5" width="14.5" bestFit="1" customWidth="1"/>
    <col min="6" max="6" width="18.83203125" bestFit="1" customWidth="1"/>
    <col min="7" max="7" width="14.5" bestFit="1" customWidth="1"/>
    <col min="8" max="8" width="16" bestFit="1" customWidth="1"/>
    <col min="9" max="9" width="14.5" bestFit="1" customWidth="1"/>
    <col min="10" max="10" width="16" bestFit="1" customWidth="1"/>
    <col min="11" max="13" width="14.5" bestFit="1" customWidth="1"/>
    <col min="15" max="15" width="12.5" bestFit="1" customWidth="1"/>
  </cols>
  <sheetData>
    <row r="1" spans="1:15" x14ac:dyDescent="0.2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1132</v>
      </c>
      <c r="M1" t="s">
        <v>1133</v>
      </c>
      <c r="N1" t="s">
        <v>42</v>
      </c>
      <c r="O1" t="s">
        <v>43</v>
      </c>
    </row>
    <row r="2" spans="1:15" x14ac:dyDescent="0.2">
      <c r="A2" t="s">
        <v>9</v>
      </c>
      <c r="B2" s="1">
        <v>-20.93</v>
      </c>
      <c r="C2">
        <v>0.44</v>
      </c>
      <c r="D2" s="1">
        <v>-33.32381264354521</v>
      </c>
      <c r="E2" s="1">
        <v>-29.688540304795147</v>
      </c>
      <c r="F2" s="1">
        <v>-27.234263620003606</v>
      </c>
      <c r="G2" s="1">
        <v>-26.779661069546965</v>
      </c>
      <c r="H2" s="1">
        <v>-25.521253541912863</v>
      </c>
      <c r="I2" s="1">
        <v>-24.365939099337563</v>
      </c>
      <c r="J2" s="1">
        <v>-23.303135388349322</v>
      </c>
      <c r="K2" s="1">
        <v>-22.321074508594304</v>
      </c>
      <c r="L2" s="1">
        <v>-20.554560312283716</v>
      </c>
      <c r="M2" s="1">
        <v>-17.638194644773058</v>
      </c>
      <c r="N2" s="1">
        <v>-38.081361692437937</v>
      </c>
      <c r="O2" s="1">
        <v>-23.260580747804301</v>
      </c>
    </row>
    <row r="3" spans="1:15" x14ac:dyDescent="0.2">
      <c r="A3" t="s">
        <v>10</v>
      </c>
      <c r="B3" s="1">
        <v>-17.489999999999998</v>
      </c>
      <c r="C3">
        <v>0.31</v>
      </c>
      <c r="D3" s="1">
        <v>-24.108890327251849</v>
      </c>
      <c r="E3" s="1">
        <v>-21.803844041447128</v>
      </c>
      <c r="F3" s="1">
        <v>-20.208421777445125</v>
      </c>
      <c r="G3" s="1">
        <v>-19.917834605755775</v>
      </c>
      <c r="H3" s="1">
        <v>-19.095367181974463</v>
      </c>
      <c r="I3" s="1">
        <v>-18.341831286505776</v>
      </c>
      <c r="J3" s="1">
        <v>-17.646282071470349</v>
      </c>
      <c r="K3" s="1">
        <v>-16.999228383981624</v>
      </c>
      <c r="L3" s="1">
        <v>-15.834983850130511</v>
      </c>
      <c r="M3" s="1">
        <v>-13.898311898350963</v>
      </c>
      <c r="N3" s="1">
        <v>-27.092911561562591</v>
      </c>
      <c r="O3" s="1">
        <v>-18.532188943290009</v>
      </c>
    </row>
    <row r="4" spans="1:15" x14ac:dyDescent="0.2">
      <c r="A4" t="s">
        <v>11</v>
      </c>
      <c r="B4" s="1">
        <v>-29.24</v>
      </c>
      <c r="C4">
        <v>0.91</v>
      </c>
      <c r="D4" s="1">
        <v>-40.395905150619512</v>
      </c>
      <c r="E4" s="1">
        <v>-36.540867283095238</v>
      </c>
      <c r="F4" s="1">
        <v>-33.813223074417408</v>
      </c>
      <c r="G4" s="1">
        <v>-33.316475157034695</v>
      </c>
      <c r="H4" s="1">
        <v>-31.925755548359621</v>
      </c>
      <c r="I4" s="1">
        <v>-30.642502701655374</v>
      </c>
      <c r="J4" s="1">
        <v>-29.45531720014672</v>
      </c>
      <c r="K4" s="1">
        <v>-28.101970966908919</v>
      </c>
      <c r="L4" s="1">
        <v>-26.366283038832872</v>
      </c>
      <c r="M4" s="1">
        <v>-23.026875026251709</v>
      </c>
      <c r="N4" s="1">
        <v>-45.37002628046222</v>
      </c>
      <c r="O4" s="1">
        <v>-31.105317053072934</v>
      </c>
    </row>
    <row r="5" spans="1:15" x14ac:dyDescent="0.2">
      <c r="A5" t="s">
        <v>12</v>
      </c>
      <c r="B5" s="1">
        <v>-11</v>
      </c>
      <c r="C5">
        <v>0.17</v>
      </c>
      <c r="D5" s="1">
        <v>-10.897445129506641</v>
      </c>
      <c r="E5" s="1">
        <v>-10.082045246296595</v>
      </c>
      <c r="F5" s="1">
        <v>-9.4796716462916493</v>
      </c>
      <c r="G5" s="1">
        <v>-9.3634164085847384</v>
      </c>
      <c r="H5" s="1">
        <v>-9.0343206330861552</v>
      </c>
      <c r="I5" s="1">
        <v>-8.7237477559297734</v>
      </c>
      <c r="J5" s="1">
        <v>-8.4290177185193542</v>
      </c>
      <c r="K5" s="1">
        <v>-8.1474360946831421</v>
      </c>
      <c r="L5" s="1">
        <v>-7.6276877678717705</v>
      </c>
      <c r="M5" s="1">
        <v>-6.7211562093269945</v>
      </c>
      <c r="N5" s="1">
        <v>-11.832204720538988</v>
      </c>
      <c r="O5" s="1">
        <v>-8.408626652123468</v>
      </c>
    </row>
    <row r="6" spans="1:15" x14ac:dyDescent="0.2">
      <c r="A6" t="s">
        <v>13</v>
      </c>
      <c r="B6" s="1">
        <v>-13.54</v>
      </c>
      <c r="C6">
        <v>0.27</v>
      </c>
      <c r="D6" s="1">
        <v>-16.998531597054143</v>
      </c>
      <c r="E6" s="1">
        <v>-15.346081562673643</v>
      </c>
      <c r="F6" s="1">
        <v>-14.171913658797694</v>
      </c>
      <c r="G6" s="1">
        <v>-13.948670946891713</v>
      </c>
      <c r="H6" s="1">
        <v>-13.323912696758519</v>
      </c>
      <c r="I6" s="1">
        <v>-12.7387212705222</v>
      </c>
      <c r="J6" s="1">
        <v>-12.192958598861747</v>
      </c>
      <c r="K6" s="1">
        <v>-11.680087904544266</v>
      </c>
      <c r="L6" s="1">
        <v>-10.740478199272022</v>
      </c>
      <c r="M6" s="1">
        <v>-9.1463908983885247</v>
      </c>
      <c r="N6" s="1">
        <v>-18.987034500936591</v>
      </c>
      <c r="O6" s="1">
        <v>-13.728077990244492</v>
      </c>
    </row>
    <row r="7" spans="1:15" x14ac:dyDescent="0.2">
      <c r="A7" t="s">
        <v>14</v>
      </c>
      <c r="B7" s="1">
        <v>-2.08</v>
      </c>
      <c r="C7">
        <v>0.09</v>
      </c>
      <c r="D7" s="1">
        <v>-3.6330051572771636</v>
      </c>
      <c r="E7" s="1">
        <v>-2.8928058832240708</v>
      </c>
      <c r="F7" s="1">
        <v>-2.3739965681490482</v>
      </c>
      <c r="G7" s="1">
        <v>-2.275972383523055</v>
      </c>
      <c r="H7" s="1">
        <v>-2.0023993996756535</v>
      </c>
      <c r="I7" s="1">
        <v>-1.7490176121464294</v>
      </c>
      <c r="J7" s="1">
        <v>-1.5118613128415606</v>
      </c>
      <c r="K7" s="1">
        <v>-1.2907892064646482</v>
      </c>
      <c r="L7" s="1">
        <v>-0.8883996076845635</v>
      </c>
      <c r="M7" s="1">
        <v>-0.21112023783439235</v>
      </c>
      <c r="N7" s="1">
        <v>-4.5412585370955645</v>
      </c>
      <c r="O7" s="1">
        <v>-1.9168781016034748</v>
      </c>
    </row>
    <row r="8" spans="1:15" x14ac:dyDescent="0.2">
      <c r="A8" t="s">
        <v>15</v>
      </c>
      <c r="B8" s="1">
        <v>-25.46</v>
      </c>
      <c r="C8">
        <v>0.01</v>
      </c>
      <c r="D8" s="1">
        <v>-25.725043087189412</v>
      </c>
      <c r="E8" s="1">
        <v>-25.468632668787578</v>
      </c>
      <c r="F8" s="1">
        <v>-24.854206413179416</v>
      </c>
      <c r="G8" s="1">
        <v>-24.784696409552197</v>
      </c>
      <c r="H8" s="1">
        <v>-24.585766329849147</v>
      </c>
      <c r="I8" s="1">
        <v>-24.398067434516435</v>
      </c>
      <c r="J8" s="1">
        <v>-24.221701229918299</v>
      </c>
      <c r="K8" s="1">
        <v>-24.054411314775709</v>
      </c>
      <c r="L8" s="1">
        <v>-23.744045123408281</v>
      </c>
      <c r="M8" s="1">
        <v>-23.208044911090589</v>
      </c>
      <c r="N8" s="1">
        <v>-26.318239748376836</v>
      </c>
      <c r="O8" s="1">
        <v>-25.458383856558676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494A-5241-5847-BED7-74111F4F6239}">
  <dimension ref="A1:N51"/>
  <sheetViews>
    <sheetView topLeftCell="E1" workbookViewId="0">
      <selection activeCell="K1" sqref="K1:L1"/>
    </sheetView>
  </sheetViews>
  <sheetFormatPr baseColWidth="10" defaultRowHeight="16" x14ac:dyDescent="0.2"/>
  <cols>
    <col min="1" max="1" width="24.164062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2" width="14.5" bestFit="1" customWidth="1"/>
    <col min="14" max="14" width="12.5" bestFit="1" customWidth="1"/>
  </cols>
  <sheetData>
    <row r="1" spans="1:14" x14ac:dyDescent="0.2">
      <c r="A1" t="s">
        <v>182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s="4" t="s">
        <v>985</v>
      </c>
      <c r="B2" s="1">
        <v>36.799999999999997</v>
      </c>
      <c r="C2" s="1">
        <f>55.5423874928151</f>
        <v>55.542387492815102</v>
      </c>
      <c r="D2" s="1">
        <f>52.3814687153569</f>
        <v>52.381468715356903</v>
      </c>
      <c r="E2" s="1">
        <f>50.3238292966101</f>
        <v>50.3238292966101</v>
      </c>
      <c r="F2" s="1">
        <f>49.948524900857</f>
        <v>49.948524900857002</v>
      </c>
      <c r="G2" s="1">
        <f>48.9189260757666</f>
        <v>48.918926075766599</v>
      </c>
      <c r="H2" s="1">
        <f>47.9855621076044</f>
        <v>47.985562107604402</v>
      </c>
      <c r="I2" s="1">
        <f>47.1333585866724</f>
        <v>47.133358586672401</v>
      </c>
      <c r="J2" s="1">
        <f>46.3504722751765</f>
        <v>46.3504722751765</v>
      </c>
      <c r="K2" s="1">
        <f>44.9565701744378</f>
        <v>44.9565701744378</v>
      </c>
      <c r="L2" s="1">
        <f>42.6836250299523</f>
        <v>42.683625029952303</v>
      </c>
      <c r="M2" s="1">
        <v>59.979377297349451</v>
      </c>
      <c r="N2" s="1">
        <v>48.473943871302687</v>
      </c>
    </row>
    <row r="3" spans="1:14" x14ac:dyDescent="0.2">
      <c r="A3" s="4" t="s">
        <v>986</v>
      </c>
      <c r="B3" s="1">
        <v>15</v>
      </c>
      <c r="C3" s="1">
        <f>25.9888507461975</f>
        <v>25.9888507461975</v>
      </c>
      <c r="D3" s="1">
        <f>24.6040479723165</f>
        <v>24.604047972316501</v>
      </c>
      <c r="E3" s="1">
        <f>23.6735240494424</f>
        <v>23.673524049442399</v>
      </c>
      <c r="F3" s="1">
        <f>23.5011802596214</f>
        <v>23.5011802596214</v>
      </c>
      <c r="G3" s="1">
        <f>23.0241078162396</f>
        <v>23.024107816239599</v>
      </c>
      <c r="H3" s="1">
        <f>22.5861299050406</f>
        <v>22.5861299050406</v>
      </c>
      <c r="I3" s="1">
        <f>22.1815840059561</f>
        <v>22.1815840059561</v>
      </c>
      <c r="J3" s="1">
        <f>21.80594991666</f>
        <v>21.805949916660001</v>
      </c>
      <c r="K3" s="1">
        <f>21.1274437864157</f>
        <v>21.1274437864157</v>
      </c>
      <c r="L3" s="1">
        <f>19.9937691221017</f>
        <v>19.9937691221017</v>
      </c>
      <c r="M3" s="1">
        <v>27.843955665352052</v>
      </c>
      <c r="N3" s="1">
        <v>22.441784775697062</v>
      </c>
    </row>
    <row r="4" spans="1:14" x14ac:dyDescent="0.2">
      <c r="A4" s="4" t="s">
        <v>954</v>
      </c>
      <c r="B4" s="1">
        <v>25</v>
      </c>
      <c r="C4" s="1">
        <f>47.6178117338627</f>
        <v>47.617811733862702</v>
      </c>
      <c r="D4" s="1">
        <f>43.0371502025535</f>
        <v>43.037150202553498</v>
      </c>
      <c r="E4" s="1">
        <f>40.0646626131312</f>
        <v>40.064662613131198</v>
      </c>
      <c r="F4" s="1">
        <f>39.524395194287</f>
        <v>39.524395194287003</v>
      </c>
      <c r="G4" s="1">
        <f>38.0462237130564</f>
        <v>38.046223713056399</v>
      </c>
      <c r="H4" s="1">
        <f>36.7120031624342</f>
        <v>36.7120031624342</v>
      </c>
      <c r="I4" s="1">
        <f>35.4993094898775</f>
        <v>35.499309489877497</v>
      </c>
      <c r="J4" s="1">
        <f>34.3904720282594</f>
        <v>34.390472028259403</v>
      </c>
      <c r="K4" s="1">
        <f>32.4301736402744</f>
        <v>32.430173640274397</v>
      </c>
      <c r="L4" s="1">
        <f>29.2764392817884</f>
        <v>29.276439281788399</v>
      </c>
      <c r="M4" s="1">
        <v>53.997799674783856</v>
      </c>
      <c r="N4" s="1">
        <v>35.185139970009388</v>
      </c>
    </row>
    <row r="5" spans="1:14" x14ac:dyDescent="0.2">
      <c r="A5" s="4" t="s">
        <v>955</v>
      </c>
      <c r="B5" s="1">
        <v>12.7</v>
      </c>
      <c r="C5" s="1">
        <f>18.0187269595015</f>
        <v>18.0187269595015</v>
      </c>
      <c r="D5" s="1">
        <f>16.8941207488473</f>
        <v>16.8941207488473</v>
      </c>
      <c r="E5" s="1">
        <f>16.0937871630985</f>
        <v>16.093787163098501</v>
      </c>
      <c r="F5" s="1">
        <f>15.9422153182171</f>
        <v>15.9422153182171</v>
      </c>
      <c r="G5" s="1">
        <f>15.517806484287</f>
        <v>15.517806484287</v>
      </c>
      <c r="H5" s="1">
        <f>15.1224674670215</f>
        <v>15.122467467021499</v>
      </c>
      <c r="I5" s="1">
        <f>14.7530114595967</f>
        <v>14.753011459596699</v>
      </c>
      <c r="J5" s="1">
        <f>14.4067050310022</f>
        <v>14.4067050310022</v>
      </c>
      <c r="K5" s="1">
        <f>13.7745278643762</f>
        <v>13.7745278643762</v>
      </c>
      <c r="L5" s="1">
        <f>12.7037788488127</f>
        <v>12.7037788488127</v>
      </c>
      <c r="M5" s="1">
        <v>19.376691964960131</v>
      </c>
      <c r="N5" s="1">
        <v>15.111842734121717</v>
      </c>
    </row>
    <row r="6" spans="1:14" x14ac:dyDescent="0.2">
      <c r="A6" s="4" t="s">
        <v>956</v>
      </c>
      <c r="B6" s="1">
        <v>23.3</v>
      </c>
      <c r="C6" s="1">
        <f>28.569970637876</f>
        <v>28.569970637876001</v>
      </c>
      <c r="D6" s="1">
        <f>24.1656123558487</f>
        <v>24.165612355848701</v>
      </c>
      <c r="E6" s="1">
        <f>21.0533714353266</f>
        <v>21.0533714353266</v>
      </c>
      <c r="F6" s="1">
        <f>20.4661736478701</f>
        <v>20.4661736478701</v>
      </c>
      <c r="G6" s="1">
        <f>18.8243256635315</f>
        <v>18.8243256635315</v>
      </c>
      <c r="H6" s="1">
        <f>17.2971370306569</f>
        <v>17.297137030656899</v>
      </c>
      <c r="I6" s="1">
        <f>15.8698061811608</f>
        <v>15.869806181160801</v>
      </c>
      <c r="J6" s="1">
        <f>14.5269381101658</f>
        <v>14.5269381101658</v>
      </c>
      <c r="K6" s="1">
        <f>12.0936197353827</f>
        <v>12.093619735382701</v>
      </c>
      <c r="L6" s="1">
        <f>7.99042171114958</f>
        <v>7.9904217111495797</v>
      </c>
      <c r="M6" s="1">
        <v>34.3304634877992</v>
      </c>
      <c r="N6" s="1">
        <v>17.770850625745307</v>
      </c>
    </row>
    <row r="7" spans="1:14" x14ac:dyDescent="0.2">
      <c r="A7" s="4" t="s">
        <v>957</v>
      </c>
      <c r="B7" s="1">
        <v>17.2</v>
      </c>
      <c r="C7" s="1">
        <f>22.1231643775107</f>
        <v>22.123164377510701</v>
      </c>
      <c r="D7" s="1">
        <f>20.720657301607</f>
        <v>20.720657301607002</v>
      </c>
      <c r="E7" s="1">
        <f>19.7312409846647</f>
        <v>19.731240984664701</v>
      </c>
      <c r="F7" s="1">
        <f>19.5443359623526</f>
        <v>19.544335962352601</v>
      </c>
      <c r="G7" s="1">
        <f>19.0229701334084</f>
        <v>19.0229701334084</v>
      </c>
      <c r="H7" s="1">
        <f>18.5386411702905</f>
        <v>18.5386411702905</v>
      </c>
      <c r="I7" s="1">
        <f>18.0998257222586</f>
        <v>18.099825722258601</v>
      </c>
      <c r="J7" s="1">
        <f>17.678883564711</f>
        <v>17.678883564711001</v>
      </c>
      <c r="K7" s="1">
        <f>16.9128426830222</f>
        <v>16.912842683022198</v>
      </c>
      <c r="L7" s="1">
        <f>15.6146402986912</f>
        <v>15.614640298691199</v>
      </c>
      <c r="M7" s="1">
        <v>23.837192791669214</v>
      </c>
      <c r="N7" s="1">
        <v>18.014305292441023</v>
      </c>
    </row>
    <row r="8" spans="1:14" x14ac:dyDescent="0.2">
      <c r="A8" s="4" t="s">
        <v>958</v>
      </c>
      <c r="B8" s="1">
        <v>20.8</v>
      </c>
      <c r="C8" s="1">
        <f>22.6818271747864</f>
        <v>22.681827174786399</v>
      </c>
      <c r="D8" s="1">
        <f>22.02778506709</f>
        <v>22.027785067090001</v>
      </c>
      <c r="E8" s="1">
        <f>21.557043316188</f>
        <v>21.557043316188</v>
      </c>
      <c r="F8" s="1">
        <f>21.4674794500527</f>
        <v>21.4674794500527</v>
      </c>
      <c r="G8" s="1">
        <f>21.2160118577267</f>
        <v>21.216011857726699</v>
      </c>
      <c r="H8" s="1">
        <f>20.9808458327115</f>
        <v>20.980845832711498</v>
      </c>
      <c r="I8" s="1">
        <f>20.7602455582651</f>
        <v>20.760245558265101</v>
      </c>
      <c r="J8" s="1">
        <f>20.5527285431771</f>
        <v>20.5527285431771</v>
      </c>
      <c r="K8" s="1">
        <f>20.1720645258989</f>
        <v>20.1720645258989</v>
      </c>
      <c r="L8" s="1">
        <f>19.5214147974184</f>
        <v>19.521414797418402</v>
      </c>
      <c r="M8" s="1">
        <v>23.467050834820053</v>
      </c>
      <c r="N8" s="1">
        <v>19.843137225817898</v>
      </c>
    </row>
    <row r="9" spans="1:14" x14ac:dyDescent="0.2">
      <c r="A9" s="4" t="s">
        <v>959</v>
      </c>
      <c r="B9" s="1">
        <v>17.8</v>
      </c>
      <c r="C9" s="1">
        <f>24.8200156580743</f>
        <v>24.820015658074301</v>
      </c>
      <c r="D9" s="1">
        <f>23.8624442558248</f>
        <v>23.862444255824801</v>
      </c>
      <c r="E9" s="1">
        <f>23.1835857788702</f>
        <v>23.183585778870199</v>
      </c>
      <c r="F9" s="1">
        <f>23.0547150942501</f>
        <v>23.054715094250099</v>
      </c>
      <c r="G9" s="1">
        <f>22.6944318951531</f>
        <v>22.694431895153102</v>
      </c>
      <c r="H9" s="1">
        <f>22.3577548507069</f>
        <v>22.3577548507069</v>
      </c>
      <c r="I9" s="1">
        <f>22.0428127900327</f>
        <v>22.042812790032698</v>
      </c>
      <c r="J9" s="1">
        <f>21.7472971684751</f>
        <v>21.7472971684751</v>
      </c>
      <c r="K9" s="1">
        <f>21.2069410823919</f>
        <v>21.2069410823919</v>
      </c>
      <c r="L9" s="1">
        <f>20.288493893439</f>
        <v>20.288493893439</v>
      </c>
      <c r="M9" s="1">
        <v>25.977472376421542</v>
      </c>
      <c r="N9" s="1">
        <v>21.03739955356442</v>
      </c>
    </row>
    <row r="10" spans="1:14" x14ac:dyDescent="0.2">
      <c r="A10" s="4" t="s">
        <v>960</v>
      </c>
      <c r="B10" s="1">
        <v>23.7</v>
      </c>
      <c r="C10" s="1">
        <f>28.6781601782768</f>
        <v>28.678160178276801</v>
      </c>
      <c r="D10" s="1">
        <f>27.2655718483902</f>
        <v>27.265571848390199</v>
      </c>
      <c r="E10" s="1">
        <f>26.272854015731</f>
        <v>26.272854015730999</v>
      </c>
      <c r="F10" s="1">
        <f>26.0862086569005</f>
        <v>26.086208656900499</v>
      </c>
      <c r="G10" s="1">
        <f>25.5649981366273</f>
        <v>25.564998136627299</v>
      </c>
      <c r="H10" s="1">
        <f>25.0815559698877</f>
        <v>25.081555969887699</v>
      </c>
      <c r="I10" s="1">
        <f>24.6312902305498</f>
        <v>24.631290230549801</v>
      </c>
      <c r="J10" s="1">
        <f>24.2107790464778</f>
        <v>24.2107790464778</v>
      </c>
      <c r="K10" s="1">
        <f>23.4436354420785</f>
        <v>23.443635442078499</v>
      </c>
      <c r="L10" s="1">
        <f>22.1477592986114</f>
        <v>22.147759298611401</v>
      </c>
      <c r="M10" s="1">
        <v>30.427674023257278</v>
      </c>
      <c r="N10" s="1">
        <v>23.685203711193672</v>
      </c>
    </row>
    <row r="17" spans="1:4" x14ac:dyDescent="0.2">
      <c r="A17" s="4" t="s">
        <v>961</v>
      </c>
    </row>
    <row r="18" spans="1:4" x14ac:dyDescent="0.2">
      <c r="D18" s="5" t="s">
        <v>962</v>
      </c>
    </row>
    <row r="19" spans="1:4" x14ac:dyDescent="0.2">
      <c r="B19" s="4" t="s">
        <v>963</v>
      </c>
      <c r="C19" s="6"/>
      <c r="D19" s="7">
        <v>6.5778219999856447E-2</v>
      </c>
    </row>
    <row r="20" spans="1:4" x14ac:dyDescent="0.2">
      <c r="B20" s="4" t="s">
        <v>964</v>
      </c>
      <c r="C20" s="6"/>
      <c r="D20" s="7">
        <v>5.4596199999878081E-2</v>
      </c>
    </row>
    <row r="21" spans="1:4" x14ac:dyDescent="0.2">
      <c r="B21" s="4"/>
      <c r="C21" s="4"/>
      <c r="D21" s="8"/>
    </row>
    <row r="22" spans="1:4" x14ac:dyDescent="0.2">
      <c r="B22" s="4" t="s">
        <v>965</v>
      </c>
      <c r="C22" s="6"/>
      <c r="D22" s="7">
        <v>7.2268860000122004E-2</v>
      </c>
    </row>
    <row r="23" spans="1:4" x14ac:dyDescent="0.2">
      <c r="B23" s="4" t="s">
        <v>966</v>
      </c>
      <c r="C23" s="6"/>
      <c r="D23" s="7">
        <v>5.4596199999878081E-2</v>
      </c>
    </row>
    <row r="24" spans="1:4" x14ac:dyDescent="0.2">
      <c r="B24" s="4"/>
      <c r="C24" s="4"/>
      <c r="D24" s="8"/>
    </row>
    <row r="25" spans="1:4" x14ac:dyDescent="0.2">
      <c r="B25" s="4" t="s">
        <v>967</v>
      </c>
      <c r="C25" s="6"/>
      <c r="D25" s="7">
        <v>4.286406000005627E-2</v>
      </c>
    </row>
    <row r="26" spans="1:4" x14ac:dyDescent="0.2">
      <c r="B26" s="4" t="s">
        <v>968</v>
      </c>
      <c r="C26" s="6"/>
      <c r="D26" s="7">
        <v>3.2532449999962409E-2</v>
      </c>
    </row>
    <row r="28" spans="1:4" x14ac:dyDescent="0.2">
      <c r="B28" s="4" t="s">
        <v>969</v>
      </c>
      <c r="D28" s="9">
        <v>8.3352600000097254E-3</v>
      </c>
    </row>
    <row r="29" spans="1:4" x14ac:dyDescent="0.2">
      <c r="B29" s="4" t="s">
        <v>970</v>
      </c>
      <c r="D29" s="7">
        <v>1.3363369999999986E-2</v>
      </c>
    </row>
    <row r="30" spans="1:4" x14ac:dyDescent="0.2">
      <c r="B30" s="4"/>
      <c r="D30" s="6"/>
    </row>
    <row r="31" spans="1:4" x14ac:dyDescent="0.2">
      <c r="B31" s="4"/>
      <c r="C31" s="4"/>
      <c r="D31" s="5" t="s">
        <v>971</v>
      </c>
    </row>
    <row r="32" spans="1:4" x14ac:dyDescent="0.2">
      <c r="B32" s="4" t="s">
        <v>972</v>
      </c>
      <c r="C32" s="6"/>
      <c r="D32" s="7">
        <v>2.952453E-2</v>
      </c>
    </row>
    <row r="33" spans="2:4" x14ac:dyDescent="0.2">
      <c r="B33" s="4" t="s">
        <v>973</v>
      </c>
      <c r="C33" s="6"/>
      <c r="D33" s="7">
        <v>2.2335359999999999E-2</v>
      </c>
    </row>
    <row r="34" spans="2:4" x14ac:dyDescent="0.2">
      <c r="B34" s="4"/>
      <c r="C34" s="4"/>
      <c r="D34" s="8"/>
    </row>
    <row r="35" spans="2:4" x14ac:dyDescent="0.2">
      <c r="B35" s="4" t="s">
        <v>974</v>
      </c>
      <c r="C35" s="6"/>
      <c r="D35" s="7">
        <v>3.4284139999999998E-2</v>
      </c>
    </row>
    <row r="36" spans="2:4" x14ac:dyDescent="0.2">
      <c r="B36" s="4" t="s">
        <v>975</v>
      </c>
      <c r="C36" s="6"/>
      <c r="D36" s="7">
        <v>2.272737E-2</v>
      </c>
    </row>
    <row r="37" spans="2:4" x14ac:dyDescent="0.2">
      <c r="B37" s="4"/>
      <c r="C37" s="4"/>
      <c r="D37" s="8"/>
    </row>
    <row r="38" spans="2:4" x14ac:dyDescent="0.2">
      <c r="B38" s="4" t="s">
        <v>976</v>
      </c>
      <c r="C38" s="6"/>
      <c r="D38" s="7">
        <v>2.9886380000000001E-2</v>
      </c>
    </row>
    <row r="39" spans="2:4" x14ac:dyDescent="0.2">
      <c r="B39" s="4" t="s">
        <v>977</v>
      </c>
      <c r="C39" s="6"/>
      <c r="D39" s="7">
        <v>2.3152019999999999E-2</v>
      </c>
    </row>
    <row r="40" spans="2:4" x14ac:dyDescent="0.2">
      <c r="B40" s="4"/>
      <c r="C40" s="4"/>
      <c r="D40" s="8"/>
    </row>
    <row r="41" spans="2:4" x14ac:dyDescent="0.2">
      <c r="B41" s="4" t="s">
        <v>978</v>
      </c>
      <c r="C41" s="6"/>
      <c r="D41" s="7">
        <v>2.917701E-2</v>
      </c>
    </row>
    <row r="42" spans="2:4" x14ac:dyDescent="0.2">
      <c r="B42" s="4" t="s">
        <v>979</v>
      </c>
      <c r="C42" s="6"/>
      <c r="D42" s="7">
        <v>2.1854740000000001E-2</v>
      </c>
    </row>
    <row r="43" spans="2:4" x14ac:dyDescent="0.2">
      <c r="B43" s="4"/>
      <c r="C43" s="4"/>
      <c r="D43" s="8"/>
    </row>
    <row r="44" spans="2:4" x14ac:dyDescent="0.2">
      <c r="B44" s="4" t="s">
        <v>980</v>
      </c>
      <c r="C44" s="6"/>
      <c r="D44" s="7">
        <v>4.4311080000000003E-2</v>
      </c>
    </row>
    <row r="45" spans="2:4" x14ac:dyDescent="0.2">
      <c r="B45" s="4" t="s">
        <v>981</v>
      </c>
      <c r="C45" s="6"/>
      <c r="D45" s="9">
        <v>3.6660449999999997E-2</v>
      </c>
    </row>
    <row r="46" spans="2:4" x14ac:dyDescent="0.2">
      <c r="B46" s="4"/>
      <c r="C46" s="4"/>
      <c r="D46" s="8"/>
    </row>
    <row r="47" spans="2:4" x14ac:dyDescent="0.2">
      <c r="B47" s="4" t="s">
        <v>982</v>
      </c>
      <c r="C47" s="6"/>
      <c r="D47" s="7">
        <v>4.600046E-2</v>
      </c>
    </row>
    <row r="48" spans="2:4" x14ac:dyDescent="0.2">
      <c r="B48" s="4" t="s">
        <v>983</v>
      </c>
      <c r="C48" s="6"/>
      <c r="D48" s="7">
        <v>3.844467E-2</v>
      </c>
    </row>
    <row r="49" spans="2:4" x14ac:dyDescent="0.2">
      <c r="B49" s="4"/>
      <c r="C49" s="4"/>
      <c r="D49" s="4"/>
    </row>
    <row r="50" spans="2:4" x14ac:dyDescent="0.2">
      <c r="B50" s="4" t="s">
        <v>969</v>
      </c>
      <c r="C50" s="4"/>
      <c r="D50" s="9">
        <v>5.0303700000000002E-3</v>
      </c>
    </row>
    <row r="51" spans="2:4" x14ac:dyDescent="0.2">
      <c r="B51" s="4" t="s">
        <v>984</v>
      </c>
      <c r="C51" s="4"/>
      <c r="D51" s="7">
        <v>1.00587E-2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05A2-CA28-C743-B472-8415FA8A4D86}">
  <dimension ref="A1:N14"/>
  <sheetViews>
    <sheetView topLeftCell="D1" workbookViewId="0">
      <selection activeCell="L15" sqref="L15"/>
    </sheetView>
  </sheetViews>
  <sheetFormatPr baseColWidth="10" defaultRowHeight="16" x14ac:dyDescent="0.2"/>
  <cols>
    <col min="1" max="1" width="34.3320312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2" width="14.5" bestFit="1" customWidth="1"/>
    <col min="14" max="14" width="12.5" bestFit="1" customWidth="1"/>
  </cols>
  <sheetData>
    <row r="1" spans="1:14" x14ac:dyDescent="0.2">
      <c r="A1" t="s">
        <v>182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987</v>
      </c>
      <c r="B2" s="1">
        <v>6.85</v>
      </c>
      <c r="C2" s="1">
        <v>9.5320063530708303</v>
      </c>
      <c r="D2" s="1">
        <v>9.4599756043791494</v>
      </c>
      <c r="E2" s="1">
        <v>9.4114562559790702</v>
      </c>
      <c r="F2" s="1">
        <v>9.4025288039820101</v>
      </c>
      <c r="G2" s="1">
        <v>9.3780270051338697</v>
      </c>
      <c r="H2" s="1">
        <v>9.3559179630239093</v>
      </c>
      <c r="I2" s="1">
        <v>9.33581663744331</v>
      </c>
      <c r="J2" s="1">
        <v>9.3174639925560498</v>
      </c>
      <c r="K2" s="1">
        <v>9.2851004411817506</v>
      </c>
      <c r="L2" s="1">
        <v>9.2336927293449307</v>
      </c>
      <c r="M2" s="1">
        <v>9.6249970485860992</v>
      </c>
      <c r="N2" s="1">
        <v>9.5263641014307705</v>
      </c>
    </row>
    <row r="3" spans="1:14" x14ac:dyDescent="0.2">
      <c r="A3" t="s">
        <v>988</v>
      </c>
      <c r="B3" s="1">
        <v>6.67</v>
      </c>
      <c r="C3" s="1">
        <v>8.4049187815748994</v>
      </c>
      <c r="D3" s="1">
        <v>8.5538091529824207</v>
      </c>
      <c r="E3" s="1">
        <v>8.6575537297631193</v>
      </c>
      <c r="F3" s="1">
        <v>8.6770020689864804</v>
      </c>
      <c r="G3" s="1">
        <v>8.7311359330575993</v>
      </c>
      <c r="H3" s="1">
        <v>8.7811712815065999</v>
      </c>
      <c r="I3" s="1">
        <v>8.8276025291618296</v>
      </c>
      <c r="J3" s="1">
        <v>8.8708274543405192</v>
      </c>
      <c r="K3" s="1">
        <v>8.9490790185192601</v>
      </c>
      <c r="L3" s="1">
        <v>9.0791728448337707</v>
      </c>
      <c r="M3" s="1">
        <v>8.2198347290564708</v>
      </c>
      <c r="N3" s="1">
        <v>9.5152413072652102</v>
      </c>
    </row>
    <row r="4" spans="1:14" x14ac:dyDescent="0.2">
      <c r="A4" t="s">
        <v>989</v>
      </c>
      <c r="B4" s="1">
        <v>13.66</v>
      </c>
      <c r="C4" s="1">
        <v>18.0666486674967</v>
      </c>
      <c r="D4" s="1">
        <v>17.603374719027599</v>
      </c>
      <c r="E4" s="1">
        <v>17.288802324028701</v>
      </c>
      <c r="F4" s="1">
        <v>17.230582996837299</v>
      </c>
      <c r="G4" s="1">
        <v>17.0698478188073</v>
      </c>
      <c r="H4" s="1">
        <v>16.9238425478359</v>
      </c>
      <c r="I4" s="1">
        <v>16.788962581184201</v>
      </c>
      <c r="J4" s="1">
        <v>16.665252095310599</v>
      </c>
      <c r="K4" s="1">
        <v>16.444784099837602</v>
      </c>
      <c r="L4" s="1">
        <v>16.086984897222798</v>
      </c>
      <c r="M4" s="1">
        <v>18.660945721301601</v>
      </c>
      <c r="N4" s="1">
        <v>16.817829273259701</v>
      </c>
    </row>
    <row r="5" spans="1:14" x14ac:dyDescent="0.2">
      <c r="A5" t="s">
        <v>990</v>
      </c>
      <c r="B5" s="1">
        <v>14.25</v>
      </c>
      <c r="C5" s="1">
        <v>17.3243200520063</v>
      </c>
      <c r="D5" s="1">
        <v>17.214894192493698</v>
      </c>
      <c r="E5" s="1">
        <v>17.145429141784799</v>
      </c>
      <c r="F5" s="1">
        <v>17.1330557212138</v>
      </c>
      <c r="G5" s="1">
        <v>17.099721161592299</v>
      </c>
      <c r="H5" s="1">
        <v>17.0703965130614</v>
      </c>
      <c r="I5" s="1">
        <v>17.0445659002803</v>
      </c>
      <c r="J5" s="1">
        <v>17.021619070150901</v>
      </c>
      <c r="K5" s="1">
        <v>16.982902173272201</v>
      </c>
      <c r="L5" s="1">
        <v>16.926232982613701</v>
      </c>
      <c r="M5" s="1">
        <v>17.475467198583601</v>
      </c>
      <c r="N5" s="1">
        <v>17.538654142137599</v>
      </c>
    </row>
    <row r="6" spans="1:14" x14ac:dyDescent="0.2">
      <c r="A6" t="s">
        <v>991</v>
      </c>
      <c r="B6" s="1">
        <v>7.37</v>
      </c>
      <c r="C6" s="1">
        <v>8.5472299040214708</v>
      </c>
      <c r="D6" s="1">
        <v>8.7785400714686208</v>
      </c>
      <c r="E6" s="1">
        <v>8.93935419001531</v>
      </c>
      <c r="F6" s="1">
        <v>8.9694787248505605</v>
      </c>
      <c r="G6" s="1">
        <v>9.0533400355787101</v>
      </c>
      <c r="H6" s="1">
        <v>9.1309616430263993</v>
      </c>
      <c r="I6" s="1">
        <v>9.2031550422296196</v>
      </c>
      <c r="J6" s="1">
        <v>9.2704511063183208</v>
      </c>
      <c r="K6" s="1">
        <v>9.3922887902050398</v>
      </c>
      <c r="L6" s="1">
        <v>9.5961540764897908</v>
      </c>
      <c r="M6" s="1">
        <v>8.2579671008109905</v>
      </c>
      <c r="N6" s="1">
        <v>9.2884168915523393</v>
      </c>
    </row>
    <row r="7" spans="1:14" x14ac:dyDescent="0.2">
      <c r="A7" t="s">
        <v>992</v>
      </c>
      <c r="B7" s="1">
        <v>8.0399999999999991</v>
      </c>
      <c r="C7" s="1">
        <v>8.6968493159037994</v>
      </c>
      <c r="D7" s="1">
        <v>9.1128076050070703</v>
      </c>
      <c r="E7" s="1">
        <v>9.4023959600705407</v>
      </c>
      <c r="F7" s="1">
        <v>9.4566744023424203</v>
      </c>
      <c r="G7" s="1">
        <v>9.6077257281765291</v>
      </c>
      <c r="H7" s="1">
        <v>9.7472168856405705</v>
      </c>
      <c r="I7" s="1">
        <v>9.8764771911120093</v>
      </c>
      <c r="J7" s="1">
        <v>9.9967870775249992</v>
      </c>
      <c r="K7" s="1">
        <v>10.214230602649099</v>
      </c>
      <c r="L7" s="1">
        <v>10.5763440585251</v>
      </c>
      <c r="M7" s="1">
        <v>8.1786390441263404</v>
      </c>
      <c r="N7" s="1">
        <v>10.368651466195301</v>
      </c>
    </row>
    <row r="8" spans="1:14" x14ac:dyDescent="0.2">
      <c r="A8" t="s">
        <v>993</v>
      </c>
      <c r="B8" s="1">
        <v>1.78</v>
      </c>
      <c r="C8" s="1">
        <v>3.8269305034236401</v>
      </c>
      <c r="D8" s="1">
        <v>3.3968040538749902</v>
      </c>
      <c r="E8" s="1">
        <v>3.1111065714103199</v>
      </c>
      <c r="F8" s="1">
        <v>3.0588269979915501</v>
      </c>
      <c r="G8" s="1">
        <v>2.9154504898968399</v>
      </c>
      <c r="H8" s="1">
        <v>2.7863760528995898</v>
      </c>
      <c r="I8" s="1">
        <v>2.6681249623625898</v>
      </c>
      <c r="J8" s="1">
        <v>2.56065084556738</v>
      </c>
      <c r="K8" s="1">
        <v>2.3714938797006302</v>
      </c>
      <c r="L8" s="1">
        <v>2.0711427326313099</v>
      </c>
      <c r="M8" s="1">
        <v>4.3941460668554999</v>
      </c>
      <c r="N8" s="1">
        <v>1.56043025822333</v>
      </c>
    </row>
    <row r="9" spans="1:14" x14ac:dyDescent="0.2">
      <c r="A9" t="s">
        <v>994</v>
      </c>
      <c r="B9" s="1">
        <v>3.82</v>
      </c>
      <c r="C9" s="1">
        <v>5.8782647692569201</v>
      </c>
      <c r="D9" s="1">
        <v>5.7276833853541103</v>
      </c>
      <c r="E9" s="1">
        <v>5.6264843635430504</v>
      </c>
      <c r="F9" s="1">
        <v>5.6078662194546602</v>
      </c>
      <c r="G9" s="1">
        <v>5.5566438112252996</v>
      </c>
      <c r="H9" s="1">
        <v>5.5101237082086003</v>
      </c>
      <c r="I9" s="1">
        <v>5.4682853907898199</v>
      </c>
      <c r="J9" s="1">
        <v>5.4288436576912096</v>
      </c>
      <c r="K9" s="1">
        <v>5.3600574467999804</v>
      </c>
      <c r="L9" s="1">
        <v>5.2496223008660499</v>
      </c>
      <c r="M9" s="1">
        <v>6.0738197591030803</v>
      </c>
      <c r="N9" s="1">
        <v>5.3819010524876303</v>
      </c>
    </row>
    <row r="10" spans="1:14" x14ac:dyDescent="0.2">
      <c r="A10" t="s">
        <v>995</v>
      </c>
      <c r="B10" s="1">
        <v>18.97</v>
      </c>
      <c r="C10" s="1">
        <v>20.214096241754898</v>
      </c>
      <c r="D10" s="1">
        <v>20.593079411998598</v>
      </c>
      <c r="E10" s="1">
        <v>20.8395814588783</v>
      </c>
      <c r="F10" s="1">
        <v>20.884205918547099</v>
      </c>
      <c r="G10" s="1">
        <v>21.005582320056298</v>
      </c>
      <c r="H10" s="1">
        <v>21.113897989674101</v>
      </c>
      <c r="I10" s="1">
        <v>21.2108420579581</v>
      </c>
      <c r="J10" s="1">
        <v>21.298053453666899</v>
      </c>
      <c r="K10" s="1">
        <v>21.448237247802901</v>
      </c>
      <c r="L10" s="1">
        <v>21.6754052249007</v>
      </c>
      <c r="M10" s="1">
        <v>19.705914826829201</v>
      </c>
      <c r="N10" s="1">
        <v>23.829522911333601</v>
      </c>
    </row>
    <row r="11" spans="1:14" x14ac:dyDescent="0.2">
      <c r="A11" t="s">
        <v>996</v>
      </c>
      <c r="B11" s="1">
        <v>2.0499999999999998</v>
      </c>
      <c r="C11" s="1">
        <v>-2.32396706319562</v>
      </c>
      <c r="D11" s="1">
        <v>-1.5430296079468599</v>
      </c>
      <c r="E11" s="1">
        <v>-0.99204947233905905</v>
      </c>
      <c r="F11" s="1">
        <v>-0.88812850261996901</v>
      </c>
      <c r="G11" s="1">
        <v>-0.59840015006957004</v>
      </c>
      <c r="H11" s="1">
        <v>-0.32843006366006</v>
      </c>
      <c r="I11" s="1">
        <v>-7.7351150859799406E-2</v>
      </c>
      <c r="J11" s="1">
        <v>0.15736206335190001</v>
      </c>
      <c r="K11" s="1">
        <v>0.58498167520002997</v>
      </c>
      <c r="L11" s="1">
        <v>1.3026080655298899</v>
      </c>
      <c r="M11" s="1">
        <v>-3.27895456959389</v>
      </c>
      <c r="N11" s="1">
        <v>0.47115339706106801</v>
      </c>
    </row>
    <row r="12" spans="1:14" x14ac:dyDescent="0.2">
      <c r="A12" t="s">
        <v>997</v>
      </c>
      <c r="B12" s="1">
        <v>8.81</v>
      </c>
      <c r="C12" s="1">
        <v>1.1981640037591501</v>
      </c>
      <c r="D12" s="1">
        <v>2.5193204342885198</v>
      </c>
      <c r="E12" s="1">
        <v>3.4536341380227098</v>
      </c>
      <c r="F12" s="1">
        <v>3.6300945784840799</v>
      </c>
      <c r="G12" s="1">
        <v>4.1228746513668497</v>
      </c>
      <c r="H12" s="1">
        <v>4.5819252727812696</v>
      </c>
      <c r="I12" s="1">
        <v>5.0095440687900696</v>
      </c>
      <c r="J12" s="1">
        <v>5.4094597637110997</v>
      </c>
      <c r="K12" s="1">
        <v>6.1379973519009097</v>
      </c>
      <c r="L12" s="1">
        <v>7.3627096511568597</v>
      </c>
      <c r="M12" s="1">
        <v>-0.41182111891949802</v>
      </c>
      <c r="N12" s="1">
        <v>5.6860557856941298</v>
      </c>
    </row>
    <row r="13" spans="1:14" x14ac:dyDescent="0.2">
      <c r="A13" t="s">
        <v>998</v>
      </c>
      <c r="B13" s="1">
        <v>8.77</v>
      </c>
      <c r="C13" s="1">
        <v>4.69981372544677</v>
      </c>
      <c r="D13" s="1">
        <v>5.4201245387138002</v>
      </c>
      <c r="E13" s="1">
        <v>5.9409265501995998</v>
      </c>
      <c r="F13" s="1">
        <v>6.0403268787826301</v>
      </c>
      <c r="G13" s="1">
        <v>6.3199591682539502</v>
      </c>
      <c r="H13" s="1">
        <v>6.5821618164740796</v>
      </c>
      <c r="I13" s="1">
        <v>6.8285856129048303</v>
      </c>
      <c r="J13" s="1">
        <v>7.0608641528874099</v>
      </c>
      <c r="K13" s="1">
        <v>7.4879543350190998</v>
      </c>
      <c r="L13" s="1">
        <v>8.2203356698860706</v>
      </c>
      <c r="M13" s="1">
        <v>3.8473717509296299</v>
      </c>
      <c r="N13" s="1">
        <v>7.0549495621508598</v>
      </c>
    </row>
    <row r="14" spans="1:14" x14ac:dyDescent="0.2">
      <c r="A14" t="s">
        <v>999</v>
      </c>
      <c r="B14" s="1">
        <v>1.96</v>
      </c>
      <c r="C14" s="1">
        <v>-3.3053240247056501</v>
      </c>
      <c r="D14" s="1">
        <v>-2.18015613035961</v>
      </c>
      <c r="E14" s="1">
        <v>-1.3829870124466499</v>
      </c>
      <c r="F14" s="1">
        <v>-1.23241121321945</v>
      </c>
      <c r="G14" s="1">
        <v>-0.81149898761557504</v>
      </c>
      <c r="H14" s="1">
        <v>-0.42038216831323999</v>
      </c>
      <c r="I14" s="1">
        <v>-5.5739723657316199E-2</v>
      </c>
      <c r="J14" s="1">
        <v>0.28454499854868198</v>
      </c>
      <c r="K14" s="1">
        <v>0.90513639445944405</v>
      </c>
      <c r="L14" s="1">
        <v>1.9477965160225399</v>
      </c>
      <c r="M14" s="1">
        <v>-4.6704503597894096</v>
      </c>
      <c r="N14" s="1">
        <v>0.78593751378058196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CB01-B19F-2046-A16C-54E8483952EC}">
  <dimension ref="A1:N57"/>
  <sheetViews>
    <sheetView workbookViewId="0">
      <selection activeCell="J59" sqref="J59"/>
    </sheetView>
  </sheetViews>
  <sheetFormatPr baseColWidth="10" defaultRowHeight="16" x14ac:dyDescent="0.2"/>
  <cols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4" max="14" width="12.5" bestFit="1" customWidth="1"/>
  </cols>
  <sheetData>
    <row r="1" spans="1:14" x14ac:dyDescent="0.2">
      <c r="A1" s="13" t="s">
        <v>1002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">
      <c r="A2" t="s">
        <v>1000</v>
      </c>
      <c r="B2" t="s">
        <v>1001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1132</v>
      </c>
      <c r="L2" t="s">
        <v>1133</v>
      </c>
      <c r="M2" t="s">
        <v>42</v>
      </c>
      <c r="N2" t="s">
        <v>43</v>
      </c>
    </row>
    <row r="3" spans="1:14" x14ac:dyDescent="0.2">
      <c r="A3">
        <v>1</v>
      </c>
      <c r="B3" s="10">
        <v>1.96</v>
      </c>
      <c r="C3" s="10">
        <v>1.5014000000000001</v>
      </c>
      <c r="D3" s="10">
        <v>1.5770999999999999</v>
      </c>
      <c r="E3" s="10">
        <v>1.6342000000000001</v>
      </c>
      <c r="F3" s="10">
        <v>1.6454</v>
      </c>
      <c r="G3" s="10">
        <v>1.6771</v>
      </c>
      <c r="H3" s="10">
        <v>1.7074</v>
      </c>
      <c r="I3" s="10">
        <v>1.7363</v>
      </c>
      <c r="J3" s="10">
        <v>1.7639</v>
      </c>
      <c r="K3" s="10">
        <v>1.8158000000000001</v>
      </c>
      <c r="L3" s="10">
        <v>1.9080999999999999</v>
      </c>
      <c r="M3" s="10">
        <v>1.4167000000000001</v>
      </c>
      <c r="N3" s="10">
        <v>1.5408999999999999</v>
      </c>
    </row>
    <row r="4" spans="1:14" x14ac:dyDescent="0.2">
      <c r="A4">
        <v>2</v>
      </c>
      <c r="B4" s="10">
        <v>2.2730000000000001</v>
      </c>
      <c r="C4" s="10">
        <v>1.5551999999999999</v>
      </c>
      <c r="D4" s="10">
        <v>1.7143999999999999</v>
      </c>
      <c r="E4" s="10">
        <v>1.8339000000000001</v>
      </c>
      <c r="F4" s="10">
        <v>1.8571</v>
      </c>
      <c r="G4" s="10">
        <v>1.9232</v>
      </c>
      <c r="H4" s="10">
        <v>1.986</v>
      </c>
      <c r="I4" s="10">
        <v>2.0459999999999998</v>
      </c>
      <c r="J4" s="10">
        <v>2.1032000000000002</v>
      </c>
      <c r="K4" s="10">
        <v>2.2103000000000002</v>
      </c>
      <c r="L4" s="10">
        <v>2.3996</v>
      </c>
      <c r="M4" s="10">
        <v>1.3758999999999999</v>
      </c>
      <c r="N4" s="10">
        <v>1.8544</v>
      </c>
    </row>
    <row r="5" spans="1:14" x14ac:dyDescent="0.2">
      <c r="A5">
        <v>3</v>
      </c>
      <c r="B5" s="10">
        <v>2.6970000000000001</v>
      </c>
      <c r="C5" s="10">
        <v>2.1027999999999998</v>
      </c>
      <c r="D5" s="10">
        <v>2.2433000000000001</v>
      </c>
      <c r="E5" s="10">
        <v>2.3489</v>
      </c>
      <c r="F5" s="10">
        <v>2.3694000000000002</v>
      </c>
      <c r="G5" s="10">
        <v>2.4278</v>
      </c>
      <c r="H5" s="10">
        <v>2.4834000000000001</v>
      </c>
      <c r="I5" s="10">
        <v>2.5365000000000002</v>
      </c>
      <c r="J5" s="10">
        <v>2.5871</v>
      </c>
      <c r="K5" s="10">
        <v>2.6819999999999999</v>
      </c>
      <c r="L5" s="10">
        <v>2.8496999999999999</v>
      </c>
      <c r="M5" s="10">
        <v>1.9447000000000001</v>
      </c>
      <c r="N5" s="10">
        <v>2.3729</v>
      </c>
    </row>
    <row r="6" spans="1:14" x14ac:dyDescent="0.2">
      <c r="A6">
        <v>4</v>
      </c>
      <c r="B6" s="10">
        <v>3.48</v>
      </c>
      <c r="C6" s="10">
        <v>2.6574</v>
      </c>
      <c r="D6" s="10">
        <v>2.8854000000000002</v>
      </c>
      <c r="E6" s="10">
        <v>3.0556999999999999</v>
      </c>
      <c r="F6" s="10">
        <v>3.0886999999999998</v>
      </c>
      <c r="G6" s="10">
        <v>3.1823999999999999</v>
      </c>
      <c r="H6" s="10">
        <v>3.2713999999999999</v>
      </c>
      <c r="I6" s="10">
        <v>3.3561000000000001</v>
      </c>
      <c r="J6" s="10">
        <v>3.4369000000000001</v>
      </c>
      <c r="K6" s="10">
        <v>3.5876000000000001</v>
      </c>
      <c r="L6" s="10">
        <v>3.8527</v>
      </c>
      <c r="M6" s="10">
        <v>2.3990999999999998</v>
      </c>
      <c r="N6" s="10">
        <v>3.1779999999999999</v>
      </c>
    </row>
    <row r="7" spans="1:14" x14ac:dyDescent="0.2">
      <c r="A7">
        <v>5</v>
      </c>
      <c r="B7" s="10">
        <v>3.847</v>
      </c>
      <c r="C7" s="10">
        <v>3.4519000000000002</v>
      </c>
      <c r="D7" s="10">
        <v>3.5733999999999999</v>
      </c>
      <c r="E7" s="10">
        <v>3.6644000000000001</v>
      </c>
      <c r="F7" s="10">
        <v>3.6819999999999999</v>
      </c>
      <c r="G7" s="10">
        <v>3.7322000000000002</v>
      </c>
      <c r="H7" s="10">
        <v>3.7799</v>
      </c>
      <c r="I7" s="10">
        <v>3.8252999999999999</v>
      </c>
      <c r="J7" s="10">
        <v>3.8687</v>
      </c>
      <c r="K7" s="10">
        <v>3.9496000000000002</v>
      </c>
      <c r="L7" s="10">
        <v>4.0922000000000001</v>
      </c>
      <c r="M7" s="10">
        <v>3.3144999999999998</v>
      </c>
      <c r="N7" s="10">
        <v>3.7412000000000001</v>
      </c>
    </row>
    <row r="8" spans="1:14" x14ac:dyDescent="0.2">
      <c r="A8">
        <v>6</v>
      </c>
      <c r="B8" s="10">
        <v>4.093</v>
      </c>
      <c r="C8" s="10">
        <v>3.5554999999999999</v>
      </c>
      <c r="D8" s="10">
        <v>3.7321</v>
      </c>
      <c r="E8" s="10">
        <v>3.8641999999999999</v>
      </c>
      <c r="F8" s="10">
        <v>3.8898000000000001</v>
      </c>
      <c r="G8" s="10">
        <v>3.9626000000000001</v>
      </c>
      <c r="H8" s="10">
        <v>4.0316999999999998</v>
      </c>
      <c r="I8" s="10">
        <v>4.0975000000000001</v>
      </c>
      <c r="J8" s="10">
        <v>4.1603000000000003</v>
      </c>
      <c r="K8" s="10">
        <v>4.2774999999999999</v>
      </c>
      <c r="L8" s="10">
        <v>4.4839000000000002</v>
      </c>
      <c r="M8" s="10">
        <v>3.3555000000000001</v>
      </c>
      <c r="N8" s="10">
        <v>3.9786000000000001</v>
      </c>
    </row>
    <row r="9" spans="1:14" x14ac:dyDescent="0.2">
      <c r="A9">
        <v>7</v>
      </c>
      <c r="B9" s="10">
        <v>4.3899999999999997</v>
      </c>
      <c r="C9" s="10">
        <v>3.8294000000000001</v>
      </c>
      <c r="D9" s="10">
        <v>3.9826000000000001</v>
      </c>
      <c r="E9" s="10">
        <v>4.0975999999999999</v>
      </c>
      <c r="F9" s="10">
        <v>4.1199000000000003</v>
      </c>
      <c r="G9" s="10">
        <v>4.1833999999999998</v>
      </c>
      <c r="H9" s="10">
        <v>4.2439</v>
      </c>
      <c r="I9" s="10">
        <v>4.3014999999999999</v>
      </c>
      <c r="J9" s="10">
        <v>4.3563999999999998</v>
      </c>
      <c r="K9" s="10">
        <v>4.4592999999999998</v>
      </c>
      <c r="L9" s="10">
        <v>4.641</v>
      </c>
      <c r="M9" s="10">
        <v>3.6566999999999998</v>
      </c>
      <c r="N9" s="10">
        <v>4.1673</v>
      </c>
    </row>
    <row r="10" spans="1:14" x14ac:dyDescent="0.2">
      <c r="A10">
        <v>8</v>
      </c>
      <c r="B10" s="10">
        <v>4.6159999999999997</v>
      </c>
      <c r="C10" s="10">
        <v>3.8494999999999999</v>
      </c>
      <c r="D10" s="10">
        <v>4.0838000000000001</v>
      </c>
      <c r="E10" s="10">
        <v>4.2587999999999999</v>
      </c>
      <c r="F10" s="10">
        <v>4.2926000000000002</v>
      </c>
      <c r="G10" s="10">
        <v>4.3888999999999996</v>
      </c>
      <c r="H10" s="10">
        <v>4.4802</v>
      </c>
      <c r="I10" s="10">
        <v>4.5670999999999999</v>
      </c>
      <c r="J10" s="10">
        <v>4.6500000000000004</v>
      </c>
      <c r="K10" s="10">
        <v>4.8045999999999998</v>
      </c>
      <c r="L10" s="10">
        <v>5.0765000000000002</v>
      </c>
      <c r="M10" s="10">
        <v>3.5836000000000001</v>
      </c>
      <c r="N10" s="10">
        <v>4.3654000000000002</v>
      </c>
    </row>
    <row r="11" spans="1:14" x14ac:dyDescent="0.2">
      <c r="A11">
        <v>9</v>
      </c>
      <c r="B11" s="10">
        <v>5.1559999999999997</v>
      </c>
      <c r="C11" s="10">
        <v>4.5606999999999998</v>
      </c>
      <c r="D11" s="10">
        <v>4.7462</v>
      </c>
      <c r="E11" s="10">
        <v>4.8849999999999998</v>
      </c>
      <c r="F11" s="10">
        <v>4.9119000000000002</v>
      </c>
      <c r="G11" s="10">
        <v>4.9884000000000004</v>
      </c>
      <c r="H11" s="10">
        <v>5.0610999999999997</v>
      </c>
      <c r="I11" s="10">
        <v>5.1303999999999998</v>
      </c>
      <c r="J11" s="10">
        <v>5.1963999999999997</v>
      </c>
      <c r="K11" s="10">
        <v>5.3197000000000001</v>
      </c>
      <c r="L11" s="10">
        <v>5.5370999999999997</v>
      </c>
      <c r="M11" s="10">
        <v>4.351</v>
      </c>
      <c r="N11" s="10">
        <v>4.9992999999999999</v>
      </c>
    </row>
    <row r="12" spans="1:14" x14ac:dyDescent="0.2">
      <c r="A12">
        <v>10</v>
      </c>
      <c r="B12" s="10">
        <v>5.774</v>
      </c>
      <c r="C12" s="10">
        <v>5.1040999999999999</v>
      </c>
      <c r="D12" s="10">
        <v>5.3380999999999998</v>
      </c>
      <c r="E12" s="10">
        <v>5.5126999999999997</v>
      </c>
      <c r="F12" s="10">
        <v>5.5465999999999998</v>
      </c>
      <c r="G12" s="10">
        <v>5.6425999999999998</v>
      </c>
      <c r="H12" s="10">
        <v>5.7337999999999996</v>
      </c>
      <c r="I12" s="10">
        <v>5.8205</v>
      </c>
      <c r="J12" s="10">
        <v>5.9031000000000002</v>
      </c>
      <c r="K12" s="10">
        <v>6.0571999999999999</v>
      </c>
      <c r="L12" s="10">
        <v>6.3278999999999996</v>
      </c>
      <c r="M12" s="10">
        <v>4.8385999999999996</v>
      </c>
      <c r="N12" s="10">
        <v>5.7058</v>
      </c>
    </row>
    <row r="13" spans="1:14" x14ac:dyDescent="0.2">
      <c r="A13">
        <v>11</v>
      </c>
      <c r="B13" s="10">
        <v>6.298</v>
      </c>
      <c r="C13" s="10">
        <v>5.6074999999999999</v>
      </c>
      <c r="D13" s="10">
        <v>5.8346</v>
      </c>
      <c r="E13" s="10">
        <v>6.0042999999999997</v>
      </c>
      <c r="F13" s="10">
        <v>6.0373000000000001</v>
      </c>
      <c r="G13" s="10">
        <v>6.1307999999999998</v>
      </c>
      <c r="H13" s="10">
        <v>6.2196999999999996</v>
      </c>
      <c r="I13" s="10">
        <v>6.3042999999999996</v>
      </c>
      <c r="J13" s="10">
        <v>6.3849</v>
      </c>
      <c r="K13" s="10">
        <v>6.5355999999999996</v>
      </c>
      <c r="L13" s="10">
        <v>6.8009000000000004</v>
      </c>
      <c r="M13" s="10">
        <v>5.3505000000000003</v>
      </c>
      <c r="N13" s="10">
        <v>6.0792999999999999</v>
      </c>
    </row>
    <row r="14" spans="1:14" x14ac:dyDescent="0.2">
      <c r="A14">
        <v>12</v>
      </c>
      <c r="B14" s="10">
        <v>6.8019999999999996</v>
      </c>
      <c r="C14" s="10">
        <v>6.1931000000000003</v>
      </c>
      <c r="D14" s="10">
        <v>6.3817000000000004</v>
      </c>
      <c r="E14" s="10">
        <v>6.5229999999999997</v>
      </c>
      <c r="F14" s="10">
        <v>6.5503999999999998</v>
      </c>
      <c r="G14" s="10">
        <v>6.6283000000000003</v>
      </c>
      <c r="H14" s="10">
        <v>6.7023999999999999</v>
      </c>
      <c r="I14" s="10">
        <v>6.7729999999999997</v>
      </c>
      <c r="J14" s="10">
        <v>6.8403</v>
      </c>
      <c r="K14" s="10">
        <v>6.9663000000000004</v>
      </c>
      <c r="L14" s="10">
        <v>7.1883999999999997</v>
      </c>
      <c r="M14" s="10">
        <v>5.98</v>
      </c>
      <c r="N14" s="10">
        <v>6.5252999999999997</v>
      </c>
    </row>
    <row r="16" spans="1:14" x14ac:dyDescent="0.2">
      <c r="A16" s="13" t="s">
        <v>1003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t="s">
        <v>1000</v>
      </c>
      <c r="B17" t="s">
        <v>1001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1132</v>
      </c>
      <c r="L17" t="s">
        <v>1133</v>
      </c>
      <c r="M17" t="s">
        <v>42</v>
      </c>
      <c r="N17" t="s">
        <v>43</v>
      </c>
    </row>
    <row r="18" spans="1:14" x14ac:dyDescent="0.2">
      <c r="A18">
        <v>1</v>
      </c>
      <c r="B18" s="10">
        <v>9.2999999999999999E-2</v>
      </c>
      <c r="C18" s="10">
        <v>1.323</v>
      </c>
      <c r="D18" s="10">
        <v>0.93500000000000005</v>
      </c>
      <c r="E18" s="10">
        <v>0.64600000000000002</v>
      </c>
      <c r="F18" s="10">
        <v>0.59009999999999996</v>
      </c>
      <c r="G18" s="10">
        <v>0.43140000000000001</v>
      </c>
      <c r="H18" s="10">
        <v>0.28079999999999999</v>
      </c>
      <c r="I18" s="10">
        <v>0.13769999999999999</v>
      </c>
      <c r="J18" s="10">
        <v>1.4E-3</v>
      </c>
      <c r="K18" s="10">
        <v>-0.25269999999999998</v>
      </c>
      <c r="L18" s="10">
        <v>-0.69869999999999999</v>
      </c>
      <c r="M18" s="10">
        <v>1.7643</v>
      </c>
      <c r="N18" s="10">
        <v>0.43430000000000002</v>
      </c>
    </row>
    <row r="19" spans="1:14" x14ac:dyDescent="0.2">
      <c r="A19">
        <v>2</v>
      </c>
      <c r="B19" s="10">
        <v>2.4900000000000002</v>
      </c>
      <c r="C19" s="10">
        <v>3.0287999999999999</v>
      </c>
      <c r="D19" s="10">
        <v>2.8239000000000001</v>
      </c>
      <c r="E19" s="10">
        <v>2.6718999999999999</v>
      </c>
      <c r="F19" s="10">
        <v>2.6425000000000001</v>
      </c>
      <c r="G19" s="10">
        <v>2.5592999999999999</v>
      </c>
      <c r="H19" s="10">
        <v>2.4803999999999999</v>
      </c>
      <c r="I19" s="10">
        <v>2.4056000000000002</v>
      </c>
      <c r="J19" s="10">
        <v>2.3344999999999998</v>
      </c>
      <c r="K19" s="10">
        <v>2.202</v>
      </c>
      <c r="L19" s="10">
        <v>1.9703999999999999</v>
      </c>
      <c r="M19" s="10">
        <v>3.2629999999999999</v>
      </c>
      <c r="N19" s="10">
        <v>2.5718000000000001</v>
      </c>
    </row>
    <row r="20" spans="1:14" x14ac:dyDescent="0.2">
      <c r="A20">
        <v>3</v>
      </c>
      <c r="B20" s="10">
        <v>3.4060000000000001</v>
      </c>
      <c r="C20" s="10">
        <v>3.5943999999999998</v>
      </c>
      <c r="D20" s="10">
        <v>3.5127000000000002</v>
      </c>
      <c r="E20" s="10">
        <v>3.4523000000000001</v>
      </c>
      <c r="F20" s="10">
        <v>3.4405999999999999</v>
      </c>
      <c r="G20" s="10">
        <v>3.4075000000000002</v>
      </c>
      <c r="H20" s="10">
        <v>3.3761999999999999</v>
      </c>
      <c r="I20" s="10">
        <v>3.3464999999999998</v>
      </c>
      <c r="J20" s="10">
        <v>3.3182999999999998</v>
      </c>
      <c r="K20" s="10">
        <v>3.2658</v>
      </c>
      <c r="L20" s="10">
        <v>3.1741000000000001</v>
      </c>
      <c r="M20" s="10">
        <v>3.6879</v>
      </c>
      <c r="N20" s="10">
        <v>3.4094000000000002</v>
      </c>
    </row>
    <row r="21" spans="1:14" x14ac:dyDescent="0.2">
      <c r="A21">
        <v>4</v>
      </c>
      <c r="B21" s="10">
        <v>2.8279999999999998</v>
      </c>
      <c r="C21" s="10">
        <v>3.3426999999999998</v>
      </c>
      <c r="D21" s="10">
        <v>3.1347</v>
      </c>
      <c r="E21" s="10">
        <v>2.9805999999999999</v>
      </c>
      <c r="F21" s="10">
        <v>2.9508999999999999</v>
      </c>
      <c r="G21" s="10">
        <v>2.8666</v>
      </c>
      <c r="H21" s="10">
        <v>2.7867999999999999</v>
      </c>
      <c r="I21" s="10">
        <v>2.7111000000000001</v>
      </c>
      <c r="J21" s="10">
        <v>2.6392000000000002</v>
      </c>
      <c r="K21" s="10">
        <v>2.5053999999999998</v>
      </c>
      <c r="L21" s="10">
        <v>2.2717000000000001</v>
      </c>
      <c r="M21" s="10">
        <v>3.5808</v>
      </c>
      <c r="N21" s="10">
        <v>2.8138999999999998</v>
      </c>
    </row>
    <row r="22" spans="1:14" x14ac:dyDescent="0.2">
      <c r="A22">
        <v>5</v>
      </c>
      <c r="B22" s="10">
        <v>2.8769999999999998</v>
      </c>
      <c r="C22" s="10">
        <v>3.6183000000000001</v>
      </c>
      <c r="D22" s="10">
        <v>3.3721000000000001</v>
      </c>
      <c r="E22" s="10">
        <v>3.1897000000000002</v>
      </c>
      <c r="F22" s="10">
        <v>3.1543999999999999</v>
      </c>
      <c r="G22" s="10">
        <v>3.0547</v>
      </c>
      <c r="H22" s="10">
        <v>2.9601999999999999</v>
      </c>
      <c r="I22" s="10">
        <v>2.8706</v>
      </c>
      <c r="J22" s="10">
        <v>2.7854999999999999</v>
      </c>
      <c r="K22" s="10">
        <v>2.6272000000000002</v>
      </c>
      <c r="L22" s="10">
        <v>2.3506999999999998</v>
      </c>
      <c r="M22" s="10">
        <v>3.9001000000000001</v>
      </c>
      <c r="N22" s="10">
        <v>3.0341</v>
      </c>
    </row>
    <row r="23" spans="1:14" x14ac:dyDescent="0.2">
      <c r="A23">
        <v>6</v>
      </c>
      <c r="B23" s="10">
        <v>3.6669999999999998</v>
      </c>
      <c r="C23" s="10">
        <v>4.0042</v>
      </c>
      <c r="D23" s="10">
        <v>3.8721000000000001</v>
      </c>
      <c r="E23" s="10">
        <v>3.7746</v>
      </c>
      <c r="F23" s="10">
        <v>3.7557999999999998</v>
      </c>
      <c r="G23" s="10">
        <v>3.7025000000000001</v>
      </c>
      <c r="H23" s="10">
        <v>3.6522000000000001</v>
      </c>
      <c r="I23" s="10">
        <v>3.6044</v>
      </c>
      <c r="J23" s="10">
        <v>3.5590999999999999</v>
      </c>
      <c r="K23" s="10">
        <v>3.4750000000000001</v>
      </c>
      <c r="L23" s="10">
        <v>3.3281999999999998</v>
      </c>
      <c r="M23" s="10">
        <v>4.1558000000000002</v>
      </c>
      <c r="N23" s="10">
        <v>3.6776</v>
      </c>
    </row>
    <row r="24" spans="1:14" x14ac:dyDescent="0.2">
      <c r="A24">
        <v>7</v>
      </c>
      <c r="B24" s="10">
        <v>3.472</v>
      </c>
      <c r="C24" s="10">
        <v>4.1685999999999996</v>
      </c>
      <c r="D24" s="10">
        <v>3.9579</v>
      </c>
      <c r="E24" s="10">
        <v>3.8016999999999999</v>
      </c>
      <c r="F24" s="10">
        <v>3.7715999999999998</v>
      </c>
      <c r="G24" s="10">
        <v>3.6861000000000002</v>
      </c>
      <c r="H24" s="10">
        <v>3.6052</v>
      </c>
      <c r="I24" s="10">
        <v>3.5285000000000002</v>
      </c>
      <c r="J24" s="10">
        <v>3.4554999999999998</v>
      </c>
      <c r="K24" s="10">
        <v>3.3197999999999999</v>
      </c>
      <c r="L24" s="10">
        <v>3.0823999999999998</v>
      </c>
      <c r="M24" s="10">
        <v>4.4097</v>
      </c>
      <c r="N24" s="10">
        <v>3.7208999999999999</v>
      </c>
    </row>
    <row r="25" spans="1:14" x14ac:dyDescent="0.2">
      <c r="A25">
        <v>8</v>
      </c>
      <c r="B25" s="10">
        <v>3.53</v>
      </c>
      <c r="C25" s="10">
        <v>4.0079000000000002</v>
      </c>
      <c r="D25" s="10">
        <v>3.8464</v>
      </c>
      <c r="E25" s="10">
        <v>3.7271999999999998</v>
      </c>
      <c r="F25" s="10">
        <v>3.7042000000000002</v>
      </c>
      <c r="G25" s="10">
        <v>3.6391</v>
      </c>
      <c r="H25" s="10">
        <v>3.5775999999999999</v>
      </c>
      <c r="I25" s="10">
        <v>3.5192999999999999</v>
      </c>
      <c r="J25" s="10">
        <v>3.464</v>
      </c>
      <c r="K25" s="10">
        <v>3.3612000000000002</v>
      </c>
      <c r="L25" s="10">
        <v>3.1821000000000002</v>
      </c>
      <c r="M25" s="10">
        <v>4.1932999999999998</v>
      </c>
      <c r="N25" s="10">
        <v>3.6027999999999998</v>
      </c>
    </row>
    <row r="26" spans="1:14" x14ac:dyDescent="0.2">
      <c r="A26">
        <v>9</v>
      </c>
      <c r="B26" s="10">
        <v>3.9590000000000001</v>
      </c>
      <c r="C26" s="10">
        <v>4.3247999999999998</v>
      </c>
      <c r="D26" s="10">
        <v>4.1881000000000004</v>
      </c>
      <c r="E26" s="10">
        <v>4.0873999999999997</v>
      </c>
      <c r="F26" s="10">
        <v>4.0679999999999996</v>
      </c>
      <c r="G26" s="10">
        <v>4.0133000000000001</v>
      </c>
      <c r="H26" s="10">
        <v>3.9615999999999998</v>
      </c>
      <c r="I26" s="10">
        <v>3.9127000000000001</v>
      </c>
      <c r="J26" s="10">
        <v>3.8664000000000001</v>
      </c>
      <c r="K26" s="10">
        <v>3.7805</v>
      </c>
      <c r="L26" s="10">
        <v>3.6315</v>
      </c>
      <c r="M26" s="10">
        <v>4.4827000000000004</v>
      </c>
      <c r="N26" s="10">
        <v>3.9624000000000001</v>
      </c>
    </row>
    <row r="27" spans="1:14" x14ac:dyDescent="0.2">
      <c r="A27">
        <v>10</v>
      </c>
      <c r="B27" s="10">
        <v>4.2370000000000001</v>
      </c>
      <c r="C27" s="10">
        <v>4.9851999999999999</v>
      </c>
      <c r="D27" s="10">
        <v>4.7659000000000002</v>
      </c>
      <c r="E27" s="10">
        <v>4.6032999999999999</v>
      </c>
      <c r="F27" s="10">
        <v>4.5719000000000003</v>
      </c>
      <c r="G27" s="10">
        <v>4.4828999999999999</v>
      </c>
      <c r="H27" s="10">
        <v>4.3986000000000001</v>
      </c>
      <c r="I27" s="10">
        <v>4.3186</v>
      </c>
      <c r="J27" s="10">
        <v>4.2426000000000004</v>
      </c>
      <c r="K27" s="10">
        <v>4.1010999999999997</v>
      </c>
      <c r="L27" s="10">
        <v>3.8536999999999999</v>
      </c>
      <c r="M27" s="10">
        <v>5.2361000000000004</v>
      </c>
      <c r="N27" s="10">
        <v>4.5225999999999997</v>
      </c>
    </row>
    <row r="28" spans="1:14" x14ac:dyDescent="0.2">
      <c r="A28">
        <v>11</v>
      </c>
      <c r="B28" s="10">
        <v>4.407</v>
      </c>
      <c r="C28" s="10">
        <v>4.8615000000000004</v>
      </c>
      <c r="D28" s="10">
        <v>4.7190000000000003</v>
      </c>
      <c r="E28" s="10">
        <v>4.6136999999999997</v>
      </c>
      <c r="F28" s="10">
        <v>4.5933999999999999</v>
      </c>
      <c r="G28" s="10">
        <v>4.5359999999999996</v>
      </c>
      <c r="H28" s="10">
        <v>4.4816000000000003</v>
      </c>
      <c r="I28" s="10">
        <v>4.4301000000000004</v>
      </c>
      <c r="J28" s="10">
        <v>4.3811999999999998</v>
      </c>
      <c r="K28" s="10">
        <v>4.2903000000000002</v>
      </c>
      <c r="L28" s="10">
        <v>4.1318999999999999</v>
      </c>
      <c r="M28" s="10">
        <v>5.0251000000000001</v>
      </c>
      <c r="N28" s="10">
        <v>4.5225</v>
      </c>
    </row>
    <row r="29" spans="1:14" x14ac:dyDescent="0.2">
      <c r="A29">
        <v>12</v>
      </c>
      <c r="B29" s="10">
        <v>4.5579999999999998</v>
      </c>
      <c r="C29" s="10">
        <v>5.3856000000000002</v>
      </c>
      <c r="D29" s="10">
        <v>5.1432000000000002</v>
      </c>
      <c r="E29" s="10">
        <v>4.9634</v>
      </c>
      <c r="F29" s="10">
        <v>4.9287000000000001</v>
      </c>
      <c r="G29" s="10">
        <v>4.8304</v>
      </c>
      <c r="H29" s="10">
        <v>4.7371999999999996</v>
      </c>
      <c r="I29" s="10">
        <v>4.6487999999999996</v>
      </c>
      <c r="J29" s="10">
        <v>4.5648</v>
      </c>
      <c r="K29" s="10">
        <v>4.4085999999999999</v>
      </c>
      <c r="L29" s="10">
        <v>4.1355000000000004</v>
      </c>
      <c r="M29" s="10">
        <v>5.6627999999999998</v>
      </c>
      <c r="N29" s="10">
        <v>4.7839</v>
      </c>
    </row>
    <row r="30" spans="1:14" x14ac:dyDescent="0.2">
      <c r="A30">
        <v>13</v>
      </c>
      <c r="B30" s="10">
        <v>4.7939999999999996</v>
      </c>
      <c r="C30" s="10">
        <v>5.4611000000000001</v>
      </c>
      <c r="D30" s="10">
        <v>5.2915000000000001</v>
      </c>
      <c r="E30" s="10">
        <v>5.1657999999999999</v>
      </c>
      <c r="F30" s="10">
        <v>5.1414999999999997</v>
      </c>
      <c r="G30" s="10">
        <v>5.0727000000000002</v>
      </c>
      <c r="H30" s="10">
        <v>5.0075000000000003</v>
      </c>
      <c r="I30" s="10">
        <v>4.9457000000000004</v>
      </c>
      <c r="J30" s="10">
        <v>4.8869999999999996</v>
      </c>
      <c r="K30" s="10">
        <v>4.7777000000000003</v>
      </c>
      <c r="L30" s="10">
        <v>4.5865</v>
      </c>
      <c r="M30" s="10">
        <v>5.6551999999999998</v>
      </c>
      <c r="N30" s="10">
        <v>5.0938999999999997</v>
      </c>
    </row>
    <row r="31" spans="1:14" x14ac:dyDescent="0.2">
      <c r="A31">
        <v>14</v>
      </c>
      <c r="B31" s="10">
        <v>5.2210000000000001</v>
      </c>
      <c r="C31" s="10">
        <v>6.0216000000000003</v>
      </c>
      <c r="D31" s="10">
        <v>5.8072999999999997</v>
      </c>
      <c r="E31" s="10">
        <v>5.6486000000000001</v>
      </c>
      <c r="F31" s="10">
        <v>5.6178999999999997</v>
      </c>
      <c r="G31" s="10">
        <v>5.5311000000000003</v>
      </c>
      <c r="H31" s="10">
        <v>5.4489000000000001</v>
      </c>
      <c r="I31" s="10">
        <v>5.3708999999999998</v>
      </c>
      <c r="J31" s="10">
        <v>5.2968000000000002</v>
      </c>
      <c r="K31" s="10">
        <v>5.1589</v>
      </c>
      <c r="L31" s="10">
        <v>4.9179000000000004</v>
      </c>
      <c r="M31" s="10">
        <v>6.2668999999999997</v>
      </c>
      <c r="N31" s="10">
        <v>5.5519999999999996</v>
      </c>
    </row>
    <row r="32" spans="1:14" x14ac:dyDescent="0.2">
      <c r="A32">
        <v>15</v>
      </c>
      <c r="B32" s="10">
        <v>5.2110000000000003</v>
      </c>
      <c r="C32" s="10">
        <v>5.7328999999999999</v>
      </c>
      <c r="D32" s="10">
        <v>5.5707000000000004</v>
      </c>
      <c r="E32" s="10">
        <v>5.4511000000000003</v>
      </c>
      <c r="F32" s="10">
        <v>5.4279999999999999</v>
      </c>
      <c r="G32" s="10">
        <v>5.3628</v>
      </c>
      <c r="H32" s="10">
        <v>5.3011999999999997</v>
      </c>
      <c r="I32" s="10">
        <v>5.2427999999999999</v>
      </c>
      <c r="J32" s="10">
        <v>5.1874000000000002</v>
      </c>
      <c r="K32" s="10">
        <v>5.0846999999999998</v>
      </c>
      <c r="L32" s="10">
        <v>4.9058000000000002</v>
      </c>
      <c r="M32" s="10">
        <v>5.9192999999999998</v>
      </c>
      <c r="N32" s="10">
        <v>5.2988999999999997</v>
      </c>
    </row>
    <row r="33" spans="1:14" x14ac:dyDescent="0.2">
      <c r="A33">
        <v>16</v>
      </c>
      <c r="B33" s="10">
        <v>6.4459999999999997</v>
      </c>
      <c r="C33" s="10">
        <v>6.5429000000000004</v>
      </c>
      <c r="D33" s="10">
        <v>6.5616000000000003</v>
      </c>
      <c r="E33" s="10">
        <v>6.5754999999999999</v>
      </c>
      <c r="F33" s="10">
        <v>6.5781999999999998</v>
      </c>
      <c r="G33" s="10">
        <v>6.5857999999999999</v>
      </c>
      <c r="H33" s="10">
        <v>6.593</v>
      </c>
      <c r="I33" s="10">
        <v>6.5998000000000001</v>
      </c>
      <c r="J33" s="10">
        <v>6.6063000000000001</v>
      </c>
      <c r="K33" s="10">
        <v>6.6182999999999996</v>
      </c>
      <c r="L33" s="10">
        <v>6.6391</v>
      </c>
      <c r="M33" s="10">
        <v>6.5217999999999998</v>
      </c>
      <c r="N33" s="10">
        <v>6.7278000000000002</v>
      </c>
    </row>
    <row r="34" spans="1:14" x14ac:dyDescent="0.2">
      <c r="A34">
        <v>17</v>
      </c>
      <c r="B34" s="10">
        <v>6.48</v>
      </c>
      <c r="C34" s="10">
        <v>7.0457000000000001</v>
      </c>
      <c r="D34" s="10">
        <v>6.8884999999999996</v>
      </c>
      <c r="E34" s="10">
        <v>6.7720000000000002</v>
      </c>
      <c r="F34" s="10">
        <v>6.7495000000000003</v>
      </c>
      <c r="G34" s="10">
        <v>6.6856999999999998</v>
      </c>
      <c r="H34" s="10">
        <v>6.6254</v>
      </c>
      <c r="I34" s="10">
        <v>6.5682</v>
      </c>
      <c r="J34" s="10">
        <v>6.5137999999999998</v>
      </c>
      <c r="K34" s="10">
        <v>6.4127000000000001</v>
      </c>
      <c r="L34" s="10">
        <v>6.2359999999999998</v>
      </c>
      <c r="M34" s="10">
        <v>7.2256999999999998</v>
      </c>
      <c r="N34" s="10">
        <v>6.6433999999999997</v>
      </c>
    </row>
    <row r="35" spans="1:14" x14ac:dyDescent="0.2">
      <c r="A35" s="14" t="s">
        <v>1004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2">
      <c r="A36" s="11" t="s">
        <v>1000</v>
      </c>
      <c r="B36" s="11" t="s">
        <v>1001</v>
      </c>
      <c r="C36" s="11" t="s">
        <v>1</v>
      </c>
      <c r="D36" s="11" t="s">
        <v>2</v>
      </c>
      <c r="E36" s="11" t="s">
        <v>3</v>
      </c>
      <c r="F36" s="11" t="s">
        <v>4</v>
      </c>
      <c r="G36" s="11" t="s">
        <v>5</v>
      </c>
      <c r="H36" s="11" t="s">
        <v>6</v>
      </c>
      <c r="I36" s="11" t="s">
        <v>7</v>
      </c>
      <c r="J36" s="11" t="s">
        <v>8</v>
      </c>
      <c r="K36" t="s">
        <v>1132</v>
      </c>
      <c r="L36" t="s">
        <v>1133</v>
      </c>
      <c r="M36" s="11" t="s">
        <v>42</v>
      </c>
      <c r="N36" s="11" t="s">
        <v>43</v>
      </c>
    </row>
    <row r="37" spans="1:14" x14ac:dyDescent="0.2">
      <c r="A37" s="11">
        <v>1</v>
      </c>
      <c r="B37" s="12">
        <v>1.5249999999999999</v>
      </c>
      <c r="C37" s="12">
        <v>3.3443000000000001</v>
      </c>
      <c r="D37" s="12">
        <v>2.8448000000000002</v>
      </c>
      <c r="E37" s="12">
        <v>2.4731000000000001</v>
      </c>
      <c r="F37" s="12">
        <v>2.4011</v>
      </c>
      <c r="G37" s="12">
        <v>2.1970999999999998</v>
      </c>
      <c r="H37" s="12">
        <v>2.0034000000000001</v>
      </c>
      <c r="I37" s="12">
        <v>1.8193999999999999</v>
      </c>
      <c r="J37" s="12">
        <v>1.6443000000000001</v>
      </c>
      <c r="K37" s="12">
        <v>1.3177000000000001</v>
      </c>
      <c r="L37" s="12">
        <v>0.74450000000000005</v>
      </c>
      <c r="M37" s="12">
        <v>3.9127000000000001</v>
      </c>
      <c r="N37" s="12">
        <v>2.3050000000000002</v>
      </c>
    </row>
    <row r="38" spans="1:14" x14ac:dyDescent="0.2">
      <c r="A38" s="11">
        <v>2</v>
      </c>
      <c r="B38" s="12">
        <v>4.05</v>
      </c>
      <c r="C38" s="12">
        <v>4.6596000000000002</v>
      </c>
      <c r="D38" s="12">
        <v>4.5277000000000003</v>
      </c>
      <c r="E38" s="12">
        <v>4.4301000000000004</v>
      </c>
      <c r="F38" s="12">
        <v>4.4112999999999998</v>
      </c>
      <c r="G38" s="12">
        <v>4.3579999999999997</v>
      </c>
      <c r="H38" s="12">
        <v>4.3075999999999999</v>
      </c>
      <c r="I38" s="12">
        <v>4.2598000000000003</v>
      </c>
      <c r="J38" s="12">
        <v>4.2144000000000004</v>
      </c>
      <c r="K38" s="12">
        <v>4.1300999999999997</v>
      </c>
      <c r="L38" s="12">
        <v>3.9826999999999999</v>
      </c>
      <c r="M38" s="12">
        <v>4.8110999999999997</v>
      </c>
      <c r="N38" s="12">
        <v>4.3852000000000002</v>
      </c>
    </row>
    <row r="39" spans="1:14" x14ac:dyDescent="0.2">
      <c r="A39" s="11">
        <v>3</v>
      </c>
      <c r="B39" s="12">
        <v>5.3639999999999999</v>
      </c>
      <c r="C39" s="12">
        <v>4.9649000000000001</v>
      </c>
      <c r="D39" s="12">
        <v>5.1264000000000003</v>
      </c>
      <c r="E39" s="12">
        <v>5.2466999999999997</v>
      </c>
      <c r="F39" s="12">
        <v>5.27</v>
      </c>
      <c r="G39" s="12">
        <v>5.3361000000000001</v>
      </c>
      <c r="H39" s="12">
        <v>5.3987999999999996</v>
      </c>
      <c r="I39" s="12">
        <v>5.4584000000000001</v>
      </c>
      <c r="J39" s="12">
        <v>5.5151000000000003</v>
      </c>
      <c r="K39" s="12">
        <v>5.6208999999999998</v>
      </c>
      <c r="L39" s="12">
        <v>5.8064</v>
      </c>
      <c r="M39" s="12">
        <v>4.7816000000000001</v>
      </c>
      <c r="N39" s="12">
        <v>5.4467999999999996</v>
      </c>
    </row>
    <row r="40" spans="1:14" x14ac:dyDescent="0.2">
      <c r="A40" s="11">
        <v>4</v>
      </c>
      <c r="B40" s="12">
        <v>4.8460000000000001</v>
      </c>
      <c r="C40" s="12">
        <v>4.9951999999999996</v>
      </c>
      <c r="D40" s="12">
        <v>4.9676</v>
      </c>
      <c r="E40" s="12">
        <v>4.9474999999999998</v>
      </c>
      <c r="F40" s="12">
        <v>4.9436999999999998</v>
      </c>
      <c r="G40" s="12">
        <v>4.9329000000000001</v>
      </c>
      <c r="H40" s="12">
        <v>4.9227999999999996</v>
      </c>
      <c r="I40" s="12">
        <v>4.9131999999999998</v>
      </c>
      <c r="J40" s="12">
        <v>4.9043000000000001</v>
      </c>
      <c r="K40" s="12">
        <v>4.8876999999999997</v>
      </c>
      <c r="L40" s="12">
        <v>4.8590999999999998</v>
      </c>
      <c r="M40" s="12">
        <v>5.0275999999999996</v>
      </c>
      <c r="N40" s="12">
        <v>4.9539</v>
      </c>
    </row>
    <row r="41" spans="1:14" x14ac:dyDescent="0.2">
      <c r="A41" s="11">
        <v>5</v>
      </c>
      <c r="B41" s="12">
        <v>5.2359999999999998</v>
      </c>
      <c r="C41" s="12">
        <v>5.5027999999999997</v>
      </c>
      <c r="D41" s="12">
        <v>5.4345999999999997</v>
      </c>
      <c r="E41" s="12">
        <v>5.3844000000000003</v>
      </c>
      <c r="F41" s="12">
        <v>5.3747999999999996</v>
      </c>
      <c r="G41" s="12">
        <v>5.3475000000000001</v>
      </c>
      <c r="H41" s="12">
        <v>5.3217999999999996</v>
      </c>
      <c r="I41" s="12">
        <v>5.2975000000000003</v>
      </c>
      <c r="J41" s="12">
        <v>5.2744</v>
      </c>
      <c r="K41" s="12">
        <v>5.2317</v>
      </c>
      <c r="L41" s="12">
        <v>5.1574999999999998</v>
      </c>
      <c r="M41" s="12">
        <v>5.5818000000000003</v>
      </c>
      <c r="N41" s="12">
        <v>5.3865999999999996</v>
      </c>
    </row>
    <row r="42" spans="1:14" x14ac:dyDescent="0.2">
      <c r="A42" s="11">
        <v>6</v>
      </c>
      <c r="B42" s="12">
        <v>4.274</v>
      </c>
      <c r="C42" s="12">
        <v>5.3718000000000004</v>
      </c>
      <c r="D42" s="12">
        <v>5.0034999999999998</v>
      </c>
      <c r="E42" s="12">
        <v>4.7308000000000003</v>
      </c>
      <c r="F42" s="12">
        <v>4.6780999999999997</v>
      </c>
      <c r="G42" s="12">
        <v>4.5289999999999999</v>
      </c>
      <c r="H42" s="12">
        <v>4.3879000000000001</v>
      </c>
      <c r="I42" s="12">
        <v>4.2539999999999996</v>
      </c>
      <c r="J42" s="12">
        <v>4.1269</v>
      </c>
      <c r="K42" s="12">
        <v>3.8904999999999998</v>
      </c>
      <c r="L42" s="12">
        <v>3.4775</v>
      </c>
      <c r="M42" s="12">
        <v>5.7934999999999999</v>
      </c>
      <c r="N42" s="12">
        <v>4.4568000000000003</v>
      </c>
    </row>
    <row r="43" spans="1:14" x14ac:dyDescent="0.2">
      <c r="A43" s="11">
        <v>7</v>
      </c>
      <c r="B43" s="12">
        <v>4.4950000000000001</v>
      </c>
      <c r="C43" s="12">
        <v>5.4344000000000001</v>
      </c>
      <c r="D43" s="12">
        <v>5.1208</v>
      </c>
      <c r="E43" s="12">
        <v>4.8888999999999996</v>
      </c>
      <c r="F43" s="12">
        <v>4.8441000000000001</v>
      </c>
      <c r="G43" s="12">
        <v>4.7173999999999996</v>
      </c>
      <c r="H43" s="12">
        <v>4.5975999999999999</v>
      </c>
      <c r="I43" s="12">
        <v>4.484</v>
      </c>
      <c r="J43" s="12">
        <v>4.3761000000000001</v>
      </c>
      <c r="K43" s="12">
        <v>4.1756000000000002</v>
      </c>
      <c r="L43" s="12">
        <v>3.8256999999999999</v>
      </c>
      <c r="M43" s="12">
        <v>5.7939999999999996</v>
      </c>
      <c r="N43" s="12">
        <v>4.6470000000000002</v>
      </c>
    </row>
    <row r="44" spans="1:14" x14ac:dyDescent="0.2">
      <c r="A44" s="11">
        <v>8</v>
      </c>
      <c r="B44" s="12">
        <v>4.806</v>
      </c>
      <c r="C44" s="12">
        <v>5.7411000000000003</v>
      </c>
      <c r="D44" s="12">
        <v>5.4222000000000001</v>
      </c>
      <c r="E44" s="12">
        <v>5.1862000000000004</v>
      </c>
      <c r="F44" s="12">
        <v>5.1406000000000001</v>
      </c>
      <c r="G44" s="12">
        <v>5.0117000000000003</v>
      </c>
      <c r="H44" s="12">
        <v>4.8897000000000004</v>
      </c>
      <c r="I44" s="12">
        <v>4.7740999999999998</v>
      </c>
      <c r="J44" s="12">
        <v>4.6642999999999999</v>
      </c>
      <c r="K44" s="12">
        <v>4.4602000000000004</v>
      </c>
      <c r="L44" s="12">
        <v>4.1039000000000003</v>
      </c>
      <c r="M44" s="12">
        <v>6.1067999999999998</v>
      </c>
      <c r="N44" s="12">
        <v>4.9245999999999999</v>
      </c>
    </row>
    <row r="45" spans="1:14" x14ac:dyDescent="0.2">
      <c r="A45" s="11">
        <v>9</v>
      </c>
      <c r="B45" s="12">
        <v>5.2640000000000002</v>
      </c>
      <c r="C45" s="12">
        <v>5.6170999999999998</v>
      </c>
      <c r="D45" s="12">
        <v>5.5568</v>
      </c>
      <c r="E45" s="12">
        <v>5.5124000000000004</v>
      </c>
      <c r="F45" s="12">
        <v>5.5038</v>
      </c>
      <c r="G45" s="12">
        <v>5.4795999999999996</v>
      </c>
      <c r="H45" s="12">
        <v>5.4566999999999997</v>
      </c>
      <c r="I45" s="12">
        <v>5.4351000000000003</v>
      </c>
      <c r="J45" s="12">
        <v>5.4145000000000003</v>
      </c>
      <c r="K45" s="12">
        <v>5.3764000000000003</v>
      </c>
      <c r="L45" s="12">
        <v>5.31</v>
      </c>
      <c r="M45" s="12">
        <v>5.6867000000000001</v>
      </c>
      <c r="N45" s="12">
        <v>5.5155000000000003</v>
      </c>
    </row>
    <row r="46" spans="1:14" x14ac:dyDescent="0.2">
      <c r="A46" s="11">
        <v>10</v>
      </c>
      <c r="B46" s="12">
        <v>5.4160000000000004</v>
      </c>
      <c r="C46" s="12">
        <v>6.0225</v>
      </c>
      <c r="D46" s="12">
        <v>5.7876000000000003</v>
      </c>
      <c r="E46" s="12">
        <v>5.6142000000000003</v>
      </c>
      <c r="F46" s="12">
        <v>5.5808</v>
      </c>
      <c r="G46" s="12">
        <v>5.4861000000000004</v>
      </c>
      <c r="H46" s="12">
        <v>5.3966000000000003</v>
      </c>
      <c r="I46" s="12">
        <v>5.3118999999999996</v>
      </c>
      <c r="J46" s="12">
        <v>5.2313999999999998</v>
      </c>
      <c r="K46" s="12">
        <v>5.0819999999999999</v>
      </c>
      <c r="L46" s="12">
        <v>4.8216999999999999</v>
      </c>
      <c r="M46" s="12">
        <v>6.2925000000000004</v>
      </c>
      <c r="N46" s="12">
        <v>5.4333</v>
      </c>
    </row>
    <row r="47" spans="1:14" x14ac:dyDescent="0.2">
      <c r="A47" s="11">
        <v>11</v>
      </c>
      <c r="B47" s="12">
        <v>5.125</v>
      </c>
      <c r="C47" s="12">
        <v>6.0143000000000004</v>
      </c>
      <c r="D47" s="12">
        <v>5.7309000000000001</v>
      </c>
      <c r="E47" s="12">
        <v>5.5213999999999999</v>
      </c>
      <c r="F47" s="12">
        <v>5.4809999999999999</v>
      </c>
      <c r="G47" s="12">
        <v>5.3666</v>
      </c>
      <c r="H47" s="12">
        <v>5.2584</v>
      </c>
      <c r="I47" s="12">
        <v>5.1558000000000002</v>
      </c>
      <c r="J47" s="12">
        <v>5.0585000000000004</v>
      </c>
      <c r="K47" s="12">
        <v>4.8775000000000004</v>
      </c>
      <c r="L47" s="12">
        <v>4.5617999999999999</v>
      </c>
      <c r="M47" s="12">
        <v>6.3394000000000004</v>
      </c>
      <c r="N47" s="12">
        <v>5.3281999999999998</v>
      </c>
    </row>
    <row r="48" spans="1:14" x14ac:dyDescent="0.2">
      <c r="A48" s="11">
        <v>12</v>
      </c>
      <c r="B48" s="12">
        <v>5.117</v>
      </c>
      <c r="C48" s="12">
        <v>6.0235000000000003</v>
      </c>
      <c r="D48" s="12">
        <v>5.7408999999999999</v>
      </c>
      <c r="E48" s="12">
        <v>5.532</v>
      </c>
      <c r="F48" s="12">
        <v>5.4917999999999996</v>
      </c>
      <c r="G48" s="12">
        <v>5.3776999999999999</v>
      </c>
      <c r="H48" s="12">
        <v>5.2697000000000003</v>
      </c>
      <c r="I48" s="12">
        <v>5.1675000000000004</v>
      </c>
      <c r="J48" s="12">
        <v>5.0702999999999996</v>
      </c>
      <c r="K48" s="12">
        <v>4.8898000000000001</v>
      </c>
      <c r="L48" s="12">
        <v>4.5749000000000004</v>
      </c>
      <c r="M48" s="12">
        <v>6.3476999999999997</v>
      </c>
      <c r="N48" s="12">
        <v>5.3270999999999997</v>
      </c>
    </row>
    <row r="49" spans="1:14" x14ac:dyDescent="0.2">
      <c r="A49" s="11">
        <v>13</v>
      </c>
      <c r="B49" s="10">
        <v>5.2450000000000001</v>
      </c>
      <c r="C49" s="10">
        <v>6.2087000000000003</v>
      </c>
      <c r="D49" s="10">
        <v>5.9063999999999997</v>
      </c>
      <c r="E49" s="10">
        <v>5.6829000000000001</v>
      </c>
      <c r="F49" s="10">
        <v>5.6398000000000001</v>
      </c>
      <c r="G49" s="10">
        <v>5.5178000000000003</v>
      </c>
      <c r="H49" s="10">
        <v>5.4024999999999999</v>
      </c>
      <c r="I49" s="10">
        <v>5.2931999999999997</v>
      </c>
      <c r="J49" s="10">
        <v>5.1894999999999998</v>
      </c>
      <c r="K49" s="10">
        <v>4.9966999999999997</v>
      </c>
      <c r="L49" s="10">
        <v>4.6607000000000003</v>
      </c>
      <c r="M49" s="10">
        <v>6.5559000000000003</v>
      </c>
      <c r="N49" s="10">
        <v>5.4805000000000001</v>
      </c>
    </row>
    <row r="50" spans="1:14" x14ac:dyDescent="0.2">
      <c r="A50" s="11">
        <v>14</v>
      </c>
      <c r="B50" s="10">
        <v>5.7119999999999997</v>
      </c>
      <c r="C50" s="10">
        <v>6.5286999999999997</v>
      </c>
      <c r="D50" s="10">
        <v>6.2697000000000003</v>
      </c>
      <c r="E50" s="10">
        <v>6.0784000000000002</v>
      </c>
      <c r="F50" s="10">
        <v>6.0415000000000001</v>
      </c>
      <c r="G50" s="10">
        <v>5.9371</v>
      </c>
      <c r="H50" s="10">
        <v>5.8384</v>
      </c>
      <c r="I50" s="10">
        <v>5.7449000000000003</v>
      </c>
      <c r="J50" s="10">
        <v>5.6562000000000001</v>
      </c>
      <c r="K50" s="10">
        <v>5.4913999999999996</v>
      </c>
      <c r="L50" s="10">
        <v>5.2041000000000004</v>
      </c>
      <c r="M50" s="10">
        <v>6.8262999999999998</v>
      </c>
      <c r="N50" s="10">
        <v>5.9114000000000004</v>
      </c>
    </row>
    <row r="51" spans="1:14" x14ac:dyDescent="0.2">
      <c r="A51" s="11">
        <v>15</v>
      </c>
      <c r="B51" s="10">
        <v>6.4139999999999997</v>
      </c>
      <c r="C51" s="10">
        <v>6.5518000000000001</v>
      </c>
      <c r="D51" s="10">
        <v>6.5808</v>
      </c>
      <c r="E51" s="10">
        <v>6.6031000000000004</v>
      </c>
      <c r="F51" s="10">
        <v>6.6074000000000002</v>
      </c>
      <c r="G51" s="10">
        <v>6.6199000000000003</v>
      </c>
      <c r="H51" s="10">
        <v>6.6318999999999999</v>
      </c>
      <c r="I51" s="10">
        <v>6.6433999999999997</v>
      </c>
      <c r="J51" s="10">
        <v>6.6543999999999999</v>
      </c>
      <c r="K51" s="10">
        <v>6.6752000000000002</v>
      </c>
      <c r="L51" s="10">
        <v>6.7123999999999997</v>
      </c>
      <c r="M51" s="10">
        <v>6.5202</v>
      </c>
      <c r="N51" s="10">
        <v>6.6749999999999998</v>
      </c>
    </row>
    <row r="52" spans="1:14" x14ac:dyDescent="0.2">
      <c r="A52" s="11">
        <v>16</v>
      </c>
      <c r="B52" s="10">
        <v>6.1390000000000002</v>
      </c>
      <c r="C52" s="10">
        <v>6.8619000000000003</v>
      </c>
      <c r="D52" s="10">
        <v>6.6482000000000001</v>
      </c>
      <c r="E52" s="10">
        <v>6.4904999999999999</v>
      </c>
      <c r="F52" s="10">
        <v>6.4600999999999997</v>
      </c>
      <c r="G52" s="10">
        <v>6.3739999999999997</v>
      </c>
      <c r="H52" s="10">
        <v>6.2927</v>
      </c>
      <c r="I52" s="10">
        <v>6.2156000000000002</v>
      </c>
      <c r="J52" s="10">
        <v>6.1425000000000001</v>
      </c>
      <c r="K52" s="10">
        <v>6.0067000000000004</v>
      </c>
      <c r="L52" s="10">
        <v>5.7701000000000002</v>
      </c>
      <c r="M52" s="10">
        <v>7.1075999999999997</v>
      </c>
      <c r="N52" s="10">
        <v>6.3716999999999997</v>
      </c>
    </row>
    <row r="53" spans="1:14" x14ac:dyDescent="0.2">
      <c r="A53" s="11">
        <v>17</v>
      </c>
      <c r="B53" s="10">
        <v>5.5759999999999996</v>
      </c>
      <c r="C53" s="10">
        <v>6.2320000000000002</v>
      </c>
      <c r="D53" s="10">
        <v>6.0008999999999997</v>
      </c>
      <c r="E53" s="10">
        <v>5.8305999999999996</v>
      </c>
      <c r="F53" s="10">
        <v>5.7977999999999996</v>
      </c>
      <c r="G53" s="10">
        <v>5.7050000000000001</v>
      </c>
      <c r="H53" s="10">
        <v>5.6173999999999999</v>
      </c>
      <c r="I53" s="10">
        <v>5.5345000000000004</v>
      </c>
      <c r="J53" s="10">
        <v>5.4558999999999997</v>
      </c>
      <c r="K53" s="10">
        <v>5.31</v>
      </c>
      <c r="L53" s="10">
        <v>5.0563000000000002</v>
      </c>
      <c r="M53" s="10">
        <v>6.4981999999999998</v>
      </c>
      <c r="N53" s="10">
        <v>5.6264000000000003</v>
      </c>
    </row>
    <row r="54" spans="1:14" x14ac:dyDescent="0.2">
      <c r="A54" s="11">
        <v>18</v>
      </c>
      <c r="B54" s="10">
        <v>5.9370000000000003</v>
      </c>
      <c r="C54" s="10">
        <v>6.9580000000000002</v>
      </c>
      <c r="D54" s="10">
        <v>6.6837999999999997</v>
      </c>
      <c r="E54" s="10">
        <v>6.4806999999999997</v>
      </c>
      <c r="F54" s="10">
        <v>6.4413999999999998</v>
      </c>
      <c r="G54" s="10">
        <v>6.3301999999999996</v>
      </c>
      <c r="H54" s="10">
        <v>6.2248999999999999</v>
      </c>
      <c r="I54" s="10">
        <v>6.125</v>
      </c>
      <c r="J54" s="10">
        <v>6.03</v>
      </c>
      <c r="K54" s="10">
        <v>5.8532999999999999</v>
      </c>
      <c r="L54" s="10">
        <v>5.5439999999999996</v>
      </c>
      <c r="M54" s="10">
        <v>7.2714999999999996</v>
      </c>
      <c r="N54" s="10">
        <v>6.3718000000000004</v>
      </c>
    </row>
    <row r="55" spans="1:14" x14ac:dyDescent="0.2">
      <c r="A55" s="11">
        <v>19</v>
      </c>
      <c r="B55" s="10">
        <v>6.7530000000000001</v>
      </c>
      <c r="C55" s="10">
        <v>7.1863000000000001</v>
      </c>
      <c r="D55" s="10">
        <v>7.1417000000000002</v>
      </c>
      <c r="E55" s="10">
        <v>7.1092000000000004</v>
      </c>
      <c r="F55" s="10">
        <v>7.1029999999999998</v>
      </c>
      <c r="G55" s="10">
        <v>7.0853999999999999</v>
      </c>
      <c r="H55" s="10">
        <v>7.0689000000000002</v>
      </c>
      <c r="I55" s="10">
        <v>7.0533000000000001</v>
      </c>
      <c r="J55" s="10">
        <v>7.0385</v>
      </c>
      <c r="K55" s="10">
        <v>7.0113000000000003</v>
      </c>
      <c r="L55" s="10">
        <v>6.9640000000000004</v>
      </c>
      <c r="M55" s="10">
        <v>7.2384000000000004</v>
      </c>
      <c r="N55" s="10">
        <v>7.1990999999999996</v>
      </c>
    </row>
    <row r="56" spans="1:14" x14ac:dyDescent="0.2">
      <c r="A56" s="11">
        <v>20</v>
      </c>
      <c r="B56" s="10">
        <v>6.2169999999999996</v>
      </c>
      <c r="C56" s="10">
        <v>6.9615</v>
      </c>
      <c r="D56" s="10">
        <v>6.7285000000000004</v>
      </c>
      <c r="E56" s="10">
        <v>6.5568</v>
      </c>
      <c r="F56" s="10">
        <v>6.5237999999999996</v>
      </c>
      <c r="G56" s="10">
        <v>6.4302000000000001</v>
      </c>
      <c r="H56" s="10">
        <v>6.3418000000000001</v>
      </c>
      <c r="I56" s="10">
        <v>6.2582000000000004</v>
      </c>
      <c r="J56" s="10">
        <v>6.1787999999999998</v>
      </c>
      <c r="K56" s="10">
        <v>6.0316999999999998</v>
      </c>
      <c r="L56" s="10">
        <v>5.7755000000000001</v>
      </c>
      <c r="M56" s="10">
        <v>7.2298999999999998</v>
      </c>
      <c r="N56" s="10">
        <v>6.4202000000000004</v>
      </c>
    </row>
    <row r="57" spans="1:14" x14ac:dyDescent="0.2">
      <c r="A57" s="11">
        <v>21</v>
      </c>
      <c r="B57" s="10">
        <v>8.2080000000000002</v>
      </c>
      <c r="C57" s="10">
        <v>8.1084999999999994</v>
      </c>
      <c r="D57" s="10">
        <v>8.2238000000000007</v>
      </c>
      <c r="E57" s="10">
        <v>8.3102999999999998</v>
      </c>
      <c r="F57" s="10">
        <v>8.3270999999999997</v>
      </c>
      <c r="G57" s="10">
        <v>8.3748000000000005</v>
      </c>
      <c r="H57" s="10">
        <v>8.4201999999999995</v>
      </c>
      <c r="I57" s="10">
        <v>8.4634999999999998</v>
      </c>
      <c r="J57" s="10">
        <v>8.5046999999999997</v>
      </c>
      <c r="K57" s="10">
        <v>8.5817999999999994</v>
      </c>
      <c r="L57" s="10">
        <v>8.7175999999999991</v>
      </c>
      <c r="M57" s="10">
        <v>7.9787999999999997</v>
      </c>
      <c r="N57" s="10">
        <v>8.5488</v>
      </c>
    </row>
  </sheetData>
  <mergeCells count="3">
    <mergeCell ref="A1:N1"/>
    <mergeCell ref="A16:N16"/>
    <mergeCell ref="A35:N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8A93-7D64-AC4E-9593-BE37EB1FCAAD}">
  <dimension ref="A1:N81"/>
  <sheetViews>
    <sheetView topLeftCell="C1" workbookViewId="0">
      <selection activeCell="L21" sqref="L21"/>
    </sheetView>
  </sheetViews>
  <sheetFormatPr baseColWidth="10" defaultRowHeight="16" x14ac:dyDescent="0.2"/>
  <cols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4" max="14" width="12.5" bestFit="1" customWidth="1"/>
  </cols>
  <sheetData>
    <row r="1" spans="1:14" x14ac:dyDescent="0.2">
      <c r="A1" t="s">
        <v>0</v>
      </c>
      <c r="B1" t="s">
        <v>1001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1005</v>
      </c>
      <c r="B2" s="1">
        <v>1.47</v>
      </c>
      <c r="C2" s="1">
        <v>1.4635002972972899</v>
      </c>
      <c r="D2" s="1">
        <v>1.46222221621621</v>
      </c>
      <c r="E2" s="1">
        <v>1.46136145945945</v>
      </c>
      <c r="F2" s="1">
        <v>1.4612008378378301</v>
      </c>
      <c r="G2" s="1">
        <v>1.4607508918918899</v>
      </c>
      <c r="H2" s="1">
        <v>1.4603298648648599</v>
      </c>
      <c r="I2" s="1">
        <v>1.4599302972972901</v>
      </c>
      <c r="J2" s="1">
        <v>1.45954718918918</v>
      </c>
      <c r="K2" s="1">
        <v>1.4588200810810801</v>
      </c>
      <c r="L2" s="1">
        <v>1.45744754054054</v>
      </c>
      <c r="M2" s="1">
        <v>1.46522502655213</v>
      </c>
      <c r="N2" s="1">
        <v>1.4495755982360401</v>
      </c>
    </row>
    <row r="3" spans="1:14" x14ac:dyDescent="0.2">
      <c r="A3" t="s">
        <v>1006</v>
      </c>
      <c r="B3" s="1">
        <v>0.82</v>
      </c>
      <c r="C3" s="1">
        <v>0.94110437837837801</v>
      </c>
      <c r="D3" s="1">
        <v>0.93261383783783702</v>
      </c>
      <c r="E3" s="1">
        <v>0.92637145945945898</v>
      </c>
      <c r="F3" s="1">
        <v>0.92517143243243205</v>
      </c>
      <c r="G3" s="1">
        <v>0.92178356756756696</v>
      </c>
      <c r="H3" s="1">
        <v>0.918591918918918</v>
      </c>
      <c r="I3" s="1">
        <v>0.91558221621621605</v>
      </c>
      <c r="J3" s="1">
        <v>0.91273754054054002</v>
      </c>
      <c r="K3" s="1">
        <v>0.90749135135135095</v>
      </c>
      <c r="L3" s="1">
        <v>0.89848191891891804</v>
      </c>
      <c r="M3" s="1">
        <v>0.95088117601470301</v>
      </c>
      <c r="N3" s="1">
        <v>0.93542581278230896</v>
      </c>
    </row>
    <row r="4" spans="1:14" x14ac:dyDescent="0.2">
      <c r="A4" t="s">
        <v>1007</v>
      </c>
      <c r="B4" s="1">
        <v>0.68</v>
      </c>
      <c r="C4" s="1">
        <v>0.71612718918918905</v>
      </c>
      <c r="D4" s="1">
        <v>0.73284148648648595</v>
      </c>
      <c r="E4" s="1">
        <v>0.74466827027027005</v>
      </c>
      <c r="F4" s="1">
        <v>0.74689951351351302</v>
      </c>
      <c r="G4" s="1">
        <v>0.753130756756756</v>
      </c>
      <c r="H4" s="1">
        <v>0.75890913513513503</v>
      </c>
      <c r="I4" s="1">
        <v>0.76428456756756702</v>
      </c>
      <c r="J4" s="1">
        <v>0.76930270270270196</v>
      </c>
      <c r="K4" s="1">
        <v>0.77840591891891897</v>
      </c>
      <c r="L4" s="1">
        <v>0.79365097297297305</v>
      </c>
      <c r="M4" s="1">
        <v>0.69587588273031198</v>
      </c>
      <c r="N4" s="1">
        <v>0.81680687864651802</v>
      </c>
    </row>
    <row r="5" spans="1:14" x14ac:dyDescent="0.2">
      <c r="A5" t="s">
        <v>1008</v>
      </c>
      <c r="B5" s="1">
        <v>0.83</v>
      </c>
      <c r="C5" s="1">
        <v>0.84059559459459399</v>
      </c>
      <c r="D5" s="1">
        <v>0.85425489189189197</v>
      </c>
      <c r="E5" s="1">
        <v>0.86423670270270203</v>
      </c>
      <c r="F5" s="1">
        <v>0.86615054054053997</v>
      </c>
      <c r="G5" s="1">
        <v>0.87154118918918899</v>
      </c>
      <c r="H5" s="1">
        <v>0.87660870270270197</v>
      </c>
      <c r="I5" s="1">
        <v>0.88138127027027002</v>
      </c>
      <c r="J5" s="1">
        <v>0.88588289189189096</v>
      </c>
      <c r="K5" s="1">
        <v>0.89416532432432405</v>
      </c>
      <c r="L5" s="1">
        <v>0.90834275675675602</v>
      </c>
      <c r="M5" s="1">
        <v>0.82473393287598395</v>
      </c>
      <c r="N5" s="1">
        <v>0.89602620494227903</v>
      </c>
    </row>
    <row r="6" spans="1:14" x14ac:dyDescent="0.2">
      <c r="A6" t="s">
        <v>1009</v>
      </c>
      <c r="B6" s="1">
        <v>0.67</v>
      </c>
      <c r="C6" s="1">
        <v>0.67665335135135096</v>
      </c>
      <c r="D6" s="1">
        <v>0.69104218918918903</v>
      </c>
      <c r="E6" s="1">
        <v>0.70123481081080996</v>
      </c>
      <c r="F6" s="1">
        <v>0.70316181081080997</v>
      </c>
      <c r="G6" s="1">
        <v>0.70853694594594596</v>
      </c>
      <c r="H6" s="1">
        <v>0.71353232432432401</v>
      </c>
      <c r="I6" s="1">
        <v>0.718183486486486</v>
      </c>
      <c r="J6" s="1">
        <v>0.72253008108108097</v>
      </c>
      <c r="K6" s="1">
        <v>0.73042002702702702</v>
      </c>
      <c r="L6" s="1">
        <v>0.74364843243243195</v>
      </c>
      <c r="M6" s="1">
        <v>0.65922458732352296</v>
      </c>
      <c r="N6" s="1">
        <v>0.756223121098485</v>
      </c>
    </row>
    <row r="7" spans="1:14" x14ac:dyDescent="0.2">
      <c r="A7" t="s">
        <v>1010</v>
      </c>
      <c r="B7" s="1">
        <v>0.96</v>
      </c>
      <c r="C7" s="1">
        <v>0.961349243243243</v>
      </c>
      <c r="D7" s="1">
        <v>0.97339367567567503</v>
      </c>
      <c r="E7" s="1">
        <v>0.98221237837837805</v>
      </c>
      <c r="F7" s="1">
        <v>0.98390275675675598</v>
      </c>
      <c r="G7" s="1">
        <v>0.98867340540540505</v>
      </c>
      <c r="H7" s="1">
        <v>0.99316064864864795</v>
      </c>
      <c r="I7" s="1">
        <v>0.99738894594594596</v>
      </c>
      <c r="J7" s="1">
        <v>1.0013807567567501</v>
      </c>
      <c r="K7" s="1">
        <v>1.0087320270270199</v>
      </c>
      <c r="L7" s="1">
        <v>1.0213372432432399</v>
      </c>
      <c r="M7" s="1">
        <v>0.947392560192026</v>
      </c>
      <c r="N7" s="1">
        <v>1.0047732030502401</v>
      </c>
    </row>
    <row r="8" spans="1:14" x14ac:dyDescent="0.2">
      <c r="A8" t="s">
        <v>1011</v>
      </c>
      <c r="B8" s="1">
        <v>0.62</v>
      </c>
      <c r="C8" s="1">
        <v>0.75893051351351304</v>
      </c>
      <c r="D8" s="1">
        <v>0.77419472972972903</v>
      </c>
      <c r="E8" s="1">
        <v>0.78468302702702697</v>
      </c>
      <c r="F8" s="1">
        <v>0.78663135135135098</v>
      </c>
      <c r="G8" s="1">
        <v>0.79203164864864795</v>
      </c>
      <c r="H8" s="1">
        <v>0.79698362162162095</v>
      </c>
      <c r="I8" s="1">
        <v>0.80153872972972895</v>
      </c>
      <c r="J8" s="1">
        <v>0.80574516216216197</v>
      </c>
      <c r="K8" s="1">
        <v>0.81326056756756704</v>
      </c>
      <c r="L8" s="1">
        <v>0.82554989189189198</v>
      </c>
      <c r="M8" s="1">
        <v>0.73970104898914102</v>
      </c>
      <c r="N8" s="1">
        <v>0.88632429100473398</v>
      </c>
    </row>
    <row r="9" spans="1:14" x14ac:dyDescent="0.2">
      <c r="A9" t="s">
        <v>1012</v>
      </c>
      <c r="B9" s="1">
        <v>2.2599999999999998</v>
      </c>
      <c r="C9" s="1">
        <v>2.36056491891891</v>
      </c>
      <c r="D9" s="1">
        <v>2.36606502702702</v>
      </c>
      <c r="E9" s="1">
        <v>2.36965754054054</v>
      </c>
      <c r="F9" s="1">
        <v>2.3703083243243199</v>
      </c>
      <c r="G9" s="1">
        <v>2.3720822972972901</v>
      </c>
      <c r="H9" s="1">
        <v>2.3736721621621601</v>
      </c>
      <c r="I9" s="1">
        <v>2.3750967297297199</v>
      </c>
      <c r="J9" s="1">
        <v>2.3763764594594501</v>
      </c>
      <c r="K9" s="1">
        <v>2.3785873513513498</v>
      </c>
      <c r="L9" s="1">
        <v>2.38218008108108</v>
      </c>
      <c r="M9" s="1">
        <v>2.3532071205823599</v>
      </c>
      <c r="N9" s="1">
        <v>2.4158457466096301</v>
      </c>
    </row>
    <row r="10" spans="1:14" x14ac:dyDescent="0.2">
      <c r="A10" t="s">
        <v>1013</v>
      </c>
      <c r="B10" s="1">
        <v>0.57999999999999996</v>
      </c>
      <c r="C10" s="1">
        <v>0.56605048648648604</v>
      </c>
      <c r="D10" s="1">
        <v>0.56243797297297304</v>
      </c>
      <c r="E10" s="1">
        <v>0.55979086486486396</v>
      </c>
      <c r="F10" s="1">
        <v>0.55928281081080999</v>
      </c>
      <c r="G10" s="1">
        <v>0.55785348648648603</v>
      </c>
      <c r="H10" s="1">
        <v>0.55650608108108102</v>
      </c>
      <c r="I10" s="1">
        <v>0.55523559459459404</v>
      </c>
      <c r="J10" s="1">
        <v>0.55403675675675601</v>
      </c>
      <c r="K10" s="1">
        <v>0.55183675675675603</v>
      </c>
      <c r="L10" s="1">
        <v>0.54806064864864801</v>
      </c>
      <c r="M10" s="1">
        <v>0.570248784023625</v>
      </c>
      <c r="N10" s="1">
        <v>0.543875687786464</v>
      </c>
    </row>
    <row r="11" spans="1:14" x14ac:dyDescent="0.2">
      <c r="A11" t="s">
        <v>1014</v>
      </c>
      <c r="B11" s="1">
        <v>3.68</v>
      </c>
      <c r="C11" s="1">
        <v>3.67936227027027</v>
      </c>
      <c r="D11" s="1">
        <v>3.7327154864864802</v>
      </c>
      <c r="E11" s="1">
        <v>3.7697186486486398</v>
      </c>
      <c r="F11" s="1">
        <v>3.7766318648648598</v>
      </c>
      <c r="G11" s="1">
        <v>3.79585786486486</v>
      </c>
      <c r="H11" s="1">
        <v>3.8135364054054</v>
      </c>
      <c r="I11" s="1">
        <v>3.8298865675675602</v>
      </c>
      <c r="J11" s="1">
        <v>3.84503451351351</v>
      </c>
      <c r="K11" s="1">
        <v>3.87224951351351</v>
      </c>
      <c r="L11" s="1">
        <v>3.9167791621621602</v>
      </c>
      <c r="M11" s="1">
        <v>3.6128899926786699</v>
      </c>
      <c r="N11" s="1">
        <v>3.9136830238088902</v>
      </c>
    </row>
    <row r="12" spans="1:14" x14ac:dyDescent="0.2">
      <c r="A12" t="s">
        <v>1015</v>
      </c>
      <c r="B12" s="1">
        <v>1.9</v>
      </c>
      <c r="C12" s="1">
        <v>1.9195331621621601</v>
      </c>
      <c r="D12" s="1">
        <v>1.92739632432432</v>
      </c>
      <c r="E12" s="1">
        <v>1.9331081081081001</v>
      </c>
      <c r="F12" s="1">
        <v>1.9341989189189099</v>
      </c>
      <c r="G12" s="1">
        <v>1.9372716486486401</v>
      </c>
      <c r="H12" s="1">
        <v>1.94015302702702</v>
      </c>
      <c r="I12" s="1">
        <v>1.94286624324324</v>
      </c>
      <c r="J12" s="1">
        <v>1.9454196486486399</v>
      </c>
      <c r="K12" s="1">
        <v>1.95012424324324</v>
      </c>
      <c r="L12" s="1">
        <v>1.9581844054054001</v>
      </c>
      <c r="M12" s="1">
        <v>1.9102948221791201</v>
      </c>
      <c r="N12" s="1">
        <v>1.9593552987438101</v>
      </c>
    </row>
    <row r="13" spans="1:14" x14ac:dyDescent="0.2">
      <c r="A13" t="s">
        <v>1016</v>
      </c>
      <c r="B13" s="1">
        <v>1.81</v>
      </c>
      <c r="C13" s="1">
        <v>1.8303995675675599</v>
      </c>
      <c r="D13" s="1">
        <v>1.8420855405405401</v>
      </c>
      <c r="E13" s="1">
        <v>1.85057683783783</v>
      </c>
      <c r="F13" s="1">
        <v>1.8522003243243199</v>
      </c>
      <c r="G13" s="1">
        <v>1.8567632972972901</v>
      </c>
      <c r="H13" s="1">
        <v>1.8610392432432401</v>
      </c>
      <c r="I13" s="1">
        <v>1.86505389189189</v>
      </c>
      <c r="J13" s="1">
        <v>1.8688282432432399</v>
      </c>
      <c r="K13" s="1">
        <v>1.8757455405405401</v>
      </c>
      <c r="L13" s="1">
        <v>1.887483</v>
      </c>
      <c r="M13" s="1">
        <v>1.8167395325862901</v>
      </c>
      <c r="N13" s="1">
        <v>1.88366848540791</v>
      </c>
    </row>
    <row r="14" spans="1:14" x14ac:dyDescent="0.2">
      <c r="A14" t="s">
        <v>1017</v>
      </c>
      <c r="B14" s="1">
        <v>5.83</v>
      </c>
      <c r="C14" s="1">
        <v>5.85363386486486</v>
      </c>
      <c r="D14" s="1">
        <v>5.86931429729729</v>
      </c>
      <c r="E14" s="1">
        <v>5.8800682702702698</v>
      </c>
      <c r="F14" s="1">
        <v>5.8820671351351299</v>
      </c>
      <c r="G14" s="1">
        <v>5.8875912162162098</v>
      </c>
      <c r="H14" s="1">
        <v>5.8926477027026998</v>
      </c>
      <c r="I14" s="1">
        <v>5.89728686486486</v>
      </c>
      <c r="J14" s="1">
        <v>5.9015640810810801</v>
      </c>
      <c r="K14" s="1">
        <v>5.9091852432432397</v>
      </c>
      <c r="L14" s="1">
        <v>5.9215327837837801</v>
      </c>
      <c r="M14" s="1">
        <v>5.8335088253270504</v>
      </c>
      <c r="N14" s="1">
        <v>6.0056283049307204</v>
      </c>
    </row>
    <row r="15" spans="1:14" x14ac:dyDescent="0.2">
      <c r="A15" t="s">
        <v>1018</v>
      </c>
      <c r="B15" s="1">
        <v>1.39</v>
      </c>
      <c r="C15" s="1">
        <v>1.40811454054054</v>
      </c>
      <c r="D15" s="1">
        <v>1.41186972972972</v>
      </c>
      <c r="E15" s="1">
        <v>1.4145764054054</v>
      </c>
      <c r="F15" s="1">
        <v>1.4150911351351301</v>
      </c>
      <c r="G15" s="1">
        <v>1.41653386486486</v>
      </c>
      <c r="H15" s="1">
        <v>1.41788386486486</v>
      </c>
      <c r="I15" s="1">
        <v>1.41914421621621</v>
      </c>
      <c r="J15" s="1">
        <v>1.42032883783783</v>
      </c>
      <c r="K15" s="1">
        <v>1.4224867027026999</v>
      </c>
      <c r="L15" s="1">
        <v>1.4261232162162101</v>
      </c>
      <c r="M15" s="1">
        <v>1.40367897170831</v>
      </c>
      <c r="N15" s="1">
        <v>1.43496211975996</v>
      </c>
    </row>
    <row r="16" spans="1:14" x14ac:dyDescent="0.2">
      <c r="A16" t="s">
        <v>1019</v>
      </c>
      <c r="B16" s="1">
        <v>1.71</v>
      </c>
      <c r="C16" s="1">
        <v>1.7357728108108099</v>
      </c>
      <c r="D16" s="1">
        <v>1.74360645945945</v>
      </c>
      <c r="E16" s="1">
        <v>1.7492364324324301</v>
      </c>
      <c r="F16" s="1">
        <v>1.75030689189189</v>
      </c>
      <c r="G16" s="1">
        <v>1.7533083513513501</v>
      </c>
      <c r="H16" s="1">
        <v>1.75610597297297</v>
      </c>
      <c r="I16" s="1">
        <v>1.75872121621621</v>
      </c>
      <c r="J16" s="1">
        <v>1.7611725405405401</v>
      </c>
      <c r="K16" s="1">
        <v>1.76563716216216</v>
      </c>
      <c r="L16" s="1">
        <v>1.7731268648648599</v>
      </c>
      <c r="M16" s="1">
        <v>1.72649620892334</v>
      </c>
      <c r="N16" s="1">
        <v>1.78225656543362</v>
      </c>
    </row>
    <row r="17" spans="1:14" x14ac:dyDescent="0.2">
      <c r="A17" t="s">
        <v>1020</v>
      </c>
      <c r="B17" s="1">
        <v>1.59</v>
      </c>
      <c r="C17" s="1">
        <v>1.60557559459459</v>
      </c>
      <c r="D17" s="1">
        <v>1.6086230270270201</v>
      </c>
      <c r="E17" s="1">
        <v>1.6109430810810801</v>
      </c>
      <c r="F17" s="1">
        <v>1.6114007567567501</v>
      </c>
      <c r="G17" s="1">
        <v>1.61270143243243</v>
      </c>
      <c r="H17" s="1">
        <v>1.61394667567567</v>
      </c>
      <c r="I17" s="1">
        <v>1.6151348378378301</v>
      </c>
      <c r="J17" s="1">
        <v>1.6162723783783699</v>
      </c>
      <c r="K17" s="1">
        <v>1.6184257027027</v>
      </c>
      <c r="L17" s="1">
        <v>1.62227305405405</v>
      </c>
      <c r="M17" s="1">
        <v>1.6022130938852801</v>
      </c>
      <c r="N17" s="1">
        <v>1.6091551442154901</v>
      </c>
    </row>
    <row r="18" spans="1:14" x14ac:dyDescent="0.2">
      <c r="A18" t="s">
        <v>969</v>
      </c>
      <c r="B18" s="1">
        <v>0.12</v>
      </c>
      <c r="C18" s="1">
        <v>0.22271440540540499</v>
      </c>
      <c r="D18" s="1">
        <v>0.18203508108108099</v>
      </c>
      <c r="E18" s="1">
        <v>0.15369705405405401</v>
      </c>
      <c r="F18" s="1">
        <v>0.14838851351351301</v>
      </c>
      <c r="G18" s="1">
        <v>0.13362627027026999</v>
      </c>
      <c r="H18" s="1">
        <v>0.120010594594594</v>
      </c>
      <c r="I18" s="1">
        <v>0.107404648648648</v>
      </c>
      <c r="J18" s="1">
        <v>9.5694054054053998E-2</v>
      </c>
      <c r="K18" s="1">
        <v>7.4583324324324296E-2</v>
      </c>
      <c r="L18" s="1">
        <v>3.9633108108108099E-2</v>
      </c>
      <c r="M18" s="1">
        <v>0.27034078162317599</v>
      </c>
      <c r="N18" s="1">
        <v>7.6458611750901906E-2</v>
      </c>
    </row>
    <row r="19" spans="1:14" x14ac:dyDescent="0.2">
      <c r="A19" t="s">
        <v>1021</v>
      </c>
      <c r="B19" s="1">
        <v>1.97</v>
      </c>
      <c r="C19" s="1">
        <v>2.1944999189189098</v>
      </c>
      <c r="D19" s="1">
        <v>2.1500398648648602</v>
      </c>
      <c r="E19" s="1">
        <v>2.1193322162162098</v>
      </c>
      <c r="F19" s="1">
        <v>2.11384281081081</v>
      </c>
      <c r="G19" s="1">
        <v>2.0984736216216202</v>
      </c>
      <c r="H19" s="1">
        <v>2.0841010540540501</v>
      </c>
      <c r="I19" s="1">
        <v>2.0723403513513499</v>
      </c>
      <c r="J19" s="1">
        <v>2.0592284594594501</v>
      </c>
      <c r="K19" s="1">
        <v>2.0376561621621598</v>
      </c>
      <c r="L19" s="1">
        <v>2.00252875675675</v>
      </c>
      <c r="M19" s="1">
        <v>2.2525110348552002</v>
      </c>
      <c r="N19" s="1">
        <v>2.0043829513511402</v>
      </c>
    </row>
    <row r="20" spans="1:14" x14ac:dyDescent="0.2">
      <c r="A20" t="s">
        <v>1022</v>
      </c>
      <c r="B20" s="1">
        <v>0.73</v>
      </c>
      <c r="C20" s="1">
        <v>0.71339627027026997</v>
      </c>
      <c r="D20" s="1">
        <v>0.72988835135135099</v>
      </c>
      <c r="E20" s="1">
        <v>0.74190451351351305</v>
      </c>
      <c r="F20" s="1">
        <v>0.74419751351351304</v>
      </c>
      <c r="G20" s="1">
        <v>0.75064602702702699</v>
      </c>
      <c r="H20" s="1">
        <v>0.75667540540540501</v>
      </c>
      <c r="I20" s="1">
        <v>0.76232310810810799</v>
      </c>
      <c r="J20" s="1">
        <v>0.767621594594594</v>
      </c>
      <c r="K20" s="1">
        <v>0.77728683783783703</v>
      </c>
      <c r="L20" s="1">
        <v>0.79353883783783696</v>
      </c>
      <c r="M20" s="1">
        <v>0.69436845547359904</v>
      </c>
      <c r="N20" s="1">
        <v>0.72457745313136102</v>
      </c>
    </row>
    <row r="21" spans="1:14" x14ac:dyDescent="0.2">
      <c r="A21" t="s">
        <v>1023</v>
      </c>
      <c r="B21" s="1">
        <v>2.85</v>
      </c>
      <c r="C21" s="1">
        <v>2.9115195135135101</v>
      </c>
      <c r="D21" s="1">
        <v>2.93643794594594</v>
      </c>
      <c r="E21" s="1">
        <v>2.9527529459459401</v>
      </c>
      <c r="F21" s="1">
        <v>2.9557180000000001</v>
      </c>
      <c r="G21" s="1">
        <v>2.9638184324324301</v>
      </c>
      <c r="H21" s="1">
        <v>2.97110386486486</v>
      </c>
      <c r="I21" s="1">
        <v>2.9776946756756701</v>
      </c>
      <c r="J21" s="1">
        <v>2.98368651351351</v>
      </c>
      <c r="K21" s="1">
        <v>2.9941794864864799</v>
      </c>
      <c r="L21" s="1">
        <v>3.0107147027027001</v>
      </c>
      <c r="M21" s="1">
        <v>2.8779730279388702</v>
      </c>
      <c r="N21" s="1">
        <v>3.01293672606998</v>
      </c>
    </row>
    <row r="22" spans="1:14" x14ac:dyDescent="0.2">
      <c r="A22" t="s">
        <v>1024</v>
      </c>
      <c r="B22" s="1">
        <v>0.88</v>
      </c>
      <c r="C22" s="1">
        <v>0.91601651351351299</v>
      </c>
      <c r="D22" s="1">
        <v>0.94255294594594596</v>
      </c>
      <c r="E22" s="1">
        <v>0.96079797297297198</v>
      </c>
      <c r="F22" s="1">
        <v>0.96419291891891801</v>
      </c>
      <c r="G22" s="1">
        <v>0.97358272972972904</v>
      </c>
      <c r="H22" s="1">
        <v>0.982181702702702</v>
      </c>
      <c r="I22" s="1">
        <v>0.99008421621621601</v>
      </c>
      <c r="J22" s="1">
        <v>0.99737164864864802</v>
      </c>
      <c r="K22" s="1">
        <v>1.01036905405405</v>
      </c>
      <c r="L22" s="1">
        <v>1.0314313243243201</v>
      </c>
      <c r="M22" s="1">
        <v>0.88267626815093503</v>
      </c>
      <c r="N22" s="1">
        <v>1.0334104058390901</v>
      </c>
    </row>
    <row r="23" spans="1:14" x14ac:dyDescent="0.2">
      <c r="A23" t="s">
        <v>1025</v>
      </c>
      <c r="B23" s="1">
        <v>2.1800000000000002</v>
      </c>
      <c r="C23" s="1">
        <v>2.2226345945945898</v>
      </c>
      <c r="D23" s="1">
        <v>2.2350156216216202</v>
      </c>
      <c r="E23" s="1">
        <v>2.2427787027027</v>
      </c>
      <c r="F23" s="1">
        <v>2.2441555945945901</v>
      </c>
      <c r="G23" s="1">
        <v>2.2478535945945901</v>
      </c>
      <c r="H23" s="1">
        <v>2.2511008378378299</v>
      </c>
      <c r="I23" s="1">
        <v>2.2539677837837799</v>
      </c>
      <c r="J23" s="1">
        <v>2.25650989189189</v>
      </c>
      <c r="K23" s="1">
        <v>2.2608081621621601</v>
      </c>
      <c r="L23" s="1">
        <v>2.2671292432432399</v>
      </c>
      <c r="M23" s="1">
        <v>2.2052269646811502</v>
      </c>
      <c r="N23" s="1">
        <v>2.28671497072843</v>
      </c>
    </row>
    <row r="24" spans="1:14" x14ac:dyDescent="0.2">
      <c r="A24" t="s">
        <v>1026</v>
      </c>
      <c r="B24" s="1">
        <v>1.7</v>
      </c>
      <c r="C24" s="1">
        <v>1.8641324054054</v>
      </c>
      <c r="D24" s="1">
        <v>1.86683454054054</v>
      </c>
      <c r="E24" s="1">
        <v>1.86849524324324</v>
      </c>
      <c r="F24" s="1">
        <v>1.8687834864864801</v>
      </c>
      <c r="G24" s="1">
        <v>1.8695437567567501</v>
      </c>
      <c r="H24" s="1">
        <v>1.8701898378378301</v>
      </c>
      <c r="I24" s="1">
        <v>1.87073645945945</v>
      </c>
      <c r="J24" s="1">
        <v>1.8711983513513499</v>
      </c>
      <c r="K24" s="1">
        <v>1.87190821621621</v>
      </c>
      <c r="L24" s="1">
        <v>1.8727175135135099</v>
      </c>
      <c r="M24" s="1">
        <v>1.86020976855512</v>
      </c>
      <c r="N24" s="1">
        <v>1.8808373032838399</v>
      </c>
    </row>
    <row r="25" spans="1:14" x14ac:dyDescent="0.2">
      <c r="A25" t="s">
        <v>1027</v>
      </c>
      <c r="B25" s="1">
        <v>1.86</v>
      </c>
      <c r="C25" s="1">
        <v>1.87994986486486</v>
      </c>
      <c r="D25" s="1">
        <v>1.8888031081081</v>
      </c>
      <c r="E25" s="1">
        <v>1.89520129729729</v>
      </c>
      <c r="F25" s="1">
        <v>1.8964184864864799</v>
      </c>
      <c r="G25" s="1">
        <v>1.8998415945945899</v>
      </c>
      <c r="H25" s="1">
        <v>1.90304013513513</v>
      </c>
      <c r="I25" s="1">
        <v>1.90603829729729</v>
      </c>
      <c r="J25" s="1">
        <v>1.9088520810810801</v>
      </c>
      <c r="K25" s="1">
        <v>1.91399662162162</v>
      </c>
      <c r="L25" s="1">
        <v>1.9226927027027001</v>
      </c>
      <c r="M25" s="1">
        <v>1.8695184459415899</v>
      </c>
      <c r="N25" s="1">
        <v>1.92785990335931</v>
      </c>
    </row>
    <row r="26" spans="1:14" x14ac:dyDescent="0.2">
      <c r="A26" t="s">
        <v>1028</v>
      </c>
      <c r="B26" s="1">
        <v>2.73</v>
      </c>
      <c r="C26" s="1">
        <v>2.7527429459459398</v>
      </c>
      <c r="D26" s="1">
        <v>2.7604232432432401</v>
      </c>
      <c r="E26" s="1">
        <v>2.7659783243243199</v>
      </c>
      <c r="F26" s="1">
        <v>2.7670382432432401</v>
      </c>
      <c r="G26" s="1">
        <v>2.7700121621621601</v>
      </c>
      <c r="H26" s="1">
        <v>2.7727937027027001</v>
      </c>
      <c r="I26" s="1">
        <v>2.7754018648648602</v>
      </c>
      <c r="J26" s="1">
        <v>2.7778521081081</v>
      </c>
      <c r="K26" s="1">
        <v>2.7823308378378302</v>
      </c>
      <c r="L26" s="1">
        <v>2.78990621621621</v>
      </c>
      <c r="M26" s="1">
        <v>2.7437069849343199</v>
      </c>
      <c r="N26" s="1">
        <v>2.7930369365540599</v>
      </c>
    </row>
    <row r="27" spans="1:14" x14ac:dyDescent="0.2">
      <c r="A27" t="s">
        <v>1029</v>
      </c>
      <c r="B27" s="1">
        <v>3.5</v>
      </c>
      <c r="C27" s="1">
        <v>3.5294028918918898</v>
      </c>
      <c r="D27" s="1">
        <v>3.53803681081081</v>
      </c>
      <c r="E27" s="1">
        <v>3.5442594324324301</v>
      </c>
      <c r="F27" s="1">
        <v>3.5454452432432402</v>
      </c>
      <c r="G27" s="1">
        <v>3.5487691081080999</v>
      </c>
      <c r="H27" s="1">
        <v>3.5518745945945902</v>
      </c>
      <c r="I27" s="1">
        <v>3.5547797027026999</v>
      </c>
      <c r="J27" s="1">
        <v>3.5575076216216202</v>
      </c>
      <c r="K27" s="1">
        <v>3.5624782432432398</v>
      </c>
      <c r="L27" s="1">
        <v>3.5708599729729702</v>
      </c>
      <c r="M27" s="1">
        <v>3.5192048223351402</v>
      </c>
      <c r="N27" s="1">
        <v>3.5858885050315599</v>
      </c>
    </row>
    <row r="28" spans="1:14" x14ac:dyDescent="0.2">
      <c r="A28" t="s">
        <v>1030</v>
      </c>
      <c r="B28" s="1">
        <v>0.92</v>
      </c>
      <c r="C28" s="1">
        <v>0.93056551351351302</v>
      </c>
      <c r="D28" s="1">
        <v>0.92950954054054002</v>
      </c>
      <c r="E28" s="1">
        <v>0.92874829729729702</v>
      </c>
      <c r="F28" s="1">
        <v>0.92860583783783701</v>
      </c>
      <c r="G28" s="1">
        <v>0.92819964864864801</v>
      </c>
      <c r="H28" s="1">
        <v>0.92782329729729696</v>
      </c>
      <c r="I28" s="1">
        <v>0.92746959459459399</v>
      </c>
      <c r="J28" s="1">
        <v>0.92713754054053998</v>
      </c>
      <c r="K28" s="1">
        <v>0.92653410810810799</v>
      </c>
      <c r="L28" s="1">
        <v>0.92551408108108102</v>
      </c>
      <c r="M28" s="1">
        <v>0.93182539741742798</v>
      </c>
      <c r="N28" s="1">
        <v>0.926536470257175</v>
      </c>
    </row>
    <row r="29" spans="1:14" x14ac:dyDescent="0.2">
      <c r="A29" t="s">
        <v>1031</v>
      </c>
      <c r="B29" s="1">
        <v>2.13</v>
      </c>
      <c r="C29" s="1">
        <v>2.1640532432432402</v>
      </c>
      <c r="D29" s="1">
        <v>2.1646508918918901</v>
      </c>
      <c r="E29" s="1">
        <v>2.1650847837837799</v>
      </c>
      <c r="F29" s="1">
        <v>2.1651684054053999</v>
      </c>
      <c r="G29" s="1">
        <v>2.1654005675675601</v>
      </c>
      <c r="H29" s="1">
        <v>2.1656194864864799</v>
      </c>
      <c r="I29" s="1">
        <v>2.1658239729729698</v>
      </c>
      <c r="J29" s="1">
        <v>2.1660170270270198</v>
      </c>
      <c r="K29" s="1">
        <v>2.16636864864864</v>
      </c>
      <c r="L29" s="1">
        <v>2.1669639999999899</v>
      </c>
      <c r="M29" s="1">
        <v>2.1633108091918798</v>
      </c>
      <c r="N29" s="1">
        <v>2.17872850048313</v>
      </c>
    </row>
    <row r="30" spans="1:14" x14ac:dyDescent="0.2">
      <c r="A30" t="s">
        <v>1032</v>
      </c>
      <c r="B30" s="1">
        <v>0.84</v>
      </c>
      <c r="C30" s="1">
        <v>0.84110567567567496</v>
      </c>
      <c r="D30" s="1">
        <v>0.839123513513513</v>
      </c>
      <c r="E30" s="1">
        <v>0.83764016216216197</v>
      </c>
      <c r="F30" s="1">
        <v>0.83734643243243201</v>
      </c>
      <c r="G30" s="1">
        <v>0.83652937837837804</v>
      </c>
      <c r="H30" s="1">
        <v>0.83574132432432402</v>
      </c>
      <c r="I30" s="1">
        <v>0.83500175675675603</v>
      </c>
      <c r="J30" s="1">
        <v>0.83428818918918901</v>
      </c>
      <c r="K30" s="1">
        <v>0.832955</v>
      </c>
      <c r="L30" s="1">
        <v>0.83059254054053999</v>
      </c>
      <c r="M30" s="1">
        <v>0.84333944648228598</v>
      </c>
      <c r="N30" s="1">
        <v>0.83230112339796303</v>
      </c>
    </row>
    <row r="31" spans="1:14" x14ac:dyDescent="0.2">
      <c r="A31" t="s">
        <v>1033</v>
      </c>
      <c r="B31" s="1">
        <v>2.73</v>
      </c>
      <c r="C31" s="1">
        <v>2.7364521081081001</v>
      </c>
      <c r="D31" s="1">
        <v>2.7887964324324299</v>
      </c>
      <c r="E31" s="1">
        <v>2.82512567567567</v>
      </c>
      <c r="F31" s="1">
        <v>2.8319205675675598</v>
      </c>
      <c r="G31" s="1">
        <v>2.8508036486486401</v>
      </c>
      <c r="H31" s="1">
        <v>2.8681990270270199</v>
      </c>
      <c r="I31" s="1">
        <v>2.8842847297297198</v>
      </c>
      <c r="J31" s="1">
        <v>2.89920659459459</v>
      </c>
      <c r="K31" s="1">
        <v>2.9260567027027</v>
      </c>
      <c r="L31" s="1">
        <v>2.97035167567567</v>
      </c>
      <c r="M31" s="1">
        <v>2.6712730350687499</v>
      </c>
      <c r="N31" s="1">
        <v>2.9748740433564498</v>
      </c>
    </row>
    <row r="32" spans="1:14" x14ac:dyDescent="0.2">
      <c r="A32" t="s">
        <v>1034</v>
      </c>
      <c r="B32" s="1">
        <v>1.38</v>
      </c>
      <c r="C32" s="1">
        <v>1.41607102702702</v>
      </c>
      <c r="D32" s="1">
        <v>1.4656249459459401</v>
      </c>
      <c r="E32" s="1">
        <v>1.49952572972972</v>
      </c>
      <c r="F32" s="1">
        <v>1.50582724324324</v>
      </c>
      <c r="G32" s="1">
        <v>1.5232665675675601</v>
      </c>
      <c r="H32" s="1">
        <v>1.53925348648648</v>
      </c>
      <c r="I32" s="1">
        <v>1.5539750270270201</v>
      </c>
      <c r="J32" s="1">
        <v>1.56758475675675</v>
      </c>
      <c r="K32" s="1">
        <v>1.5919692972972901</v>
      </c>
      <c r="L32" s="1">
        <v>1.6319517297297199</v>
      </c>
      <c r="M32" s="1">
        <v>1.3529834722627301</v>
      </c>
      <c r="N32" s="1">
        <v>1.70840821181854</v>
      </c>
    </row>
    <row r="33" spans="1:14" x14ac:dyDescent="0.2">
      <c r="A33" t="s">
        <v>1035</v>
      </c>
      <c r="B33" s="1">
        <v>0.5</v>
      </c>
      <c r="C33" s="1">
        <v>0.47508600000000001</v>
      </c>
      <c r="D33" s="1">
        <v>0.48090791891891799</v>
      </c>
      <c r="E33" s="1">
        <v>0.48533610810810801</v>
      </c>
      <c r="F33" s="1">
        <v>0.486198729729729</v>
      </c>
      <c r="G33" s="1">
        <v>0.48865262162162099</v>
      </c>
      <c r="H33" s="1">
        <v>0.49097970270270203</v>
      </c>
      <c r="I33" s="1">
        <v>0.493189891891891</v>
      </c>
      <c r="J33" s="1">
        <v>0.49528454054054</v>
      </c>
      <c r="K33" s="1">
        <v>0.49919254054054002</v>
      </c>
      <c r="L33" s="1">
        <v>0.50609070270270196</v>
      </c>
      <c r="M33" s="1">
        <v>0.46881403284919898</v>
      </c>
      <c r="N33" s="1">
        <v>0.52889163686725005</v>
      </c>
    </row>
    <row r="34" spans="1:14" x14ac:dyDescent="0.2">
      <c r="A34" t="s">
        <v>1036</v>
      </c>
      <c r="B34" s="1">
        <v>0.75</v>
      </c>
      <c r="C34" s="1">
        <v>0.72890413513513497</v>
      </c>
      <c r="D34" s="1">
        <v>0.74315564864864803</v>
      </c>
      <c r="E34" s="1">
        <v>0.75361459459459401</v>
      </c>
      <c r="F34" s="1">
        <v>0.75562329729729705</v>
      </c>
      <c r="G34" s="1">
        <v>0.76128399999999996</v>
      </c>
      <c r="H34" s="1">
        <v>0.76662732432432401</v>
      </c>
      <c r="I34" s="1">
        <v>0.77165059459459395</v>
      </c>
      <c r="J34" s="1">
        <v>0.77640275675675596</v>
      </c>
      <c r="K34" s="1">
        <v>0.785156459459459</v>
      </c>
      <c r="L34" s="1">
        <v>0.80018321621621602</v>
      </c>
      <c r="M34" s="1">
        <v>0.71244538867289797</v>
      </c>
      <c r="N34" s="1">
        <v>0.79879750754639101</v>
      </c>
    </row>
    <row r="35" spans="1:14" x14ac:dyDescent="0.2">
      <c r="A35" t="s">
        <v>1037</v>
      </c>
      <c r="B35" s="1">
        <v>2.39</v>
      </c>
      <c r="C35" s="1">
        <v>2.4293337027027002</v>
      </c>
      <c r="D35" s="1">
        <v>2.4676600540540501</v>
      </c>
      <c r="E35" s="1">
        <v>2.4941828108108099</v>
      </c>
      <c r="F35" s="1">
        <v>2.4991355945945899</v>
      </c>
      <c r="G35" s="1">
        <v>2.5128868648648601</v>
      </c>
      <c r="H35" s="1">
        <v>2.5255425945945902</v>
      </c>
      <c r="I35" s="1">
        <v>2.5372317027026998</v>
      </c>
      <c r="J35" s="1">
        <v>2.54807029729729</v>
      </c>
      <c r="K35" s="1">
        <v>2.56755416216216</v>
      </c>
      <c r="L35" s="1">
        <v>2.5996608918918902</v>
      </c>
      <c r="M35" s="1">
        <v>2.3813680201718799</v>
      </c>
      <c r="N35" s="1">
        <v>2.6021821898453101</v>
      </c>
    </row>
    <row r="36" spans="1:14" x14ac:dyDescent="0.2">
      <c r="A36" t="s">
        <v>1038</v>
      </c>
      <c r="B36" s="1">
        <v>3.01</v>
      </c>
      <c r="C36" s="1">
        <v>3.0653356486486398</v>
      </c>
      <c r="D36" s="1">
        <v>3.0881140270270202</v>
      </c>
      <c r="E36" s="1">
        <v>3.1035435135135101</v>
      </c>
      <c r="F36" s="1">
        <v>3.106395</v>
      </c>
      <c r="G36" s="1">
        <v>3.1142671351351301</v>
      </c>
      <c r="H36" s="1">
        <v>3.1214544864864799</v>
      </c>
      <c r="I36" s="1">
        <v>3.12803759459459</v>
      </c>
      <c r="J36" s="1">
        <v>3.1341069459459399</v>
      </c>
      <c r="K36" s="1">
        <v>3.14491972972972</v>
      </c>
      <c r="L36" s="1">
        <v>3.16248605405405</v>
      </c>
      <c r="M36" s="1">
        <v>3.0359563267118599</v>
      </c>
      <c r="N36" s="1">
        <v>3.1836332256833799</v>
      </c>
    </row>
    <row r="37" spans="1:14" x14ac:dyDescent="0.2">
      <c r="A37" t="s">
        <v>1039</v>
      </c>
      <c r="B37" s="1">
        <v>2.12</v>
      </c>
      <c r="C37" s="1">
        <v>2.135275</v>
      </c>
      <c r="D37" s="1">
        <v>2.164317</v>
      </c>
      <c r="E37" s="1">
        <v>2.1846241891891802</v>
      </c>
      <c r="F37" s="1">
        <v>2.18843543243243</v>
      </c>
      <c r="G37" s="1">
        <v>2.1990449999999999</v>
      </c>
      <c r="H37" s="1">
        <v>2.2088449459459398</v>
      </c>
      <c r="I37" s="1">
        <v>2.2179323783783702</v>
      </c>
      <c r="J37" s="1">
        <v>2.2263820270270198</v>
      </c>
      <c r="K37" s="1">
        <v>2.2416447567567501</v>
      </c>
      <c r="L37" s="1">
        <v>2.2669782432432402</v>
      </c>
      <c r="M37" s="1">
        <v>2.0995857934914102</v>
      </c>
      <c r="N37" s="1">
        <v>2.2518649821760301</v>
      </c>
    </row>
    <row r="38" spans="1:14" x14ac:dyDescent="0.2">
      <c r="A38" t="s">
        <v>1040</v>
      </c>
      <c r="B38" s="1">
        <v>3.92</v>
      </c>
      <c r="C38" s="1">
        <v>3.9220131081081</v>
      </c>
      <c r="D38" s="1">
        <v>3.9535777567567498</v>
      </c>
      <c r="E38" s="1">
        <v>3.9755112972972899</v>
      </c>
      <c r="F38" s="1">
        <v>3.9796152432432401</v>
      </c>
      <c r="G38" s="1">
        <v>3.9910203783783702</v>
      </c>
      <c r="H38" s="1">
        <v>4.0015257027026996</v>
      </c>
      <c r="I38" s="1">
        <v>4.0112445135135104</v>
      </c>
      <c r="J38" s="1">
        <v>4.0202640000000001</v>
      </c>
      <c r="K38" s="1">
        <v>4.0364970270270204</v>
      </c>
      <c r="L38" s="1">
        <v>4.0632937567567504</v>
      </c>
      <c r="M38" s="1">
        <v>3.8827183095464499</v>
      </c>
      <c r="N38" s="1">
        <v>4.04811294446852</v>
      </c>
    </row>
    <row r="39" spans="1:14" x14ac:dyDescent="0.2">
      <c r="A39" t="s">
        <v>1041</v>
      </c>
      <c r="B39" s="1">
        <v>1.38</v>
      </c>
      <c r="C39" s="1">
        <v>1.37926151351351</v>
      </c>
      <c r="D39" s="1">
        <v>1.40165637837837</v>
      </c>
      <c r="E39" s="1">
        <v>1.4170572972972899</v>
      </c>
      <c r="F39" s="1">
        <v>1.4199237837837799</v>
      </c>
      <c r="G39" s="1">
        <v>1.42786818918918</v>
      </c>
      <c r="H39" s="1">
        <v>1.4351578108108101</v>
      </c>
      <c r="I39" s="1">
        <v>1.4418755675675601</v>
      </c>
      <c r="J39" s="1">
        <v>1.4480859189189099</v>
      </c>
      <c r="K39" s="1">
        <v>1.4592232702702701</v>
      </c>
      <c r="L39" s="1">
        <v>1.47747854054054</v>
      </c>
      <c r="M39" s="1">
        <v>1.35094779999687</v>
      </c>
      <c r="N39" s="1">
        <v>1.4630743948753799</v>
      </c>
    </row>
    <row r="40" spans="1:14" x14ac:dyDescent="0.2">
      <c r="A40" t="s">
        <v>1042</v>
      </c>
      <c r="B40" s="1">
        <v>1.1100000000000001</v>
      </c>
      <c r="C40" s="1">
        <v>1.12847602702702</v>
      </c>
      <c r="D40" s="1">
        <v>1.1324125135135099</v>
      </c>
      <c r="E40" s="1">
        <v>1.13523605405405</v>
      </c>
      <c r="F40" s="1">
        <v>1.1357724324324301</v>
      </c>
      <c r="G40" s="1">
        <v>1.13727456756756</v>
      </c>
      <c r="H40" s="1">
        <v>1.13867743243243</v>
      </c>
      <c r="I40" s="1">
        <v>1.1399882972972899</v>
      </c>
      <c r="J40" s="1">
        <v>1.1412171621621601</v>
      </c>
      <c r="K40" s="1">
        <v>1.1434632702702701</v>
      </c>
      <c r="L40" s="1">
        <v>1.14725397297297</v>
      </c>
      <c r="M40" s="1">
        <v>1.1237894410285501</v>
      </c>
      <c r="N40" s="1">
        <v>1.15706969012627</v>
      </c>
    </row>
    <row r="41" spans="1:14" x14ac:dyDescent="0.2">
      <c r="A41" t="s">
        <v>1043</v>
      </c>
      <c r="B41" s="1">
        <v>1.78</v>
      </c>
      <c r="C41" s="1">
        <v>1.8043404324324299</v>
      </c>
      <c r="D41" s="1">
        <v>1.8072536486486399</v>
      </c>
      <c r="E41" s="1">
        <v>1.80934699999999</v>
      </c>
      <c r="F41" s="1">
        <v>1.80974616216216</v>
      </c>
      <c r="G41" s="1">
        <v>1.8108618378378301</v>
      </c>
      <c r="H41" s="1">
        <v>1.81190543243243</v>
      </c>
      <c r="I41" s="1">
        <v>1.81288148648648</v>
      </c>
      <c r="J41" s="1">
        <v>1.8137967297297199</v>
      </c>
      <c r="K41" s="1">
        <v>1.8154705135135101</v>
      </c>
      <c r="L41" s="1">
        <v>1.8183073513513499</v>
      </c>
      <c r="M41" s="1">
        <v>1.80086502432051</v>
      </c>
      <c r="N41" s="1">
        <v>1.8285930835777999</v>
      </c>
    </row>
    <row r="42" spans="1:14" x14ac:dyDescent="0.2">
      <c r="A42" t="s">
        <v>1044</v>
      </c>
      <c r="B42" s="1">
        <v>1.81</v>
      </c>
      <c r="C42" s="1">
        <v>1.8234223783783701</v>
      </c>
      <c r="D42" s="1">
        <v>1.8310679189189101</v>
      </c>
      <c r="E42" s="1">
        <v>1.8366615675675599</v>
      </c>
      <c r="F42" s="1">
        <v>1.83773505405405</v>
      </c>
      <c r="G42" s="1">
        <v>1.8407614054054</v>
      </c>
      <c r="H42" s="1">
        <v>1.8436044594594501</v>
      </c>
      <c r="I42" s="1">
        <v>1.84628413513513</v>
      </c>
      <c r="J42" s="1">
        <v>1.84881243243243</v>
      </c>
      <c r="K42" s="1">
        <v>1.85346508108108</v>
      </c>
      <c r="L42" s="1">
        <v>1.86142827027027</v>
      </c>
      <c r="M42" s="1">
        <v>1.81456486224101</v>
      </c>
      <c r="N42" s="1">
        <v>1.8541668488134699</v>
      </c>
    </row>
    <row r="43" spans="1:14" x14ac:dyDescent="0.2">
      <c r="A43" t="s">
        <v>1045</v>
      </c>
      <c r="B43" s="1">
        <v>3.4</v>
      </c>
      <c r="C43" s="1">
        <v>3.4267657837837802</v>
      </c>
      <c r="D43" s="1">
        <v>3.4373724054053998</v>
      </c>
      <c r="E43" s="1">
        <v>3.4451387027027001</v>
      </c>
      <c r="F43" s="1">
        <v>3.4466292972972901</v>
      </c>
      <c r="G43" s="1">
        <v>3.45083005405405</v>
      </c>
      <c r="H43" s="1">
        <v>3.4547800540540501</v>
      </c>
      <c r="I43" s="1">
        <v>3.4585024864864802</v>
      </c>
      <c r="J43" s="1">
        <v>3.4620146216216199</v>
      </c>
      <c r="K43" s="1">
        <v>3.4684810270270199</v>
      </c>
      <c r="L43" s="1">
        <v>3.4795501351351299</v>
      </c>
      <c r="M43" s="1">
        <v>3.4144768332924702</v>
      </c>
      <c r="N43" s="1">
        <v>3.4677063917376598</v>
      </c>
    </row>
    <row r="44" spans="1:14" x14ac:dyDescent="0.2">
      <c r="A44" t="s">
        <v>1046</v>
      </c>
      <c r="B44" s="1">
        <v>1.66</v>
      </c>
      <c r="C44" s="1">
        <v>1.6760960540540499</v>
      </c>
      <c r="D44" s="1">
        <v>1.66687759459459</v>
      </c>
      <c r="E44" s="1">
        <v>1.66094902702702</v>
      </c>
      <c r="F44" s="1">
        <v>1.659878</v>
      </c>
      <c r="G44" s="1">
        <v>1.6569707837837799</v>
      </c>
      <c r="H44" s="1">
        <v>1.65437151351351</v>
      </c>
      <c r="I44" s="1">
        <v>1.65203445945945</v>
      </c>
      <c r="J44" s="1">
        <v>1.6499207027027001</v>
      </c>
      <c r="K44" s="1">
        <v>1.6462427027027</v>
      </c>
      <c r="L44" s="1">
        <v>1.6405177837837801</v>
      </c>
      <c r="M44" s="1">
        <v>1.6887460892588499</v>
      </c>
      <c r="N44" s="1">
        <v>1.63084394226431</v>
      </c>
    </row>
    <row r="45" spans="1:14" x14ac:dyDescent="0.2">
      <c r="A45" t="s">
        <v>1047</v>
      </c>
      <c r="B45" s="1">
        <v>3.08</v>
      </c>
      <c r="C45" s="1">
        <v>3.2054015945945902</v>
      </c>
      <c r="D45" s="1">
        <v>3.17251678378378</v>
      </c>
      <c r="E45" s="1">
        <v>3.1498950270270201</v>
      </c>
      <c r="F45" s="1">
        <v>3.1456849729729699</v>
      </c>
      <c r="G45" s="1">
        <v>3.1340124324324301</v>
      </c>
      <c r="H45" s="1">
        <v>3.12330235135135</v>
      </c>
      <c r="I45" s="1">
        <v>3.1134298918918901</v>
      </c>
      <c r="J45" s="1">
        <v>3.1042984054053999</v>
      </c>
      <c r="K45" s="1">
        <v>3.0879276756756702</v>
      </c>
      <c r="L45" s="1">
        <v>3.06108072972973</v>
      </c>
      <c r="M45" s="1">
        <v>3.2468492020300301</v>
      </c>
      <c r="N45" s="1">
        <v>3.0675216204981499</v>
      </c>
    </row>
    <row r="46" spans="1:14" x14ac:dyDescent="0.2">
      <c r="A46" t="s">
        <v>1048</v>
      </c>
      <c r="B46" s="1">
        <v>2.06</v>
      </c>
      <c r="C46" s="1">
        <v>2.0345658918918899</v>
      </c>
      <c r="D46" s="1">
        <v>2.0519175405405399</v>
      </c>
      <c r="E46" s="1">
        <v>2.0641687027027</v>
      </c>
      <c r="F46" s="1">
        <v>2.06648086486486</v>
      </c>
      <c r="G46" s="1">
        <v>2.0729277567567501</v>
      </c>
      <c r="H46" s="1">
        <v>2.0789055135135102</v>
      </c>
      <c r="I46" s="1">
        <v>2.0844670540540502</v>
      </c>
      <c r="J46" s="1">
        <v>2.0896541081081002</v>
      </c>
      <c r="K46" s="1">
        <v>2.0990577837837798</v>
      </c>
      <c r="L46" s="1">
        <v>2.11475902702702</v>
      </c>
      <c r="M46" s="1">
        <v>2.0134694143237599</v>
      </c>
      <c r="N46" s="1">
        <v>2.0925804523007501</v>
      </c>
    </row>
    <row r="47" spans="1:14" x14ac:dyDescent="0.2">
      <c r="A47" t="s">
        <v>1049</v>
      </c>
      <c r="B47" s="1">
        <v>3.8</v>
      </c>
      <c r="C47" s="1">
        <v>3.8455873783783701</v>
      </c>
      <c r="D47" s="1">
        <v>3.8674473513513501</v>
      </c>
      <c r="E47" s="1">
        <v>3.8819944594594502</v>
      </c>
      <c r="F47" s="1">
        <v>3.8846625675675601</v>
      </c>
      <c r="G47" s="1">
        <v>3.8919803783783702</v>
      </c>
      <c r="H47" s="1">
        <v>3.8986098648648602</v>
      </c>
      <c r="I47" s="1">
        <v>3.9046444864864802</v>
      </c>
      <c r="J47" s="1">
        <v>3.91016389189189</v>
      </c>
      <c r="K47" s="1">
        <v>3.91991408108108</v>
      </c>
      <c r="L47" s="1">
        <v>3.9355158108108101</v>
      </c>
      <c r="M47" s="1">
        <v>3.8168039933013098</v>
      </c>
      <c r="N47" s="1">
        <v>3.9390164668551599</v>
      </c>
    </row>
    <row r="48" spans="1:14" x14ac:dyDescent="0.2">
      <c r="A48" t="s">
        <v>1050</v>
      </c>
      <c r="B48" s="1">
        <v>1.52</v>
      </c>
      <c r="C48" s="1">
        <v>1.5282414054054001</v>
      </c>
      <c r="D48" s="1">
        <v>1.5334940270270201</v>
      </c>
      <c r="E48" s="1">
        <v>1.5374088108108099</v>
      </c>
      <c r="F48" s="1">
        <v>1.5381664054054001</v>
      </c>
      <c r="G48" s="1">
        <v>1.5403089189189101</v>
      </c>
      <c r="H48" s="1">
        <v>1.5423358918918899</v>
      </c>
      <c r="I48" s="1">
        <v>1.54425386486486</v>
      </c>
      <c r="J48" s="1">
        <v>1.54607156756756</v>
      </c>
      <c r="K48" s="1">
        <v>1.54943616216216</v>
      </c>
      <c r="L48" s="1">
        <v>1.55524572972972</v>
      </c>
      <c r="M48" s="1">
        <v>1.52239212344355</v>
      </c>
      <c r="N48" s="1">
        <v>1.55172055446741</v>
      </c>
    </row>
    <row r="49" spans="1:14" x14ac:dyDescent="0.2">
      <c r="A49" t="s">
        <v>1051</v>
      </c>
      <c r="B49" s="1">
        <v>1.57</v>
      </c>
      <c r="C49" s="1">
        <v>1.5947044864864801</v>
      </c>
      <c r="D49" s="1">
        <v>1.6019111081080999</v>
      </c>
      <c r="E49" s="1">
        <v>1.60707456756756</v>
      </c>
      <c r="F49" s="1">
        <v>1.6080553243243201</v>
      </c>
      <c r="G49" s="1">
        <v>1.61080394594594</v>
      </c>
      <c r="H49" s="1">
        <v>1.6133649999999999</v>
      </c>
      <c r="I49" s="1">
        <v>1.6157586756756701</v>
      </c>
      <c r="J49" s="1">
        <v>1.6180027027027</v>
      </c>
      <c r="K49" s="1">
        <v>1.6220932702702699</v>
      </c>
      <c r="L49" s="1">
        <v>1.62898567567567</v>
      </c>
      <c r="M49" s="1">
        <v>1.5861083836519001</v>
      </c>
      <c r="N49" s="1">
        <v>1.62894024199341</v>
      </c>
    </row>
    <row r="50" spans="1:14" x14ac:dyDescent="0.2">
      <c r="A50" t="s">
        <v>1052</v>
      </c>
      <c r="B50" s="1">
        <v>6.13</v>
      </c>
      <c r="C50" s="1">
        <v>6.1479873243243199</v>
      </c>
      <c r="D50" s="1">
        <v>6.1524251621621602</v>
      </c>
      <c r="E50" s="1">
        <v>6.1556775405405402</v>
      </c>
      <c r="F50" s="1">
        <v>6.1563018108108096</v>
      </c>
      <c r="G50" s="1">
        <v>6.15806005405405</v>
      </c>
      <c r="H50" s="1">
        <v>6.1597166486486401</v>
      </c>
      <c r="I50" s="1">
        <v>6.1612798648648601</v>
      </c>
      <c r="J50" s="1">
        <v>6.16275224324324</v>
      </c>
      <c r="K50" s="1">
        <v>6.1654717027026997</v>
      </c>
      <c r="L50" s="1">
        <v>6.1701324054053996</v>
      </c>
      <c r="M50" s="1">
        <v>6.1428098226566297</v>
      </c>
      <c r="N50" s="1">
        <v>6.2026331864802398</v>
      </c>
    </row>
    <row r="51" spans="1:14" x14ac:dyDescent="0.2">
      <c r="A51" t="s">
        <v>1053</v>
      </c>
      <c r="B51" s="1">
        <v>6.99</v>
      </c>
      <c r="C51" s="1">
        <v>7.0398647837837798</v>
      </c>
      <c r="D51" s="1">
        <v>7.0455617567567499</v>
      </c>
      <c r="E51" s="1">
        <v>7.0495898918918902</v>
      </c>
      <c r="F51" s="1">
        <v>7.0503482702702698</v>
      </c>
      <c r="G51" s="1">
        <v>7.05246583783783</v>
      </c>
      <c r="H51" s="1">
        <v>7.0544283783783701</v>
      </c>
      <c r="I51" s="1">
        <v>7.0562516216216196</v>
      </c>
      <c r="J51" s="1">
        <v>7.0579527567567499</v>
      </c>
      <c r="K51" s="1">
        <v>7.0610267837837801</v>
      </c>
      <c r="L51" s="1">
        <v>7.0661425945945897</v>
      </c>
      <c r="M51" s="1">
        <v>7.0329199381566996</v>
      </c>
      <c r="N51" s="1">
        <v>7.0869707283026697</v>
      </c>
    </row>
    <row r="52" spans="1:14" x14ac:dyDescent="0.2">
      <c r="A52" t="s">
        <v>1054</v>
      </c>
      <c r="B52" s="1">
        <v>7.1</v>
      </c>
      <c r="C52" s="1">
        <v>7.1203825675675603</v>
      </c>
      <c r="D52" s="1">
        <v>7.1331953513513504</v>
      </c>
      <c r="E52" s="1">
        <v>7.1421608648648602</v>
      </c>
      <c r="F52" s="1">
        <v>7.1438431621621596</v>
      </c>
      <c r="G52" s="1">
        <v>7.1485250000000002</v>
      </c>
      <c r="H52" s="1">
        <v>7.1528473243243198</v>
      </c>
      <c r="I52" s="1">
        <v>7.1568525135135097</v>
      </c>
      <c r="J52" s="1">
        <v>7.1605732972972902</v>
      </c>
      <c r="K52" s="1">
        <v>7.1672855945945901</v>
      </c>
      <c r="L52" s="1">
        <v>7.1783895675675602</v>
      </c>
      <c r="M52" s="1">
        <v>7.1045329193083804</v>
      </c>
      <c r="N52" s="1">
        <v>7.2156950917026501</v>
      </c>
    </row>
    <row r="53" spans="1:14" x14ac:dyDescent="0.2">
      <c r="A53" t="s">
        <v>1055</v>
      </c>
      <c r="B53" s="1">
        <v>6.29</v>
      </c>
      <c r="C53" s="1">
        <v>6.2944148108108102</v>
      </c>
      <c r="D53" s="1">
        <v>6.3055288108108103</v>
      </c>
      <c r="E53" s="1">
        <v>6.31353589189189</v>
      </c>
      <c r="F53" s="1">
        <v>6.31506078378378</v>
      </c>
      <c r="G53" s="1">
        <v>6.3193388648648599</v>
      </c>
      <c r="H53" s="1">
        <v>6.32333781081081</v>
      </c>
      <c r="I53" s="1">
        <v>6.3270853513513501</v>
      </c>
      <c r="J53" s="1">
        <v>6.3306064054054003</v>
      </c>
      <c r="K53" s="1">
        <v>6.3370455135135098</v>
      </c>
      <c r="L53" s="1">
        <v>6.3479683783783702</v>
      </c>
      <c r="M53" s="1">
        <v>6.2812636850779997</v>
      </c>
      <c r="N53" s="1">
        <v>6.3425396226477098</v>
      </c>
    </row>
    <row r="54" spans="1:14" x14ac:dyDescent="0.2">
      <c r="A54" t="s">
        <v>1056</v>
      </c>
      <c r="B54" s="1">
        <v>5.83</v>
      </c>
      <c r="C54" s="1">
        <v>5.9120377027027002</v>
      </c>
      <c r="D54" s="1">
        <v>5.9175641351351302</v>
      </c>
      <c r="E54" s="1">
        <v>5.9216394324324302</v>
      </c>
      <c r="F54" s="1">
        <v>5.9224245405405398</v>
      </c>
      <c r="G54" s="1">
        <v>5.9246422972972903</v>
      </c>
      <c r="H54" s="1">
        <v>5.9267344864864802</v>
      </c>
      <c r="I54" s="1">
        <v>5.92871256756756</v>
      </c>
      <c r="J54" s="1">
        <v>5.9305848108108101</v>
      </c>
      <c r="K54" s="1">
        <v>5.9340486216216197</v>
      </c>
      <c r="L54" s="1">
        <v>5.9400306486486398</v>
      </c>
      <c r="M54" s="1">
        <v>5.9053764789900702</v>
      </c>
      <c r="N54" s="1">
        <v>5.9941518434985301</v>
      </c>
    </row>
    <row r="55" spans="1:14" x14ac:dyDescent="0.2">
      <c r="A55" t="s">
        <v>1057</v>
      </c>
      <c r="B55" s="1">
        <v>4.57</v>
      </c>
      <c r="C55" s="1">
        <v>4.5591209459459403</v>
      </c>
      <c r="D55" s="1">
        <v>4.56783872972973</v>
      </c>
      <c r="E55" s="1">
        <v>4.5738872432432398</v>
      </c>
      <c r="F55" s="1">
        <v>4.5750184054053999</v>
      </c>
      <c r="G55" s="1">
        <v>4.5781617567567503</v>
      </c>
      <c r="H55" s="1">
        <v>4.5810549729729697</v>
      </c>
      <c r="I55" s="1">
        <v>4.5837327027026999</v>
      </c>
      <c r="J55" s="1">
        <v>4.5862176756756696</v>
      </c>
      <c r="K55" s="1">
        <v>4.59069154054054</v>
      </c>
      <c r="L55" s="1">
        <v>4.59809432432432</v>
      </c>
      <c r="M55" s="1">
        <v>4.54827719884024</v>
      </c>
      <c r="N55" s="1">
        <v>4.60788853255597</v>
      </c>
    </row>
    <row r="56" spans="1:14" x14ac:dyDescent="0.2">
      <c r="A56" t="s">
        <v>1058</v>
      </c>
      <c r="B56" s="1">
        <v>2.72</v>
      </c>
      <c r="C56" s="1">
        <v>2.7626710270270198</v>
      </c>
      <c r="D56" s="1">
        <v>2.7698983783783699</v>
      </c>
      <c r="E56" s="1">
        <v>2.7750762432432401</v>
      </c>
      <c r="F56" s="1">
        <v>2.7760607027026998</v>
      </c>
      <c r="G56" s="1">
        <v>2.77881597297297</v>
      </c>
      <c r="H56" s="1">
        <v>2.78138213513513</v>
      </c>
      <c r="I56" s="1">
        <v>2.7837769189189099</v>
      </c>
      <c r="J56" s="1">
        <v>2.7860222432432402</v>
      </c>
      <c r="K56" s="1">
        <v>2.79010167567567</v>
      </c>
      <c r="L56" s="1">
        <v>2.7969442972972902</v>
      </c>
      <c r="M56" s="1">
        <v>2.7540817189315199</v>
      </c>
      <c r="N56" s="1">
        <v>2.81398841085297</v>
      </c>
    </row>
    <row r="57" spans="1:14" x14ac:dyDescent="0.2">
      <c r="A57" t="s">
        <v>1059</v>
      </c>
      <c r="B57" s="1">
        <v>1.95</v>
      </c>
      <c r="C57" s="1">
        <v>1.9512304054053999</v>
      </c>
      <c r="D57" s="1">
        <v>1.9579397297297201</v>
      </c>
      <c r="E57" s="1">
        <v>1.96292154054054</v>
      </c>
      <c r="F57" s="1">
        <v>1.9638825945945899</v>
      </c>
      <c r="G57" s="1">
        <v>1.96660905405405</v>
      </c>
      <c r="H57" s="1">
        <v>1.9691867027026999</v>
      </c>
      <c r="I57" s="1">
        <v>1.9716351891891799</v>
      </c>
      <c r="J57" s="1">
        <v>1.97395959459459</v>
      </c>
      <c r="K57" s="1">
        <v>1.9782823513513501</v>
      </c>
      <c r="L57" s="1">
        <v>1.9858175135135101</v>
      </c>
      <c r="M57" s="1">
        <v>1.9434990152085601</v>
      </c>
      <c r="N57" s="1">
        <v>1.9755691157989099</v>
      </c>
    </row>
    <row r="58" spans="1:14" x14ac:dyDescent="0.2">
      <c r="A58" t="s">
        <v>1060</v>
      </c>
      <c r="B58" s="1">
        <v>2.27</v>
      </c>
      <c r="C58" s="1">
        <v>2.30191137837837</v>
      </c>
      <c r="D58" s="1">
        <v>2.3198956756756699</v>
      </c>
      <c r="E58" s="1">
        <v>2.3327344324324302</v>
      </c>
      <c r="F58" s="1">
        <v>2.3351676756756699</v>
      </c>
      <c r="G58" s="1">
        <v>2.3419729999999999</v>
      </c>
      <c r="H58" s="1">
        <v>2.3483093783783699</v>
      </c>
      <c r="I58" s="1">
        <v>2.3542208108108098</v>
      </c>
      <c r="J58" s="1">
        <v>2.35974975675675</v>
      </c>
      <c r="K58" s="1">
        <v>2.3698111351351301</v>
      </c>
      <c r="L58" s="1">
        <v>2.38669478378378</v>
      </c>
      <c r="M58" s="1">
        <v>2.2802235853874002</v>
      </c>
      <c r="N58" s="1">
        <v>2.3764499387681601</v>
      </c>
    </row>
    <row r="59" spans="1:14" x14ac:dyDescent="0.2">
      <c r="A59" t="s">
        <v>1061</v>
      </c>
      <c r="B59" s="1">
        <v>0.7</v>
      </c>
      <c r="C59" s="1">
        <v>0.72292864864864803</v>
      </c>
      <c r="D59" s="1">
        <v>0.73161837837837795</v>
      </c>
      <c r="E59" s="1">
        <v>0.73774932432432405</v>
      </c>
      <c r="F59" s="1">
        <v>0.73890270270270197</v>
      </c>
      <c r="G59" s="1">
        <v>0.74212264864864796</v>
      </c>
      <c r="H59" s="1">
        <v>0.74510275675675597</v>
      </c>
      <c r="I59" s="1">
        <v>0.74786948648648599</v>
      </c>
      <c r="J59" s="1">
        <v>0.75044802702702695</v>
      </c>
      <c r="K59" s="1">
        <v>0.75510216216216197</v>
      </c>
      <c r="L59" s="1">
        <v>0.76282691891891796</v>
      </c>
      <c r="M59" s="1">
        <v>0.71231293830495701</v>
      </c>
      <c r="N59" s="1">
        <v>0.76767126375369998</v>
      </c>
    </row>
    <row r="60" spans="1:14" x14ac:dyDescent="0.2">
      <c r="A60" t="s">
        <v>1062</v>
      </c>
      <c r="B60" s="1">
        <v>1.53</v>
      </c>
      <c r="C60" s="1">
        <v>1.5462297297297201</v>
      </c>
      <c r="D60" s="1">
        <v>1.5525931351351301</v>
      </c>
      <c r="E60" s="1">
        <v>1.5571747837837799</v>
      </c>
      <c r="F60" s="1">
        <v>1.55804543243243</v>
      </c>
      <c r="G60" s="1">
        <v>1.56049018918918</v>
      </c>
      <c r="H60" s="1">
        <v>1.56277156756756</v>
      </c>
      <c r="I60" s="1">
        <v>1.5649072972972899</v>
      </c>
      <c r="J60" s="1">
        <v>1.5669083783783699</v>
      </c>
      <c r="K60" s="1">
        <v>1.5705617027026999</v>
      </c>
      <c r="L60" s="1">
        <v>1.5767154594594499</v>
      </c>
      <c r="M60" s="1">
        <v>1.5387057445646699</v>
      </c>
      <c r="N60" s="1">
        <v>1.5901054866536</v>
      </c>
    </row>
    <row r="61" spans="1:14" x14ac:dyDescent="0.2">
      <c r="A61" t="s">
        <v>1063</v>
      </c>
      <c r="B61" s="1">
        <v>5.28</v>
      </c>
      <c r="C61" s="1">
        <v>5.2848787027027004</v>
      </c>
      <c r="D61" s="1">
        <v>5.2889737837837796</v>
      </c>
      <c r="E61" s="1">
        <v>5.29197802702702</v>
      </c>
      <c r="F61" s="1">
        <v>5.2925553243243204</v>
      </c>
      <c r="G61" s="1">
        <v>5.2941912162162099</v>
      </c>
      <c r="H61" s="1">
        <v>5.2957386486486397</v>
      </c>
      <c r="I61" s="1">
        <v>5.2971977027027002</v>
      </c>
      <c r="J61" s="1">
        <v>5.2985837567567504</v>
      </c>
      <c r="K61" s="1">
        <v>5.3011386486486396</v>
      </c>
      <c r="L61" s="1">
        <v>5.30555237837837</v>
      </c>
      <c r="M61" s="1">
        <v>5.2801829202466699</v>
      </c>
      <c r="N61" s="1">
        <v>5.3052961972123898</v>
      </c>
    </row>
    <row r="62" spans="1:14" x14ac:dyDescent="0.2">
      <c r="A62" t="s">
        <v>1064</v>
      </c>
      <c r="B62" s="1">
        <v>2.13</v>
      </c>
      <c r="C62" s="1">
        <v>2.1539485945945902</v>
      </c>
      <c r="D62" s="1">
        <v>2.1592283513513499</v>
      </c>
      <c r="E62" s="1">
        <v>2.1630275675675601</v>
      </c>
      <c r="F62" s="1">
        <v>2.1637485675675601</v>
      </c>
      <c r="G62" s="1">
        <v>2.1657775675675599</v>
      </c>
      <c r="H62" s="1">
        <v>2.1676699189189099</v>
      </c>
      <c r="I62" s="1">
        <v>2.16944035135135</v>
      </c>
      <c r="J62" s="1">
        <v>2.1710971351351298</v>
      </c>
      <c r="K62" s="1">
        <v>2.1741237837837799</v>
      </c>
      <c r="L62" s="1">
        <v>2.1792142972972899</v>
      </c>
      <c r="M62" s="1">
        <v>2.1477056589318102</v>
      </c>
      <c r="N62" s="1">
        <v>2.1907140932375402</v>
      </c>
    </row>
    <row r="63" spans="1:14" x14ac:dyDescent="0.2">
      <c r="A63" t="s">
        <v>1065</v>
      </c>
      <c r="B63" s="1">
        <v>5.39</v>
      </c>
      <c r="C63" s="1">
        <v>5.4888341891891796</v>
      </c>
      <c r="D63" s="1">
        <v>5.4995937297297299</v>
      </c>
      <c r="E63" s="1">
        <v>5.5071725675675598</v>
      </c>
      <c r="F63" s="1">
        <v>5.5085985945945897</v>
      </c>
      <c r="G63" s="1">
        <v>5.5125696486486397</v>
      </c>
      <c r="H63" s="1">
        <v>5.5162392162162099</v>
      </c>
      <c r="I63" s="1">
        <v>5.5196439459459397</v>
      </c>
      <c r="J63" s="1">
        <v>5.5228081081080997</v>
      </c>
      <c r="K63" s="1">
        <v>5.5285105675675599</v>
      </c>
      <c r="L63" s="1">
        <v>5.5379085405405402</v>
      </c>
      <c r="M63" s="1">
        <v>5.4757494101505104</v>
      </c>
      <c r="N63" s="1">
        <v>5.5668243840087204</v>
      </c>
    </row>
    <row r="64" spans="1:14" x14ac:dyDescent="0.2">
      <c r="A64" t="s">
        <v>1066</v>
      </c>
      <c r="B64" s="1">
        <v>8.89</v>
      </c>
      <c r="C64" s="1">
        <v>8.95046794594594</v>
      </c>
      <c r="D64" s="1">
        <v>8.9608335675675601</v>
      </c>
      <c r="E64" s="1">
        <v>8.9680702162162103</v>
      </c>
      <c r="F64" s="1">
        <v>8.9694260540540505</v>
      </c>
      <c r="G64" s="1">
        <v>8.9732056216216201</v>
      </c>
      <c r="H64" s="1">
        <v>8.97669732432432</v>
      </c>
      <c r="I64" s="1">
        <v>8.97993462162162</v>
      </c>
      <c r="J64" s="1">
        <v>8.9829487027027</v>
      </c>
      <c r="K64" s="1">
        <v>8.9883955945945893</v>
      </c>
      <c r="L64" s="1">
        <v>8.9974671081081095</v>
      </c>
      <c r="M64" s="1">
        <v>8.9372810997348395</v>
      </c>
      <c r="N64" s="1">
        <v>9.0148840530791308</v>
      </c>
    </row>
    <row r="65" spans="1:14" x14ac:dyDescent="0.2">
      <c r="A65" t="s">
        <v>1067</v>
      </c>
      <c r="B65" s="1">
        <v>9.01</v>
      </c>
      <c r="C65" s="1">
        <v>9.0339291621621598</v>
      </c>
      <c r="D65" s="1">
        <v>9.0501283243243194</v>
      </c>
      <c r="E65" s="1">
        <v>9.0615015945945903</v>
      </c>
      <c r="F65" s="1">
        <v>9.0636403243243198</v>
      </c>
      <c r="G65" s="1">
        <v>9.0696034324324302</v>
      </c>
      <c r="H65" s="1">
        <v>9.0751212702702695</v>
      </c>
      <c r="I65" s="1">
        <v>9.0802462162162101</v>
      </c>
      <c r="J65" s="1">
        <v>9.08502291891892</v>
      </c>
      <c r="K65" s="1">
        <v>9.0936700810810809</v>
      </c>
      <c r="L65" s="1">
        <v>9.1080955945945892</v>
      </c>
      <c r="M65" s="1">
        <v>9.0136473054503501</v>
      </c>
      <c r="N65" s="1">
        <v>9.1401138473868908</v>
      </c>
    </row>
    <row r="66" spans="1:14" x14ac:dyDescent="0.2">
      <c r="A66" t="s">
        <v>1068</v>
      </c>
      <c r="B66" s="1">
        <v>8.1300000000000008</v>
      </c>
      <c r="C66" s="1">
        <v>8.1660037837837791</v>
      </c>
      <c r="D66" s="1">
        <v>8.1780167297297197</v>
      </c>
      <c r="E66" s="1">
        <v>8.1866494864864805</v>
      </c>
      <c r="F66" s="1">
        <v>8.1882918378378307</v>
      </c>
      <c r="G66" s="1">
        <v>8.1928991891891894</v>
      </c>
      <c r="H66" s="1">
        <v>8.1972032972972908</v>
      </c>
      <c r="I66" s="1">
        <v>8.2012360810810794</v>
      </c>
      <c r="J66" s="1">
        <v>8.2050222702702698</v>
      </c>
      <c r="K66" s="1">
        <v>8.2119496216216206</v>
      </c>
      <c r="L66" s="1">
        <v>8.2237095945945899</v>
      </c>
      <c r="M66" s="1">
        <v>8.1513912910421293</v>
      </c>
      <c r="N66" s="1">
        <v>8.2154100135386905</v>
      </c>
    </row>
    <row r="67" spans="1:14" x14ac:dyDescent="0.2">
      <c r="A67" t="s">
        <v>1069</v>
      </c>
      <c r="B67" s="1">
        <v>6.4</v>
      </c>
      <c r="C67" s="1">
        <v>6.6753732702702697</v>
      </c>
      <c r="D67" s="1">
        <v>6.6946907297297296</v>
      </c>
      <c r="E67" s="1">
        <v>6.7088211081080997</v>
      </c>
      <c r="F67" s="1">
        <v>6.7115329459459403</v>
      </c>
      <c r="G67" s="1">
        <v>6.71917937837837</v>
      </c>
      <c r="H67" s="1">
        <v>6.7263766486486496</v>
      </c>
      <c r="I67" s="1">
        <v>6.7331659459459399</v>
      </c>
      <c r="J67" s="1">
        <v>6.7395827297297197</v>
      </c>
      <c r="K67" s="1">
        <v>6.7514277837837797</v>
      </c>
      <c r="L67" s="1">
        <v>6.7718448648648604</v>
      </c>
      <c r="M67" s="1">
        <v>6.6518304668117301</v>
      </c>
      <c r="N67" s="1">
        <v>6.8754071711362803</v>
      </c>
    </row>
    <row r="68" spans="1:14" x14ac:dyDescent="0.2">
      <c r="A68" t="s">
        <v>1070</v>
      </c>
      <c r="B68" s="1">
        <v>6.77</v>
      </c>
      <c r="C68" s="1">
        <v>6.7792945675675602</v>
      </c>
      <c r="D68" s="1">
        <v>6.7837088108108103</v>
      </c>
      <c r="E68" s="1">
        <v>6.78678781081081</v>
      </c>
      <c r="F68" s="1">
        <v>6.7873651081080997</v>
      </c>
      <c r="G68" s="1">
        <v>6.7889747837837797</v>
      </c>
      <c r="H68" s="1">
        <v>6.7904662432432401</v>
      </c>
      <c r="I68" s="1">
        <v>6.7918514864864798</v>
      </c>
      <c r="J68" s="1">
        <v>6.7931481621621597</v>
      </c>
      <c r="K68" s="1">
        <v>6.7955024324324302</v>
      </c>
      <c r="L68" s="1">
        <v>6.7994776486486401</v>
      </c>
      <c r="M68" s="1">
        <v>6.7735608429996299</v>
      </c>
      <c r="N68" s="1">
        <v>6.7988326692927998</v>
      </c>
    </row>
    <row r="69" spans="1:14" x14ac:dyDescent="0.2">
      <c r="A69" t="s">
        <v>1071</v>
      </c>
      <c r="B69" s="1">
        <v>0.56000000000000005</v>
      </c>
      <c r="C69" s="1">
        <v>0.60325094594594597</v>
      </c>
      <c r="D69" s="1">
        <v>0.62137772972972904</v>
      </c>
      <c r="E69" s="1">
        <v>0.63359172972972899</v>
      </c>
      <c r="F69" s="1">
        <v>0.63584072972972905</v>
      </c>
      <c r="G69" s="1">
        <v>0.64202872972972902</v>
      </c>
      <c r="H69" s="1">
        <v>0.64764554054054002</v>
      </c>
      <c r="I69" s="1">
        <v>0.65277118918918897</v>
      </c>
      <c r="J69" s="1">
        <v>0.65746240540540501</v>
      </c>
      <c r="K69" s="1">
        <v>0.66574713513513495</v>
      </c>
      <c r="L69" s="1">
        <v>0.67894105405405403</v>
      </c>
      <c r="M69" s="1">
        <v>0.57984715721726598</v>
      </c>
      <c r="N69" s="1">
        <v>0.70533866400086698</v>
      </c>
    </row>
    <row r="70" spans="1:14" x14ac:dyDescent="0.2">
      <c r="A70" t="s">
        <v>1072</v>
      </c>
      <c r="B70" s="1">
        <v>1</v>
      </c>
      <c r="C70" s="1">
        <v>1.0068569729729699</v>
      </c>
      <c r="D70" s="1">
        <v>1.01243797297297</v>
      </c>
      <c r="E70" s="1">
        <v>1.0163818648648599</v>
      </c>
      <c r="F70" s="1">
        <v>1.01712813513513</v>
      </c>
      <c r="G70" s="1">
        <v>1.0192057567567501</v>
      </c>
      <c r="H70" s="1">
        <v>1.02113683783783</v>
      </c>
      <c r="I70" s="1">
        <v>1.02293737837837</v>
      </c>
      <c r="J70" s="1">
        <v>1.0246196486486401</v>
      </c>
      <c r="K70" s="1">
        <v>1.02768129729729</v>
      </c>
      <c r="L70" s="1">
        <v>1.0328402972972901</v>
      </c>
      <c r="M70" s="1">
        <v>1.00005595968842</v>
      </c>
      <c r="N70" s="1">
        <v>1.02769989122215</v>
      </c>
    </row>
    <row r="71" spans="1:14" x14ac:dyDescent="0.2">
      <c r="A71" t="s">
        <v>1073</v>
      </c>
      <c r="B71" s="1">
        <v>0.68</v>
      </c>
      <c r="C71" s="1">
        <v>0.68758954054054</v>
      </c>
      <c r="D71" s="1">
        <v>0.69240691891891903</v>
      </c>
      <c r="E71" s="1">
        <v>0.69594105405405404</v>
      </c>
      <c r="F71" s="1">
        <v>0.69661716216216196</v>
      </c>
      <c r="G71" s="1">
        <v>0.69852683783783698</v>
      </c>
      <c r="H71" s="1">
        <v>0.70031502702702697</v>
      </c>
      <c r="I71" s="1">
        <v>0.70199810810810803</v>
      </c>
      <c r="J71" s="1">
        <v>0.703580351351351</v>
      </c>
      <c r="K71" s="1">
        <v>0.70647678378378298</v>
      </c>
      <c r="L71" s="1">
        <v>0.71137121621621602</v>
      </c>
      <c r="M71" s="1">
        <v>0.68170957668010701</v>
      </c>
      <c r="N71" s="1">
        <v>0.72340155824621699</v>
      </c>
    </row>
    <row r="72" spans="1:14" x14ac:dyDescent="0.2">
      <c r="A72" t="s">
        <v>1074</v>
      </c>
      <c r="B72" s="1">
        <v>0.61</v>
      </c>
      <c r="C72" s="1">
        <v>0.60348235135135098</v>
      </c>
      <c r="D72" s="1">
        <v>0.60605356756756701</v>
      </c>
      <c r="E72" s="1">
        <v>0.60786937837837796</v>
      </c>
      <c r="F72" s="1">
        <v>0.60821327027026995</v>
      </c>
      <c r="G72" s="1">
        <v>0.60916940540540498</v>
      </c>
      <c r="H72" s="1">
        <v>0.61005991891891798</v>
      </c>
      <c r="I72" s="1">
        <v>0.61088689189189105</v>
      </c>
      <c r="J72" s="1">
        <v>0.61166151351351306</v>
      </c>
      <c r="K72" s="1">
        <v>0.61306732432432398</v>
      </c>
      <c r="L72" s="1">
        <v>0.61543459459459404</v>
      </c>
      <c r="M72" s="1">
        <v>0.60036169531884398</v>
      </c>
      <c r="N72" s="1">
        <v>0.61206788060308104</v>
      </c>
    </row>
    <row r="73" spans="1:14" x14ac:dyDescent="0.2">
      <c r="A73" t="s">
        <v>1075</v>
      </c>
      <c r="B73" s="1">
        <v>3.77</v>
      </c>
      <c r="C73" s="1">
        <v>3.7880030810810799</v>
      </c>
      <c r="D73" s="1">
        <v>3.8284269459459401</v>
      </c>
      <c r="E73" s="1">
        <v>3.8568704864864798</v>
      </c>
      <c r="F73" s="1">
        <v>3.8622207567567499</v>
      </c>
      <c r="G73" s="1">
        <v>3.8771328108108101</v>
      </c>
      <c r="H73" s="1">
        <v>3.8909274594594501</v>
      </c>
      <c r="I73" s="1">
        <v>3.9037299999999902</v>
      </c>
      <c r="J73" s="1">
        <v>3.9156430810810798</v>
      </c>
      <c r="K73" s="1">
        <v>3.9371697567567501</v>
      </c>
      <c r="L73" s="1">
        <v>3.9729097837837801</v>
      </c>
      <c r="M73" s="1">
        <v>3.7386762496855002</v>
      </c>
      <c r="N73" s="1">
        <v>3.9737101300183699</v>
      </c>
    </row>
    <row r="74" spans="1:14" x14ac:dyDescent="0.2">
      <c r="A74" t="s">
        <v>1076</v>
      </c>
      <c r="B74" s="1">
        <v>1.1399999999999999</v>
      </c>
      <c r="C74" s="1">
        <v>1.16124551351351</v>
      </c>
      <c r="D74" s="1">
        <v>1.1661265405405401</v>
      </c>
      <c r="E74" s="1">
        <v>1.1695850000000001</v>
      </c>
      <c r="F74" s="1">
        <v>1.1702399999999999</v>
      </c>
      <c r="G74" s="1">
        <v>1.1720652702702701</v>
      </c>
      <c r="H74" s="1">
        <v>1.173762</v>
      </c>
      <c r="I74" s="1">
        <v>1.1753434594594501</v>
      </c>
      <c r="J74" s="1">
        <v>1.1768199189189099</v>
      </c>
      <c r="K74" s="1">
        <v>1.1795056756756701</v>
      </c>
      <c r="L74" s="1">
        <v>1.1840142432432399</v>
      </c>
      <c r="M74" s="1">
        <v>1.15533285434896</v>
      </c>
      <c r="N74" s="1">
        <v>1.1918441832620601</v>
      </c>
    </row>
    <row r="75" spans="1:14" x14ac:dyDescent="0.2">
      <c r="A75" t="s">
        <v>1077</v>
      </c>
      <c r="B75" s="1">
        <v>0.39</v>
      </c>
      <c r="C75" s="1">
        <v>0.403034243243243</v>
      </c>
      <c r="D75" s="1">
        <v>0.41177278378378301</v>
      </c>
      <c r="E75" s="1">
        <v>0.41778872972972902</v>
      </c>
      <c r="F75" s="1">
        <v>0.41890786486486398</v>
      </c>
      <c r="G75" s="1">
        <v>0.42200997297297299</v>
      </c>
      <c r="H75" s="1">
        <v>0.42485486486486401</v>
      </c>
      <c r="I75" s="1">
        <v>0.42747299999999899</v>
      </c>
      <c r="J75" s="1">
        <v>0.429892567567567</v>
      </c>
      <c r="K75" s="1">
        <v>0.43422137837837799</v>
      </c>
      <c r="L75" s="1">
        <v>0.44128359459459399</v>
      </c>
      <c r="M75" s="1">
        <v>0.39204368121483102</v>
      </c>
      <c r="N75" s="1">
        <v>0.45721941048680398</v>
      </c>
    </row>
    <row r="76" spans="1:14" x14ac:dyDescent="0.2">
      <c r="A76" t="s">
        <v>1078</v>
      </c>
      <c r="B76" s="1">
        <v>1.06</v>
      </c>
      <c r="C76" s="1">
        <v>1.0820837297297199</v>
      </c>
      <c r="D76" s="1">
        <v>1.10540067567567</v>
      </c>
      <c r="E76" s="1">
        <v>1.12198167567567</v>
      </c>
      <c r="F76" s="1">
        <v>1.1251167837837801</v>
      </c>
      <c r="G76" s="1">
        <v>1.13388156756756</v>
      </c>
      <c r="H76" s="1">
        <v>1.1420231621621599</v>
      </c>
      <c r="I76" s="1">
        <v>1.1496042162162099</v>
      </c>
      <c r="J76" s="1">
        <v>1.1566841081081001</v>
      </c>
      <c r="K76" s="1">
        <v>1.1695270810810801</v>
      </c>
      <c r="L76" s="1">
        <v>1.1909634054053999</v>
      </c>
      <c r="M76" s="1">
        <v>1.0540490412715999</v>
      </c>
      <c r="N76" s="1">
        <v>1.18254715700373</v>
      </c>
    </row>
    <row r="77" spans="1:14" x14ac:dyDescent="0.2">
      <c r="A77" t="s">
        <v>1079</v>
      </c>
      <c r="B77" s="1">
        <v>0.99</v>
      </c>
      <c r="C77" s="1">
        <v>1.0109552162162101</v>
      </c>
      <c r="D77" s="1">
        <v>1.0148156486486399</v>
      </c>
      <c r="E77" s="1">
        <v>1.01756635135135</v>
      </c>
      <c r="F77" s="1">
        <v>1.01808962162162</v>
      </c>
      <c r="G77" s="1">
        <v>1.01954797297297</v>
      </c>
      <c r="H77" s="1">
        <v>1.02090678378378</v>
      </c>
      <c r="I77" s="1">
        <v>1.0221767837837801</v>
      </c>
      <c r="J77" s="1">
        <v>1.0233645135135101</v>
      </c>
      <c r="K77" s="1">
        <v>1.02552981081081</v>
      </c>
      <c r="L77" s="1">
        <v>1.0291756486486401</v>
      </c>
      <c r="M77" s="1">
        <v>1.0063234976203399</v>
      </c>
      <c r="N77" s="1">
        <v>1.03716253812144</v>
      </c>
    </row>
    <row r="78" spans="1:14" x14ac:dyDescent="0.2">
      <c r="A78" t="s">
        <v>1080</v>
      </c>
      <c r="B78" s="1">
        <v>1.63</v>
      </c>
      <c r="C78" s="1">
        <v>1.60279197297297</v>
      </c>
      <c r="D78" s="1">
        <v>1.6462138378378299</v>
      </c>
      <c r="E78" s="1">
        <v>1.67554681081081</v>
      </c>
      <c r="F78" s="1">
        <v>1.68096205405405</v>
      </c>
      <c r="G78" s="1">
        <v>1.69589856756756</v>
      </c>
      <c r="H78" s="1">
        <v>1.70951867567567</v>
      </c>
      <c r="I78" s="1">
        <v>1.72199375675675</v>
      </c>
      <c r="J78" s="1">
        <v>1.73347256756756</v>
      </c>
      <c r="K78" s="1">
        <v>1.7538977837837799</v>
      </c>
      <c r="L78" s="1">
        <v>1.7869838918918901</v>
      </c>
      <c r="M78" s="1">
        <v>1.5465591557816101</v>
      </c>
      <c r="N78" s="1">
        <v>1.78473833035299</v>
      </c>
    </row>
    <row r="79" spans="1:14" x14ac:dyDescent="0.2">
      <c r="A79" t="s">
        <v>1081</v>
      </c>
      <c r="B79" s="1">
        <v>1.36</v>
      </c>
      <c r="C79" s="1">
        <v>1.37249045945945</v>
      </c>
      <c r="D79" s="1">
        <v>1.3828397027027</v>
      </c>
      <c r="E79" s="1">
        <v>1.3900097837837799</v>
      </c>
      <c r="F79" s="1">
        <v>1.3913471081080999</v>
      </c>
      <c r="G79" s="1">
        <v>1.3950612432432401</v>
      </c>
      <c r="H79" s="1">
        <v>1.3984756216216201</v>
      </c>
      <c r="I79" s="1">
        <v>1.40163189189189</v>
      </c>
      <c r="J79" s="1">
        <v>1.4045553243243201</v>
      </c>
      <c r="K79" s="1">
        <v>1.4098111621621601</v>
      </c>
      <c r="L79" s="1">
        <v>1.41841354054054</v>
      </c>
      <c r="M79" s="1">
        <v>1.3596546641835301</v>
      </c>
      <c r="N79" s="1">
        <v>1.43778354400722</v>
      </c>
    </row>
    <row r="80" spans="1:14" x14ac:dyDescent="0.2">
      <c r="A80" t="s">
        <v>1082</v>
      </c>
      <c r="B80" s="1">
        <v>1.31</v>
      </c>
      <c r="C80" s="1">
        <v>1.31110724324324</v>
      </c>
      <c r="D80" s="1">
        <v>1.32157972972972</v>
      </c>
      <c r="E80" s="1">
        <v>1.32919627027027</v>
      </c>
      <c r="F80" s="1">
        <v>1.3306528918918901</v>
      </c>
      <c r="G80" s="1">
        <v>1.3347519999999999</v>
      </c>
      <c r="H80" s="1">
        <v>1.3385927027027</v>
      </c>
      <c r="I80" s="1">
        <v>1.3422023783783701</v>
      </c>
      <c r="J80" s="1">
        <v>1.34559756756756</v>
      </c>
      <c r="K80" s="1">
        <v>1.35182297297297</v>
      </c>
      <c r="L80" s="1">
        <v>1.3624016756756701</v>
      </c>
      <c r="M80" s="1">
        <v>1.29887866564942</v>
      </c>
      <c r="N80" s="1">
        <v>1.3520275757567299</v>
      </c>
    </row>
    <row r="81" spans="1:14" x14ac:dyDescent="0.2">
      <c r="A81" t="s">
        <v>1083</v>
      </c>
      <c r="B81" s="1">
        <v>3.11</v>
      </c>
      <c r="C81" s="1">
        <v>3.1247433513513498</v>
      </c>
      <c r="D81" s="1">
        <v>3.1971333243243198</v>
      </c>
      <c r="E81" s="1">
        <v>3.2456792702702701</v>
      </c>
      <c r="F81" s="1">
        <v>3.2546064594594499</v>
      </c>
      <c r="G81" s="1">
        <v>3.2791636756756701</v>
      </c>
      <c r="H81" s="1">
        <v>3.30146816216216</v>
      </c>
      <c r="I81" s="1">
        <v>3.3218224054054</v>
      </c>
      <c r="J81" s="1">
        <v>3.3404833513513501</v>
      </c>
      <c r="K81" s="1">
        <v>3.3735184324324301</v>
      </c>
      <c r="L81" s="1">
        <v>3.4265162972972898</v>
      </c>
      <c r="M81" s="1">
        <v>3.03030001398557</v>
      </c>
      <c r="N81" s="1">
        <v>3.4898125611531698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6B4C-1BE2-C64C-9BE7-797903B92F45}">
  <dimension ref="A1:AN76"/>
  <sheetViews>
    <sheetView tabSelected="1" topLeftCell="AA1" workbookViewId="0">
      <selection activeCell="AG5" sqref="AG5"/>
    </sheetView>
  </sheetViews>
  <sheetFormatPr baseColWidth="10" defaultRowHeight="16" x14ac:dyDescent="0.2"/>
  <cols>
    <col min="2" max="4" width="12.83203125" bestFit="1" customWidth="1"/>
    <col min="5" max="10" width="17.1640625" bestFit="1" customWidth="1"/>
    <col min="11" max="13" width="21.5" bestFit="1" customWidth="1"/>
    <col min="14" max="16" width="17.1640625" bestFit="1" customWidth="1"/>
    <col min="17" max="19" width="18.6640625" bestFit="1" customWidth="1"/>
    <col min="20" max="22" width="17.1640625" bestFit="1" customWidth="1"/>
    <col min="23" max="25" width="18.6640625" bestFit="1" customWidth="1"/>
    <col min="26" max="34" width="17.1640625" bestFit="1" customWidth="1"/>
    <col min="38" max="40" width="15" bestFit="1" customWidth="1"/>
  </cols>
  <sheetData>
    <row r="1" spans="1:40" x14ac:dyDescent="0.2">
      <c r="A1" t="s">
        <v>0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1104</v>
      </c>
      <c r="H1" t="s">
        <v>1105</v>
      </c>
      <c r="I1" t="s">
        <v>1106</v>
      </c>
      <c r="J1" t="s">
        <v>1107</v>
      </c>
      <c r="K1" t="s">
        <v>1108</v>
      </c>
      <c r="L1" t="s">
        <v>1109</v>
      </c>
      <c r="M1" t="s">
        <v>1110</v>
      </c>
      <c r="N1" t="s">
        <v>1111</v>
      </c>
      <c r="O1" t="s">
        <v>1112</v>
      </c>
      <c r="P1" t="s">
        <v>1113</v>
      </c>
      <c r="Q1" t="s">
        <v>1114</v>
      </c>
      <c r="R1" t="s">
        <v>1115</v>
      </c>
      <c r="S1" t="s">
        <v>1116</v>
      </c>
      <c r="T1" t="s">
        <v>1117</v>
      </c>
      <c r="U1" t="s">
        <v>1118</v>
      </c>
      <c r="V1" t="s">
        <v>1119</v>
      </c>
      <c r="W1" t="s">
        <v>1120</v>
      </c>
      <c r="X1" t="s">
        <v>1121</v>
      </c>
      <c r="Y1" t="s">
        <v>1122</v>
      </c>
      <c r="Z1" t="s">
        <v>1123</v>
      </c>
      <c r="AA1" t="s">
        <v>1124</v>
      </c>
      <c r="AB1" t="s">
        <v>1125</v>
      </c>
      <c r="AC1" t="s">
        <v>1134</v>
      </c>
      <c r="AD1" t="s">
        <v>1135</v>
      </c>
      <c r="AE1" t="s">
        <v>1136</v>
      </c>
      <c r="AF1" t="s">
        <v>1139</v>
      </c>
      <c r="AG1" t="s">
        <v>1138</v>
      </c>
      <c r="AH1" t="s">
        <v>1137</v>
      </c>
      <c r="AI1" t="s">
        <v>1126</v>
      </c>
      <c r="AJ1" t="s">
        <v>1127</v>
      </c>
      <c r="AK1" t="s">
        <v>1128</v>
      </c>
      <c r="AL1" t="s">
        <v>1129</v>
      </c>
      <c r="AM1" t="s">
        <v>1130</v>
      </c>
      <c r="AN1" t="s">
        <v>1131</v>
      </c>
    </row>
    <row r="2" spans="1:40" x14ac:dyDescent="0.2">
      <c r="A2" t="s">
        <v>1005</v>
      </c>
      <c r="B2" s="1">
        <v>5.9710000000000001</v>
      </c>
      <c r="C2" s="1">
        <v>5.9710000000000001</v>
      </c>
      <c r="D2" s="1">
        <v>5.1319999999999997</v>
      </c>
      <c r="E2" s="1">
        <v>6.05812707567567</v>
      </c>
      <c r="F2" s="1">
        <v>6.0616466081081004</v>
      </c>
      <c r="G2" s="1">
        <v>5.2167165729729703</v>
      </c>
      <c r="H2" s="1">
        <v>6.0678131918918901</v>
      </c>
      <c r="I2" s="1">
        <v>6.0714574216216199</v>
      </c>
      <c r="J2" s="1">
        <v>5.1940844837837803</v>
      </c>
      <c r="K2" s="1">
        <v>6.0751807783783702</v>
      </c>
      <c r="L2" s="1">
        <v>6.0789381243243197</v>
      </c>
      <c r="M2" s="1">
        <v>5.1785289216216199</v>
      </c>
      <c r="N2" s="1">
        <v>6.0765086945945903</v>
      </c>
      <c r="O2" s="1">
        <v>6.0800862702702601</v>
      </c>
      <c r="P2" s="1">
        <v>5.1752632837837798</v>
      </c>
      <c r="Q2" s="1">
        <v>6.0808293945945904</v>
      </c>
      <c r="R2" s="1">
        <v>6.0846112378378301</v>
      </c>
      <c r="S2" s="1">
        <v>5.1675520108108097</v>
      </c>
      <c r="T2" s="1">
        <v>6.0848019351351299</v>
      </c>
      <c r="U2" s="1">
        <v>6.0884249702702702</v>
      </c>
      <c r="V2" s="1">
        <v>5.1597577324324302</v>
      </c>
      <c r="W2" s="1">
        <v>6.0884526405405399</v>
      </c>
      <c r="X2" s="1">
        <v>6.09217372972972</v>
      </c>
      <c r="Y2" s="1">
        <v>5.1527724702702598</v>
      </c>
      <c r="Z2" s="1">
        <v>6.0917297459459396</v>
      </c>
      <c r="AA2" s="1">
        <v>6.09538331081081</v>
      </c>
      <c r="AB2" s="1">
        <v>5.14594894594594</v>
      </c>
      <c r="AC2" s="1">
        <v>6.0980436918918901</v>
      </c>
      <c r="AD2" s="1">
        <v>6.1017322378378296</v>
      </c>
      <c r="AE2" s="1">
        <v>5.1338255567567499</v>
      </c>
      <c r="AF2" s="1">
        <v>6.1105907324324296</v>
      </c>
      <c r="AG2" s="1">
        <v>6.1145765108108101</v>
      </c>
      <c r="AH2" s="1">
        <v>5.1146008729729697</v>
      </c>
      <c r="AI2" s="1">
        <v>6.0430370506247897</v>
      </c>
      <c r="AJ2" s="1">
        <v>6.0430370506247897</v>
      </c>
      <c r="AK2" s="1">
        <v>5.2371342327325099</v>
      </c>
      <c r="AL2" s="1">
        <v>6.0628648613244698</v>
      </c>
      <c r="AM2" s="1">
        <v>6.0628648613244698</v>
      </c>
      <c r="AN2" s="1">
        <v>5.0816781028337603</v>
      </c>
    </row>
    <row r="3" spans="1:40" x14ac:dyDescent="0.2">
      <c r="A3" t="s">
        <v>1084</v>
      </c>
      <c r="B3" s="1">
        <v>1.6339999999999999</v>
      </c>
      <c r="C3" s="1">
        <v>1.6339999999999999</v>
      </c>
      <c r="D3" s="1">
        <v>1.6339999999999999</v>
      </c>
      <c r="E3" s="1">
        <v>1.63981023243243</v>
      </c>
      <c r="F3" s="1">
        <v>1.6425740459459399</v>
      </c>
      <c r="G3" s="1">
        <v>1.6369517729729699</v>
      </c>
      <c r="H3" s="1">
        <v>1.6343752108108101</v>
      </c>
      <c r="I3" s="1">
        <v>1.63718948648648</v>
      </c>
      <c r="J3" s="1">
        <v>1.6317473027027001</v>
      </c>
      <c r="K3" s="1">
        <v>1.6303786243243199</v>
      </c>
      <c r="L3" s="1">
        <v>1.6331390027027</v>
      </c>
      <c r="M3" s="1">
        <v>1.62749742162162</v>
      </c>
      <c r="N3" s="1">
        <v>1.6294781243243199</v>
      </c>
      <c r="O3" s="1">
        <v>1.6325887486486399</v>
      </c>
      <c r="P3" s="1">
        <v>1.6269310756756701</v>
      </c>
      <c r="Q3" s="1">
        <v>1.62730711351351</v>
      </c>
      <c r="R3" s="1">
        <v>1.6300977891891799</v>
      </c>
      <c r="S3" s="1">
        <v>1.62440886216216</v>
      </c>
      <c r="T3" s="1">
        <v>1.62558582432432</v>
      </c>
      <c r="U3" s="1">
        <v>1.62860859999999</v>
      </c>
      <c r="V3" s="1">
        <v>1.6230925999999899</v>
      </c>
      <c r="W3" s="1">
        <v>1.6232685027027001</v>
      </c>
      <c r="X3" s="1">
        <v>1.62647161351351</v>
      </c>
      <c r="Y3" s="1">
        <v>1.6207160324324299</v>
      </c>
      <c r="Z3" s="1">
        <v>1.62188757297297</v>
      </c>
      <c r="AA3" s="1">
        <v>1.6248361135135101</v>
      </c>
      <c r="AB3" s="1">
        <v>1.6191860216216201</v>
      </c>
      <c r="AC3" s="1">
        <v>1.6187960702702699</v>
      </c>
      <c r="AD3" s="1">
        <v>1.62167476756756</v>
      </c>
      <c r="AE3" s="1">
        <v>1.61593123243243</v>
      </c>
      <c r="AF3" s="1">
        <v>1.61353422162162</v>
      </c>
      <c r="AG3" s="1">
        <v>1.61628503243243</v>
      </c>
      <c r="AH3" s="1">
        <v>1.61098795675675</v>
      </c>
      <c r="AI3" s="1">
        <v>1.64568718781183</v>
      </c>
      <c r="AJ3" s="1">
        <v>1.64568718781183</v>
      </c>
      <c r="AK3" s="1">
        <v>1.64568718781183</v>
      </c>
      <c r="AL3" s="1">
        <v>1.59415208706098</v>
      </c>
      <c r="AM3" s="1">
        <v>1.59415208706098</v>
      </c>
      <c r="AN3" s="1">
        <v>1.59415208706098</v>
      </c>
    </row>
    <row r="4" spans="1:40" x14ac:dyDescent="0.2">
      <c r="A4" t="s">
        <v>1006</v>
      </c>
      <c r="B4" s="1">
        <v>2.95</v>
      </c>
      <c r="C4" s="1">
        <v>2.95</v>
      </c>
      <c r="D4" s="1">
        <v>2.6859999999999999</v>
      </c>
      <c r="E4" s="1">
        <v>3.0625921189189098</v>
      </c>
      <c r="F4" s="1">
        <v>3.0628987108108099</v>
      </c>
      <c r="G4" s="1">
        <v>2.6976880108108099</v>
      </c>
      <c r="H4" s="1">
        <v>3.0572911135135099</v>
      </c>
      <c r="I4" s="1">
        <v>3.0574262702702701</v>
      </c>
      <c r="J4" s="1">
        <v>2.6785897081080998</v>
      </c>
      <c r="K4" s="1">
        <v>3.05333906486486</v>
      </c>
      <c r="L4" s="1">
        <v>3.0535197918918899</v>
      </c>
      <c r="M4" s="1">
        <v>2.6647706891891798</v>
      </c>
      <c r="N4" s="1">
        <v>3.0528954297297202</v>
      </c>
      <c r="O4" s="1">
        <v>3.0528262108108102</v>
      </c>
      <c r="P4" s="1">
        <v>2.6623200837837802</v>
      </c>
      <c r="Q4" s="1">
        <v>3.05077999729729</v>
      </c>
      <c r="R4" s="1">
        <v>3.0511105216216201</v>
      </c>
      <c r="S4" s="1">
        <v>2.6550389432432402</v>
      </c>
      <c r="T4" s="1">
        <v>3.04904095675675</v>
      </c>
      <c r="U4" s="1">
        <v>3.0493387702702699</v>
      </c>
      <c r="V4" s="1">
        <v>2.6481500621621601</v>
      </c>
      <c r="W4" s="1">
        <v>3.04755618918918</v>
      </c>
      <c r="X4" s="1">
        <v>3.0474844324324302</v>
      </c>
      <c r="Y4" s="1">
        <v>2.64189948648648</v>
      </c>
      <c r="Z4" s="1">
        <v>3.0458320297297199</v>
      </c>
      <c r="AA4" s="1">
        <v>3.04614385405405</v>
      </c>
      <c r="AB4" s="1">
        <v>2.63594574054054</v>
      </c>
      <c r="AC4" s="1">
        <v>3.0432101054054002</v>
      </c>
      <c r="AD4" s="1">
        <v>3.04326446756756</v>
      </c>
      <c r="AE4" s="1">
        <v>2.62511853513513</v>
      </c>
      <c r="AF4" s="1">
        <v>3.0387102864864799</v>
      </c>
      <c r="AG4" s="1">
        <v>3.0389739621621601</v>
      </c>
      <c r="AH4" s="1">
        <v>2.60695787837837</v>
      </c>
      <c r="AI4" s="1">
        <v>3.0677480695965098</v>
      </c>
      <c r="AJ4" s="1">
        <v>3.0677480695965098</v>
      </c>
      <c r="AK4" s="1">
        <v>2.7125840829886698</v>
      </c>
      <c r="AL4" s="1">
        <v>3.0096733603569801</v>
      </c>
      <c r="AM4" s="1">
        <v>3.0096733603569801</v>
      </c>
      <c r="AN4" s="1">
        <v>2.5788210173739201</v>
      </c>
    </row>
    <row r="5" spans="1:40" x14ac:dyDescent="0.2">
      <c r="A5" t="s">
        <v>1007</v>
      </c>
      <c r="B5" s="1">
        <v>3.548</v>
      </c>
      <c r="C5" s="1">
        <v>4.0439999999999996</v>
      </c>
      <c r="D5" s="1">
        <v>5.4880000000000004</v>
      </c>
      <c r="E5" s="1">
        <v>3.5490284405405399</v>
      </c>
      <c r="F5" s="1">
        <v>4.0423607864864799</v>
      </c>
      <c r="G5" s="1">
        <v>5.4419548729729703</v>
      </c>
      <c r="H5" s="1">
        <v>3.5367530972972898</v>
      </c>
      <c r="I5" s="1">
        <v>4.0296981972972903</v>
      </c>
      <c r="J5" s="1">
        <v>5.4118367648648604</v>
      </c>
      <c r="K5" s="1">
        <v>3.5307328297297298</v>
      </c>
      <c r="L5" s="1">
        <v>4.0219119513513499</v>
      </c>
      <c r="M5" s="1">
        <v>5.3923027891891797</v>
      </c>
      <c r="N5" s="1">
        <v>3.52868131351351</v>
      </c>
      <c r="O5" s="1">
        <v>4.0205131756756698</v>
      </c>
      <c r="P5" s="1">
        <v>5.3881993594594597</v>
      </c>
      <c r="Q5" s="1">
        <v>3.5259774648648601</v>
      </c>
      <c r="R5" s="1">
        <v>4.0158065513513499</v>
      </c>
      <c r="S5" s="1">
        <v>5.3780164756756701</v>
      </c>
      <c r="T5" s="1">
        <v>3.5203708243243201</v>
      </c>
      <c r="U5" s="1">
        <v>4.0103626594594504</v>
      </c>
      <c r="V5" s="1">
        <v>5.3661594405405397</v>
      </c>
      <c r="W5" s="1">
        <v>3.5170145675675601</v>
      </c>
      <c r="X5" s="1">
        <v>4.0071310999999996</v>
      </c>
      <c r="Y5" s="1">
        <v>5.3576989891891902</v>
      </c>
      <c r="Z5" s="1">
        <v>3.51420415945945</v>
      </c>
      <c r="AA5" s="1">
        <v>4.0041914837837798</v>
      </c>
      <c r="AB5" s="1">
        <v>5.3487757459459404</v>
      </c>
      <c r="AC5" s="1">
        <v>3.5074751000000002</v>
      </c>
      <c r="AD5" s="1">
        <v>3.99572811891891</v>
      </c>
      <c r="AE5" s="1">
        <v>5.3329838648648602</v>
      </c>
      <c r="AF5" s="1">
        <v>3.49748531351351</v>
      </c>
      <c r="AG5" s="1">
        <v>3.9857586513513499</v>
      </c>
      <c r="AH5" s="1">
        <v>5.3062408054054</v>
      </c>
      <c r="AI5" s="1">
        <v>3.5619886530692901</v>
      </c>
      <c r="AJ5" s="1">
        <v>4.0571592516610897</v>
      </c>
      <c r="AK5" s="1">
        <v>5.4804143258701101</v>
      </c>
      <c r="AL5" s="1">
        <v>3.4350567304831201</v>
      </c>
      <c r="AM5" s="1">
        <v>3.9171546177687899</v>
      </c>
      <c r="AN5" s="1">
        <v>5.2171449563163597</v>
      </c>
    </row>
    <row r="6" spans="1:40" x14ac:dyDescent="0.2">
      <c r="A6" t="s">
        <v>1008</v>
      </c>
      <c r="B6" s="1">
        <v>2.0830000000000002</v>
      </c>
      <c r="C6" s="1">
        <v>2.6480000000000001</v>
      </c>
      <c r="D6" s="1">
        <v>2.62</v>
      </c>
      <c r="E6" s="1">
        <v>2.08294661351351</v>
      </c>
      <c r="F6" s="1">
        <v>2.6466984810810801</v>
      </c>
      <c r="G6" s="1">
        <v>2.6166215729729698</v>
      </c>
      <c r="H6" s="1">
        <v>2.0749170189189101</v>
      </c>
      <c r="I6" s="1">
        <v>2.6375624243243201</v>
      </c>
      <c r="J6" s="1">
        <v>2.5999302702702698</v>
      </c>
      <c r="K6" s="1">
        <v>2.06902589189189</v>
      </c>
      <c r="L6" s="1">
        <v>2.6307160702702701</v>
      </c>
      <c r="M6" s="1">
        <v>2.5880350783783701</v>
      </c>
      <c r="N6" s="1">
        <v>2.0679319486486398</v>
      </c>
      <c r="O6" s="1">
        <v>2.6291513432432398</v>
      </c>
      <c r="P6" s="1">
        <v>2.5857867621621602</v>
      </c>
      <c r="Q6" s="1">
        <v>2.0645849081080998</v>
      </c>
      <c r="R6" s="1">
        <v>2.62563107567567</v>
      </c>
      <c r="S6" s="1">
        <v>2.5790346270270201</v>
      </c>
      <c r="T6" s="1">
        <v>2.0616005081080999</v>
      </c>
      <c r="U6" s="1">
        <v>2.62255591891891</v>
      </c>
      <c r="V6" s="1">
        <v>2.57334688108108</v>
      </c>
      <c r="W6" s="1">
        <v>2.05904926756756</v>
      </c>
      <c r="X6" s="1">
        <v>2.6193396999999998</v>
      </c>
      <c r="Y6" s="1">
        <v>2.56747107567567</v>
      </c>
      <c r="Z6" s="1">
        <v>2.0566198621621599</v>
      </c>
      <c r="AA6" s="1">
        <v>2.6165500432432398</v>
      </c>
      <c r="AB6" s="1">
        <v>2.56204574594594</v>
      </c>
      <c r="AC6" s="1">
        <v>2.0510824945945898</v>
      </c>
      <c r="AD6" s="1">
        <v>2.61022399729729</v>
      </c>
      <c r="AE6" s="1">
        <v>2.5516060405405399</v>
      </c>
      <c r="AF6" s="1">
        <v>2.04283986486486</v>
      </c>
      <c r="AG6" s="1">
        <v>2.6011373918918901</v>
      </c>
      <c r="AH6" s="1">
        <v>2.5346613081081002</v>
      </c>
      <c r="AI6" s="1">
        <v>2.08351905899982</v>
      </c>
      <c r="AJ6" s="1">
        <v>2.6509204843307699</v>
      </c>
      <c r="AK6" s="1">
        <v>2.6276467859996102</v>
      </c>
      <c r="AL6" s="1">
        <v>2.01706960680395</v>
      </c>
      <c r="AM6" s="1">
        <v>2.5691706323521202</v>
      </c>
      <c r="AN6" s="1">
        <v>2.52141557040895</v>
      </c>
    </row>
    <row r="7" spans="1:40" x14ac:dyDescent="0.2">
      <c r="A7" t="s">
        <v>1085</v>
      </c>
      <c r="B7" s="1">
        <v>2.73</v>
      </c>
      <c r="C7" s="1">
        <v>2.73</v>
      </c>
      <c r="D7" s="1">
        <v>2.0990000000000002</v>
      </c>
      <c r="E7" s="1">
        <v>2.7015348432432398</v>
      </c>
      <c r="F7" s="1">
        <v>2.7044198081081001</v>
      </c>
      <c r="G7" s="1">
        <v>2.0731328945945902</v>
      </c>
      <c r="H7" s="1">
        <v>2.6964598972972902</v>
      </c>
      <c r="I7" s="1">
        <v>2.6994427270270198</v>
      </c>
      <c r="J7" s="1">
        <v>2.06906219459459</v>
      </c>
      <c r="K7" s="1">
        <v>2.6931244216216199</v>
      </c>
      <c r="L7" s="1">
        <v>2.6962518054053999</v>
      </c>
      <c r="M7" s="1">
        <v>2.0668440189189101</v>
      </c>
      <c r="N7" s="1">
        <v>2.69218212432432</v>
      </c>
      <c r="O7" s="1">
        <v>2.69513535675675</v>
      </c>
      <c r="P7" s="1">
        <v>2.06586141351351</v>
      </c>
      <c r="Q7" s="1">
        <v>2.6908094756756702</v>
      </c>
      <c r="R7" s="1">
        <v>2.6933321108108101</v>
      </c>
      <c r="S7" s="1">
        <v>2.0647248972972898</v>
      </c>
      <c r="T7" s="1">
        <v>2.6883264027027001</v>
      </c>
      <c r="U7" s="1">
        <v>2.6911735513513499</v>
      </c>
      <c r="V7" s="1">
        <v>2.0629246378378299</v>
      </c>
      <c r="W7" s="1">
        <v>2.68676955675675</v>
      </c>
      <c r="X7" s="1">
        <v>2.6892217648648602</v>
      </c>
      <c r="Y7" s="1">
        <v>2.0613410270270198</v>
      </c>
      <c r="Z7" s="1">
        <v>2.6846383</v>
      </c>
      <c r="AA7" s="1">
        <v>2.6877543567567499</v>
      </c>
      <c r="AB7" s="1">
        <v>2.0601199216216202</v>
      </c>
      <c r="AC7" s="1">
        <v>2.68227682162162</v>
      </c>
      <c r="AD7" s="1">
        <v>2.6849694945945899</v>
      </c>
      <c r="AE7" s="1">
        <v>2.05748603243243</v>
      </c>
      <c r="AF7" s="1">
        <v>2.67707016486486</v>
      </c>
      <c r="AG7" s="1">
        <v>2.67924252162162</v>
      </c>
      <c r="AH7" s="1">
        <v>2.0534319810810802</v>
      </c>
      <c r="AI7" s="1">
        <v>2.72131361227876</v>
      </c>
      <c r="AJ7" s="1">
        <v>2.7212556720549901</v>
      </c>
      <c r="AK7" s="1">
        <v>2.0887614095061098</v>
      </c>
      <c r="AL7" s="1">
        <v>2.6428554473334098</v>
      </c>
      <c r="AM7" s="1">
        <v>2.6427976553075201</v>
      </c>
      <c r="AN7" s="1">
        <v>2.0318748212210398</v>
      </c>
    </row>
    <row r="8" spans="1:40" x14ac:dyDescent="0.2">
      <c r="A8" t="s">
        <v>1010</v>
      </c>
      <c r="B8" s="1">
        <v>2.048</v>
      </c>
      <c r="C8" s="1">
        <v>2.6030000000000002</v>
      </c>
      <c r="D8" s="1">
        <v>2.504</v>
      </c>
      <c r="E8" s="1">
        <v>2.0411799675675599</v>
      </c>
      <c r="F8" s="1">
        <v>2.5857142054054001</v>
      </c>
      <c r="G8" s="1">
        <v>2.50142328378378</v>
      </c>
      <c r="H8" s="1">
        <v>2.0285154783783699</v>
      </c>
      <c r="I8" s="1">
        <v>2.5646339756756702</v>
      </c>
      <c r="J8" s="1">
        <v>2.4841976675675599</v>
      </c>
      <c r="K8" s="1">
        <v>2.0192239270270198</v>
      </c>
      <c r="L8" s="1">
        <v>2.5492342972972901</v>
      </c>
      <c r="M8" s="1">
        <v>2.4715486135135101</v>
      </c>
      <c r="N8" s="1">
        <v>2.0168653189189101</v>
      </c>
      <c r="O8" s="1">
        <v>2.5456029756756702</v>
      </c>
      <c r="P8" s="1">
        <v>2.4682562054054</v>
      </c>
      <c r="Q8" s="1">
        <v>2.0124555783783702</v>
      </c>
      <c r="R8" s="1">
        <v>2.5374473459459401</v>
      </c>
      <c r="S8" s="1">
        <v>2.4619395027027</v>
      </c>
      <c r="T8" s="1">
        <v>2.00732212432432</v>
      </c>
      <c r="U8" s="1">
        <v>2.5297404972972899</v>
      </c>
      <c r="V8" s="1">
        <v>2.4553136108108098</v>
      </c>
      <c r="W8" s="1">
        <v>2.0028006918918901</v>
      </c>
      <c r="X8" s="1">
        <v>2.5217494054054002</v>
      </c>
      <c r="Y8" s="1">
        <v>2.4489393189189101</v>
      </c>
      <c r="Z8" s="1">
        <v>1.99883238378378</v>
      </c>
      <c r="AA8" s="1">
        <v>2.5150536081080999</v>
      </c>
      <c r="AB8" s="1">
        <v>2.4432730297297298</v>
      </c>
      <c r="AC8" s="1">
        <v>1.99107152432432</v>
      </c>
      <c r="AD8" s="1">
        <v>2.5018655054054002</v>
      </c>
      <c r="AE8" s="1">
        <v>2.4324791270270198</v>
      </c>
      <c r="AF8" s="1">
        <v>1.97812506216216</v>
      </c>
      <c r="AG8" s="1">
        <v>2.48023239189189</v>
      </c>
      <c r="AH8" s="1">
        <v>2.41464322162162</v>
      </c>
      <c r="AI8" s="1">
        <v>2.0604623350896198</v>
      </c>
      <c r="AJ8" s="1">
        <v>2.6146036638145</v>
      </c>
      <c r="AK8" s="1">
        <v>2.5270560290334698</v>
      </c>
      <c r="AL8" s="1">
        <v>1.9846419782539599</v>
      </c>
      <c r="AM8" s="1">
        <v>2.5032918514907001</v>
      </c>
      <c r="AN8" s="1">
        <v>2.4275988652767202</v>
      </c>
    </row>
    <row r="9" spans="1:40" x14ac:dyDescent="0.2">
      <c r="A9" t="s">
        <v>1086</v>
      </c>
      <c r="B9" s="1">
        <v>2.9129999999999998</v>
      </c>
      <c r="C9" s="1">
        <v>2.9129999999999998</v>
      </c>
      <c r="D9" s="1">
        <v>2.9740000000000002</v>
      </c>
      <c r="E9" s="1">
        <v>2.8407495837837802</v>
      </c>
      <c r="F9" s="1">
        <v>2.8407014189189099</v>
      </c>
      <c r="G9" s="1">
        <v>2.9208649135135101</v>
      </c>
      <c r="H9" s="1">
        <v>2.83516604594594</v>
      </c>
      <c r="I9" s="1">
        <v>2.8351201081081001</v>
      </c>
      <c r="J9" s="1">
        <v>2.9157048324324299</v>
      </c>
      <c r="K9" s="1">
        <v>2.8309665567567501</v>
      </c>
      <c r="L9" s="1">
        <v>2.8309904675675601</v>
      </c>
      <c r="M9" s="1">
        <v>2.9118250621621602</v>
      </c>
      <c r="N9" s="1">
        <v>2.8302015108108098</v>
      </c>
      <c r="O9" s="1">
        <v>2.8301953540540499</v>
      </c>
      <c r="P9" s="1">
        <v>2.91107573513513</v>
      </c>
      <c r="Q9" s="1">
        <v>2.8278704189189101</v>
      </c>
      <c r="R9" s="1">
        <v>2.8278560918918898</v>
      </c>
      <c r="S9" s="1">
        <v>2.9089364081080999</v>
      </c>
      <c r="T9" s="1">
        <v>2.82575325405405</v>
      </c>
      <c r="U9" s="1">
        <v>2.8256268054053999</v>
      </c>
      <c r="V9" s="1">
        <v>2.9069163459459402</v>
      </c>
      <c r="W9" s="1">
        <v>2.8236803189189099</v>
      </c>
      <c r="X9" s="1">
        <v>2.8236117081080998</v>
      </c>
      <c r="Y9" s="1">
        <v>2.9050519162162098</v>
      </c>
      <c r="Z9" s="1">
        <v>2.8217079540540499</v>
      </c>
      <c r="AA9" s="1">
        <v>2.8216115972972902</v>
      </c>
      <c r="AB9" s="1">
        <v>2.9032116324324302</v>
      </c>
      <c r="AC9" s="1">
        <v>2.8179421513513501</v>
      </c>
      <c r="AD9" s="1">
        <v>2.81784328918918</v>
      </c>
      <c r="AE9" s="1">
        <v>2.8998421702702699</v>
      </c>
      <c r="AF9" s="1">
        <v>2.8115865162162099</v>
      </c>
      <c r="AG9" s="1">
        <v>2.8115710054053999</v>
      </c>
      <c r="AH9" s="1">
        <v>2.8941312864864801</v>
      </c>
      <c r="AI9" s="1">
        <v>2.8493183762760999</v>
      </c>
      <c r="AJ9" s="1">
        <v>2.8493183762760999</v>
      </c>
      <c r="AK9" s="1">
        <v>2.9302215728817398</v>
      </c>
      <c r="AL9" s="1">
        <v>2.7425487215115298</v>
      </c>
      <c r="AM9" s="1">
        <v>2.7425487215115298</v>
      </c>
      <c r="AN9" s="1">
        <v>2.8281755340349299</v>
      </c>
    </row>
    <row r="10" spans="1:40" x14ac:dyDescent="0.2">
      <c r="A10" t="s">
        <v>1087</v>
      </c>
      <c r="B10" s="1">
        <v>2.758</v>
      </c>
      <c r="C10" s="1">
        <v>2.758</v>
      </c>
      <c r="D10" s="1">
        <v>4.5010000000000003</v>
      </c>
      <c r="E10" s="1">
        <v>2.7328216891891799</v>
      </c>
      <c r="F10" s="1">
        <v>2.7330802729729702</v>
      </c>
      <c r="G10" s="1">
        <v>4.4626682945945904</v>
      </c>
      <c r="H10" s="1">
        <v>2.7110106054054</v>
      </c>
      <c r="I10" s="1">
        <v>2.7294474027027</v>
      </c>
      <c r="J10" s="1">
        <v>4.4643100837837801</v>
      </c>
      <c r="K10" s="1">
        <v>2.6862338594594499</v>
      </c>
      <c r="L10" s="1">
        <v>2.67933146216216</v>
      </c>
      <c r="M10" s="1">
        <v>4.4423015378378299</v>
      </c>
      <c r="N10" s="1">
        <v>2.7133788027026999</v>
      </c>
      <c r="O10" s="1">
        <v>2.71587458108108</v>
      </c>
      <c r="P10" s="1">
        <v>4.4650549702702698</v>
      </c>
      <c r="Q10" s="1">
        <v>2.7005370810810798</v>
      </c>
      <c r="R10" s="1">
        <v>2.6987604027027001</v>
      </c>
      <c r="S10" s="1">
        <v>4.45851238648648</v>
      </c>
      <c r="T10" s="1">
        <v>2.6959473783783698</v>
      </c>
      <c r="U10" s="1">
        <v>2.7235725837837799</v>
      </c>
      <c r="V10" s="1">
        <v>4.4620879648648604</v>
      </c>
      <c r="W10" s="1">
        <v>2.7164909351351301</v>
      </c>
      <c r="X10" s="1">
        <v>2.72781127297297</v>
      </c>
      <c r="Y10" s="1">
        <v>4.4882950810810804</v>
      </c>
      <c r="Z10" s="1">
        <v>2.7128921675675599</v>
      </c>
      <c r="AA10" s="1">
        <v>2.7077593918918899</v>
      </c>
      <c r="AB10" s="1">
        <v>4.47743295135135</v>
      </c>
      <c r="AC10" s="1">
        <v>2.7176270216216198</v>
      </c>
      <c r="AD10" s="1">
        <v>2.71058475675675</v>
      </c>
      <c r="AE10" s="1">
        <v>4.4737007054053999</v>
      </c>
      <c r="AF10" s="1">
        <v>2.7042048864864801</v>
      </c>
      <c r="AG10" s="1">
        <v>2.69677027837837</v>
      </c>
      <c r="AH10" s="1">
        <v>4.4788597999999897</v>
      </c>
      <c r="AI10" s="1">
        <v>2.7758077784467998</v>
      </c>
      <c r="AJ10" s="1">
        <v>2.7758077784467998</v>
      </c>
      <c r="AK10" s="1">
        <v>4.4893954916047702</v>
      </c>
      <c r="AL10" s="1">
        <v>2.6618002136621102</v>
      </c>
      <c r="AM10" s="1">
        <v>2.6618002136621102</v>
      </c>
      <c r="AN10" s="1">
        <v>4.4544422669080097</v>
      </c>
    </row>
    <row r="11" spans="1:40" x14ac:dyDescent="0.2">
      <c r="A11" t="s">
        <v>1088</v>
      </c>
      <c r="B11" s="1">
        <v>3.25</v>
      </c>
      <c r="C11" s="1">
        <v>3.7010000000000001</v>
      </c>
      <c r="D11" s="1">
        <v>5.069</v>
      </c>
      <c r="E11" s="1">
        <v>3.30017447837837</v>
      </c>
      <c r="F11" s="1">
        <v>3.71186313243243</v>
      </c>
      <c r="G11" s="1">
        <v>5.1114723756756701</v>
      </c>
      <c r="H11" s="1">
        <v>3.29723375675675</v>
      </c>
      <c r="I11" s="1">
        <v>3.6959936324324301</v>
      </c>
      <c r="J11" s="1">
        <v>5.1269562405405402</v>
      </c>
      <c r="K11" s="1">
        <v>3.2932900405405401</v>
      </c>
      <c r="L11" s="1">
        <v>3.6891669351351299</v>
      </c>
      <c r="M11" s="1">
        <v>5.1463237837837799</v>
      </c>
      <c r="N11" s="1">
        <v>3.2847979864864798</v>
      </c>
      <c r="O11" s="1">
        <v>3.6837444027027</v>
      </c>
      <c r="P11" s="1">
        <v>5.1463019432432402</v>
      </c>
      <c r="Q11" s="1">
        <v>3.2996980216216198</v>
      </c>
      <c r="R11" s="1">
        <v>3.6949716945945901</v>
      </c>
      <c r="S11" s="1">
        <v>5.1615702621621598</v>
      </c>
      <c r="T11" s="1">
        <v>3.29077264324324</v>
      </c>
      <c r="U11" s="1">
        <v>3.6825486135135099</v>
      </c>
      <c r="V11" s="1">
        <v>5.1620805243243204</v>
      </c>
      <c r="W11" s="1">
        <v>3.2839651324324302</v>
      </c>
      <c r="X11" s="1">
        <v>3.6736817567567499</v>
      </c>
      <c r="Y11" s="1">
        <v>5.1669549432432396</v>
      </c>
      <c r="Z11" s="1">
        <v>3.2869636378378302</v>
      </c>
      <c r="AA11" s="1">
        <v>3.67284654324324</v>
      </c>
      <c r="AB11" s="1">
        <v>5.1752587594594504</v>
      </c>
      <c r="AC11" s="1">
        <v>3.2885951297297198</v>
      </c>
      <c r="AD11" s="1">
        <v>3.6725653378378298</v>
      </c>
      <c r="AE11" s="1">
        <v>5.1919934864864796</v>
      </c>
      <c r="AF11" s="1">
        <v>3.28255564864864</v>
      </c>
      <c r="AG11" s="1">
        <v>3.65701098108108</v>
      </c>
      <c r="AH11" s="1">
        <v>5.2030516243243197</v>
      </c>
      <c r="AI11" s="1">
        <v>3.3301181498800498</v>
      </c>
      <c r="AJ11" s="1">
        <v>3.7377113206831898</v>
      </c>
      <c r="AK11" s="1">
        <v>5.1022588645375304</v>
      </c>
      <c r="AL11" s="1">
        <v>3.1799048313066698</v>
      </c>
      <c r="AM11" s="1">
        <v>3.6043654831459002</v>
      </c>
      <c r="AN11" s="1">
        <v>5.1469407197905097</v>
      </c>
    </row>
    <row r="12" spans="1:40" x14ac:dyDescent="0.2">
      <c r="A12" t="s">
        <v>1011</v>
      </c>
      <c r="B12" s="1">
        <v>4.117</v>
      </c>
      <c r="C12" s="1">
        <v>3.61</v>
      </c>
      <c r="D12" s="1">
        <v>5.7619999999999996</v>
      </c>
      <c r="E12" s="1">
        <v>4.1604180648648601</v>
      </c>
      <c r="F12" s="1">
        <v>3.6234198621621601</v>
      </c>
      <c r="G12" s="1">
        <v>5.7250951270270196</v>
      </c>
      <c r="H12" s="1">
        <v>4.14652484324324</v>
      </c>
      <c r="I12" s="1">
        <v>3.6081305378378299</v>
      </c>
      <c r="J12" s="1">
        <v>5.7222858729729698</v>
      </c>
      <c r="K12" s="1">
        <v>4.1488032270270203</v>
      </c>
      <c r="L12" s="1">
        <v>3.6010162108108101</v>
      </c>
      <c r="M12" s="1">
        <v>5.7310145108108097</v>
      </c>
      <c r="N12" s="1">
        <v>4.1360439270270204</v>
      </c>
      <c r="O12" s="1">
        <v>3.5971583027027001</v>
      </c>
      <c r="P12" s="1">
        <v>5.7173681918918904</v>
      </c>
      <c r="Q12" s="1">
        <v>4.1361771405405401</v>
      </c>
      <c r="R12" s="1">
        <v>3.5951993324324301</v>
      </c>
      <c r="S12" s="1">
        <v>5.7222434783783704</v>
      </c>
      <c r="T12" s="1">
        <v>4.1302199648648603</v>
      </c>
      <c r="U12" s="1">
        <v>3.5923811864864801</v>
      </c>
      <c r="V12" s="1">
        <v>5.7235304108108096</v>
      </c>
      <c r="W12" s="1">
        <v>4.1416041027026997</v>
      </c>
      <c r="X12" s="1">
        <v>3.5903159837837801</v>
      </c>
      <c r="Y12" s="1">
        <v>5.7322625918918897</v>
      </c>
      <c r="Z12" s="1">
        <v>4.1228050783783701</v>
      </c>
      <c r="AA12" s="1">
        <v>3.57908985135135</v>
      </c>
      <c r="AB12" s="1">
        <v>5.7259818891891801</v>
      </c>
      <c r="AC12" s="1">
        <v>4.11566514864864</v>
      </c>
      <c r="AD12" s="1">
        <v>3.5798430108108099</v>
      </c>
      <c r="AE12" s="1">
        <v>5.7304063486486401</v>
      </c>
      <c r="AF12" s="1">
        <v>4.1181022243243204</v>
      </c>
      <c r="AG12" s="1">
        <v>3.5679832648648602</v>
      </c>
      <c r="AH12" s="1">
        <v>5.7350679216216198</v>
      </c>
      <c r="AI12" s="1">
        <v>4.2101138111381502</v>
      </c>
      <c r="AJ12" s="1">
        <v>3.6514801307671099</v>
      </c>
      <c r="AK12" s="1">
        <v>5.7410377246905604</v>
      </c>
      <c r="AL12" s="1">
        <v>3.9632394539950901</v>
      </c>
      <c r="AM12" s="1">
        <v>3.4944856234866699</v>
      </c>
      <c r="AN12" s="1">
        <v>5.6378401905142601</v>
      </c>
    </row>
    <row r="13" spans="1:40" x14ac:dyDescent="0.2">
      <c r="A13" t="s">
        <v>1013</v>
      </c>
      <c r="B13" s="1">
        <v>3.698</v>
      </c>
      <c r="C13" s="1">
        <v>4.867</v>
      </c>
      <c r="D13" s="1">
        <v>4.2510000000000003</v>
      </c>
      <c r="E13" s="1">
        <v>3.6892584135135098</v>
      </c>
      <c r="F13" s="1">
        <v>4.8401925432432398</v>
      </c>
      <c r="G13" s="1">
        <v>4.2397567135135104</v>
      </c>
      <c r="H13" s="1">
        <v>3.68247089189189</v>
      </c>
      <c r="I13" s="1">
        <v>4.8170471945945899</v>
      </c>
      <c r="J13" s="1">
        <v>4.2308554243243197</v>
      </c>
      <c r="K13" s="1">
        <v>3.6754996351351301</v>
      </c>
      <c r="L13" s="1">
        <v>4.8051283648648599</v>
      </c>
      <c r="M13" s="1">
        <v>4.2263896432432402</v>
      </c>
      <c r="N13" s="1">
        <v>3.6704439594594498</v>
      </c>
      <c r="O13" s="1">
        <v>4.7961501702702698</v>
      </c>
      <c r="P13" s="1">
        <v>4.2191776702702697</v>
      </c>
      <c r="Q13" s="1">
        <v>3.6722436783783698</v>
      </c>
      <c r="R13" s="1">
        <v>4.7960951486486403</v>
      </c>
      <c r="S13" s="1">
        <v>4.2160088864864802</v>
      </c>
      <c r="T13" s="1">
        <v>3.6592652540540498</v>
      </c>
      <c r="U13" s="1">
        <v>4.7755891891891897</v>
      </c>
      <c r="V13" s="1">
        <v>4.2034874432432403</v>
      </c>
      <c r="W13" s="1">
        <v>3.6620992054053998</v>
      </c>
      <c r="X13" s="1">
        <v>4.7765768</v>
      </c>
      <c r="Y13" s="1">
        <v>4.2097306837837802</v>
      </c>
      <c r="Z13" s="1">
        <v>3.6616108162162102</v>
      </c>
      <c r="AA13" s="1">
        <v>4.7634660243243196</v>
      </c>
      <c r="AB13" s="1">
        <v>4.2102737378378299</v>
      </c>
      <c r="AC13" s="1">
        <v>3.6502604891891801</v>
      </c>
      <c r="AD13" s="1">
        <v>4.7503107378378298</v>
      </c>
      <c r="AE13" s="1">
        <v>4.1945233729729701</v>
      </c>
      <c r="AF13" s="1">
        <v>3.63288814054054</v>
      </c>
      <c r="AG13" s="1">
        <v>4.73344565675675</v>
      </c>
      <c r="AH13" s="1">
        <v>4.1867048540540504</v>
      </c>
      <c r="AI13" s="1">
        <v>3.7065697151050498</v>
      </c>
      <c r="AJ13" s="1">
        <v>4.8752264960672402</v>
      </c>
      <c r="AK13" s="1">
        <v>4.2592000965024699</v>
      </c>
      <c r="AL13" s="1">
        <v>3.5866564209165199</v>
      </c>
      <c r="AM13" s="1">
        <v>4.6556019293439999</v>
      </c>
      <c r="AN13" s="1">
        <v>4.1262622434115404</v>
      </c>
    </row>
    <row r="14" spans="1:40" x14ac:dyDescent="0.2">
      <c r="A14" t="s">
        <v>1015</v>
      </c>
      <c r="B14" s="1">
        <v>3.93</v>
      </c>
      <c r="C14" s="1">
        <v>3.93</v>
      </c>
      <c r="D14" s="1">
        <v>5.39</v>
      </c>
      <c r="E14" s="1">
        <v>3.9499187081081</v>
      </c>
      <c r="F14" s="1">
        <v>3.9514363324324302</v>
      </c>
      <c r="G14" s="1">
        <v>5.4181488567567504</v>
      </c>
      <c r="H14" s="1">
        <v>3.9376743891891799</v>
      </c>
      <c r="I14" s="1">
        <v>3.9371682945945898</v>
      </c>
      <c r="J14" s="1">
        <v>5.4067364108108098</v>
      </c>
      <c r="K14" s="1">
        <v>3.93136592702702</v>
      </c>
      <c r="L14" s="1">
        <v>3.9244654594594599</v>
      </c>
      <c r="M14" s="1">
        <v>5.3958730918918896</v>
      </c>
      <c r="N14" s="1">
        <v>3.9334826324324301</v>
      </c>
      <c r="O14" s="1">
        <v>3.92491507027027</v>
      </c>
      <c r="P14" s="1">
        <v>5.3914602756756702</v>
      </c>
      <c r="Q14" s="1">
        <v>3.91522606216216</v>
      </c>
      <c r="R14" s="1">
        <v>3.9117820756756698</v>
      </c>
      <c r="S14" s="1">
        <v>5.38019494864864</v>
      </c>
      <c r="T14" s="1">
        <v>3.9162283621621601</v>
      </c>
      <c r="U14" s="1">
        <v>3.91306499729729</v>
      </c>
      <c r="V14" s="1">
        <v>5.3878972054054</v>
      </c>
      <c r="W14" s="1">
        <v>3.91224501891891</v>
      </c>
      <c r="X14" s="1">
        <v>3.9145708162162101</v>
      </c>
      <c r="Y14" s="1">
        <v>5.38040462702702</v>
      </c>
      <c r="Z14" s="1">
        <v>3.8994767270270199</v>
      </c>
      <c r="AA14" s="1">
        <v>3.8993573216216202</v>
      </c>
      <c r="AB14" s="1">
        <v>5.36614655945945</v>
      </c>
      <c r="AC14" s="1">
        <v>3.8990743783783701</v>
      </c>
      <c r="AD14" s="1">
        <v>3.8965360540540499</v>
      </c>
      <c r="AE14" s="1">
        <v>5.3730654216216198</v>
      </c>
      <c r="AF14" s="1">
        <v>3.8839962729729698</v>
      </c>
      <c r="AG14" s="1">
        <v>3.8707847432432398</v>
      </c>
      <c r="AH14" s="1">
        <v>5.3605606648648596</v>
      </c>
      <c r="AI14" s="1">
        <v>3.9616927861237099</v>
      </c>
      <c r="AJ14" s="1">
        <v>3.9616190981980299</v>
      </c>
      <c r="AK14" s="1">
        <v>5.43029181647527</v>
      </c>
      <c r="AL14" s="1">
        <v>3.8108969133041999</v>
      </c>
      <c r="AM14" s="1">
        <v>3.81082256465286</v>
      </c>
      <c r="AN14" s="1">
        <v>5.2771556429397499</v>
      </c>
    </row>
    <row r="15" spans="1:40" x14ac:dyDescent="0.2">
      <c r="A15" t="s">
        <v>1016</v>
      </c>
      <c r="B15" s="1">
        <v>2.371</v>
      </c>
      <c r="C15" s="1">
        <v>2.371</v>
      </c>
      <c r="D15" s="1">
        <v>2.5619999999999998</v>
      </c>
      <c r="E15" s="1">
        <v>2.37913825405405</v>
      </c>
      <c r="F15" s="1">
        <v>2.3800593378378299</v>
      </c>
      <c r="G15" s="1">
        <v>2.5713143513513499</v>
      </c>
      <c r="H15" s="1">
        <v>2.3685483216216201</v>
      </c>
      <c r="I15" s="1">
        <v>2.36720936486486</v>
      </c>
      <c r="J15" s="1">
        <v>2.5553971918918901</v>
      </c>
      <c r="K15" s="1">
        <v>2.3629091081081</v>
      </c>
      <c r="L15" s="1">
        <v>2.3590865783783701</v>
      </c>
      <c r="M15" s="1">
        <v>2.54740895945945</v>
      </c>
      <c r="N15" s="1">
        <v>2.3642128189189102</v>
      </c>
      <c r="O15" s="1">
        <v>2.3653778324324302</v>
      </c>
      <c r="P15" s="1">
        <v>2.5495649648648602</v>
      </c>
      <c r="Q15" s="1">
        <v>2.3589740081080999</v>
      </c>
      <c r="R15" s="1">
        <v>2.3610462756756698</v>
      </c>
      <c r="S15" s="1">
        <v>2.5398154027027</v>
      </c>
      <c r="T15" s="1">
        <v>2.3569864405405401</v>
      </c>
      <c r="U15" s="1">
        <v>2.3588932621621601</v>
      </c>
      <c r="V15" s="1">
        <v>2.5307047243243201</v>
      </c>
      <c r="W15" s="1">
        <v>2.3576219891891799</v>
      </c>
      <c r="X15" s="1">
        <v>2.3527515756756698</v>
      </c>
      <c r="Y15" s="1">
        <v>2.5334573594594501</v>
      </c>
      <c r="Z15" s="1">
        <v>2.3468939621621598</v>
      </c>
      <c r="AA15" s="1">
        <v>2.3482219</v>
      </c>
      <c r="AB15" s="1">
        <v>2.51954846216216</v>
      </c>
      <c r="AC15" s="1">
        <v>2.34614551891891</v>
      </c>
      <c r="AD15" s="1">
        <v>2.3511953540540498</v>
      </c>
      <c r="AE15" s="1">
        <v>2.5262386108108101</v>
      </c>
      <c r="AF15" s="1">
        <v>2.33662505135135</v>
      </c>
      <c r="AG15" s="1">
        <v>2.3307751486486401</v>
      </c>
      <c r="AH15" s="1">
        <v>2.5055069621621602</v>
      </c>
      <c r="AI15" s="1">
        <v>2.3883408869227098</v>
      </c>
      <c r="AJ15" s="1">
        <v>2.38822448170199</v>
      </c>
      <c r="AK15" s="1">
        <v>2.5839702157760902</v>
      </c>
      <c r="AL15" s="1">
        <v>2.3132191848822301</v>
      </c>
      <c r="AM15" s="1">
        <v>2.31310400525537</v>
      </c>
      <c r="AN15" s="1">
        <v>2.4951545484776498</v>
      </c>
    </row>
    <row r="16" spans="1:40" x14ac:dyDescent="0.2">
      <c r="A16" t="s">
        <v>1018</v>
      </c>
      <c r="B16" s="1">
        <v>4.1079999999999997</v>
      </c>
      <c r="C16" s="1">
        <v>3.609</v>
      </c>
      <c r="D16" s="1">
        <v>3.5110000000000001</v>
      </c>
      <c r="E16" s="1">
        <v>4.1203386459459397</v>
      </c>
      <c r="F16" s="1">
        <v>3.6024361675675598</v>
      </c>
      <c r="G16" s="1">
        <v>3.5058904189189102</v>
      </c>
      <c r="H16" s="1">
        <v>4.0992221432432396</v>
      </c>
      <c r="I16" s="1">
        <v>3.5799773486486401</v>
      </c>
      <c r="J16" s="1">
        <v>3.4927158027026999</v>
      </c>
      <c r="K16" s="1">
        <v>4.0885776891891803</v>
      </c>
      <c r="L16" s="1">
        <v>3.5661762810810802</v>
      </c>
      <c r="M16" s="1">
        <v>3.4824459891891801</v>
      </c>
      <c r="N16" s="1">
        <v>4.0864194513513503</v>
      </c>
      <c r="O16" s="1">
        <v>3.5642082270270201</v>
      </c>
      <c r="P16" s="1">
        <v>3.48673203243243</v>
      </c>
      <c r="Q16" s="1">
        <v>4.0701871702702697</v>
      </c>
      <c r="R16" s="1">
        <v>3.5445404810810799</v>
      </c>
      <c r="S16" s="1">
        <v>3.4733535972972902</v>
      </c>
      <c r="T16" s="1">
        <v>4.0635841189189197</v>
      </c>
      <c r="U16" s="1">
        <v>3.5426026972972902</v>
      </c>
      <c r="V16" s="1">
        <v>3.46545514864864</v>
      </c>
      <c r="W16" s="1">
        <v>4.0602368351351297</v>
      </c>
      <c r="X16" s="1">
        <v>3.53973193513513</v>
      </c>
      <c r="Y16" s="1">
        <v>3.4647792729729701</v>
      </c>
      <c r="Z16" s="1">
        <v>4.0503970351351297</v>
      </c>
      <c r="AA16" s="1">
        <v>3.5276624486486399</v>
      </c>
      <c r="AB16" s="1">
        <v>3.4578415675675598</v>
      </c>
      <c r="AC16" s="1">
        <v>4.0420237594594504</v>
      </c>
      <c r="AD16" s="1">
        <v>3.5256786081081</v>
      </c>
      <c r="AE16" s="1">
        <v>3.4645319486486401</v>
      </c>
      <c r="AF16" s="1">
        <v>4.0227981135135096</v>
      </c>
      <c r="AG16" s="1">
        <v>3.4981347810810801</v>
      </c>
      <c r="AH16" s="1">
        <v>3.4495754486486399</v>
      </c>
      <c r="AI16" s="1">
        <v>4.1641782411259296</v>
      </c>
      <c r="AJ16" s="1">
        <v>3.6478073366030501</v>
      </c>
      <c r="AK16" s="1">
        <v>3.5343391161733702</v>
      </c>
      <c r="AL16" s="1">
        <v>3.9748810410285902</v>
      </c>
      <c r="AM16" s="1">
        <v>3.4503123301351502</v>
      </c>
      <c r="AN16" s="1">
        <v>3.40396557561309</v>
      </c>
    </row>
    <row r="17" spans="1:40" x14ac:dyDescent="0.2">
      <c r="A17" t="s">
        <v>1019</v>
      </c>
      <c r="B17" s="1">
        <v>2.9980000000000002</v>
      </c>
      <c r="C17" s="1">
        <v>3.3980000000000001</v>
      </c>
      <c r="D17" s="1">
        <v>2.9169999999999998</v>
      </c>
      <c r="E17" s="1">
        <v>3.0037634540540501</v>
      </c>
      <c r="F17" s="1">
        <v>3.41591216486486</v>
      </c>
      <c r="G17" s="1">
        <v>2.9296984567567499</v>
      </c>
      <c r="H17" s="1">
        <v>2.9899685243243201</v>
      </c>
      <c r="I17" s="1">
        <v>3.3967124000000002</v>
      </c>
      <c r="J17" s="1">
        <v>2.9133974999999999</v>
      </c>
      <c r="K17" s="1">
        <v>2.98320457567567</v>
      </c>
      <c r="L17" s="1">
        <v>3.3850201702702698</v>
      </c>
      <c r="M17" s="1">
        <v>2.90516605405405</v>
      </c>
      <c r="N17" s="1">
        <v>2.98337419729729</v>
      </c>
      <c r="O17" s="1">
        <v>3.3833022324324298</v>
      </c>
      <c r="P17" s="1">
        <v>2.90172324054054</v>
      </c>
      <c r="Q17" s="1">
        <v>2.97061215405405</v>
      </c>
      <c r="R17" s="1">
        <v>3.3693901540540501</v>
      </c>
      <c r="S17" s="1">
        <v>2.8920902243243201</v>
      </c>
      <c r="T17" s="1">
        <v>2.97375684324324</v>
      </c>
      <c r="U17" s="1">
        <v>3.36365515405405</v>
      </c>
      <c r="V17" s="1">
        <v>2.8911080351351299</v>
      </c>
      <c r="W17" s="1">
        <v>2.96666711891891</v>
      </c>
      <c r="X17" s="1">
        <v>3.3565152702702701</v>
      </c>
      <c r="Y17" s="1">
        <v>2.88057665945946</v>
      </c>
      <c r="Z17" s="1">
        <v>2.9589108972972902</v>
      </c>
      <c r="AA17" s="1">
        <v>3.35803412972973</v>
      </c>
      <c r="AB17" s="1">
        <v>2.87502164054054</v>
      </c>
      <c r="AC17" s="1">
        <v>2.95535574054054</v>
      </c>
      <c r="AD17" s="1">
        <v>3.347048</v>
      </c>
      <c r="AE17" s="1">
        <v>2.8670659972972898</v>
      </c>
      <c r="AF17" s="1">
        <v>2.9347553162162101</v>
      </c>
      <c r="AG17" s="1">
        <v>3.3210203459459402</v>
      </c>
      <c r="AH17" s="1">
        <v>2.8443644783783699</v>
      </c>
      <c r="AI17" s="1">
        <v>3.0188936652860199</v>
      </c>
      <c r="AJ17" s="1">
        <v>3.44016076436148</v>
      </c>
      <c r="AK17" s="1">
        <v>2.9470646394720599</v>
      </c>
      <c r="AL17" s="1">
        <v>2.9062530244609901</v>
      </c>
      <c r="AM17" s="1">
        <v>3.2911706905149298</v>
      </c>
      <c r="AN17" s="1">
        <v>2.8175807037582699</v>
      </c>
    </row>
    <row r="18" spans="1:40" x14ac:dyDescent="0.2">
      <c r="A18" t="s">
        <v>1020</v>
      </c>
      <c r="B18" s="1">
        <v>6.2850000000000001</v>
      </c>
      <c r="C18" s="1">
        <v>4.984</v>
      </c>
      <c r="D18" s="1">
        <v>4.9809999999999999</v>
      </c>
      <c r="E18" s="1">
        <v>6.3287069135135097</v>
      </c>
      <c r="F18" s="1">
        <v>5.00216804054054</v>
      </c>
      <c r="G18" s="1">
        <v>5.0006419837837797</v>
      </c>
      <c r="H18" s="1">
        <v>6.3083669810810798</v>
      </c>
      <c r="I18" s="1">
        <v>4.9802095405405398</v>
      </c>
      <c r="J18" s="1">
        <v>4.9822334243243196</v>
      </c>
      <c r="K18" s="1">
        <v>6.2980682054054</v>
      </c>
      <c r="L18" s="1">
        <v>4.9744886945945899</v>
      </c>
      <c r="M18" s="1">
        <v>4.9694941108108104</v>
      </c>
      <c r="N18" s="1">
        <v>6.2943784513513501</v>
      </c>
      <c r="O18" s="1">
        <v>4.9673289054053997</v>
      </c>
      <c r="P18" s="1">
        <v>4.9628847027027003</v>
      </c>
      <c r="Q18" s="1">
        <v>6.2774381540540496</v>
      </c>
      <c r="R18" s="1">
        <v>4.9662095729729696</v>
      </c>
      <c r="S18" s="1">
        <v>4.9506711864864803</v>
      </c>
      <c r="T18" s="1">
        <v>6.2802467054053999</v>
      </c>
      <c r="U18" s="1">
        <v>4.9586376648648596</v>
      </c>
      <c r="V18" s="1">
        <v>4.9521799378378297</v>
      </c>
      <c r="W18" s="1">
        <v>6.2635373378378301</v>
      </c>
      <c r="X18" s="1">
        <v>4.9458296027027</v>
      </c>
      <c r="Y18" s="1">
        <v>4.9319894270270197</v>
      </c>
      <c r="Z18" s="1">
        <v>6.2760905351351299</v>
      </c>
      <c r="AA18" s="1">
        <v>4.9608410837837802</v>
      </c>
      <c r="AB18" s="1">
        <v>4.9328376297297201</v>
      </c>
      <c r="AC18" s="1">
        <v>6.2603137432432403</v>
      </c>
      <c r="AD18" s="1">
        <v>4.9434960540540498</v>
      </c>
      <c r="AE18" s="1">
        <v>4.9222006054053997</v>
      </c>
      <c r="AF18" s="1">
        <v>6.2545618351351298</v>
      </c>
      <c r="AG18" s="1">
        <v>4.9402942513513501</v>
      </c>
      <c r="AH18" s="1">
        <v>4.9262964027027003</v>
      </c>
      <c r="AI18" s="1">
        <v>6.3585387463704501</v>
      </c>
      <c r="AJ18" s="1">
        <v>5.0253422528624103</v>
      </c>
      <c r="AK18" s="1">
        <v>5.0361465203157003</v>
      </c>
      <c r="AL18" s="1">
        <v>6.1437747463559402</v>
      </c>
      <c r="AM18" s="1">
        <v>4.8356613389519802</v>
      </c>
      <c r="AN18" s="1">
        <v>4.80061144168537</v>
      </c>
    </row>
    <row r="19" spans="1:40" x14ac:dyDescent="0.2">
      <c r="A19" t="s">
        <v>1089</v>
      </c>
      <c r="B19" s="1">
        <v>2.4260000000000002</v>
      </c>
      <c r="C19" s="1">
        <v>2.4260000000000002</v>
      </c>
      <c r="D19" s="1">
        <v>2.4260000000000002</v>
      </c>
      <c r="E19" s="1">
        <v>2.4320698324324299</v>
      </c>
      <c r="F19" s="1">
        <v>2.4317513702702702</v>
      </c>
      <c r="G19" s="1">
        <v>2.4320536486486399</v>
      </c>
      <c r="H19" s="1">
        <v>2.4280245432432399</v>
      </c>
      <c r="I19" s="1">
        <v>2.4249340945945899</v>
      </c>
      <c r="J19" s="1">
        <v>2.4277297027026998</v>
      </c>
      <c r="K19" s="1">
        <v>2.4180031243243199</v>
      </c>
      <c r="L19" s="1">
        <v>2.41747814324324</v>
      </c>
      <c r="M19" s="1">
        <v>2.4211895189189101</v>
      </c>
      <c r="N19" s="1">
        <v>2.41467014324324</v>
      </c>
      <c r="O19" s="1">
        <v>2.4150899621621602</v>
      </c>
      <c r="P19" s="1">
        <v>2.4193844891891798</v>
      </c>
      <c r="Q19" s="1">
        <v>2.4230755675675599</v>
      </c>
      <c r="R19" s="1">
        <v>2.42223312432432</v>
      </c>
      <c r="S19" s="1">
        <v>2.4229913162162098</v>
      </c>
      <c r="T19" s="1">
        <v>2.4129050216216199</v>
      </c>
      <c r="U19" s="1">
        <v>2.4125620891891799</v>
      </c>
      <c r="V19" s="1">
        <v>2.4120024972972902</v>
      </c>
      <c r="W19" s="1">
        <v>2.4118265216216201</v>
      </c>
      <c r="X19" s="1">
        <v>2.4164773027026998</v>
      </c>
      <c r="Y19" s="1">
        <v>2.4144749972972899</v>
      </c>
      <c r="Z19" s="1">
        <v>2.40212268648648</v>
      </c>
      <c r="AA19" s="1">
        <v>2.4093240027027001</v>
      </c>
      <c r="AB19" s="1">
        <v>2.4088262486486398</v>
      </c>
      <c r="AC19" s="1">
        <v>2.3971258459459399</v>
      </c>
      <c r="AD19" s="1">
        <v>2.3984641432432401</v>
      </c>
      <c r="AE19" s="1">
        <v>2.4058072513513502</v>
      </c>
      <c r="AF19" s="1">
        <v>2.3877776459459401</v>
      </c>
      <c r="AG19" s="1">
        <v>2.38562665945945</v>
      </c>
      <c r="AH19" s="1">
        <v>2.3844695459459402</v>
      </c>
      <c r="AI19" s="1">
        <v>2.4444378508342601</v>
      </c>
      <c r="AJ19" s="1">
        <v>2.4444378508342601</v>
      </c>
      <c r="AK19" s="1">
        <v>2.4444378508342601</v>
      </c>
      <c r="AL19" s="1">
        <v>2.3634351301840799</v>
      </c>
      <c r="AM19" s="1">
        <v>2.3634351301840799</v>
      </c>
      <c r="AN19" s="1">
        <v>2.3634351301840799</v>
      </c>
    </row>
    <row r="20" spans="1:40" x14ac:dyDescent="0.2">
      <c r="A20" t="s">
        <v>969</v>
      </c>
      <c r="B20" s="1">
        <v>1.7529999999999999</v>
      </c>
      <c r="C20" s="1">
        <v>1.7529999999999999</v>
      </c>
      <c r="D20" s="1">
        <v>2.2829999999999999</v>
      </c>
      <c r="E20" s="1">
        <v>1.74941519729729</v>
      </c>
      <c r="F20" s="1">
        <v>1.7500282081081</v>
      </c>
      <c r="G20" s="1">
        <v>2.2791383054054002</v>
      </c>
      <c r="H20" s="1">
        <v>1.7402998972972901</v>
      </c>
      <c r="I20" s="1">
        <v>1.7408409702702701</v>
      </c>
      <c r="J20" s="1">
        <v>2.2628369594594502</v>
      </c>
      <c r="K20" s="1">
        <v>1.7336862675675599</v>
      </c>
      <c r="L20" s="1">
        <v>1.7348104351351299</v>
      </c>
      <c r="M20" s="1">
        <v>2.2514893189189098</v>
      </c>
      <c r="N20" s="1">
        <v>1.7327123027027</v>
      </c>
      <c r="O20" s="1">
        <v>1.73284635405405</v>
      </c>
      <c r="P20" s="1">
        <v>2.2493582432432402</v>
      </c>
      <c r="Q20" s="1">
        <v>1.7292765999999999</v>
      </c>
      <c r="R20" s="1">
        <v>1.7290506486486401</v>
      </c>
      <c r="S20" s="1">
        <v>2.24357822972972</v>
      </c>
      <c r="T20" s="1">
        <v>1.7257889</v>
      </c>
      <c r="U20" s="1">
        <v>1.72696238378378</v>
      </c>
      <c r="V20" s="1">
        <v>2.23830079999999</v>
      </c>
      <c r="W20" s="1">
        <v>1.7217960027026999</v>
      </c>
      <c r="X20" s="1">
        <v>1.7223656702702701</v>
      </c>
      <c r="Y20" s="1">
        <v>2.23191921351351</v>
      </c>
      <c r="Z20" s="1">
        <v>1.7204017243243199</v>
      </c>
      <c r="AA20" s="1">
        <v>1.7215742081081</v>
      </c>
      <c r="AB20" s="1">
        <v>2.23106154594594</v>
      </c>
      <c r="AC20" s="1">
        <v>1.71442998648648</v>
      </c>
      <c r="AD20" s="1">
        <v>1.7158668108108099</v>
      </c>
      <c r="AE20" s="1">
        <v>2.2210879648648598</v>
      </c>
      <c r="AF20" s="1">
        <v>1.7073550540540501</v>
      </c>
      <c r="AG20" s="1">
        <v>1.70941894054054</v>
      </c>
      <c r="AH20" s="1">
        <v>2.2093710378378302</v>
      </c>
      <c r="AI20" s="1">
        <v>1.7647633828164699</v>
      </c>
      <c r="AJ20" s="1">
        <v>1.7647633828164699</v>
      </c>
      <c r="AK20" s="1">
        <v>2.3045172018355999</v>
      </c>
      <c r="AL20" s="1">
        <v>1.6944869122730499</v>
      </c>
      <c r="AM20" s="1">
        <v>1.6944869122730499</v>
      </c>
      <c r="AN20" s="1">
        <v>2.1957072798513901</v>
      </c>
    </row>
    <row r="21" spans="1:40" x14ac:dyDescent="0.2">
      <c r="A21" t="s">
        <v>1090</v>
      </c>
      <c r="B21" s="1">
        <v>1.891</v>
      </c>
      <c r="C21" s="1">
        <v>1.891</v>
      </c>
      <c r="D21" s="1">
        <v>3.9540000000000002</v>
      </c>
      <c r="E21" s="1">
        <v>1.89492014864864</v>
      </c>
      <c r="F21" s="1">
        <v>1.89373648378378</v>
      </c>
      <c r="G21" s="1">
        <v>4.0086892891891797</v>
      </c>
      <c r="H21" s="1">
        <v>1.8822755270270199</v>
      </c>
      <c r="I21" s="1">
        <v>1.88031955405405</v>
      </c>
      <c r="J21" s="1">
        <v>3.9622082216216201</v>
      </c>
      <c r="K21" s="1">
        <v>1.8716931891891799</v>
      </c>
      <c r="L21" s="1">
        <v>1.8712153081081</v>
      </c>
      <c r="M21" s="1">
        <v>3.9280687216216199</v>
      </c>
      <c r="N21" s="1">
        <v>1.8733252405405401</v>
      </c>
      <c r="O21" s="1">
        <v>1.8735474324324299</v>
      </c>
      <c r="P21" s="1">
        <v>3.9297036810810799</v>
      </c>
      <c r="Q21" s="1">
        <v>1.8663157945945901</v>
      </c>
      <c r="R21" s="1">
        <v>1.86538117837837</v>
      </c>
      <c r="S21" s="1">
        <v>3.90738371081081</v>
      </c>
      <c r="T21" s="1">
        <v>1.86205647027027</v>
      </c>
      <c r="U21" s="1">
        <v>1.86256187837837</v>
      </c>
      <c r="V21" s="1">
        <v>3.89524478378378</v>
      </c>
      <c r="W21" s="1">
        <v>1.86232575135135</v>
      </c>
      <c r="X21" s="1">
        <v>1.86186432432432</v>
      </c>
      <c r="Y21" s="1">
        <v>3.8855239864864801</v>
      </c>
      <c r="Z21" s="1">
        <v>1.8518227621621599</v>
      </c>
      <c r="AA21" s="1">
        <v>1.85356147567567</v>
      </c>
      <c r="AB21" s="1">
        <v>3.8667176297297301</v>
      </c>
      <c r="AC21" s="1">
        <v>1.84830551081081</v>
      </c>
      <c r="AD21" s="1">
        <v>1.84866666486486</v>
      </c>
      <c r="AE21" s="1">
        <v>3.85025814594594</v>
      </c>
      <c r="AF21" s="1">
        <v>1.8379822864864801</v>
      </c>
      <c r="AG21" s="1">
        <v>1.8367726432432401</v>
      </c>
      <c r="AH21" s="1">
        <v>3.8097990621621598</v>
      </c>
      <c r="AI21" s="1">
        <v>1.9147102734561801</v>
      </c>
      <c r="AJ21" s="1">
        <v>1.9147102734561801</v>
      </c>
      <c r="AK21" s="1">
        <v>4.0692787824815797</v>
      </c>
      <c r="AL21" s="1">
        <v>1.8238174968810399</v>
      </c>
      <c r="AM21" s="1">
        <v>1.8238174968810399</v>
      </c>
      <c r="AN21" s="1">
        <v>3.82902347572657</v>
      </c>
    </row>
    <row r="22" spans="1:40" x14ac:dyDescent="0.2">
      <c r="A22" t="s">
        <v>1021</v>
      </c>
      <c r="B22" s="1">
        <v>3.5070000000000001</v>
      </c>
      <c r="C22" s="1">
        <v>3.5070000000000001</v>
      </c>
      <c r="D22" s="1">
        <v>5.6079999999999997</v>
      </c>
      <c r="E22" s="1">
        <v>3.4771368351351302</v>
      </c>
      <c r="F22" s="1">
        <v>3.4722366999999998</v>
      </c>
      <c r="G22" s="1">
        <v>4.9356159945945901</v>
      </c>
      <c r="H22" s="1">
        <v>3.4561694513513501</v>
      </c>
      <c r="I22" s="1">
        <v>3.4670223621621599</v>
      </c>
      <c r="J22" s="1">
        <v>5.2206637648648604</v>
      </c>
      <c r="K22" s="1">
        <v>3.45928198378378</v>
      </c>
      <c r="L22" s="1">
        <v>3.46394105135135</v>
      </c>
      <c r="M22" s="1">
        <v>5.5025023378378304</v>
      </c>
      <c r="N22" s="1">
        <v>3.45471318648648</v>
      </c>
      <c r="O22" s="1">
        <v>3.46363517567567</v>
      </c>
      <c r="P22" s="1">
        <v>5.5010062054053996</v>
      </c>
      <c r="Q22" s="1">
        <v>3.4522000081080999</v>
      </c>
      <c r="R22" s="1">
        <v>3.4639434783783698</v>
      </c>
      <c r="S22" s="1">
        <v>5.4963522027026999</v>
      </c>
      <c r="T22" s="1">
        <v>3.4609359162162101</v>
      </c>
      <c r="U22" s="1">
        <v>3.4619964864864801</v>
      </c>
      <c r="V22" s="1">
        <v>5.4931806405405403</v>
      </c>
      <c r="W22" s="1">
        <v>3.4530196243243201</v>
      </c>
      <c r="X22" s="1">
        <v>3.4633569351351299</v>
      </c>
      <c r="Y22" s="1">
        <v>5.1703448162162102</v>
      </c>
      <c r="Z22" s="1">
        <v>3.4516760540540501</v>
      </c>
      <c r="AA22" s="1">
        <v>3.4627866432432399</v>
      </c>
      <c r="AB22" s="1">
        <v>4.8253925621621603</v>
      </c>
      <c r="AC22" s="1">
        <v>3.4501657027027002</v>
      </c>
      <c r="AD22" s="1">
        <v>3.46041409459459</v>
      </c>
      <c r="AE22" s="1">
        <v>5.9128289891891797</v>
      </c>
      <c r="AF22" s="1">
        <v>3.4473850054053998</v>
      </c>
      <c r="AG22" s="1">
        <v>3.4595763567567501</v>
      </c>
      <c r="AH22" s="1">
        <v>4.4510739486486397</v>
      </c>
      <c r="AI22" s="1">
        <v>3.4806772434398199</v>
      </c>
      <c r="AJ22" s="1">
        <v>3.4806772434398199</v>
      </c>
      <c r="AK22" s="1">
        <v>5.5646489546020801</v>
      </c>
      <c r="AL22" s="1">
        <v>3.38918565644259</v>
      </c>
      <c r="AM22" s="1">
        <v>3.38918565644259</v>
      </c>
      <c r="AN22" s="1">
        <v>5.4102823870843002</v>
      </c>
    </row>
    <row r="23" spans="1:40" x14ac:dyDescent="0.2">
      <c r="A23" t="s">
        <v>1022</v>
      </c>
      <c r="B23" s="1">
        <v>3.7810000000000001</v>
      </c>
      <c r="C23" s="1">
        <v>3.7810000000000001</v>
      </c>
      <c r="D23" s="1">
        <v>7.7779999999999996</v>
      </c>
      <c r="E23" s="1">
        <v>3.7895696027026999</v>
      </c>
      <c r="F23" s="1">
        <v>3.7866874081080999</v>
      </c>
      <c r="G23" s="1">
        <v>7.8563991486486398</v>
      </c>
      <c r="H23" s="1">
        <v>3.7768784108108102</v>
      </c>
      <c r="I23" s="1">
        <v>3.7750071486486401</v>
      </c>
      <c r="J23" s="1">
        <v>7.7899378162162103</v>
      </c>
      <c r="K23" s="1">
        <v>3.7701711135135101</v>
      </c>
      <c r="L23" s="1">
        <v>3.7705361756756699</v>
      </c>
      <c r="M23" s="1">
        <v>7.7481541378378296</v>
      </c>
      <c r="N23" s="1">
        <v>3.7649360972972898</v>
      </c>
      <c r="O23" s="1">
        <v>3.76356846756756</v>
      </c>
      <c r="P23" s="1">
        <v>7.7355448513513503</v>
      </c>
      <c r="Q23" s="1">
        <v>3.7602239648648599</v>
      </c>
      <c r="R23" s="1">
        <v>3.7593163621621599</v>
      </c>
      <c r="S23" s="1">
        <v>7.7131515729729703</v>
      </c>
      <c r="T23" s="1">
        <v>3.7595292567567502</v>
      </c>
      <c r="U23" s="1">
        <v>3.7577811837837798</v>
      </c>
      <c r="V23" s="1">
        <v>7.6956846027027002</v>
      </c>
      <c r="W23" s="1">
        <v>3.7542413621621602</v>
      </c>
      <c r="X23" s="1">
        <v>3.75239984594594</v>
      </c>
      <c r="Y23" s="1">
        <v>7.6773870270270201</v>
      </c>
      <c r="Z23" s="1">
        <v>3.7512479081081</v>
      </c>
      <c r="AA23" s="1">
        <v>3.7503002081080998</v>
      </c>
      <c r="AB23" s="1">
        <v>7.6604804135135103</v>
      </c>
      <c r="AC23" s="1">
        <v>3.7481703945945899</v>
      </c>
      <c r="AD23" s="1">
        <v>3.7470413162162099</v>
      </c>
      <c r="AE23" s="1">
        <v>7.6325801675675597</v>
      </c>
      <c r="AF23" s="1">
        <v>3.7403409891891801</v>
      </c>
      <c r="AG23" s="1">
        <v>3.7372767783783698</v>
      </c>
      <c r="AH23" s="1">
        <v>7.5861878918918899</v>
      </c>
      <c r="AI23" s="1">
        <v>3.8103715226933401</v>
      </c>
      <c r="AJ23" s="1">
        <v>3.8103715226933401</v>
      </c>
      <c r="AK23" s="1">
        <v>7.9500214938660898</v>
      </c>
      <c r="AL23" s="1">
        <v>3.67516062408684</v>
      </c>
      <c r="AM23" s="1">
        <v>3.67516062408684</v>
      </c>
      <c r="AN23" s="1">
        <v>7.5637517262520904</v>
      </c>
    </row>
    <row r="24" spans="1:40" x14ac:dyDescent="0.2">
      <c r="A24" t="s">
        <v>1091</v>
      </c>
      <c r="B24" s="1">
        <v>3.6659999999999999</v>
      </c>
      <c r="C24" s="1">
        <v>3.6659999999999999</v>
      </c>
      <c r="D24" s="1">
        <v>6.1740000000000004</v>
      </c>
      <c r="E24" s="1">
        <v>3.6736048216216202</v>
      </c>
      <c r="F24" s="1">
        <v>3.6737345945945901</v>
      </c>
      <c r="G24" s="1">
        <v>6.1662641432432403</v>
      </c>
      <c r="H24" s="1">
        <v>3.6552982108108099</v>
      </c>
      <c r="I24" s="1">
        <v>3.6553733027026998</v>
      </c>
      <c r="J24" s="1">
        <v>6.1640121567567503</v>
      </c>
      <c r="K24" s="1">
        <v>3.6431224027027</v>
      </c>
      <c r="L24" s="1">
        <v>3.643656</v>
      </c>
      <c r="M24" s="1">
        <v>6.1632704432432401</v>
      </c>
      <c r="N24" s="1">
        <v>3.6414801594594599</v>
      </c>
      <c r="O24" s="1">
        <v>3.64195046486486</v>
      </c>
      <c r="P24" s="1">
        <v>6.1637568675675602</v>
      </c>
      <c r="Q24" s="1">
        <v>3.6348323243243201</v>
      </c>
      <c r="R24" s="1">
        <v>3.6354777891891801</v>
      </c>
      <c r="S24" s="1">
        <v>6.1629883459459398</v>
      </c>
      <c r="T24" s="1">
        <v>3.6286643081081</v>
      </c>
      <c r="U24" s="1">
        <v>3.6289351432432402</v>
      </c>
      <c r="V24" s="1">
        <v>6.1618341783783697</v>
      </c>
      <c r="W24" s="1">
        <v>3.6237479486486399</v>
      </c>
      <c r="X24" s="1">
        <v>3.6237501810810802</v>
      </c>
      <c r="Y24" s="1">
        <v>6.1617693378378302</v>
      </c>
      <c r="Z24" s="1">
        <v>3.6183619405405398</v>
      </c>
      <c r="AA24" s="1">
        <v>3.6193371675675601</v>
      </c>
      <c r="AB24" s="1">
        <v>6.1612077675675598</v>
      </c>
      <c r="AC24" s="1">
        <v>3.6100176729729698</v>
      </c>
      <c r="AD24" s="1">
        <v>3.6101005918918898</v>
      </c>
      <c r="AE24" s="1">
        <v>6.1605110027026999</v>
      </c>
      <c r="AF24" s="1">
        <v>3.59468496486486</v>
      </c>
      <c r="AG24" s="1">
        <v>3.5953532459459399</v>
      </c>
      <c r="AH24" s="1">
        <v>6.1592621891891799</v>
      </c>
      <c r="AI24" s="1">
        <v>3.7129730208776599</v>
      </c>
      <c r="AJ24" s="1">
        <v>3.7129730208776599</v>
      </c>
      <c r="AK24" s="1">
        <v>6.1868078662382704</v>
      </c>
      <c r="AL24" s="1">
        <v>3.5495701413627798</v>
      </c>
      <c r="AM24" s="1">
        <v>3.5495701413627798</v>
      </c>
      <c r="AN24" s="1">
        <v>6.1051914604575401</v>
      </c>
    </row>
    <row r="25" spans="1:40" x14ac:dyDescent="0.2">
      <c r="A25" t="s">
        <v>1023</v>
      </c>
      <c r="B25" s="1">
        <v>3.3849999999999998</v>
      </c>
      <c r="C25" s="1">
        <v>3.3849999999999998</v>
      </c>
      <c r="D25" s="1">
        <v>6.6440000000000001</v>
      </c>
      <c r="E25" s="1">
        <v>3.3717053270270201</v>
      </c>
      <c r="F25" s="1">
        <v>3.3735179621621598</v>
      </c>
      <c r="G25" s="1">
        <v>6.5540685810810801</v>
      </c>
      <c r="H25" s="1">
        <v>3.3588620297297198</v>
      </c>
      <c r="I25" s="1">
        <v>3.3600520162162102</v>
      </c>
      <c r="J25" s="1">
        <v>6.53752431621621</v>
      </c>
      <c r="K25" s="1">
        <v>3.3532482378378301</v>
      </c>
      <c r="L25" s="1">
        <v>3.3535855351351298</v>
      </c>
      <c r="M25" s="1">
        <v>6.5271424729729697</v>
      </c>
      <c r="N25" s="1">
        <v>3.3502500513513498</v>
      </c>
      <c r="O25" s="1">
        <v>3.3517769351351299</v>
      </c>
      <c r="P25" s="1">
        <v>6.5249453378378304</v>
      </c>
      <c r="Q25" s="1">
        <v>3.3469786405405402</v>
      </c>
      <c r="R25" s="1">
        <v>3.34759592162162</v>
      </c>
      <c r="S25" s="1">
        <v>6.5195979270270197</v>
      </c>
      <c r="T25" s="1">
        <v>3.3423226297297299</v>
      </c>
      <c r="U25" s="1">
        <v>3.3429518837837802</v>
      </c>
      <c r="V25" s="1">
        <v>6.5142114351351301</v>
      </c>
      <c r="W25" s="1">
        <v>3.3376580621621601</v>
      </c>
      <c r="X25" s="1">
        <v>3.3396916810810802</v>
      </c>
      <c r="Y25" s="1">
        <v>6.5085311189189099</v>
      </c>
      <c r="Z25" s="1">
        <v>3.3336710621621601</v>
      </c>
      <c r="AA25" s="1">
        <v>3.3360196270270199</v>
      </c>
      <c r="AB25" s="1">
        <v>6.50372789459459</v>
      </c>
      <c r="AC25" s="1">
        <v>3.3299677972972899</v>
      </c>
      <c r="AD25" s="1">
        <v>3.3326673918918899</v>
      </c>
      <c r="AE25" s="1">
        <v>6.4979463054054003</v>
      </c>
      <c r="AF25" s="1">
        <v>3.3214475405405399</v>
      </c>
      <c r="AG25" s="1">
        <v>3.3227034162162101</v>
      </c>
      <c r="AH25" s="1">
        <v>6.4848172918918898</v>
      </c>
      <c r="AI25" s="1">
        <v>3.3915521102366699</v>
      </c>
      <c r="AJ25" s="1">
        <v>3.3915521102366699</v>
      </c>
      <c r="AK25" s="1">
        <v>6.5803012896576698</v>
      </c>
      <c r="AL25" s="1">
        <v>3.2680491659613602</v>
      </c>
      <c r="AM25" s="1">
        <v>3.2680491659613602</v>
      </c>
      <c r="AN25" s="1">
        <v>6.3992694204671503</v>
      </c>
    </row>
    <row r="26" spans="1:40" x14ac:dyDescent="0.2">
      <c r="A26" t="s">
        <v>1024</v>
      </c>
      <c r="B26" s="1">
        <v>2.3559999999999999</v>
      </c>
      <c r="C26" s="1">
        <v>2.3559999999999999</v>
      </c>
      <c r="D26" s="1">
        <v>3.3370000000000002</v>
      </c>
      <c r="E26" s="1">
        <v>2.3443419810810799</v>
      </c>
      <c r="F26" s="1">
        <v>2.34378306216216</v>
      </c>
      <c r="G26" s="1">
        <v>3.2975901108108099</v>
      </c>
      <c r="H26" s="1">
        <v>2.3304271702702701</v>
      </c>
      <c r="I26" s="1">
        <v>2.32977576486486</v>
      </c>
      <c r="J26" s="1">
        <v>3.2882035432432399</v>
      </c>
      <c r="K26" s="1">
        <v>2.3211265189189101</v>
      </c>
      <c r="L26" s="1">
        <v>2.3211518324324301</v>
      </c>
      <c r="M26" s="1">
        <v>3.2830161756756699</v>
      </c>
      <c r="N26" s="1">
        <v>2.31899296756756</v>
      </c>
      <c r="O26" s="1">
        <v>2.3187090297297299</v>
      </c>
      <c r="P26" s="1">
        <v>3.2814947216216201</v>
      </c>
      <c r="Q26" s="1">
        <v>2.3140146378378299</v>
      </c>
      <c r="R26" s="1">
        <v>2.3139378972972899</v>
      </c>
      <c r="S26" s="1">
        <v>3.2789329432432401</v>
      </c>
      <c r="T26" s="1">
        <v>2.3093815702702698</v>
      </c>
      <c r="U26" s="1">
        <v>2.30910504054054</v>
      </c>
      <c r="V26" s="1">
        <v>3.2762276243243198</v>
      </c>
      <c r="W26" s="1">
        <v>2.3048530810810801</v>
      </c>
      <c r="X26" s="1">
        <v>2.3048891648648602</v>
      </c>
      <c r="Y26" s="1">
        <v>3.2736081675675601</v>
      </c>
      <c r="Z26" s="1">
        <v>2.3013380621621602</v>
      </c>
      <c r="AA26" s="1">
        <v>2.3011121675675601</v>
      </c>
      <c r="AB26" s="1">
        <v>3.27177844594594</v>
      </c>
      <c r="AC26" s="1">
        <v>2.29399786216216</v>
      </c>
      <c r="AD26" s="1">
        <v>2.2934800108108102</v>
      </c>
      <c r="AE26" s="1">
        <v>3.2680866459459401</v>
      </c>
      <c r="AF26" s="1">
        <v>2.2816440054054001</v>
      </c>
      <c r="AG26" s="1">
        <v>2.2815027702702699</v>
      </c>
      <c r="AH26" s="1">
        <v>3.2618779810810801</v>
      </c>
      <c r="AI26" s="1">
        <v>2.3788469092840501</v>
      </c>
      <c r="AJ26" s="1">
        <v>2.3788469092840501</v>
      </c>
      <c r="AK26" s="1">
        <v>3.32564407348098</v>
      </c>
      <c r="AL26" s="1">
        <v>2.27607840973945</v>
      </c>
      <c r="AM26" s="1">
        <v>2.27607840973945</v>
      </c>
      <c r="AN26" s="1">
        <v>3.2412030264396101</v>
      </c>
    </row>
    <row r="27" spans="1:40" x14ac:dyDescent="0.2">
      <c r="A27" t="s">
        <v>1025</v>
      </c>
      <c r="B27" s="1">
        <v>2.1619999999999999</v>
      </c>
      <c r="C27" s="1">
        <v>2.1619999999999999</v>
      </c>
      <c r="D27" s="1">
        <v>3.7229999999999999</v>
      </c>
      <c r="E27" s="1">
        <v>2.1654323432432401</v>
      </c>
      <c r="F27" s="1">
        <v>2.1656286243243201</v>
      </c>
      <c r="G27" s="1">
        <v>3.68305709729729</v>
      </c>
      <c r="H27" s="1">
        <v>2.15800247837837</v>
      </c>
      <c r="I27" s="1">
        <v>2.1586073675675599</v>
      </c>
      <c r="J27" s="1">
        <v>3.6728543594594498</v>
      </c>
      <c r="K27" s="1">
        <v>2.1508465027026999</v>
      </c>
      <c r="L27" s="1">
        <v>2.1510589189189102</v>
      </c>
      <c r="M27" s="1">
        <v>3.66303719189189</v>
      </c>
      <c r="N27" s="1">
        <v>2.1496628567567502</v>
      </c>
      <c r="O27" s="1">
        <v>2.1515733027027002</v>
      </c>
      <c r="P27" s="1">
        <v>3.6641219027026999</v>
      </c>
      <c r="Q27" s="1">
        <v>2.1485387972972898</v>
      </c>
      <c r="R27" s="1">
        <v>2.1485535108108098</v>
      </c>
      <c r="S27" s="1">
        <v>3.6588909783783699</v>
      </c>
      <c r="T27" s="1">
        <v>2.1433542810810802</v>
      </c>
      <c r="U27" s="1">
        <v>2.14491804594594</v>
      </c>
      <c r="V27" s="1">
        <v>3.65294093243243</v>
      </c>
      <c r="W27" s="1">
        <v>2.1450749027026998</v>
      </c>
      <c r="X27" s="1">
        <v>2.1446119756756699</v>
      </c>
      <c r="Y27" s="1">
        <v>3.6538012756756699</v>
      </c>
      <c r="Z27" s="1">
        <v>2.1387444351351301</v>
      </c>
      <c r="AA27" s="1">
        <v>2.1394152540540499</v>
      </c>
      <c r="AB27" s="1">
        <v>3.6478829486486402</v>
      </c>
      <c r="AC27" s="1">
        <v>2.1397056567567501</v>
      </c>
      <c r="AD27" s="1">
        <v>2.1361559054054</v>
      </c>
      <c r="AE27" s="1">
        <v>3.6440536351351298</v>
      </c>
      <c r="AF27" s="1">
        <v>2.1317269675675599</v>
      </c>
      <c r="AG27" s="1">
        <v>2.1333633000000001</v>
      </c>
      <c r="AH27" s="1">
        <v>3.6332247378378302</v>
      </c>
      <c r="AI27" s="1">
        <v>2.15800243738774</v>
      </c>
      <c r="AJ27" s="1">
        <v>2.15800243738774</v>
      </c>
      <c r="AK27" s="1">
        <v>3.6797192984713001</v>
      </c>
      <c r="AL27" s="1">
        <v>2.0806429700041398</v>
      </c>
      <c r="AM27" s="1">
        <v>2.0806429700041398</v>
      </c>
      <c r="AN27" s="1">
        <v>3.60526842864479</v>
      </c>
    </row>
    <row r="28" spans="1:40" x14ac:dyDescent="0.2">
      <c r="A28" t="s">
        <v>1026</v>
      </c>
      <c r="B28" s="1">
        <v>3.4449999999999998</v>
      </c>
      <c r="C28" s="1">
        <v>2.4649999999999999</v>
      </c>
      <c r="D28" s="1">
        <v>1.7470000000000001</v>
      </c>
      <c r="E28" s="1">
        <v>3.3257695324324299</v>
      </c>
      <c r="F28" s="1">
        <v>2.3958698351351302</v>
      </c>
      <c r="G28" s="1">
        <v>1.7237951513513501</v>
      </c>
      <c r="H28" s="1">
        <v>3.3091969108108099</v>
      </c>
      <c r="I28" s="1">
        <v>2.3804746270270201</v>
      </c>
      <c r="J28" s="1">
        <v>1.7095213621621601</v>
      </c>
      <c r="K28" s="1">
        <v>3.2989467378378299</v>
      </c>
      <c r="L28" s="1">
        <v>2.3706238162162099</v>
      </c>
      <c r="M28" s="1">
        <v>1.7000350081080999</v>
      </c>
      <c r="N28" s="1">
        <v>3.2971553999999901</v>
      </c>
      <c r="O28" s="1">
        <v>2.3683902378378301</v>
      </c>
      <c r="P28" s="1">
        <v>1.6982563567567499</v>
      </c>
      <c r="Q28" s="1">
        <v>3.2918901999999899</v>
      </c>
      <c r="R28" s="1">
        <v>2.3633397</v>
      </c>
      <c r="S28" s="1">
        <v>1.6937170756756701</v>
      </c>
      <c r="T28" s="1">
        <v>3.2875254567567498</v>
      </c>
      <c r="U28" s="1">
        <v>2.3591174270270199</v>
      </c>
      <c r="V28" s="1">
        <v>1.6895966</v>
      </c>
      <c r="W28" s="1">
        <v>3.2829257297297199</v>
      </c>
      <c r="X28" s="1">
        <v>2.3541866621621601</v>
      </c>
      <c r="Y28" s="1">
        <v>1.6842140270270201</v>
      </c>
      <c r="Z28" s="1">
        <v>3.27895677027026</v>
      </c>
      <c r="AA28" s="1">
        <v>2.3506534756756698</v>
      </c>
      <c r="AB28" s="1">
        <v>1.6803156486486399</v>
      </c>
      <c r="AC28" s="1">
        <v>3.27130581081081</v>
      </c>
      <c r="AD28" s="1">
        <v>2.34268613243243</v>
      </c>
      <c r="AE28" s="1">
        <v>1.6721618837837799</v>
      </c>
      <c r="AF28" s="1">
        <v>3.2606519270270198</v>
      </c>
      <c r="AG28" s="1">
        <v>2.33091707027027</v>
      </c>
      <c r="AH28" s="1">
        <v>1.66021152972972</v>
      </c>
      <c r="AI28" s="1">
        <v>3.3546740544900402</v>
      </c>
      <c r="AJ28" s="1">
        <v>2.4252094508449602</v>
      </c>
      <c r="AK28" s="1">
        <v>1.75787840896772</v>
      </c>
      <c r="AL28" s="1">
        <v>3.2590748675819001</v>
      </c>
      <c r="AM28" s="1">
        <v>2.33246494639838</v>
      </c>
      <c r="AN28" s="1">
        <v>1.67845104388776</v>
      </c>
    </row>
    <row r="29" spans="1:40" x14ac:dyDescent="0.2">
      <c r="A29" t="s">
        <v>1092</v>
      </c>
      <c r="B29" s="1">
        <v>0.66700000000000004</v>
      </c>
      <c r="C29" s="1">
        <v>0.66700000000000004</v>
      </c>
      <c r="D29" s="1">
        <v>0.66700000000000004</v>
      </c>
      <c r="E29" s="1">
        <v>0.66547670540540504</v>
      </c>
      <c r="F29" s="1">
        <v>0.66619785135135101</v>
      </c>
      <c r="G29" s="1">
        <v>0.66619694864864798</v>
      </c>
      <c r="H29" s="1">
        <v>0.66547695135135099</v>
      </c>
      <c r="I29" s="1">
        <v>0.66619827027027001</v>
      </c>
      <c r="J29" s="1">
        <v>0.66619736756756698</v>
      </c>
      <c r="K29" s="1">
        <v>0.66547695135135099</v>
      </c>
      <c r="L29" s="1">
        <v>0.66619802432432396</v>
      </c>
      <c r="M29" s="1">
        <v>0.66619719459459403</v>
      </c>
      <c r="N29" s="1">
        <v>0.66547722432432399</v>
      </c>
      <c r="O29" s="1">
        <v>0.66619777837837801</v>
      </c>
      <c r="P29" s="1">
        <v>0.66619729459459398</v>
      </c>
      <c r="Q29" s="1">
        <v>0.66547732432432405</v>
      </c>
      <c r="R29" s="1">
        <v>0.66619829729729696</v>
      </c>
      <c r="S29" s="1">
        <v>0.66619749459459399</v>
      </c>
      <c r="T29" s="1">
        <v>0.66547697837837805</v>
      </c>
      <c r="U29" s="1">
        <v>0.66619750540540501</v>
      </c>
      <c r="V29" s="1">
        <v>0.66619722162162098</v>
      </c>
      <c r="W29" s="1">
        <v>0.66547717027026998</v>
      </c>
      <c r="X29" s="1">
        <v>0.666198216216216</v>
      </c>
      <c r="Y29" s="1">
        <v>0.66619724054053997</v>
      </c>
      <c r="Z29" s="1">
        <v>0.66547660540540499</v>
      </c>
      <c r="AA29" s="1">
        <v>0.66619733243243195</v>
      </c>
      <c r="AB29" s="1">
        <v>0.66619692162162103</v>
      </c>
      <c r="AC29" s="1">
        <v>0.66547737027026999</v>
      </c>
      <c r="AD29" s="1">
        <v>0.66619817027026995</v>
      </c>
      <c r="AE29" s="1">
        <v>0.66619778648648598</v>
      </c>
      <c r="AF29" s="1">
        <v>0.66547739729729705</v>
      </c>
      <c r="AG29" s="1">
        <v>0.66619817027026995</v>
      </c>
      <c r="AH29" s="1">
        <v>0.66619761351351303</v>
      </c>
      <c r="AI29" s="1">
        <v>0.66728938212315303</v>
      </c>
      <c r="AJ29" s="1">
        <v>0.66728938212315303</v>
      </c>
      <c r="AK29" s="1">
        <v>0.66728938212315303</v>
      </c>
      <c r="AL29" s="1">
        <v>0.66728938212315303</v>
      </c>
      <c r="AM29" s="1">
        <v>0.66728938212315303</v>
      </c>
      <c r="AN29" s="1">
        <v>0.66728938212315303</v>
      </c>
    </row>
    <row r="30" spans="1:40" x14ac:dyDescent="0.2">
      <c r="A30" t="s">
        <v>970</v>
      </c>
      <c r="B30" s="1">
        <v>0.67800000000000005</v>
      </c>
      <c r="C30" s="1">
        <v>0.67800000000000005</v>
      </c>
      <c r="D30" s="1">
        <v>0.94799999999999995</v>
      </c>
      <c r="E30" s="1">
        <v>0.67596150810810796</v>
      </c>
      <c r="F30" s="1">
        <v>0.67592308108108101</v>
      </c>
      <c r="G30" s="1">
        <v>0.94659074594594494</v>
      </c>
      <c r="H30" s="1">
        <v>0.67543685405405396</v>
      </c>
      <c r="I30" s="1">
        <v>0.67538317297297301</v>
      </c>
      <c r="J30" s="1">
        <v>0.94604781081081002</v>
      </c>
      <c r="K30" s="1">
        <v>0.67502037567567497</v>
      </c>
      <c r="L30" s="1">
        <v>0.67496796216216204</v>
      </c>
      <c r="M30" s="1">
        <v>0.94560379189189103</v>
      </c>
      <c r="N30" s="1">
        <v>0.67498889729729705</v>
      </c>
      <c r="O30" s="1">
        <v>0.67494414864864805</v>
      </c>
      <c r="P30" s="1">
        <v>0.945563967567567</v>
      </c>
      <c r="Q30" s="1">
        <v>0.67476029189189102</v>
      </c>
      <c r="R30" s="1">
        <v>0.674712872972973</v>
      </c>
      <c r="S30" s="1">
        <v>0.94531147567567497</v>
      </c>
      <c r="T30" s="1">
        <v>0.67453531621621599</v>
      </c>
      <c r="U30" s="1">
        <v>0.67444264054054004</v>
      </c>
      <c r="V30" s="1">
        <v>0.94510474594594496</v>
      </c>
      <c r="W30" s="1">
        <v>0.67433639999999995</v>
      </c>
      <c r="X30" s="1">
        <v>0.674295356756756</v>
      </c>
      <c r="Y30" s="1">
        <v>0.94489074594594502</v>
      </c>
      <c r="Z30" s="1">
        <v>0.67414087297297298</v>
      </c>
      <c r="AA30" s="1">
        <v>0.67410201351351295</v>
      </c>
      <c r="AB30" s="1">
        <v>0.94467388918918904</v>
      </c>
      <c r="AC30" s="1">
        <v>0.67373248648648598</v>
      </c>
      <c r="AD30" s="1">
        <v>0.67365415135135098</v>
      </c>
      <c r="AE30" s="1">
        <v>0.94428107837837805</v>
      </c>
      <c r="AF30" s="1">
        <v>0.67327620810810795</v>
      </c>
      <c r="AG30" s="1">
        <v>0.673214132432432</v>
      </c>
      <c r="AH30" s="1">
        <v>0.94375645945945896</v>
      </c>
      <c r="AI30" s="1">
        <v>0.68080828923672898</v>
      </c>
      <c r="AJ30" s="1">
        <v>0.68080828923672898</v>
      </c>
      <c r="AK30" s="1">
        <v>0.95176392734142901</v>
      </c>
      <c r="AL30" s="1">
        <v>0.66706975636340504</v>
      </c>
      <c r="AM30" s="1">
        <v>0.66706975636340504</v>
      </c>
      <c r="AN30" s="1">
        <v>0.93633813131972998</v>
      </c>
    </row>
    <row r="31" spans="1:40" x14ac:dyDescent="0.2">
      <c r="A31" t="s">
        <v>1027</v>
      </c>
      <c r="B31" s="1">
        <v>1.3620000000000001</v>
      </c>
      <c r="C31" s="1">
        <v>1.46</v>
      </c>
      <c r="D31" s="1">
        <v>1.4059999999999999</v>
      </c>
      <c r="E31" s="1">
        <v>1.3768226270270201</v>
      </c>
      <c r="F31" s="1">
        <v>1.4637492702702699</v>
      </c>
      <c r="G31" s="1">
        <v>1.4154143648648601</v>
      </c>
      <c r="H31" s="1">
        <v>1.3602962135135099</v>
      </c>
      <c r="I31" s="1">
        <v>1.4543375054054</v>
      </c>
      <c r="J31" s="1">
        <v>1.4024679054053999</v>
      </c>
      <c r="K31" s="1">
        <v>1.34870605135135</v>
      </c>
      <c r="L31" s="1">
        <v>1.4481080432432401</v>
      </c>
      <c r="M31" s="1">
        <v>1.3932258081080999</v>
      </c>
      <c r="N31" s="1">
        <v>1.34646334054054</v>
      </c>
      <c r="O31" s="1">
        <v>1.4467680297297201</v>
      </c>
      <c r="P31" s="1">
        <v>1.39140712432432</v>
      </c>
      <c r="Q31" s="1">
        <v>1.34013993783783</v>
      </c>
      <c r="R31" s="1">
        <v>1.4430522864864801</v>
      </c>
      <c r="S31" s="1">
        <v>1.3868710270270199</v>
      </c>
      <c r="T31" s="1">
        <v>1.33395214324324</v>
      </c>
      <c r="U31" s="1">
        <v>1.4399121864864799</v>
      </c>
      <c r="V31" s="1">
        <v>1.3819319972972901</v>
      </c>
      <c r="W31" s="1">
        <v>1.3282197027027001</v>
      </c>
      <c r="X31" s="1">
        <v>1.4369749135135099</v>
      </c>
      <c r="Y31" s="1">
        <v>1.3774346081080999</v>
      </c>
      <c r="Z31" s="1">
        <v>1.3235065378378299</v>
      </c>
      <c r="AA31" s="1">
        <v>1.4336257567567501</v>
      </c>
      <c r="AB31" s="1">
        <v>1.37347128648648</v>
      </c>
      <c r="AC31" s="1">
        <v>1.3143447567567501</v>
      </c>
      <c r="AD31" s="1">
        <v>1.4286132405405401</v>
      </c>
      <c r="AE31" s="1">
        <v>1.3657435513513501</v>
      </c>
      <c r="AF31" s="1">
        <v>1.29881957567567</v>
      </c>
      <c r="AG31" s="1">
        <v>1.4211647621621599</v>
      </c>
      <c r="AH31" s="1">
        <v>1.35454161351351</v>
      </c>
      <c r="AI31" s="1">
        <v>1.3944129226197499</v>
      </c>
      <c r="AJ31" s="1">
        <v>1.47159828496057</v>
      </c>
      <c r="AK31" s="1">
        <v>1.4281319769047101</v>
      </c>
      <c r="AL31" s="1">
        <v>1.28397608875362</v>
      </c>
      <c r="AM31" s="1">
        <v>1.4009038054131699</v>
      </c>
      <c r="AN31" s="1">
        <v>1.3367747054347201</v>
      </c>
    </row>
    <row r="32" spans="1:40" x14ac:dyDescent="0.2">
      <c r="A32" t="s">
        <v>1033</v>
      </c>
      <c r="B32" s="1">
        <v>2.1</v>
      </c>
      <c r="C32" s="1">
        <v>2.1</v>
      </c>
      <c r="D32" s="1">
        <v>3.1709999999999998</v>
      </c>
      <c r="E32" s="1">
        <v>2.1608540432432402</v>
      </c>
      <c r="F32" s="1">
        <v>2.16096411351351</v>
      </c>
      <c r="G32" s="1">
        <v>3.2441216891891802</v>
      </c>
      <c r="H32" s="1">
        <v>2.1447824999999998</v>
      </c>
      <c r="I32" s="1">
        <v>2.14476775675675</v>
      </c>
      <c r="J32" s="1">
        <v>3.2086751189189102</v>
      </c>
      <c r="K32" s="1">
        <v>2.1341381972972902</v>
      </c>
      <c r="L32" s="1">
        <v>2.1340305972972899</v>
      </c>
      <c r="M32" s="1">
        <v>3.1851934351351301</v>
      </c>
      <c r="N32" s="1">
        <v>2.1323053189189101</v>
      </c>
      <c r="O32" s="1">
        <v>2.13259612972973</v>
      </c>
      <c r="P32" s="1">
        <v>3.1814142729729702</v>
      </c>
      <c r="Q32" s="1">
        <v>2.1264298621621598</v>
      </c>
      <c r="R32" s="1">
        <v>2.1265575972972899</v>
      </c>
      <c r="S32" s="1">
        <v>3.1688682243243198</v>
      </c>
      <c r="T32" s="1">
        <v>2.1220578108108099</v>
      </c>
      <c r="U32" s="1">
        <v>2.1217124783783698</v>
      </c>
      <c r="V32" s="1">
        <v>3.1591280648648601</v>
      </c>
      <c r="W32" s="1">
        <v>2.1170975135135102</v>
      </c>
      <c r="X32" s="1">
        <v>2.1166602810810802</v>
      </c>
      <c r="Y32" s="1">
        <v>3.1484429216216201</v>
      </c>
      <c r="Z32" s="1">
        <v>2.1118530459459399</v>
      </c>
      <c r="AA32" s="1">
        <v>2.1127703459459402</v>
      </c>
      <c r="AB32" s="1">
        <v>3.13935042432432</v>
      </c>
      <c r="AC32" s="1">
        <v>2.10613071891891</v>
      </c>
      <c r="AD32" s="1">
        <v>2.1074623405405402</v>
      </c>
      <c r="AE32" s="1">
        <v>3.12496391891891</v>
      </c>
      <c r="AF32" s="1">
        <v>2.0925101378378299</v>
      </c>
      <c r="AG32" s="1">
        <v>2.0930660729729702</v>
      </c>
      <c r="AH32" s="1">
        <v>3.0984309999999899</v>
      </c>
      <c r="AI32" s="1">
        <v>2.1405076624121402</v>
      </c>
      <c r="AJ32" s="1">
        <v>2.1405076624121402</v>
      </c>
      <c r="AK32" s="1">
        <v>3.2500843249455</v>
      </c>
      <c r="AL32" s="1">
        <v>2.0126384513759299</v>
      </c>
      <c r="AM32" s="1">
        <v>2.0126384513759299</v>
      </c>
      <c r="AN32" s="1">
        <v>3.0129619955351998</v>
      </c>
    </row>
    <row r="33" spans="1:40" x14ac:dyDescent="0.2">
      <c r="A33" t="s">
        <v>1034</v>
      </c>
      <c r="B33" s="1">
        <v>4.2110000000000003</v>
      </c>
      <c r="C33" s="1">
        <v>4.2110000000000003</v>
      </c>
      <c r="D33" s="1">
        <v>6.6779999999999999</v>
      </c>
      <c r="E33" s="1">
        <v>4.2220471216216202</v>
      </c>
      <c r="F33" s="1">
        <v>4.2220858702702699</v>
      </c>
      <c r="G33" s="1">
        <v>6.6659879540540503</v>
      </c>
      <c r="H33" s="1">
        <v>4.2158530621621599</v>
      </c>
      <c r="I33" s="1">
        <v>4.2146440945945898</v>
      </c>
      <c r="J33" s="1">
        <v>6.63817984594594</v>
      </c>
      <c r="K33" s="1">
        <v>4.2140327378378304</v>
      </c>
      <c r="L33" s="1">
        <v>4.21175814324324</v>
      </c>
      <c r="M33" s="1">
        <v>6.6248388972972903</v>
      </c>
      <c r="N33" s="1">
        <v>4.2103746216216198</v>
      </c>
      <c r="O33" s="1">
        <v>4.2088577513513501</v>
      </c>
      <c r="P33" s="1">
        <v>6.6175111189189098</v>
      </c>
      <c r="Q33" s="1">
        <v>4.20884811891891</v>
      </c>
      <c r="R33" s="1">
        <v>4.2087868864864797</v>
      </c>
      <c r="S33" s="1">
        <v>6.6089503135135104</v>
      </c>
      <c r="T33" s="1">
        <v>4.20942814054054</v>
      </c>
      <c r="U33" s="1">
        <v>4.2088536486486401</v>
      </c>
      <c r="V33" s="1">
        <v>6.6025538756756701</v>
      </c>
      <c r="W33" s="1">
        <v>4.2057563648648602</v>
      </c>
      <c r="X33" s="1">
        <v>4.2071185729729699</v>
      </c>
      <c r="Y33" s="1">
        <v>6.5954453054054003</v>
      </c>
      <c r="Z33" s="1">
        <v>4.20664723243243</v>
      </c>
      <c r="AA33" s="1">
        <v>4.2071847567567504</v>
      </c>
      <c r="AB33" s="1">
        <v>6.5890458297297299</v>
      </c>
      <c r="AC33" s="1">
        <v>4.2036557972972899</v>
      </c>
      <c r="AD33" s="1">
        <v>4.2048569648648604</v>
      </c>
      <c r="AE33" s="1">
        <v>6.5775835054053999</v>
      </c>
      <c r="AF33" s="1">
        <v>4.1993861567567503</v>
      </c>
      <c r="AG33" s="1">
        <v>4.2003094000000001</v>
      </c>
      <c r="AH33" s="1">
        <v>6.5568998864864803</v>
      </c>
      <c r="AI33" s="1">
        <v>4.2427934178701401</v>
      </c>
      <c r="AJ33" s="1">
        <v>4.2427934178701401</v>
      </c>
      <c r="AK33" s="1">
        <v>6.7136188281904801</v>
      </c>
      <c r="AL33" s="1">
        <v>4.1054060864280704</v>
      </c>
      <c r="AM33" s="1">
        <v>4.1054060864280704</v>
      </c>
      <c r="AN33" s="1">
        <v>6.4478290896267403</v>
      </c>
    </row>
    <row r="34" spans="1:40" x14ac:dyDescent="0.2">
      <c r="A34" t="s">
        <v>1035</v>
      </c>
      <c r="B34" s="1">
        <v>3.98</v>
      </c>
      <c r="C34" s="1">
        <v>3.98</v>
      </c>
      <c r="D34" s="1">
        <v>8.157</v>
      </c>
      <c r="E34" s="1">
        <v>3.9514621999999999</v>
      </c>
      <c r="F34" s="1">
        <v>3.95360665675675</v>
      </c>
      <c r="G34" s="1">
        <v>8.1223443054054005</v>
      </c>
      <c r="H34" s="1">
        <v>3.9418423189189098</v>
      </c>
      <c r="I34" s="1">
        <v>3.9407705324324298</v>
      </c>
      <c r="J34" s="1">
        <v>8.1039857513513507</v>
      </c>
      <c r="K34" s="1">
        <v>3.93548071621621</v>
      </c>
      <c r="L34" s="1">
        <v>3.9397625783783701</v>
      </c>
      <c r="M34" s="1">
        <v>8.1041772513513504</v>
      </c>
      <c r="N34" s="1">
        <v>3.94383109189189</v>
      </c>
      <c r="O34" s="1">
        <v>3.9484730675675599</v>
      </c>
      <c r="P34" s="1">
        <v>8.1194186297297204</v>
      </c>
      <c r="Q34" s="1">
        <v>3.93352091891891</v>
      </c>
      <c r="R34" s="1">
        <v>3.9304634513513501</v>
      </c>
      <c r="S34" s="1">
        <v>8.11067049459459</v>
      </c>
      <c r="T34" s="1">
        <v>3.9244048891891801</v>
      </c>
      <c r="U34" s="1">
        <v>3.92101982702702</v>
      </c>
      <c r="V34" s="1">
        <v>8.0974215729729693</v>
      </c>
      <c r="W34" s="1">
        <v>3.9216877810810802</v>
      </c>
      <c r="X34" s="1">
        <v>3.9404444405405399</v>
      </c>
      <c r="Y34" s="1">
        <v>8.0957035837837807</v>
      </c>
      <c r="Z34" s="1">
        <v>3.9040016648648601</v>
      </c>
      <c r="AA34" s="1">
        <v>3.9031808297297199</v>
      </c>
      <c r="AB34" s="1">
        <v>8.0711078486486407</v>
      </c>
      <c r="AC34" s="1">
        <v>3.9363278270270201</v>
      </c>
      <c r="AD34" s="1">
        <v>3.9384377756756699</v>
      </c>
      <c r="AE34" s="1">
        <v>8.0777960513513491</v>
      </c>
      <c r="AF34" s="1">
        <v>3.8632979810810801</v>
      </c>
      <c r="AG34" s="1">
        <v>3.8750652567567498</v>
      </c>
      <c r="AH34" s="1">
        <v>8.0241169567567496</v>
      </c>
      <c r="AI34" s="1">
        <v>4.0076340626862796</v>
      </c>
      <c r="AJ34" s="1">
        <v>4.0076340626862796</v>
      </c>
      <c r="AK34" s="1">
        <v>8.1796059185493206</v>
      </c>
      <c r="AL34" s="1">
        <v>3.8505988894432699</v>
      </c>
      <c r="AM34" s="1">
        <v>3.8505988894432699</v>
      </c>
      <c r="AN34" s="1">
        <v>8.0036991658523</v>
      </c>
    </row>
    <row r="35" spans="1:40" x14ac:dyDescent="0.2">
      <c r="A35" t="s">
        <v>1036</v>
      </c>
      <c r="B35" s="1">
        <v>2.7480000000000002</v>
      </c>
      <c r="C35" s="1">
        <v>2.7480000000000002</v>
      </c>
      <c r="D35" s="1">
        <v>4.774</v>
      </c>
      <c r="E35" s="1">
        <v>2.7317095054054001</v>
      </c>
      <c r="F35" s="1">
        <v>2.73095175405405</v>
      </c>
      <c r="G35" s="1">
        <v>4.7525604162162098</v>
      </c>
      <c r="H35" s="1">
        <v>2.73993742432432</v>
      </c>
      <c r="I35" s="1">
        <v>2.7277948702702699</v>
      </c>
      <c r="J35" s="1">
        <v>4.7522426945945897</v>
      </c>
      <c r="K35" s="1">
        <v>2.7316459270270199</v>
      </c>
      <c r="L35" s="1">
        <v>2.7110800189189099</v>
      </c>
      <c r="M35" s="1">
        <v>4.7288678621621596</v>
      </c>
      <c r="N35" s="1">
        <v>2.7389210081080999</v>
      </c>
      <c r="O35" s="1">
        <v>2.7419965999999998</v>
      </c>
      <c r="P35" s="1">
        <v>4.7462335756756699</v>
      </c>
      <c r="Q35" s="1">
        <v>2.7265927297297199</v>
      </c>
      <c r="R35" s="1">
        <v>2.7220159378378299</v>
      </c>
      <c r="S35" s="1">
        <v>4.7570179783783697</v>
      </c>
      <c r="T35" s="1">
        <v>2.7321834918918899</v>
      </c>
      <c r="U35" s="1">
        <v>2.7169019864864801</v>
      </c>
      <c r="V35" s="1">
        <v>4.7374002027027</v>
      </c>
      <c r="W35" s="1">
        <v>2.7077145351351302</v>
      </c>
      <c r="X35" s="1">
        <v>2.7116851594594502</v>
      </c>
      <c r="Y35" s="1">
        <v>4.7248129972972901</v>
      </c>
      <c r="Z35" s="1">
        <v>2.7128714243243199</v>
      </c>
      <c r="AA35" s="1">
        <v>2.7194937027027</v>
      </c>
      <c r="AB35" s="1">
        <v>4.7190336405405402</v>
      </c>
      <c r="AC35" s="1">
        <v>2.7065496351351301</v>
      </c>
      <c r="AD35" s="1">
        <v>2.70590015675675</v>
      </c>
      <c r="AE35" s="1">
        <v>4.7135011108108102</v>
      </c>
      <c r="AF35" s="1">
        <v>2.71191019189189</v>
      </c>
      <c r="AG35" s="1">
        <v>2.69721932162162</v>
      </c>
      <c r="AH35" s="1">
        <v>4.7030900297297302</v>
      </c>
      <c r="AI35" s="1">
        <v>2.7649226343912199</v>
      </c>
      <c r="AJ35" s="1">
        <v>2.7649226343912199</v>
      </c>
      <c r="AK35" s="1">
        <v>4.7816788744062899</v>
      </c>
      <c r="AL35" s="1">
        <v>2.6612769936580101</v>
      </c>
      <c r="AM35" s="1">
        <v>2.6612769936580101</v>
      </c>
      <c r="AN35" s="1">
        <v>4.7145118277783498</v>
      </c>
    </row>
    <row r="36" spans="1:40" x14ac:dyDescent="0.2">
      <c r="A36" t="s">
        <v>1037</v>
      </c>
      <c r="B36" s="1">
        <v>1.9119999999999999</v>
      </c>
      <c r="C36" s="1">
        <v>2.633</v>
      </c>
      <c r="D36" s="1">
        <v>3.2879999999999998</v>
      </c>
      <c r="E36" s="1">
        <v>1.9296548162162099</v>
      </c>
      <c r="F36" s="1">
        <v>2.66348166486486</v>
      </c>
      <c r="G36" s="1">
        <v>3.2823043405405401</v>
      </c>
      <c r="H36" s="1">
        <v>1.9184403756756701</v>
      </c>
      <c r="I36" s="1">
        <v>2.64356412702702</v>
      </c>
      <c r="J36" s="1">
        <v>3.2672729297297201</v>
      </c>
      <c r="K36" s="1">
        <v>1.9163646594594499</v>
      </c>
      <c r="L36" s="1">
        <v>2.6332556729729699</v>
      </c>
      <c r="M36" s="1">
        <v>3.2572771621621599</v>
      </c>
      <c r="N36" s="1">
        <v>1.9137682405405401</v>
      </c>
      <c r="O36" s="1">
        <v>2.6291933189189098</v>
      </c>
      <c r="P36" s="1">
        <v>3.2562435054054002</v>
      </c>
      <c r="Q36" s="1">
        <v>1.9081572162162099</v>
      </c>
      <c r="R36" s="1">
        <v>2.6229228027026998</v>
      </c>
      <c r="S36" s="1">
        <v>3.2484540243243201</v>
      </c>
      <c r="T36" s="1">
        <v>1.9050088999999999</v>
      </c>
      <c r="U36" s="1">
        <v>2.61387204054054</v>
      </c>
      <c r="V36" s="1">
        <v>3.24607755945945</v>
      </c>
      <c r="W36" s="1">
        <v>1.9022466</v>
      </c>
      <c r="X36" s="1">
        <v>2.6101995648648599</v>
      </c>
      <c r="Y36" s="1">
        <v>3.2406323459459401</v>
      </c>
      <c r="Z36" s="1">
        <v>1.9015809162162101</v>
      </c>
      <c r="AA36" s="1">
        <v>2.6016169351351301</v>
      </c>
      <c r="AB36" s="1">
        <v>3.2378757810810801</v>
      </c>
      <c r="AC36" s="1">
        <v>1.89847299459459</v>
      </c>
      <c r="AD36" s="1">
        <v>2.5957387270270198</v>
      </c>
      <c r="AE36" s="1">
        <v>3.2302360324324302</v>
      </c>
      <c r="AF36" s="1">
        <v>1.88880739459459</v>
      </c>
      <c r="AG36" s="1">
        <v>2.5743721378378299</v>
      </c>
      <c r="AH36" s="1">
        <v>3.2190056918918901</v>
      </c>
      <c r="AI36" s="1">
        <v>1.92857610896441</v>
      </c>
      <c r="AJ36" s="1">
        <v>2.6769466775497102</v>
      </c>
      <c r="AK36" s="1">
        <v>3.2919663943183699</v>
      </c>
      <c r="AL36" s="1">
        <v>1.8460876163273201</v>
      </c>
      <c r="AM36" s="1">
        <v>2.5391379250250798</v>
      </c>
      <c r="AN36" s="1">
        <v>3.1674691743843</v>
      </c>
    </row>
    <row r="37" spans="1:40" x14ac:dyDescent="0.2">
      <c r="A37" t="s">
        <v>1038</v>
      </c>
      <c r="B37" s="1">
        <v>2.0609999999999999</v>
      </c>
      <c r="C37" s="1">
        <v>2.0609999999999999</v>
      </c>
      <c r="D37" s="1">
        <v>3.2949999999999999</v>
      </c>
      <c r="E37" s="1">
        <v>2.0446794108108102</v>
      </c>
      <c r="F37" s="1">
        <v>2.0386773918918899</v>
      </c>
      <c r="G37" s="1">
        <v>3.2383301648648599</v>
      </c>
      <c r="H37" s="1">
        <v>2.03877406216216</v>
      </c>
      <c r="I37" s="1">
        <v>2.0323837513513499</v>
      </c>
      <c r="J37" s="1">
        <v>3.2382218810810799</v>
      </c>
      <c r="K37" s="1">
        <v>2.0324668756756701</v>
      </c>
      <c r="L37" s="1">
        <v>2.0221408486486401</v>
      </c>
      <c r="M37" s="1">
        <v>3.23848052432432</v>
      </c>
      <c r="N37" s="1">
        <v>2.0294667135135098</v>
      </c>
      <c r="O37" s="1">
        <v>2.0235987135135098</v>
      </c>
      <c r="P37" s="1">
        <v>3.2393391513513499</v>
      </c>
      <c r="Q37" s="1">
        <v>2.0363109918918898</v>
      </c>
      <c r="R37" s="1">
        <v>2.0278584540540501</v>
      </c>
      <c r="S37" s="1">
        <v>3.24589967837837</v>
      </c>
      <c r="T37" s="1">
        <v>2.0309788702702698</v>
      </c>
      <c r="U37" s="1">
        <v>2.0206326567567499</v>
      </c>
      <c r="V37" s="1">
        <v>3.2426318567567498</v>
      </c>
      <c r="W37" s="1">
        <v>2.0294090810810799</v>
      </c>
      <c r="X37" s="1">
        <v>2.02438032702702</v>
      </c>
      <c r="Y37" s="1">
        <v>3.2490786567567498</v>
      </c>
      <c r="Z37" s="1">
        <v>2.0304721081080999</v>
      </c>
      <c r="AA37" s="1">
        <v>2.0217674189189099</v>
      </c>
      <c r="AB37" s="1">
        <v>3.2439174864864802</v>
      </c>
      <c r="AC37" s="1">
        <v>2.0247143405405401</v>
      </c>
      <c r="AD37" s="1">
        <v>2.0168107540540499</v>
      </c>
      <c r="AE37" s="1">
        <v>3.2432419918918902</v>
      </c>
      <c r="AF37" s="1">
        <v>2.0298319</v>
      </c>
      <c r="AG37" s="1">
        <v>2.0191609324324298</v>
      </c>
      <c r="AH37" s="1">
        <v>3.2472965486486398</v>
      </c>
      <c r="AI37" s="1">
        <v>2.0559030280713002</v>
      </c>
      <c r="AJ37" s="1">
        <v>2.0559030280713002</v>
      </c>
      <c r="AK37" s="1">
        <v>3.2377062118451998</v>
      </c>
      <c r="AL37" s="1">
        <v>1.97640531141855</v>
      </c>
      <c r="AM37" s="1">
        <v>1.97640531141855</v>
      </c>
      <c r="AN37" s="1">
        <v>3.19976000446339</v>
      </c>
    </row>
    <row r="38" spans="1:40" x14ac:dyDescent="0.2">
      <c r="A38" t="s">
        <v>1040</v>
      </c>
      <c r="B38" s="1">
        <v>5.1890000000000001</v>
      </c>
      <c r="C38" s="1">
        <v>4.0869999999999997</v>
      </c>
      <c r="D38" s="1">
        <v>2.9670000000000001</v>
      </c>
      <c r="E38" s="1">
        <v>5.1569090540540499</v>
      </c>
      <c r="F38" s="1">
        <v>4.0869369189189104</v>
      </c>
      <c r="G38" s="1">
        <v>2.98347105135135</v>
      </c>
      <c r="H38" s="1">
        <v>5.1013190756756703</v>
      </c>
      <c r="I38" s="1">
        <v>4.0506640189189103</v>
      </c>
      <c r="J38" s="1">
        <v>2.9606146594594498</v>
      </c>
      <c r="K38" s="1">
        <v>5.06079195405405</v>
      </c>
      <c r="L38" s="1">
        <v>4.0182367864864803</v>
      </c>
      <c r="M38" s="1">
        <v>2.9371295162162099</v>
      </c>
      <c r="N38" s="1">
        <v>5.0578478000000002</v>
      </c>
      <c r="O38" s="1">
        <v>4.0188335513513502</v>
      </c>
      <c r="P38" s="1">
        <v>2.93758541351351</v>
      </c>
      <c r="Q38" s="1">
        <v>5.0374082135135101</v>
      </c>
      <c r="R38" s="1">
        <v>4.0054085162162103</v>
      </c>
      <c r="S38" s="1">
        <v>2.9313826297297298</v>
      </c>
      <c r="T38" s="1">
        <v>5.0226401027026997</v>
      </c>
      <c r="U38" s="1">
        <v>3.99472167297297</v>
      </c>
      <c r="V38" s="1">
        <v>2.9228061864864801</v>
      </c>
      <c r="W38" s="1">
        <v>5.0114754000000001</v>
      </c>
      <c r="X38" s="1">
        <v>3.98683216756756</v>
      </c>
      <c r="Y38" s="1">
        <v>2.9209180189189099</v>
      </c>
      <c r="Z38" s="1">
        <v>4.99068245405405</v>
      </c>
      <c r="AA38" s="1">
        <v>3.9660153513513499</v>
      </c>
      <c r="AB38" s="1">
        <v>2.90594789189189</v>
      </c>
      <c r="AC38" s="1">
        <v>4.9707631216216202</v>
      </c>
      <c r="AD38" s="1">
        <v>3.9589723972972899</v>
      </c>
      <c r="AE38" s="1">
        <v>2.8986244378378299</v>
      </c>
      <c r="AF38" s="1">
        <v>4.9212976243243203</v>
      </c>
      <c r="AG38" s="1">
        <v>3.9177108918918901</v>
      </c>
      <c r="AH38" s="1">
        <v>2.8730439567567498</v>
      </c>
      <c r="AI38" s="1">
        <v>5.2152798795797697</v>
      </c>
      <c r="AJ38" s="1">
        <v>4.1272237580196904</v>
      </c>
      <c r="AK38" s="1">
        <v>3.0058167372631299</v>
      </c>
      <c r="AL38" s="1">
        <v>4.8780612816651798</v>
      </c>
      <c r="AM38" s="1">
        <v>3.8726739094659699</v>
      </c>
      <c r="AN38" s="1">
        <v>2.8239632755992901</v>
      </c>
    </row>
    <row r="39" spans="1:40" x14ac:dyDescent="0.2">
      <c r="A39" t="s">
        <v>1041</v>
      </c>
      <c r="B39" s="1">
        <v>4.0049999999999999</v>
      </c>
      <c r="C39" s="1">
        <v>3.52</v>
      </c>
      <c r="D39" s="1">
        <v>2.4009999999999998</v>
      </c>
      <c r="E39" s="1">
        <v>3.9921680135135098</v>
      </c>
      <c r="F39" s="1">
        <v>3.5193826675675601</v>
      </c>
      <c r="G39" s="1">
        <v>2.4060790108108101</v>
      </c>
      <c r="H39" s="1">
        <v>3.95382057837837</v>
      </c>
      <c r="I39" s="1">
        <v>3.4886084054054001</v>
      </c>
      <c r="J39" s="1">
        <v>2.38926311891891</v>
      </c>
      <c r="K39" s="1">
        <v>3.9294408810810801</v>
      </c>
      <c r="L39" s="1">
        <v>3.4688338000000001</v>
      </c>
      <c r="M39" s="1">
        <v>2.3792234972972901</v>
      </c>
      <c r="N39" s="1">
        <v>3.9232050054054</v>
      </c>
      <c r="O39" s="1">
        <v>3.4618744432432398</v>
      </c>
      <c r="P39" s="1">
        <v>2.3727999351351299</v>
      </c>
      <c r="Q39" s="1">
        <v>3.9122601945945901</v>
      </c>
      <c r="R39" s="1">
        <v>3.4563614864864798</v>
      </c>
      <c r="S39" s="1">
        <v>2.3679584837837799</v>
      </c>
      <c r="T39" s="1">
        <v>3.89628763243243</v>
      </c>
      <c r="U39" s="1">
        <v>3.44077495675675</v>
      </c>
      <c r="V39" s="1">
        <v>2.3586940837837802</v>
      </c>
      <c r="W39" s="1">
        <v>3.8872158189189099</v>
      </c>
      <c r="X39" s="1">
        <v>3.4324220243243202</v>
      </c>
      <c r="Y39" s="1">
        <v>2.3560168135135102</v>
      </c>
      <c r="Z39" s="1">
        <v>3.88275242972973</v>
      </c>
      <c r="AA39" s="1">
        <v>3.4271206810810799</v>
      </c>
      <c r="AB39" s="1">
        <v>2.3569428486486399</v>
      </c>
      <c r="AC39" s="1">
        <v>3.85764188378378</v>
      </c>
      <c r="AD39" s="1">
        <v>3.4072502459459399</v>
      </c>
      <c r="AE39" s="1">
        <v>2.34295621351351</v>
      </c>
      <c r="AF39" s="1">
        <v>3.8262701864864801</v>
      </c>
      <c r="AG39" s="1">
        <v>3.3800339945945899</v>
      </c>
      <c r="AH39" s="1">
        <v>2.32385367297297</v>
      </c>
      <c r="AI39" s="1">
        <v>4.0355310883843902</v>
      </c>
      <c r="AJ39" s="1">
        <v>3.5546916333835301</v>
      </c>
      <c r="AK39" s="1">
        <v>2.42499791519682</v>
      </c>
      <c r="AL39" s="1">
        <v>3.81393622571168</v>
      </c>
      <c r="AM39" s="1">
        <v>3.35278871232723</v>
      </c>
      <c r="AN39" s="1">
        <v>2.3018387751866598</v>
      </c>
    </row>
    <row r="40" spans="1:40" x14ac:dyDescent="0.2">
      <c r="A40" t="s">
        <v>1042</v>
      </c>
      <c r="B40" s="1">
        <v>2.4580000000000002</v>
      </c>
      <c r="C40" s="1">
        <v>2.4580000000000002</v>
      </c>
      <c r="D40" s="1">
        <v>2.7090000000000001</v>
      </c>
      <c r="E40" s="1">
        <v>2.4571229972972901</v>
      </c>
      <c r="F40" s="1">
        <v>2.4568023567567501</v>
      </c>
      <c r="G40" s="1">
        <v>2.6906199081081001</v>
      </c>
      <c r="H40" s="1">
        <v>2.4465678</v>
      </c>
      <c r="I40" s="1">
        <v>2.4461527594594501</v>
      </c>
      <c r="J40" s="1">
        <v>2.6832534243243198</v>
      </c>
      <c r="K40" s="1">
        <v>2.4390536297297301</v>
      </c>
      <c r="L40" s="1">
        <v>2.43836481081081</v>
      </c>
      <c r="M40" s="1">
        <v>2.6779155270270198</v>
      </c>
      <c r="N40" s="1">
        <v>2.4375022243243198</v>
      </c>
      <c r="O40" s="1">
        <v>2.43714666216216</v>
      </c>
      <c r="P40" s="1">
        <v>2.6771661756756702</v>
      </c>
      <c r="Q40" s="1">
        <v>2.43363059459459</v>
      </c>
      <c r="R40" s="1">
        <v>2.43342147567567</v>
      </c>
      <c r="S40" s="1">
        <v>2.6744442135135098</v>
      </c>
      <c r="T40" s="1">
        <v>2.4293996756756702</v>
      </c>
      <c r="U40" s="1">
        <v>2.4295393810810801</v>
      </c>
      <c r="V40" s="1">
        <v>2.6716359108108101</v>
      </c>
      <c r="W40" s="1">
        <v>2.4262125513513499</v>
      </c>
      <c r="X40" s="1">
        <v>2.4257335675675602</v>
      </c>
      <c r="Y40" s="1">
        <v>2.6691193918918898</v>
      </c>
      <c r="Z40" s="1">
        <v>2.4230954891891798</v>
      </c>
      <c r="AA40" s="1">
        <v>2.42264928108108</v>
      </c>
      <c r="AB40" s="1">
        <v>2.6669036729729698</v>
      </c>
      <c r="AC40" s="1">
        <v>2.4175772702702698</v>
      </c>
      <c r="AD40" s="1">
        <v>2.4170086837837799</v>
      </c>
      <c r="AE40" s="1">
        <v>2.6632067513513502</v>
      </c>
      <c r="AF40" s="1">
        <v>2.4081674027026998</v>
      </c>
      <c r="AG40" s="1">
        <v>2.4082027486486401</v>
      </c>
      <c r="AH40" s="1">
        <v>2.65710884594594</v>
      </c>
      <c r="AI40" s="1">
        <v>2.4911115169790401</v>
      </c>
      <c r="AJ40" s="1">
        <v>2.4911115169790401</v>
      </c>
      <c r="AK40" s="1">
        <v>2.7195815894342301</v>
      </c>
      <c r="AL40" s="1">
        <v>2.3778876490105101</v>
      </c>
      <c r="AM40" s="1">
        <v>2.3778876490105101</v>
      </c>
      <c r="AN40" s="1">
        <v>2.63817148100396</v>
      </c>
    </row>
    <row r="41" spans="1:40" x14ac:dyDescent="0.2">
      <c r="A41" t="s">
        <v>1044</v>
      </c>
      <c r="B41" s="1">
        <v>0.76200000000000001</v>
      </c>
      <c r="C41" s="1">
        <v>0.76200000000000001</v>
      </c>
      <c r="D41" s="1">
        <v>0.93200000000000005</v>
      </c>
      <c r="E41" s="1">
        <v>0.75105475135135102</v>
      </c>
      <c r="F41" s="1">
        <v>0.75098068378378302</v>
      </c>
      <c r="G41" s="1">
        <v>0.91712097297297301</v>
      </c>
      <c r="H41" s="1">
        <v>0.74374398648648599</v>
      </c>
      <c r="I41" s="1">
        <v>0.74385970540540503</v>
      </c>
      <c r="J41" s="1">
        <v>0.91055684864864805</v>
      </c>
      <c r="K41" s="1">
        <v>0.73848611621621596</v>
      </c>
      <c r="L41" s="1">
        <v>0.73838088918918898</v>
      </c>
      <c r="M41" s="1">
        <v>0.90584964324324302</v>
      </c>
      <c r="N41" s="1">
        <v>0.73752351891891899</v>
      </c>
      <c r="O41" s="1">
        <v>0.73740559189189203</v>
      </c>
      <c r="P41" s="1">
        <v>0.90498253243243199</v>
      </c>
      <c r="Q41" s="1">
        <v>0.73430420810810804</v>
      </c>
      <c r="R41" s="1">
        <v>0.73435693243243205</v>
      </c>
      <c r="S41" s="1">
        <v>0.90232514324324298</v>
      </c>
      <c r="T41" s="1">
        <v>0.731639056756756</v>
      </c>
      <c r="U41" s="1">
        <v>0.73165143783783704</v>
      </c>
      <c r="V41" s="1">
        <v>0.90014916486486396</v>
      </c>
      <c r="W41" s="1">
        <v>0.72933867837837796</v>
      </c>
      <c r="X41" s="1">
        <v>0.72915366216216204</v>
      </c>
      <c r="Y41" s="1">
        <v>0.89792288378378304</v>
      </c>
      <c r="Z41" s="1">
        <v>0.72677101621621598</v>
      </c>
      <c r="AA41" s="1">
        <v>0.72675606486486499</v>
      </c>
      <c r="AB41" s="1">
        <v>0.895825824324324</v>
      </c>
      <c r="AC41" s="1">
        <v>0.72237721891891904</v>
      </c>
      <c r="AD41" s="1">
        <v>0.72220376486486404</v>
      </c>
      <c r="AE41" s="1">
        <v>0.89220143513513495</v>
      </c>
      <c r="AF41" s="1">
        <v>0.71450927027027</v>
      </c>
      <c r="AG41" s="1">
        <v>0.71444210270270203</v>
      </c>
      <c r="AH41" s="1">
        <v>0.88552513783783704</v>
      </c>
      <c r="AI41" s="1">
        <v>0.77243465210580697</v>
      </c>
      <c r="AJ41" s="1">
        <v>0.77243465210580697</v>
      </c>
      <c r="AK41" s="1">
        <v>0.93740727599260398</v>
      </c>
      <c r="AL41" s="1">
        <v>0.73265030152870003</v>
      </c>
      <c r="AM41" s="1">
        <v>0.73265030152870003</v>
      </c>
      <c r="AN41" s="1">
        <v>0.89752954497608395</v>
      </c>
    </row>
    <row r="42" spans="1:40" x14ac:dyDescent="0.2">
      <c r="A42" t="s">
        <v>1047</v>
      </c>
      <c r="B42" s="1">
        <v>2.3119999999999998</v>
      </c>
      <c r="C42" s="1">
        <v>2.3119999999999998</v>
      </c>
      <c r="D42" s="1">
        <v>3.4750000000000001</v>
      </c>
      <c r="E42" s="1">
        <v>2.2914611540540499</v>
      </c>
      <c r="F42" s="1">
        <v>2.2944669162162099</v>
      </c>
      <c r="G42" s="1">
        <v>3.42394503783783</v>
      </c>
      <c r="H42" s="1">
        <v>2.2788139702702699</v>
      </c>
      <c r="I42" s="1">
        <v>2.2810328351351301</v>
      </c>
      <c r="J42" s="1">
        <v>3.4061912999999899</v>
      </c>
      <c r="K42" s="1">
        <v>2.26981983513513</v>
      </c>
      <c r="L42" s="1">
        <v>2.2732512108108098</v>
      </c>
      <c r="M42" s="1">
        <v>3.3952950999999998</v>
      </c>
      <c r="N42" s="1">
        <v>2.2688151945945898</v>
      </c>
      <c r="O42" s="1">
        <v>2.2714324189189101</v>
      </c>
      <c r="P42" s="1">
        <v>3.3880655243243201</v>
      </c>
      <c r="Q42" s="1">
        <v>2.2639000918918901</v>
      </c>
      <c r="R42" s="1">
        <v>2.26668328378378</v>
      </c>
      <c r="S42" s="1">
        <v>3.3857456567567499</v>
      </c>
      <c r="T42" s="1">
        <v>2.2586077729729701</v>
      </c>
      <c r="U42" s="1">
        <v>2.2610999378378298</v>
      </c>
      <c r="V42" s="1">
        <v>3.3777177729729702</v>
      </c>
      <c r="W42" s="1">
        <v>2.2579596972972902</v>
      </c>
      <c r="X42" s="1">
        <v>2.2591531108108098</v>
      </c>
      <c r="Y42" s="1">
        <v>3.3791193351351301</v>
      </c>
      <c r="Z42" s="1">
        <v>2.24962729189189</v>
      </c>
      <c r="AA42" s="1">
        <v>2.2536623108108098</v>
      </c>
      <c r="AB42" s="1">
        <v>3.3645919837837801</v>
      </c>
      <c r="AC42" s="1">
        <v>2.25479168108108</v>
      </c>
      <c r="AD42" s="1">
        <v>2.25482657297297</v>
      </c>
      <c r="AE42" s="1">
        <v>3.3625241459459398</v>
      </c>
      <c r="AF42" s="1">
        <v>2.2447321648648599</v>
      </c>
      <c r="AG42" s="1">
        <v>2.2408053702702699</v>
      </c>
      <c r="AH42" s="1">
        <v>3.3517575648648599</v>
      </c>
      <c r="AI42" s="1">
        <v>2.3206568396109701</v>
      </c>
      <c r="AJ42" s="1">
        <v>2.3206568396109701</v>
      </c>
      <c r="AK42" s="1">
        <v>3.4625922167726202</v>
      </c>
      <c r="AL42" s="1">
        <v>2.2091323700732399</v>
      </c>
      <c r="AM42" s="1">
        <v>2.2091323700732399</v>
      </c>
      <c r="AN42" s="1">
        <v>3.31048056394124</v>
      </c>
    </row>
    <row r="43" spans="1:40" x14ac:dyDescent="0.2">
      <c r="A43" t="s">
        <v>1050</v>
      </c>
      <c r="B43" s="1">
        <v>2.9340000000000002</v>
      </c>
      <c r="C43" s="1">
        <v>2.7930000000000001</v>
      </c>
      <c r="D43" s="1">
        <v>4.21</v>
      </c>
      <c r="E43" s="1">
        <v>2.9268766270270201</v>
      </c>
      <c r="F43" s="1">
        <v>2.7939410783783698</v>
      </c>
      <c r="G43" s="1">
        <v>4.1643350432432404</v>
      </c>
      <c r="H43" s="1">
        <v>2.9101791810810802</v>
      </c>
      <c r="I43" s="1">
        <v>2.7754368999999999</v>
      </c>
      <c r="J43" s="1">
        <v>4.16192277567567</v>
      </c>
      <c r="K43" s="1">
        <v>2.8983176081080999</v>
      </c>
      <c r="L43" s="1">
        <v>2.76211329189189</v>
      </c>
      <c r="M43" s="1">
        <v>4.15944127567567</v>
      </c>
      <c r="N43" s="1">
        <v>2.8968753270270202</v>
      </c>
      <c r="O43" s="1">
        <v>2.7597886891891799</v>
      </c>
      <c r="P43" s="1">
        <v>4.1599614324324303</v>
      </c>
      <c r="Q43" s="1">
        <v>2.8903243702702701</v>
      </c>
      <c r="R43" s="1">
        <v>2.75265664324324</v>
      </c>
      <c r="S43" s="1">
        <v>4.1586331891891897</v>
      </c>
      <c r="T43" s="1">
        <v>2.8850279594594599</v>
      </c>
      <c r="U43" s="1">
        <v>2.7469626675675598</v>
      </c>
      <c r="V43" s="1">
        <v>4.1585685216216204</v>
      </c>
      <c r="W43" s="1">
        <v>2.87988622432432</v>
      </c>
      <c r="X43" s="1">
        <v>2.7410568567567499</v>
      </c>
      <c r="Y43" s="1">
        <v>4.15749587837837</v>
      </c>
      <c r="Z43" s="1">
        <v>2.8749375270270199</v>
      </c>
      <c r="AA43" s="1">
        <v>2.7348733135135102</v>
      </c>
      <c r="AB43" s="1">
        <v>4.1566151243243201</v>
      </c>
      <c r="AC43" s="1">
        <v>2.86672192972972</v>
      </c>
      <c r="AD43" s="1">
        <v>2.7251194594594499</v>
      </c>
      <c r="AE43" s="1">
        <v>4.1562830567567497</v>
      </c>
      <c r="AF43" s="1">
        <v>2.8526176972972901</v>
      </c>
      <c r="AG43" s="1">
        <v>2.7099855000000002</v>
      </c>
      <c r="AH43" s="1">
        <v>4.1552728675675601</v>
      </c>
      <c r="AI43" s="1">
        <v>2.9592090092054901</v>
      </c>
      <c r="AJ43" s="1">
        <v>2.8277887558476</v>
      </c>
      <c r="AK43" s="1">
        <v>4.1795743845963402</v>
      </c>
      <c r="AL43" s="1">
        <v>2.82131439342775</v>
      </c>
      <c r="AM43" s="1">
        <v>2.6803966538634101</v>
      </c>
      <c r="AN43" s="1">
        <v>4.0949068835234401</v>
      </c>
    </row>
    <row r="44" spans="1:40" x14ac:dyDescent="0.2">
      <c r="A44" t="s">
        <v>1051</v>
      </c>
      <c r="B44" s="1">
        <v>2.0059999999999998</v>
      </c>
      <c r="C44" s="1">
        <v>2.786</v>
      </c>
      <c r="D44" s="1">
        <v>1.855</v>
      </c>
      <c r="E44" s="1">
        <v>2.0073948459459401</v>
      </c>
      <c r="F44" s="1">
        <v>2.7345253594594499</v>
      </c>
      <c r="G44" s="1">
        <v>1.8609923351351301</v>
      </c>
      <c r="H44" s="1">
        <v>1.99031126486486</v>
      </c>
      <c r="I44" s="1">
        <v>2.7481365756756699</v>
      </c>
      <c r="J44" s="1">
        <v>1.8399688513513499</v>
      </c>
      <c r="K44" s="1">
        <v>1.9774658324324299</v>
      </c>
      <c r="L44" s="1">
        <v>2.7561120378378301</v>
      </c>
      <c r="M44" s="1">
        <v>1.82550354324324</v>
      </c>
      <c r="N44" s="1">
        <v>1.97673064054054</v>
      </c>
      <c r="O44" s="1">
        <v>2.7597309324324302</v>
      </c>
      <c r="P44" s="1">
        <v>1.82482777027027</v>
      </c>
      <c r="Q44" s="1">
        <v>1.96826895945945</v>
      </c>
      <c r="R44" s="1">
        <v>2.7629275378378302</v>
      </c>
      <c r="S44" s="1">
        <v>1.81447794864864</v>
      </c>
      <c r="T44" s="1">
        <v>1.9632933783783699</v>
      </c>
      <c r="U44" s="1">
        <v>2.7683101675675599</v>
      </c>
      <c r="V44" s="1">
        <v>1.8081839054054001</v>
      </c>
      <c r="W44" s="1">
        <v>1.9591243027027001</v>
      </c>
      <c r="X44" s="1">
        <v>2.7723742108108098</v>
      </c>
      <c r="Y44" s="1">
        <v>1.8021429837837799</v>
      </c>
      <c r="Z44" s="1">
        <v>1.9538969243243201</v>
      </c>
      <c r="AA44" s="1">
        <v>2.7763082216216199</v>
      </c>
      <c r="AB44" s="1">
        <v>1.7965228945945899</v>
      </c>
      <c r="AC44" s="1">
        <v>1.9439704162162099</v>
      </c>
      <c r="AD44" s="1">
        <v>2.7831668297297298</v>
      </c>
      <c r="AE44" s="1">
        <v>1.78495523243243</v>
      </c>
      <c r="AF44" s="1">
        <v>1.9287154837837801</v>
      </c>
      <c r="AG44" s="1">
        <v>2.7952127351351299</v>
      </c>
      <c r="AH44" s="1">
        <v>1.76733565675675</v>
      </c>
      <c r="AI44" s="1">
        <v>2.0223985210681699</v>
      </c>
      <c r="AJ44" s="1">
        <v>2.7141971655810599</v>
      </c>
      <c r="AK44" s="1">
        <v>1.8802467070337101</v>
      </c>
      <c r="AL44" s="1">
        <v>1.9124388180959999</v>
      </c>
      <c r="AM44" s="1">
        <v>2.7081781190318699</v>
      </c>
      <c r="AN44" s="1">
        <v>1.7568586937286901</v>
      </c>
    </row>
    <row r="45" spans="1:40" x14ac:dyDescent="0.2">
      <c r="A45" t="s">
        <v>1093</v>
      </c>
      <c r="B45" s="1">
        <v>0.20499999999999999</v>
      </c>
      <c r="C45" s="1">
        <v>0.20499999999999999</v>
      </c>
      <c r="D45" s="1">
        <v>0.20499999999999999</v>
      </c>
      <c r="E45" s="1">
        <v>0.20127790540540499</v>
      </c>
      <c r="F45" s="1">
        <v>0.20127398108108099</v>
      </c>
      <c r="G45" s="1">
        <v>0.20129054864864801</v>
      </c>
      <c r="H45" s="1">
        <v>0.20106630810810799</v>
      </c>
      <c r="I45" s="1">
        <v>0.20106072702702699</v>
      </c>
      <c r="J45" s="1">
        <v>0.20107727567567499</v>
      </c>
      <c r="K45" s="1">
        <v>0.200896718918918</v>
      </c>
      <c r="L45" s="1">
        <v>0.200890818918918</v>
      </c>
      <c r="M45" s="1">
        <v>0.200909197297297</v>
      </c>
      <c r="N45" s="1">
        <v>0.20086297567567499</v>
      </c>
      <c r="O45" s="1">
        <v>0.20085912432432401</v>
      </c>
      <c r="P45" s="1">
        <v>0.20087441621621599</v>
      </c>
      <c r="Q45" s="1">
        <v>0.20076682972972901</v>
      </c>
      <c r="R45" s="1">
        <v>0.200760237837837</v>
      </c>
      <c r="S45" s="1">
        <v>0.20077854324324301</v>
      </c>
      <c r="T45" s="1">
        <v>0.20067121891891801</v>
      </c>
      <c r="U45" s="1">
        <v>0.200667313513513</v>
      </c>
      <c r="V45" s="1">
        <v>0.20068408108108099</v>
      </c>
      <c r="W45" s="1">
        <v>0.20057889189189099</v>
      </c>
      <c r="X45" s="1">
        <v>0.20057226216216201</v>
      </c>
      <c r="Y45" s="1">
        <v>0.200590113513513</v>
      </c>
      <c r="Z45" s="1">
        <v>0.20048901081081</v>
      </c>
      <c r="AA45" s="1">
        <v>0.20048342972972899</v>
      </c>
      <c r="AB45" s="1">
        <v>0.200499932432432</v>
      </c>
      <c r="AC45" s="1">
        <v>0.20031474864864801</v>
      </c>
      <c r="AD45" s="1">
        <v>0.20031072432432401</v>
      </c>
      <c r="AE45" s="1">
        <v>0.20032757297297299</v>
      </c>
      <c r="AF45" s="1">
        <v>0.19999385405405401</v>
      </c>
      <c r="AG45" s="1">
        <v>0.19998815405405401</v>
      </c>
      <c r="AH45" s="1">
        <v>0.20000709729729699</v>
      </c>
      <c r="AI45" s="1">
        <v>0.2015581111369</v>
      </c>
      <c r="AJ45" s="1">
        <v>0.2015581111369</v>
      </c>
      <c r="AK45" s="1">
        <v>0.2015581111369</v>
      </c>
      <c r="AL45" s="1">
        <v>0.199341724444073</v>
      </c>
      <c r="AM45" s="1">
        <v>0.199341724444073</v>
      </c>
      <c r="AN45" s="1">
        <v>0.199341724444073</v>
      </c>
    </row>
    <row r="46" spans="1:40" x14ac:dyDescent="0.2">
      <c r="A46" t="s">
        <v>1052</v>
      </c>
      <c r="B46" s="1">
        <v>4.298</v>
      </c>
      <c r="C46" s="1">
        <v>4.298</v>
      </c>
      <c r="D46" s="1">
        <v>4.665</v>
      </c>
      <c r="E46" s="1">
        <v>4.1975473405405399</v>
      </c>
      <c r="F46" s="1">
        <v>4.1977483108108098</v>
      </c>
      <c r="G46" s="1">
        <v>4.54071093513513</v>
      </c>
      <c r="H46" s="1">
        <v>4.1830933945945903</v>
      </c>
      <c r="I46" s="1">
        <v>4.1837410864864797</v>
      </c>
      <c r="J46" s="1">
        <v>4.5232688648648596</v>
      </c>
      <c r="K46" s="1">
        <v>4.1726537810810802</v>
      </c>
      <c r="L46" s="1">
        <v>4.1721147270270196</v>
      </c>
      <c r="M46" s="1">
        <v>4.5085789675675603</v>
      </c>
      <c r="N46" s="1">
        <v>4.16915745675675</v>
      </c>
      <c r="O46" s="1">
        <v>4.1713819999999897</v>
      </c>
      <c r="P46" s="1">
        <v>4.5072017216216196</v>
      </c>
      <c r="Q46" s="1">
        <v>4.1623219702702698</v>
      </c>
      <c r="R46" s="1">
        <v>4.1638483405405404</v>
      </c>
      <c r="S46" s="1">
        <v>4.4978666810810797</v>
      </c>
      <c r="T46" s="1">
        <v>4.1556901162162099</v>
      </c>
      <c r="U46" s="1">
        <v>4.15827425135135</v>
      </c>
      <c r="V46" s="1">
        <v>4.4907229675675602</v>
      </c>
      <c r="W46" s="1">
        <v>4.15495282972973</v>
      </c>
      <c r="X46" s="1">
        <v>4.1549163432432401</v>
      </c>
      <c r="Y46" s="1">
        <v>4.4867715540540498</v>
      </c>
      <c r="Z46" s="1">
        <v>4.1524202972972901</v>
      </c>
      <c r="AA46" s="1">
        <v>4.1510044972972899</v>
      </c>
      <c r="AB46" s="1">
        <v>4.4815094945945901</v>
      </c>
      <c r="AC46" s="1">
        <v>4.14107516216216</v>
      </c>
      <c r="AD46" s="1">
        <v>4.1417446918918897</v>
      </c>
      <c r="AE46" s="1">
        <v>4.4702026972972897</v>
      </c>
      <c r="AF46" s="1">
        <v>4.1226807810810797</v>
      </c>
      <c r="AG46" s="1">
        <v>4.1257055486486403</v>
      </c>
      <c r="AH46" s="1">
        <v>4.44864576216216</v>
      </c>
      <c r="AI46" s="1">
        <v>4.2908856840870202</v>
      </c>
      <c r="AJ46" s="1">
        <v>4.2909536848781196</v>
      </c>
      <c r="AK46" s="1">
        <v>4.6400303476500202</v>
      </c>
      <c r="AL46" s="1">
        <v>4.0868814279328296</v>
      </c>
      <c r="AM46" s="1">
        <v>4.0869405255847102</v>
      </c>
      <c r="AN46" s="1">
        <v>4.3948030956482498</v>
      </c>
    </row>
    <row r="47" spans="1:40" x14ac:dyDescent="0.2">
      <c r="A47" t="s">
        <v>1053</v>
      </c>
      <c r="B47" s="1">
        <v>3.7210000000000001</v>
      </c>
      <c r="C47" s="1">
        <v>3.8730000000000002</v>
      </c>
      <c r="D47" s="1">
        <v>3.15</v>
      </c>
      <c r="E47" s="1">
        <v>3.6777871999999898</v>
      </c>
      <c r="F47" s="1">
        <v>3.83915071621621</v>
      </c>
      <c r="G47" s="1">
        <v>3.1456498459459401</v>
      </c>
      <c r="H47" s="1">
        <v>3.6452515918918902</v>
      </c>
      <c r="I47" s="1">
        <v>3.8131847027027002</v>
      </c>
      <c r="J47" s="1">
        <v>3.1197361729729698</v>
      </c>
      <c r="K47" s="1">
        <v>3.6235413999999899</v>
      </c>
      <c r="L47" s="1">
        <v>3.7957162810810798</v>
      </c>
      <c r="M47" s="1">
        <v>3.10236503783783</v>
      </c>
      <c r="N47" s="1">
        <v>3.6200342054054002</v>
      </c>
      <c r="O47" s="1">
        <v>3.7931265297297299</v>
      </c>
      <c r="P47" s="1">
        <v>3.0999236837837798</v>
      </c>
      <c r="Q47" s="1">
        <v>3.6092262729729701</v>
      </c>
      <c r="R47" s="1">
        <v>3.7842242972972899</v>
      </c>
      <c r="S47" s="1">
        <v>3.0915371540540502</v>
      </c>
      <c r="T47" s="1">
        <v>3.5980677783783701</v>
      </c>
      <c r="U47" s="1">
        <v>3.7757843081081002</v>
      </c>
      <c r="V47" s="1">
        <v>3.08289147567567</v>
      </c>
      <c r="W47" s="1">
        <v>3.5888695864864801</v>
      </c>
      <c r="X47" s="1">
        <v>3.7679347216216201</v>
      </c>
      <c r="Y47" s="1">
        <v>3.07581147297297</v>
      </c>
      <c r="Z47" s="1">
        <v>3.5807266675675602</v>
      </c>
      <c r="AA47" s="1">
        <v>3.7624650702702702</v>
      </c>
      <c r="AB47" s="1">
        <v>3.06979943243243</v>
      </c>
      <c r="AC47" s="1">
        <v>3.56482714594594</v>
      </c>
      <c r="AD47" s="1">
        <v>3.7499885297297202</v>
      </c>
      <c r="AE47" s="1">
        <v>3.0576710891891898</v>
      </c>
      <c r="AF47" s="1">
        <v>3.5409694540540499</v>
      </c>
      <c r="AG47" s="1">
        <v>3.7319868864864798</v>
      </c>
      <c r="AH47" s="1">
        <v>3.0392586189189101</v>
      </c>
      <c r="AI47" s="1">
        <v>3.6705335725992101</v>
      </c>
      <c r="AJ47" s="1">
        <v>3.8237006369964801</v>
      </c>
      <c r="AK47" s="1">
        <v>3.1280915348152001</v>
      </c>
      <c r="AL47" s="1">
        <v>3.39017676800546</v>
      </c>
      <c r="AM47" s="1">
        <v>3.58114741805811</v>
      </c>
      <c r="AN47" s="1">
        <v>2.8877221900045198</v>
      </c>
    </row>
    <row r="48" spans="1:40" x14ac:dyDescent="0.2">
      <c r="A48" t="s">
        <v>1054</v>
      </c>
      <c r="B48" s="1">
        <v>3.7749999999999999</v>
      </c>
      <c r="C48" s="1">
        <v>3.7749999999999999</v>
      </c>
      <c r="D48" s="1">
        <v>3.976</v>
      </c>
      <c r="E48" s="1">
        <v>3.8060608297297298</v>
      </c>
      <c r="F48" s="1">
        <v>3.8064306891891801</v>
      </c>
      <c r="G48" s="1">
        <v>3.9944588351351298</v>
      </c>
      <c r="H48" s="1">
        <v>3.7751539891891799</v>
      </c>
      <c r="I48" s="1">
        <v>3.7757414243243201</v>
      </c>
      <c r="J48" s="1">
        <v>3.9590110702702699</v>
      </c>
      <c r="K48" s="1">
        <v>3.75337737027027</v>
      </c>
      <c r="L48" s="1">
        <v>3.7539306945945898</v>
      </c>
      <c r="M48" s="1">
        <v>3.9340803432432399</v>
      </c>
      <c r="N48" s="1">
        <v>3.74940658378378</v>
      </c>
      <c r="O48" s="1">
        <v>3.7497114702702699</v>
      </c>
      <c r="P48" s="1">
        <v>3.9293605702702701</v>
      </c>
      <c r="Q48" s="1">
        <v>3.7379714189189102</v>
      </c>
      <c r="R48" s="1">
        <v>3.7384418243243198</v>
      </c>
      <c r="S48" s="1">
        <v>3.9161349783783699</v>
      </c>
      <c r="T48" s="1">
        <v>3.7278764756756702</v>
      </c>
      <c r="U48" s="1">
        <v>3.7281633567567498</v>
      </c>
      <c r="V48" s="1">
        <v>3.9047650135135101</v>
      </c>
      <c r="W48" s="1">
        <v>3.7189157270270199</v>
      </c>
      <c r="X48" s="1">
        <v>3.7191336216216202</v>
      </c>
      <c r="Y48" s="1">
        <v>3.8940405</v>
      </c>
      <c r="Z48" s="1">
        <v>3.71006093783783</v>
      </c>
      <c r="AA48" s="1">
        <v>3.7102671189189098</v>
      </c>
      <c r="AB48" s="1">
        <v>3.88415918648648</v>
      </c>
      <c r="AC48" s="1">
        <v>3.6950538216216202</v>
      </c>
      <c r="AD48" s="1">
        <v>3.6952532459459402</v>
      </c>
      <c r="AE48" s="1">
        <v>3.8667427027026999</v>
      </c>
      <c r="AF48" s="1">
        <v>3.6698685648648599</v>
      </c>
      <c r="AG48" s="1">
        <v>3.6701114351351301</v>
      </c>
      <c r="AH48" s="1">
        <v>3.8376891270270201</v>
      </c>
      <c r="AI48" s="1">
        <v>3.8147391908429</v>
      </c>
      <c r="AJ48" s="1">
        <v>3.8147391908429</v>
      </c>
      <c r="AK48" s="1">
        <v>4.0088863323819002</v>
      </c>
      <c r="AL48" s="1">
        <v>3.4945710342387399</v>
      </c>
      <c r="AM48" s="1">
        <v>3.49457114239424</v>
      </c>
      <c r="AN48" s="1">
        <v>3.6608554170102598</v>
      </c>
    </row>
    <row r="49" spans="1:40" x14ac:dyDescent="0.2">
      <c r="A49" t="s">
        <v>1056</v>
      </c>
      <c r="B49" s="1">
        <v>4.3739999999999997</v>
      </c>
      <c r="C49" s="1">
        <v>4.3739999999999997</v>
      </c>
      <c r="D49" s="1">
        <v>3.81</v>
      </c>
      <c r="E49" s="1">
        <v>4.0097497162162101</v>
      </c>
      <c r="F49" s="1">
        <v>4.0097389648648596</v>
      </c>
      <c r="G49" s="1">
        <v>3.4647918513513498</v>
      </c>
      <c r="H49" s="1">
        <v>3.9851988810810801</v>
      </c>
      <c r="I49" s="1">
        <v>3.9851811810810802</v>
      </c>
      <c r="J49" s="1">
        <v>3.4399169054054002</v>
      </c>
      <c r="K49" s="1">
        <v>3.9672007243243201</v>
      </c>
      <c r="L49" s="1">
        <v>3.9671777648648598</v>
      </c>
      <c r="M49" s="1">
        <v>3.4218759972972901</v>
      </c>
      <c r="N49" s="1">
        <v>3.9637746513513501</v>
      </c>
      <c r="O49" s="1">
        <v>3.9637588729729698</v>
      </c>
      <c r="P49" s="1">
        <v>3.4184639351351298</v>
      </c>
      <c r="Q49" s="1">
        <v>3.9540652891891801</v>
      </c>
      <c r="R49" s="1">
        <v>3.9540462891891899</v>
      </c>
      <c r="S49" s="1">
        <v>3.4088388405405401</v>
      </c>
      <c r="T49" s="1">
        <v>3.94494468918918</v>
      </c>
      <c r="U49" s="1">
        <v>3.9449134297297301</v>
      </c>
      <c r="V49" s="1">
        <v>3.3998112108108098</v>
      </c>
      <c r="W49" s="1">
        <v>3.9363393675675602</v>
      </c>
      <c r="X49" s="1">
        <v>3.9363357405405401</v>
      </c>
      <c r="Y49" s="1">
        <v>3.3913416297297299</v>
      </c>
      <c r="Z49" s="1">
        <v>3.9282334783783699</v>
      </c>
      <c r="AA49" s="1">
        <v>3.9282490702702701</v>
      </c>
      <c r="AB49" s="1">
        <v>3.3834266351351299</v>
      </c>
      <c r="AC49" s="1">
        <v>3.91339396756756</v>
      </c>
      <c r="AD49" s="1">
        <v>3.9133833243243199</v>
      </c>
      <c r="AE49" s="1">
        <v>3.36895236216216</v>
      </c>
      <c r="AF49" s="1">
        <v>3.8879837243243198</v>
      </c>
      <c r="AG49" s="1">
        <v>3.8879514567567499</v>
      </c>
      <c r="AH49" s="1">
        <v>3.34452587027027</v>
      </c>
      <c r="AI49" s="1">
        <v>4.0078413135993003</v>
      </c>
      <c r="AJ49" s="1">
        <v>4.0078413135993003</v>
      </c>
      <c r="AK49" s="1">
        <v>3.4645517113864601</v>
      </c>
      <c r="AL49" s="1">
        <v>3.5603242904924</v>
      </c>
      <c r="AM49" s="1">
        <v>3.5603242904924</v>
      </c>
      <c r="AN49" s="1">
        <v>3.0204753772240398</v>
      </c>
    </row>
    <row r="50" spans="1:40" x14ac:dyDescent="0.2">
      <c r="A50" t="s">
        <v>1094</v>
      </c>
      <c r="B50" s="1">
        <v>10.590999999999999</v>
      </c>
      <c r="C50" s="1">
        <v>10.590999999999999</v>
      </c>
      <c r="D50" s="1">
        <v>10.590999999999999</v>
      </c>
      <c r="E50" s="1">
        <v>10.7066536378378</v>
      </c>
      <c r="F50" s="1">
        <v>10.706634083783699</v>
      </c>
      <c r="G50" s="1">
        <v>10.706747908108101</v>
      </c>
      <c r="H50" s="1">
        <v>10.7530132702702</v>
      </c>
      <c r="I50" s="1">
        <v>10.7530501918918</v>
      </c>
      <c r="J50" s="1">
        <v>10.753114556756699</v>
      </c>
      <c r="K50" s="1">
        <v>10.7872792783783</v>
      </c>
      <c r="L50" s="1">
        <v>10.787205681081</v>
      </c>
      <c r="M50" s="1">
        <v>10.787271972972899</v>
      </c>
      <c r="N50" s="1">
        <v>10.7939337864864</v>
      </c>
      <c r="O50" s="1">
        <v>10.7938817162162</v>
      </c>
      <c r="P50" s="1">
        <v>10.7939105918918</v>
      </c>
      <c r="Q50" s="1">
        <v>10.8125284</v>
      </c>
      <c r="R50" s="1">
        <v>10.8124489027027</v>
      </c>
      <c r="S50" s="1">
        <v>10.812566583783701</v>
      </c>
      <c r="T50" s="1">
        <v>10.8301995054054</v>
      </c>
      <c r="U50" s="1">
        <v>10.8301616837837</v>
      </c>
      <c r="V50" s="1">
        <v>10.8302391378378</v>
      </c>
      <c r="W50" s="1">
        <v>10.847073581081</v>
      </c>
      <c r="X50" s="1">
        <v>10.8469278351351</v>
      </c>
      <c r="Y50" s="1">
        <v>10.8471030081081</v>
      </c>
      <c r="Z50" s="1">
        <v>10.862836348648599</v>
      </c>
      <c r="AA50" s="1">
        <v>10.8627478783783</v>
      </c>
      <c r="AB50" s="1">
        <v>10.862912281081</v>
      </c>
      <c r="AC50" s="1">
        <v>10.892600959459401</v>
      </c>
      <c r="AD50" s="1">
        <v>10.892533551351301</v>
      </c>
      <c r="AE50" s="1">
        <v>10.892697113513499</v>
      </c>
      <c r="AF50" s="1">
        <v>10.9449438135135</v>
      </c>
      <c r="AG50" s="1">
        <v>10.944928070270199</v>
      </c>
      <c r="AH50" s="1">
        <v>10.9450244567567</v>
      </c>
      <c r="AI50" s="1">
        <v>10.629464664341</v>
      </c>
      <c r="AJ50" s="1">
        <v>10.629464664341</v>
      </c>
      <c r="AK50" s="1">
        <v>10.629464664341</v>
      </c>
      <c r="AL50" s="1">
        <v>10.910795347721301</v>
      </c>
      <c r="AM50" s="1">
        <v>10.910795347721301</v>
      </c>
      <c r="AN50" s="1">
        <v>10.910795347721301</v>
      </c>
    </row>
    <row r="51" spans="1:40" x14ac:dyDescent="0.2">
      <c r="A51" t="s">
        <v>1095</v>
      </c>
      <c r="B51" s="1">
        <v>18.401</v>
      </c>
      <c r="C51" s="1">
        <v>18.401</v>
      </c>
      <c r="D51" s="1">
        <v>32.401000000000003</v>
      </c>
      <c r="E51" s="1">
        <v>18.537019362162098</v>
      </c>
      <c r="F51" s="1">
        <v>18.5372540135135</v>
      </c>
      <c r="G51" s="1">
        <v>32.520867181081002</v>
      </c>
      <c r="H51" s="1">
        <v>18.6001492783783</v>
      </c>
      <c r="I51" s="1">
        <v>18.600496189189101</v>
      </c>
      <c r="J51" s="1">
        <v>32.647148289189197</v>
      </c>
      <c r="K51" s="1">
        <v>18.6468516351351</v>
      </c>
      <c r="L51" s="1">
        <v>18.647146475675601</v>
      </c>
      <c r="M51" s="1">
        <v>32.742092502702697</v>
      </c>
      <c r="N51" s="1">
        <v>18.6554123675675</v>
      </c>
      <c r="O51" s="1">
        <v>18.655685781081001</v>
      </c>
      <c r="P51" s="1">
        <v>32.760119118918901</v>
      </c>
      <c r="Q51" s="1">
        <v>18.681116718918901</v>
      </c>
      <c r="R51" s="1">
        <v>18.6811865756756</v>
      </c>
      <c r="S51" s="1">
        <v>32.8126324486486</v>
      </c>
      <c r="T51" s="1">
        <v>18.705145837837801</v>
      </c>
      <c r="U51" s="1">
        <v>18.705483267567502</v>
      </c>
      <c r="V51" s="1">
        <v>32.862676545945902</v>
      </c>
      <c r="W51" s="1">
        <v>18.728143854054</v>
      </c>
      <c r="X51" s="1">
        <v>18.728398045945902</v>
      </c>
      <c r="Y51" s="1">
        <v>32.910526610810798</v>
      </c>
      <c r="Z51" s="1">
        <v>18.7500689756756</v>
      </c>
      <c r="AA51" s="1">
        <v>18.750270851351299</v>
      </c>
      <c r="AB51" s="1">
        <v>32.956605429729699</v>
      </c>
      <c r="AC51" s="1">
        <v>18.791022662162099</v>
      </c>
      <c r="AD51" s="1">
        <v>18.791292321621601</v>
      </c>
      <c r="AE51" s="1">
        <v>33.042925013513504</v>
      </c>
      <c r="AF51" s="1">
        <v>18.863438227027</v>
      </c>
      <c r="AG51" s="1">
        <v>18.863489354054</v>
      </c>
      <c r="AH51" s="1">
        <v>33.197295040540503</v>
      </c>
      <c r="AI51" s="1">
        <v>18.433400940234399</v>
      </c>
      <c r="AJ51" s="1">
        <v>18.433400940234399</v>
      </c>
      <c r="AK51" s="1">
        <v>32.312017219274701</v>
      </c>
      <c r="AL51" s="1">
        <v>18.729597361226201</v>
      </c>
      <c r="AM51" s="1">
        <v>18.729597361226201</v>
      </c>
      <c r="AN51" s="1">
        <v>32.679443218391697</v>
      </c>
    </row>
    <row r="52" spans="1:40" x14ac:dyDescent="0.2">
      <c r="A52" t="s">
        <v>1096</v>
      </c>
      <c r="B52" s="1">
        <v>1.506</v>
      </c>
      <c r="C52" s="1">
        <v>1.506</v>
      </c>
      <c r="D52" s="1">
        <v>2.1840000000000002</v>
      </c>
      <c r="E52" s="1">
        <v>1.4929270567567501</v>
      </c>
      <c r="F52" s="1">
        <v>1.4926087405405399</v>
      </c>
      <c r="G52" s="1">
        <v>2.1254710081081001</v>
      </c>
      <c r="H52" s="1">
        <v>1.48712456756756</v>
      </c>
      <c r="I52" s="1">
        <v>1.48730285945945</v>
      </c>
      <c r="J52" s="1">
        <v>2.1317587945945902</v>
      </c>
      <c r="K52" s="1">
        <v>1.4826597351351301</v>
      </c>
      <c r="L52" s="1">
        <v>1.4827805999999999</v>
      </c>
      <c r="M52" s="1">
        <v>2.1354484837837799</v>
      </c>
      <c r="N52" s="1">
        <v>1.48179727027027</v>
      </c>
      <c r="O52" s="1">
        <v>1.4819210783783701</v>
      </c>
      <c r="P52" s="1">
        <v>2.1357231135135102</v>
      </c>
      <c r="Q52" s="1">
        <v>1.48038545405405</v>
      </c>
      <c r="R52" s="1">
        <v>1.47931937837837</v>
      </c>
      <c r="S52" s="1">
        <v>2.1383902648648601</v>
      </c>
      <c r="T52" s="1">
        <v>1.47833703783783</v>
      </c>
      <c r="U52" s="1">
        <v>1.4771047972972899</v>
      </c>
      <c r="V52" s="1">
        <v>2.1398418378378299</v>
      </c>
      <c r="W52" s="1">
        <v>1.4761907783783701</v>
      </c>
      <c r="X52" s="1">
        <v>1.4760857972972901</v>
      </c>
      <c r="Y52" s="1">
        <v>2.1412992297297202</v>
      </c>
      <c r="Z52" s="1">
        <v>1.4747480648648601</v>
      </c>
      <c r="AA52" s="1">
        <v>1.47495908918918</v>
      </c>
      <c r="AB52" s="1">
        <v>2.1432179243243201</v>
      </c>
      <c r="AC52" s="1">
        <v>1.4716616324324301</v>
      </c>
      <c r="AD52" s="1">
        <v>1.47255671081081</v>
      </c>
      <c r="AE52" s="1">
        <v>2.1464718405405399</v>
      </c>
      <c r="AF52" s="1">
        <v>1.46796376486486</v>
      </c>
      <c r="AG52" s="1">
        <v>1.4677626945945901</v>
      </c>
      <c r="AH52" s="1">
        <v>2.1514119891891799</v>
      </c>
      <c r="AI52" s="1">
        <v>1.49275106762612</v>
      </c>
      <c r="AJ52" s="1">
        <v>1.49275106762612</v>
      </c>
      <c r="AK52" s="1">
        <v>2.1122780906446299</v>
      </c>
      <c r="AL52" s="1">
        <v>1.44321782123503</v>
      </c>
      <c r="AM52" s="1">
        <v>1.44321782123503</v>
      </c>
      <c r="AN52" s="1">
        <v>2.1127798841934502</v>
      </c>
    </row>
    <row r="53" spans="1:40" x14ac:dyDescent="0.2">
      <c r="A53" t="s">
        <v>1058</v>
      </c>
      <c r="B53" s="1">
        <v>3.121</v>
      </c>
      <c r="C53" s="1">
        <v>3.7210000000000001</v>
      </c>
      <c r="D53" s="1">
        <v>3.157</v>
      </c>
      <c r="E53" s="1">
        <v>3.11883501621621</v>
      </c>
      <c r="F53" s="1">
        <v>3.7442990540540499</v>
      </c>
      <c r="G53" s="1">
        <v>3.1554720054054002</v>
      </c>
      <c r="H53" s="1">
        <v>3.0994041756756698</v>
      </c>
      <c r="I53" s="1">
        <v>3.7234101864864799</v>
      </c>
      <c r="J53" s="1">
        <v>3.1263958918918902</v>
      </c>
      <c r="K53" s="1">
        <v>3.0890308567567502</v>
      </c>
      <c r="L53" s="1">
        <v>3.71177191891891</v>
      </c>
      <c r="M53" s="1">
        <v>3.1116185702702701</v>
      </c>
      <c r="N53" s="1">
        <v>3.0846296648648601</v>
      </c>
      <c r="O53" s="1">
        <v>3.7093116864864801</v>
      </c>
      <c r="P53" s="1">
        <v>3.1079460540540498</v>
      </c>
      <c r="Q53" s="1">
        <v>3.0816095216216199</v>
      </c>
      <c r="R53" s="1">
        <v>3.7030501702702701</v>
      </c>
      <c r="S53" s="1">
        <v>3.1005017540540498</v>
      </c>
      <c r="T53" s="1">
        <v>3.06982026216216</v>
      </c>
      <c r="U53" s="1">
        <v>3.6906692135135102</v>
      </c>
      <c r="V53" s="1">
        <v>3.08870733783783</v>
      </c>
      <c r="W53" s="1">
        <v>3.0641581756756699</v>
      </c>
      <c r="X53" s="1">
        <v>3.68302115945946</v>
      </c>
      <c r="Y53" s="1">
        <v>3.0771764027027002</v>
      </c>
      <c r="Z53" s="1">
        <v>3.0616685378378299</v>
      </c>
      <c r="AA53" s="1">
        <v>3.68236161351351</v>
      </c>
      <c r="AB53" s="1">
        <v>3.07330369459459</v>
      </c>
      <c r="AC53" s="1">
        <v>3.0486132162162098</v>
      </c>
      <c r="AD53" s="1">
        <v>3.67123472702702</v>
      </c>
      <c r="AE53" s="1">
        <v>3.0571029405405401</v>
      </c>
      <c r="AF53" s="1">
        <v>3.0258326783783702</v>
      </c>
      <c r="AG53" s="1">
        <v>3.6476753918918901</v>
      </c>
      <c r="AH53" s="1">
        <v>3.02698696486486</v>
      </c>
      <c r="AI53" s="1">
        <v>3.14282493174816</v>
      </c>
      <c r="AJ53" s="1">
        <v>3.7736244457841099</v>
      </c>
      <c r="AK53" s="1">
        <v>3.1915473635215301</v>
      </c>
      <c r="AL53" s="1">
        <v>2.9861831040540601</v>
      </c>
      <c r="AM53" s="1">
        <v>3.5902166787775101</v>
      </c>
      <c r="AN53" s="1">
        <v>2.9795474808151301</v>
      </c>
    </row>
    <row r="54" spans="1:40" x14ac:dyDescent="0.2">
      <c r="A54" t="s">
        <v>1059</v>
      </c>
      <c r="B54" s="1">
        <v>3.4329999999999998</v>
      </c>
      <c r="C54" s="1">
        <v>3.4279999999999999</v>
      </c>
      <c r="D54" s="1">
        <v>5.0019999999999998</v>
      </c>
      <c r="E54" s="1">
        <v>3.4224998351351301</v>
      </c>
      <c r="F54" s="1">
        <v>3.4184903621621601</v>
      </c>
      <c r="G54" s="1">
        <v>4.9833692594594599</v>
      </c>
      <c r="H54" s="1">
        <v>3.4043072405405401</v>
      </c>
      <c r="I54" s="1">
        <v>3.3994916756756699</v>
      </c>
      <c r="J54" s="1">
        <v>4.9743148243243196</v>
      </c>
      <c r="K54" s="1">
        <v>3.3913040729729702</v>
      </c>
      <c r="L54" s="1">
        <v>3.3828741972972902</v>
      </c>
      <c r="M54" s="1">
        <v>4.9700929891891796</v>
      </c>
      <c r="N54" s="1">
        <v>3.3880946702702599</v>
      </c>
      <c r="O54" s="1">
        <v>3.3824307432432401</v>
      </c>
      <c r="P54" s="1">
        <v>4.9713017648648599</v>
      </c>
      <c r="Q54" s="1">
        <v>3.3844190054054</v>
      </c>
      <c r="R54" s="1">
        <v>3.3740421648648602</v>
      </c>
      <c r="S54" s="1">
        <v>4.9679481108108101</v>
      </c>
      <c r="T54" s="1">
        <v>3.3777784594594502</v>
      </c>
      <c r="U54" s="1">
        <v>3.3681990891891802</v>
      </c>
      <c r="V54" s="1">
        <v>4.9661908108108097</v>
      </c>
      <c r="W54" s="1">
        <v>3.3694009621621599</v>
      </c>
      <c r="X54" s="1">
        <v>3.3585692783783698</v>
      </c>
      <c r="Y54" s="1">
        <v>4.9613753594594598</v>
      </c>
      <c r="Z54" s="1">
        <v>3.36180228378378</v>
      </c>
      <c r="AA54" s="1">
        <v>3.35508905675675</v>
      </c>
      <c r="AB54" s="1">
        <v>4.9595576108108101</v>
      </c>
      <c r="AC54" s="1">
        <v>3.3537330054054002</v>
      </c>
      <c r="AD54" s="1">
        <v>3.3464119999999999</v>
      </c>
      <c r="AE54" s="1">
        <v>4.9581461459459399</v>
      </c>
      <c r="AF54" s="1">
        <v>3.33978384864864</v>
      </c>
      <c r="AG54" s="1">
        <v>3.3300835783783702</v>
      </c>
      <c r="AH54" s="1">
        <v>4.9566795891891804</v>
      </c>
      <c r="AI54" s="1">
        <v>3.4634564664826701</v>
      </c>
      <c r="AJ54" s="1">
        <v>3.4607015241976602</v>
      </c>
      <c r="AK54" s="1">
        <v>5.0129767360031199</v>
      </c>
      <c r="AL54" s="1">
        <v>3.2977173186661801</v>
      </c>
      <c r="AM54" s="1">
        <v>3.28298409007339</v>
      </c>
      <c r="AN54" s="1">
        <v>4.8897131974646904</v>
      </c>
    </row>
    <row r="55" spans="1:40" x14ac:dyDescent="0.2">
      <c r="A55" t="s">
        <v>1060</v>
      </c>
      <c r="B55" s="1">
        <v>2.0920000000000001</v>
      </c>
      <c r="C55" s="1">
        <v>2.415</v>
      </c>
      <c r="D55" s="1">
        <v>2.0609999999999999</v>
      </c>
      <c r="E55" s="1">
        <v>2.0678898783783701</v>
      </c>
      <c r="F55" s="1">
        <v>2.3945942351351301</v>
      </c>
      <c r="G55" s="1">
        <v>2.0401021864864801</v>
      </c>
      <c r="H55" s="1">
        <v>2.0533585945945898</v>
      </c>
      <c r="I55" s="1">
        <v>2.38411035135135</v>
      </c>
      <c r="J55" s="1">
        <v>2.02540163243243</v>
      </c>
      <c r="K55" s="1">
        <v>2.0436520216216199</v>
      </c>
      <c r="L55" s="1">
        <v>2.3770841243243201</v>
      </c>
      <c r="M55" s="1">
        <v>2.0172984027026999</v>
      </c>
      <c r="N55" s="1">
        <v>2.03965852702702</v>
      </c>
      <c r="O55" s="1">
        <v>2.37461682432432</v>
      </c>
      <c r="P55" s="1">
        <v>2.0143947027026998</v>
      </c>
      <c r="Q55" s="1">
        <v>2.0353602027026998</v>
      </c>
      <c r="R55" s="1">
        <v>2.3710099675675602</v>
      </c>
      <c r="S55" s="1">
        <v>2.0085690135135099</v>
      </c>
      <c r="T55" s="1">
        <v>2.0293351756756701</v>
      </c>
      <c r="U55" s="1">
        <v>2.3667618972972901</v>
      </c>
      <c r="V55" s="1">
        <v>2.00262898108108</v>
      </c>
      <c r="W55" s="1">
        <v>2.0230767297297301</v>
      </c>
      <c r="X55" s="1">
        <v>2.3646181621621598</v>
      </c>
      <c r="Y55" s="1">
        <v>1.99877882972973</v>
      </c>
      <c r="Z55" s="1">
        <v>2.0191776675675599</v>
      </c>
      <c r="AA55" s="1">
        <v>2.3597417189189098</v>
      </c>
      <c r="AB55" s="1">
        <v>1.9937666513513499</v>
      </c>
      <c r="AC55" s="1">
        <v>2.01373519189189</v>
      </c>
      <c r="AD55" s="1">
        <v>2.35810031621621</v>
      </c>
      <c r="AE55" s="1">
        <v>1.9881519027026999</v>
      </c>
      <c r="AF55" s="1">
        <v>1.9990885918918899</v>
      </c>
      <c r="AG55" s="1">
        <v>2.3485689648648602</v>
      </c>
      <c r="AH55" s="1">
        <v>1.9760734810810801</v>
      </c>
      <c r="AI55" s="1">
        <v>2.1004592066333698</v>
      </c>
      <c r="AJ55" s="1">
        <v>2.4214143844454701</v>
      </c>
      <c r="AK55" s="1">
        <v>2.0701814618182302</v>
      </c>
      <c r="AL55" s="1">
        <v>1.9965903516480901</v>
      </c>
      <c r="AM55" s="1">
        <v>2.33534733107179</v>
      </c>
      <c r="AN55" s="1">
        <v>1.9733450325957</v>
      </c>
    </row>
    <row r="56" spans="1:40" x14ac:dyDescent="0.2">
      <c r="A56" t="s">
        <v>1061</v>
      </c>
      <c r="B56" s="1">
        <v>2.6520000000000001</v>
      </c>
      <c r="C56" s="1">
        <v>3.2349999999999999</v>
      </c>
      <c r="D56" s="1">
        <v>2.4790000000000001</v>
      </c>
      <c r="E56" s="1">
        <v>2.6415776945945901</v>
      </c>
      <c r="F56" s="1">
        <v>3.2310466486486402</v>
      </c>
      <c r="G56" s="1">
        <v>2.47760584594594</v>
      </c>
      <c r="H56" s="1">
        <v>2.6181408135135098</v>
      </c>
      <c r="I56" s="1">
        <v>3.22005778108108</v>
      </c>
      <c r="J56" s="1">
        <v>2.4570140918918901</v>
      </c>
      <c r="K56" s="1">
        <v>2.6044278567567498</v>
      </c>
      <c r="L56" s="1">
        <v>3.2139517081080999</v>
      </c>
      <c r="M56" s="1">
        <v>2.4446300702702701</v>
      </c>
      <c r="N56" s="1">
        <v>2.6014646864864801</v>
      </c>
      <c r="O56" s="1">
        <v>3.2117322648648599</v>
      </c>
      <c r="P56" s="1">
        <v>2.44148732162162</v>
      </c>
      <c r="Q56" s="1">
        <v>2.5925114810810799</v>
      </c>
      <c r="R56" s="1">
        <v>3.2072492486486399</v>
      </c>
      <c r="S56" s="1">
        <v>2.4345679324324299</v>
      </c>
      <c r="T56" s="1">
        <v>2.5827523108108101</v>
      </c>
      <c r="U56" s="1">
        <v>3.2018831594594501</v>
      </c>
      <c r="V56" s="1">
        <v>2.42730377837837</v>
      </c>
      <c r="W56" s="1">
        <v>2.5748199000000001</v>
      </c>
      <c r="X56" s="1">
        <v>3.1959319243243201</v>
      </c>
      <c r="Y56" s="1">
        <v>2.4206277135135101</v>
      </c>
      <c r="Z56" s="1">
        <v>2.5686839972972901</v>
      </c>
      <c r="AA56" s="1">
        <v>3.1935248054054002</v>
      </c>
      <c r="AB56" s="1">
        <v>2.4116811027026999</v>
      </c>
      <c r="AC56" s="1">
        <v>2.55819152162162</v>
      </c>
      <c r="AD56" s="1">
        <v>3.1911516972972902</v>
      </c>
      <c r="AE56" s="1">
        <v>2.40595734324324</v>
      </c>
      <c r="AF56" s="1">
        <v>2.5374593324324302</v>
      </c>
      <c r="AG56" s="1">
        <v>3.1802347810810798</v>
      </c>
      <c r="AH56" s="1">
        <v>2.3832860918918901</v>
      </c>
      <c r="AI56" s="1">
        <v>2.6747073743600498</v>
      </c>
      <c r="AJ56" s="1">
        <v>3.2521106387473799</v>
      </c>
      <c r="AK56" s="1">
        <v>2.5051332187559701</v>
      </c>
      <c r="AL56" s="1">
        <v>2.5072328278302098</v>
      </c>
      <c r="AM56" s="1">
        <v>3.1303746647361099</v>
      </c>
      <c r="AN56" s="1">
        <v>2.3670102745882899</v>
      </c>
    </row>
    <row r="57" spans="1:40" x14ac:dyDescent="0.2">
      <c r="A57" t="s">
        <v>1062</v>
      </c>
      <c r="B57" s="1">
        <v>2</v>
      </c>
      <c r="C57" s="1">
        <v>2</v>
      </c>
      <c r="D57" s="1">
        <v>2.242</v>
      </c>
      <c r="E57" s="1">
        <v>2.0181985864864802</v>
      </c>
      <c r="F57" s="1">
        <v>2.01760401081081</v>
      </c>
      <c r="G57" s="1">
        <v>2.25875717027027</v>
      </c>
      <c r="H57" s="1">
        <v>2.0065515756756702</v>
      </c>
      <c r="I57" s="1">
        <v>2.0076720378378301</v>
      </c>
      <c r="J57" s="1">
        <v>2.2331100405405402</v>
      </c>
      <c r="K57" s="1">
        <v>2.0003513918918898</v>
      </c>
      <c r="L57" s="1">
        <v>2.0008497432432399</v>
      </c>
      <c r="M57" s="1">
        <v>2.2184401621621599</v>
      </c>
      <c r="N57" s="1">
        <v>1.9970257243243199</v>
      </c>
      <c r="O57" s="1">
        <v>1.9999606783783701</v>
      </c>
      <c r="P57" s="1">
        <v>2.2130143135135101</v>
      </c>
      <c r="Q57" s="1">
        <v>1.9960576756756701</v>
      </c>
      <c r="R57" s="1">
        <v>1.99534953513513</v>
      </c>
      <c r="S57" s="1">
        <v>2.20477121351351</v>
      </c>
      <c r="T57" s="1">
        <v>1.99250492432432</v>
      </c>
      <c r="U57" s="1">
        <v>1.99343678918918</v>
      </c>
      <c r="V57" s="1">
        <v>2.19806882432432</v>
      </c>
      <c r="W57" s="1">
        <v>1.9866226891891801</v>
      </c>
      <c r="X57" s="1">
        <v>1.98623596486486</v>
      </c>
      <c r="Y57" s="1">
        <v>2.1868027378378301</v>
      </c>
      <c r="Z57" s="1">
        <v>1.9848187945945901</v>
      </c>
      <c r="AA57" s="1">
        <v>1.98701801081081</v>
      </c>
      <c r="AB57" s="1">
        <v>2.1801216783783701</v>
      </c>
      <c r="AC57" s="1">
        <v>1.9744211891891801</v>
      </c>
      <c r="AD57" s="1">
        <v>1.9770553540540501</v>
      </c>
      <c r="AE57" s="1">
        <v>2.1640703378378299</v>
      </c>
      <c r="AF57" s="1">
        <v>1.96854807837837</v>
      </c>
      <c r="AG57" s="1">
        <v>1.96743054594594</v>
      </c>
      <c r="AH57" s="1">
        <v>2.1442700378378299</v>
      </c>
      <c r="AI57" s="1">
        <v>2.0210001140448499</v>
      </c>
      <c r="AJ57" s="1">
        <v>2.0209432231358</v>
      </c>
      <c r="AK57" s="1">
        <v>2.28441717542997</v>
      </c>
      <c r="AL57" s="1">
        <v>1.9213392883435201</v>
      </c>
      <c r="AM57" s="1">
        <v>1.9212836509937801</v>
      </c>
      <c r="AN57" s="1">
        <v>2.0764687508749402</v>
      </c>
    </row>
    <row r="58" spans="1:40" x14ac:dyDescent="0.2">
      <c r="A58" t="s">
        <v>1065</v>
      </c>
      <c r="B58" s="1">
        <v>2.6640000000000001</v>
      </c>
      <c r="C58" s="1">
        <v>2.6640000000000001</v>
      </c>
      <c r="D58" s="1">
        <v>3.702</v>
      </c>
      <c r="E58" s="1">
        <v>2.65358787027027</v>
      </c>
      <c r="F58" s="1">
        <v>2.6543902297297199</v>
      </c>
      <c r="G58" s="1">
        <v>3.6549894675675598</v>
      </c>
      <c r="H58" s="1">
        <v>2.6278112135135099</v>
      </c>
      <c r="I58" s="1">
        <v>2.6261914918918898</v>
      </c>
      <c r="J58" s="1">
        <v>3.6171897837837799</v>
      </c>
      <c r="K58" s="1">
        <v>2.6048880216216199</v>
      </c>
      <c r="L58" s="1">
        <v>2.6053314216216199</v>
      </c>
      <c r="M58" s="1">
        <v>3.5880680324324299</v>
      </c>
      <c r="N58" s="1">
        <v>2.6025608918918901</v>
      </c>
      <c r="O58" s="1">
        <v>2.6007778405405402</v>
      </c>
      <c r="P58" s="1">
        <v>3.5815310216216201</v>
      </c>
      <c r="Q58" s="1">
        <v>2.5878729405405401</v>
      </c>
      <c r="R58" s="1">
        <v>2.5880171216216201</v>
      </c>
      <c r="S58" s="1">
        <v>3.5683172810810802</v>
      </c>
      <c r="T58" s="1">
        <v>2.5855007351351298</v>
      </c>
      <c r="U58" s="1">
        <v>2.58513228108108</v>
      </c>
      <c r="V58" s="1">
        <v>3.5579574729729702</v>
      </c>
      <c r="W58" s="1">
        <v>2.57281966486486</v>
      </c>
      <c r="X58" s="1">
        <v>2.5749441351351301</v>
      </c>
      <c r="Y58" s="1">
        <v>3.5430919243243202</v>
      </c>
      <c r="Z58" s="1">
        <v>2.5644338081081002</v>
      </c>
      <c r="AA58" s="1">
        <v>2.5652430540540498</v>
      </c>
      <c r="AB58" s="1">
        <v>3.53345111351351</v>
      </c>
      <c r="AC58" s="1">
        <v>2.5486291405405401</v>
      </c>
      <c r="AD58" s="1">
        <v>2.5482358108108101</v>
      </c>
      <c r="AE58" s="1">
        <v>3.5088164027027</v>
      </c>
      <c r="AF58" s="1">
        <v>2.5274012729729698</v>
      </c>
      <c r="AG58" s="1">
        <v>2.5242840351351301</v>
      </c>
      <c r="AH58" s="1">
        <v>3.4780627729729701</v>
      </c>
      <c r="AI58" s="1">
        <v>2.6827552540014499</v>
      </c>
      <c r="AJ58" s="1">
        <v>2.6827762962267401</v>
      </c>
      <c r="AK58" s="1">
        <v>3.7038363199394801</v>
      </c>
      <c r="AL58" s="1">
        <v>2.4904295106340899</v>
      </c>
      <c r="AM58" s="1">
        <v>2.4904498521229401</v>
      </c>
      <c r="AN58" s="1">
        <v>3.43098784636646</v>
      </c>
    </row>
    <row r="59" spans="1:40" x14ac:dyDescent="0.2">
      <c r="A59" t="s">
        <v>1066</v>
      </c>
      <c r="B59" s="1">
        <v>4.4580000000000002</v>
      </c>
      <c r="C59" s="1">
        <v>4.0949999999999998</v>
      </c>
      <c r="D59" s="1">
        <v>3.4670000000000001</v>
      </c>
      <c r="E59" s="1">
        <v>4.3703465702702697</v>
      </c>
      <c r="F59" s="1">
        <v>3.9894645540540501</v>
      </c>
      <c r="G59" s="1">
        <v>3.4279995513513501</v>
      </c>
      <c r="H59" s="1">
        <v>4.3394492270270204</v>
      </c>
      <c r="I59" s="1">
        <v>3.9470654729729699</v>
      </c>
      <c r="J59" s="1">
        <v>3.40166017837837</v>
      </c>
      <c r="K59" s="1">
        <v>4.3177150891891802</v>
      </c>
      <c r="L59" s="1">
        <v>3.9173994459459398</v>
      </c>
      <c r="M59" s="1">
        <v>3.3750487999999899</v>
      </c>
      <c r="N59" s="1">
        <v>4.3142015027026996</v>
      </c>
      <c r="O59" s="1">
        <v>3.9123101999999998</v>
      </c>
      <c r="P59" s="1">
        <v>3.3763007027027001</v>
      </c>
      <c r="Q59" s="1">
        <v>4.3036343486486404</v>
      </c>
      <c r="R59" s="1">
        <v>3.8982898351351301</v>
      </c>
      <c r="S59" s="1">
        <v>3.3608465216216201</v>
      </c>
      <c r="T59" s="1">
        <v>4.2940356864864802</v>
      </c>
      <c r="U59" s="1">
        <v>3.8842979486486402</v>
      </c>
      <c r="V59" s="1">
        <v>3.3518237702702698</v>
      </c>
      <c r="W59" s="1">
        <v>4.2850139243243204</v>
      </c>
      <c r="X59" s="1">
        <v>3.8722883432432398</v>
      </c>
      <c r="Y59" s="1">
        <v>3.3418948702702602</v>
      </c>
      <c r="Z59" s="1">
        <v>4.2773380945945902</v>
      </c>
      <c r="AA59" s="1">
        <v>3.8618946054054</v>
      </c>
      <c r="AB59" s="1">
        <v>3.3397206837837801</v>
      </c>
      <c r="AC59" s="1">
        <v>4.2623623621621602</v>
      </c>
      <c r="AD59" s="1">
        <v>3.8420738918918902</v>
      </c>
      <c r="AE59" s="1">
        <v>3.3242975216216202</v>
      </c>
      <c r="AF59" s="1">
        <v>4.2390310918918903</v>
      </c>
      <c r="AG59" s="1">
        <v>3.8092860999999898</v>
      </c>
      <c r="AH59" s="1">
        <v>3.2974660351351299</v>
      </c>
      <c r="AI59" s="1">
        <v>4.3858544172766996</v>
      </c>
      <c r="AJ59" s="1">
        <v>4.0256418256418796</v>
      </c>
      <c r="AK59" s="1">
        <v>3.4406796271898701</v>
      </c>
      <c r="AL59" s="1">
        <v>4.0921615936114</v>
      </c>
      <c r="AM59" s="1">
        <v>3.6533017495456499</v>
      </c>
      <c r="AN59" s="1">
        <v>3.1468014244080602</v>
      </c>
    </row>
    <row r="60" spans="1:40" x14ac:dyDescent="0.2">
      <c r="A60" t="s">
        <v>1067</v>
      </c>
      <c r="B60" s="1">
        <v>4.181</v>
      </c>
      <c r="C60" s="1">
        <v>4.181</v>
      </c>
      <c r="D60" s="1">
        <v>4.843</v>
      </c>
      <c r="E60" s="1">
        <v>4.2493311540540502</v>
      </c>
      <c r="F60" s="1">
        <v>4.2464113891891797</v>
      </c>
      <c r="G60" s="1">
        <v>4.8469309216216203</v>
      </c>
      <c r="H60" s="1">
        <v>4.2086505594594499</v>
      </c>
      <c r="I60" s="1">
        <v>4.2060164459459397</v>
      </c>
      <c r="J60" s="1">
        <v>4.78998163243243</v>
      </c>
      <c r="K60" s="1">
        <v>4.1808043783783697</v>
      </c>
      <c r="L60" s="1">
        <v>4.1784729918918897</v>
      </c>
      <c r="M60" s="1">
        <v>4.7513079756756698</v>
      </c>
      <c r="N60" s="1">
        <v>4.1761063324324299</v>
      </c>
      <c r="O60" s="1">
        <v>4.1736502486486398</v>
      </c>
      <c r="P60" s="1">
        <v>4.7442874864864804</v>
      </c>
      <c r="Q60" s="1">
        <v>4.1622915783783698</v>
      </c>
      <c r="R60" s="1">
        <v>4.1594039243243204</v>
      </c>
      <c r="S60" s="1">
        <v>4.7242427621621603</v>
      </c>
      <c r="T60" s="1">
        <v>4.1491910486486399</v>
      </c>
      <c r="U60" s="1">
        <v>4.1463249351351301</v>
      </c>
      <c r="V60" s="1">
        <v>4.70570943243243</v>
      </c>
      <c r="W60" s="1">
        <v>4.1372015243243201</v>
      </c>
      <c r="X60" s="1">
        <v>4.1344308405405403</v>
      </c>
      <c r="Y60" s="1">
        <v>4.6888594135135104</v>
      </c>
      <c r="Z60" s="1">
        <v>4.1262277486486401</v>
      </c>
      <c r="AA60" s="1">
        <v>4.1234809108108097</v>
      </c>
      <c r="AB60" s="1">
        <v>4.6734535972972902</v>
      </c>
      <c r="AC60" s="1">
        <v>4.1063778027027</v>
      </c>
      <c r="AD60" s="1">
        <v>4.10373404864864</v>
      </c>
      <c r="AE60" s="1">
        <v>4.64560866216216</v>
      </c>
      <c r="AF60" s="1">
        <v>4.0748062054054</v>
      </c>
      <c r="AG60" s="1">
        <v>4.0718896297297196</v>
      </c>
      <c r="AH60" s="1">
        <v>4.6004845783783699</v>
      </c>
      <c r="AI60" s="1">
        <v>4.2194418792507298</v>
      </c>
      <c r="AJ60" s="1">
        <v>4.2194526948007196</v>
      </c>
      <c r="AK60" s="1">
        <v>4.8410274405558997</v>
      </c>
      <c r="AL60" s="1">
        <v>3.8216460516080399</v>
      </c>
      <c r="AM60" s="1">
        <v>3.8216568671580302</v>
      </c>
      <c r="AN60" s="1">
        <v>4.3328524224328602</v>
      </c>
    </row>
    <row r="61" spans="1:40" x14ac:dyDescent="0.2">
      <c r="A61" t="s">
        <v>1069</v>
      </c>
      <c r="B61" s="1">
        <v>5.81</v>
      </c>
      <c r="C61" s="1">
        <v>5.81</v>
      </c>
      <c r="D61" s="1">
        <v>8.1690000000000005</v>
      </c>
      <c r="E61" s="1">
        <v>5.1551276594594597</v>
      </c>
      <c r="F61" s="1">
        <v>5.1550890999999996</v>
      </c>
      <c r="G61" s="1">
        <v>6.7242012513513503</v>
      </c>
      <c r="H61" s="1">
        <v>5.1113576378378296</v>
      </c>
      <c r="I61" s="1">
        <v>5.1112888675675601</v>
      </c>
      <c r="J61" s="1">
        <v>6.6331129189189104</v>
      </c>
      <c r="K61" s="1">
        <v>5.0802483405405399</v>
      </c>
      <c r="L61" s="1">
        <v>5.0801591594594502</v>
      </c>
      <c r="M61" s="1">
        <v>6.5688240189189102</v>
      </c>
      <c r="N61" s="1">
        <v>5.0742611000000002</v>
      </c>
      <c r="O61" s="1">
        <v>5.0742694945945903</v>
      </c>
      <c r="P61" s="1">
        <v>6.5565631756756702</v>
      </c>
      <c r="Q61" s="1">
        <v>5.0577514270270196</v>
      </c>
      <c r="R61" s="1">
        <v>5.0576730459459398</v>
      </c>
      <c r="S61" s="1">
        <v>6.5224638027027</v>
      </c>
      <c r="T61" s="1">
        <v>5.0420612378378298</v>
      </c>
      <c r="U61" s="1">
        <v>5.0420903756756701</v>
      </c>
      <c r="V61" s="1">
        <v>6.49067878378378</v>
      </c>
      <c r="W61" s="1">
        <v>5.0277544405405399</v>
      </c>
      <c r="X61" s="1">
        <v>5.0277513243243197</v>
      </c>
      <c r="Y61" s="1">
        <v>6.4613633027026998</v>
      </c>
      <c r="Z61" s="1">
        <v>5.0142934081080996</v>
      </c>
      <c r="AA61" s="1">
        <v>5.0143250540540496</v>
      </c>
      <c r="AB61" s="1">
        <v>6.4337019351351303</v>
      </c>
      <c r="AC61" s="1">
        <v>4.9896727378378296</v>
      </c>
      <c r="AD61" s="1">
        <v>4.9896175945945904</v>
      </c>
      <c r="AE61" s="1">
        <v>6.3836178324324298</v>
      </c>
      <c r="AF61" s="1">
        <v>4.94875776486486</v>
      </c>
      <c r="AG61" s="1">
        <v>4.9487568378378297</v>
      </c>
      <c r="AH61" s="1">
        <v>6.3003342</v>
      </c>
      <c r="AI61" s="1">
        <v>5.1647417878989303</v>
      </c>
      <c r="AJ61" s="1">
        <v>5.1647417878989303</v>
      </c>
      <c r="AK61" s="1">
        <v>6.7951460563921904</v>
      </c>
      <c r="AL61" s="1">
        <v>4.45364018993223</v>
      </c>
      <c r="AM61" s="1">
        <v>4.45364018993223</v>
      </c>
      <c r="AN61" s="1">
        <v>5.5938590608467997</v>
      </c>
    </row>
    <row r="62" spans="1:40" x14ac:dyDescent="0.2">
      <c r="A62" t="s">
        <v>1097</v>
      </c>
      <c r="B62" s="1">
        <v>0.39300000000000002</v>
      </c>
      <c r="C62" s="1">
        <v>0.39300000000000002</v>
      </c>
      <c r="D62" s="1">
        <v>0.39300000000000002</v>
      </c>
      <c r="E62" s="1">
        <v>0.38814665135135101</v>
      </c>
      <c r="F62" s="1">
        <v>0.389727078378378</v>
      </c>
      <c r="G62" s="1">
        <v>0.388170583783783</v>
      </c>
      <c r="H62" s="1">
        <v>0.38551987567567497</v>
      </c>
      <c r="I62" s="1">
        <v>0.38697239999999899</v>
      </c>
      <c r="J62" s="1">
        <v>0.38545336486486398</v>
      </c>
      <c r="K62" s="1">
        <v>0.383798629729729</v>
      </c>
      <c r="L62" s="1">
        <v>0.38540559999999902</v>
      </c>
      <c r="M62" s="1">
        <v>0.38394827567567502</v>
      </c>
      <c r="N62" s="1">
        <v>0.38340303783783702</v>
      </c>
      <c r="O62" s="1">
        <v>0.38503672432432401</v>
      </c>
      <c r="P62" s="1">
        <v>0.38347404054054002</v>
      </c>
      <c r="Q62" s="1">
        <v>0.382586918918918</v>
      </c>
      <c r="R62" s="1">
        <v>0.38405984054053999</v>
      </c>
      <c r="S62" s="1">
        <v>0.38266470540540498</v>
      </c>
      <c r="T62" s="1">
        <v>0.381531464864864</v>
      </c>
      <c r="U62" s="1">
        <v>0.38308858108108101</v>
      </c>
      <c r="V62" s="1">
        <v>0.38150938648648602</v>
      </c>
      <c r="W62" s="1">
        <v>0.380586575675675</v>
      </c>
      <c r="X62" s="1">
        <v>0.38209485405405402</v>
      </c>
      <c r="Y62" s="1">
        <v>0.38056538108108101</v>
      </c>
      <c r="Z62" s="1">
        <v>0.37993975945945901</v>
      </c>
      <c r="AA62" s="1">
        <v>0.381375483783783</v>
      </c>
      <c r="AB62" s="1">
        <v>0.37994765945945902</v>
      </c>
      <c r="AC62" s="1">
        <v>0.37824623243243199</v>
      </c>
      <c r="AD62" s="1">
        <v>0.37982877567567502</v>
      </c>
      <c r="AE62" s="1">
        <v>0.37830078108108101</v>
      </c>
      <c r="AF62" s="1">
        <v>0.375220789189189</v>
      </c>
      <c r="AG62" s="1">
        <v>0.37682816486486398</v>
      </c>
      <c r="AH62" s="1">
        <v>0.37538164054054002</v>
      </c>
      <c r="AI62" s="1">
        <v>0.39262830113706298</v>
      </c>
      <c r="AJ62" s="1">
        <v>0.39262830113706298</v>
      </c>
      <c r="AK62" s="1">
        <v>0.39262830113706298</v>
      </c>
      <c r="AL62" s="1">
        <v>0.38336279988615701</v>
      </c>
      <c r="AM62" s="1">
        <v>0.38336279988615701</v>
      </c>
      <c r="AN62" s="1">
        <v>0.38336279988615701</v>
      </c>
    </row>
    <row r="63" spans="1:40" x14ac:dyDescent="0.2">
      <c r="A63" t="s">
        <v>1071</v>
      </c>
      <c r="B63" s="1">
        <v>4.21</v>
      </c>
      <c r="C63" s="1">
        <v>7.7329999999999997</v>
      </c>
      <c r="D63" s="1">
        <v>4.625</v>
      </c>
      <c r="E63" s="1">
        <v>4.2259472054053999</v>
      </c>
      <c r="F63" s="1">
        <v>7.5572355054053997</v>
      </c>
      <c r="G63" s="1">
        <v>4.6502828297297301</v>
      </c>
      <c r="H63" s="1">
        <v>4.2019552108108096</v>
      </c>
      <c r="I63" s="1">
        <v>7.5546242432432402</v>
      </c>
      <c r="J63" s="1">
        <v>4.6282721162162099</v>
      </c>
      <c r="K63" s="1">
        <v>4.1859869783783701</v>
      </c>
      <c r="L63" s="1">
        <v>7.5533104621621598</v>
      </c>
      <c r="M63" s="1">
        <v>4.6131065486486396</v>
      </c>
      <c r="N63" s="1">
        <v>4.1820590324324298</v>
      </c>
      <c r="O63" s="1">
        <v>7.5537180864864801</v>
      </c>
      <c r="P63" s="1">
        <v>4.6100452702702697</v>
      </c>
      <c r="Q63" s="1">
        <v>4.17269373243243</v>
      </c>
      <c r="R63" s="1">
        <v>7.55237673243243</v>
      </c>
      <c r="S63" s="1">
        <v>4.6006212621621598</v>
      </c>
      <c r="T63" s="1">
        <v>4.1662679999999996</v>
      </c>
      <c r="U63" s="1">
        <v>7.5543002702702697</v>
      </c>
      <c r="V63" s="1">
        <v>4.5953045486486399</v>
      </c>
      <c r="W63" s="1">
        <v>4.1574547675675602</v>
      </c>
      <c r="X63" s="1">
        <v>7.5529034513513498</v>
      </c>
      <c r="Y63" s="1">
        <v>4.5879101783783698</v>
      </c>
      <c r="Z63" s="1">
        <v>4.1497091756756701</v>
      </c>
      <c r="AA63" s="1">
        <v>7.5510138837837797</v>
      </c>
      <c r="AB63" s="1">
        <v>4.5811139270270198</v>
      </c>
      <c r="AC63" s="1">
        <v>4.1375729675675599</v>
      </c>
      <c r="AD63" s="1">
        <v>7.5514288540540502</v>
      </c>
      <c r="AE63" s="1">
        <v>4.5699672162162104</v>
      </c>
      <c r="AF63" s="1">
        <v>4.11818725945946</v>
      </c>
      <c r="AG63" s="1">
        <v>7.5534637972972902</v>
      </c>
      <c r="AH63" s="1">
        <v>4.5522110945945897</v>
      </c>
      <c r="AI63" s="1">
        <v>4.2507687916311196</v>
      </c>
      <c r="AJ63" s="1">
        <v>7.5616217595126001</v>
      </c>
      <c r="AK63" s="1">
        <v>4.6713829404967404</v>
      </c>
      <c r="AL63" s="1">
        <v>4.0490874707492397</v>
      </c>
      <c r="AM63" s="1">
        <v>7.3846613650325104</v>
      </c>
      <c r="AN63" s="1">
        <v>4.4849181907566802</v>
      </c>
    </row>
    <row r="64" spans="1:40" x14ac:dyDescent="0.2">
      <c r="A64" t="s">
        <v>1072</v>
      </c>
      <c r="B64" s="1">
        <v>7.3879999999999999</v>
      </c>
      <c r="C64" s="1">
        <v>10.698</v>
      </c>
      <c r="D64" s="1">
        <v>7.4119999999999999</v>
      </c>
      <c r="E64" s="1">
        <v>7.4067587270270199</v>
      </c>
      <c r="F64" s="1">
        <v>10.7436883135135</v>
      </c>
      <c r="G64" s="1">
        <v>7.4348601864864801</v>
      </c>
      <c r="H64" s="1">
        <v>7.3871268675675603</v>
      </c>
      <c r="I64" s="1">
        <v>10.707193432432399</v>
      </c>
      <c r="J64" s="1">
        <v>7.4115932486486402</v>
      </c>
      <c r="K64" s="1">
        <v>7.3755821162162096</v>
      </c>
      <c r="L64" s="1">
        <v>10.683768791891801</v>
      </c>
      <c r="M64" s="1">
        <v>7.3966245621621596</v>
      </c>
      <c r="N64" s="1">
        <v>7.3709155081080997</v>
      </c>
      <c r="O64" s="1">
        <v>10.6782039513513</v>
      </c>
      <c r="P64" s="1">
        <v>7.3912507189189096</v>
      </c>
      <c r="Q64" s="1">
        <v>7.3656786972972901</v>
      </c>
      <c r="R64" s="1">
        <v>10.666220740540499</v>
      </c>
      <c r="S64" s="1">
        <v>7.3849483621621603</v>
      </c>
      <c r="T64" s="1">
        <v>7.3595130216216198</v>
      </c>
      <c r="U64" s="1">
        <v>10.6540316729729</v>
      </c>
      <c r="V64" s="1">
        <v>7.3767946081081002</v>
      </c>
      <c r="W64" s="1">
        <v>7.35241595675675</v>
      </c>
      <c r="X64" s="1">
        <v>10.643887651351299</v>
      </c>
      <c r="Y64" s="1">
        <v>7.3696676189189096</v>
      </c>
      <c r="Z64" s="1">
        <v>7.3474676864864801</v>
      </c>
      <c r="AA64" s="1">
        <v>10.6370942216216</v>
      </c>
      <c r="AB64" s="1">
        <v>7.3644990837837803</v>
      </c>
      <c r="AC64" s="1">
        <v>7.3369443891891803</v>
      </c>
      <c r="AD64" s="1">
        <v>10.6147402513513</v>
      </c>
      <c r="AE64" s="1">
        <v>7.3515375216216201</v>
      </c>
      <c r="AF64" s="1">
        <v>7.3188140108108097</v>
      </c>
      <c r="AG64" s="1">
        <v>10.583712410810801</v>
      </c>
      <c r="AH64" s="1">
        <v>7.3303498189189096</v>
      </c>
      <c r="AI64" s="1">
        <v>7.4476084674140601</v>
      </c>
      <c r="AJ64" s="1">
        <v>10.833851248081601</v>
      </c>
      <c r="AK64" s="1">
        <v>7.4833356927106101</v>
      </c>
      <c r="AL64" s="1">
        <v>7.2017863576567596</v>
      </c>
      <c r="AM64" s="1">
        <v>10.411369790466599</v>
      </c>
      <c r="AN64" s="1">
        <v>7.1984934893362897</v>
      </c>
    </row>
    <row r="65" spans="1:40" x14ac:dyDescent="0.2">
      <c r="A65" t="s">
        <v>1073</v>
      </c>
      <c r="B65" s="1">
        <v>4.8719999999999999</v>
      </c>
      <c r="C65" s="1">
        <v>4.9489999999999998</v>
      </c>
      <c r="D65" s="1">
        <v>4.8540000000000001</v>
      </c>
      <c r="E65" s="1">
        <v>4.8695986702702703</v>
      </c>
      <c r="F65" s="1">
        <v>4.9528938</v>
      </c>
      <c r="G65" s="1">
        <v>4.85297445405405</v>
      </c>
      <c r="H65" s="1">
        <v>4.8518997378378304</v>
      </c>
      <c r="I65" s="1">
        <v>4.9209034891891799</v>
      </c>
      <c r="J65" s="1">
        <v>4.83434239189189</v>
      </c>
      <c r="K65" s="1">
        <v>4.8384721108108097</v>
      </c>
      <c r="L65" s="1">
        <v>4.8993678621621601</v>
      </c>
      <c r="M65" s="1">
        <v>4.8216855513513499</v>
      </c>
      <c r="N65" s="1">
        <v>4.8354064675675597</v>
      </c>
      <c r="O65" s="1">
        <v>4.8940243702702704</v>
      </c>
      <c r="P65" s="1">
        <v>4.8174665783783697</v>
      </c>
      <c r="Q65" s="1">
        <v>4.8277557945945899</v>
      </c>
      <c r="R65" s="1">
        <v>4.8825957513513503</v>
      </c>
      <c r="S65" s="1">
        <v>4.8102278351351302</v>
      </c>
      <c r="T65" s="1">
        <v>4.8217896891891803</v>
      </c>
      <c r="U65" s="1">
        <v>4.8709404864864796</v>
      </c>
      <c r="V65" s="1">
        <v>4.80317569189189</v>
      </c>
      <c r="W65" s="1">
        <v>4.8148161729729697</v>
      </c>
      <c r="X65" s="1">
        <v>4.8601624270270198</v>
      </c>
      <c r="Y65" s="1">
        <v>4.7977354837837796</v>
      </c>
      <c r="Z65" s="1">
        <v>4.8084963594594496</v>
      </c>
      <c r="AA65" s="1">
        <v>4.8502269432432401</v>
      </c>
      <c r="AB65" s="1">
        <v>4.7899229378378303</v>
      </c>
      <c r="AC65" s="1">
        <v>4.7991914918918903</v>
      </c>
      <c r="AD65" s="1">
        <v>4.8336930594594598</v>
      </c>
      <c r="AE65" s="1">
        <v>4.7820513243243203</v>
      </c>
      <c r="AF65" s="1">
        <v>4.7797980432432396</v>
      </c>
      <c r="AG65" s="1">
        <v>4.8046903567567503</v>
      </c>
      <c r="AH65" s="1">
        <v>4.7629364513513499</v>
      </c>
      <c r="AI65" s="1">
        <v>4.9166447353562202</v>
      </c>
      <c r="AJ65" s="1">
        <v>5.0150074308187396</v>
      </c>
      <c r="AK65" s="1">
        <v>4.89848368986069</v>
      </c>
      <c r="AL65" s="1">
        <v>4.7256310635053103</v>
      </c>
      <c r="AM65" s="1">
        <v>4.7591453346168304</v>
      </c>
      <c r="AN65" s="1">
        <v>4.7096243594948604</v>
      </c>
    </row>
    <row r="66" spans="1:40" x14ac:dyDescent="0.2">
      <c r="A66" t="s">
        <v>1074</v>
      </c>
      <c r="B66" s="1">
        <v>4.4050000000000002</v>
      </c>
      <c r="C66" s="1">
        <v>4.4050000000000002</v>
      </c>
      <c r="D66" s="1">
        <v>4.6159999999999997</v>
      </c>
      <c r="E66" s="1">
        <v>4.42653161351351</v>
      </c>
      <c r="F66" s="1">
        <v>4.4263990432432401</v>
      </c>
      <c r="G66" s="1">
        <v>4.6462366459459403</v>
      </c>
      <c r="H66" s="1">
        <v>4.4177803135135099</v>
      </c>
      <c r="I66" s="1">
        <v>4.4180469162162099</v>
      </c>
      <c r="J66" s="1">
        <v>4.6291671567567496</v>
      </c>
      <c r="K66" s="1">
        <v>4.4117791729729703</v>
      </c>
      <c r="L66" s="1">
        <v>4.4120614891891803</v>
      </c>
      <c r="M66" s="1">
        <v>4.6179423000000002</v>
      </c>
      <c r="N66" s="1">
        <v>4.4102652999999998</v>
      </c>
      <c r="O66" s="1">
        <v>4.4102592405405403</v>
      </c>
      <c r="P66" s="1">
        <v>4.6150409189189103</v>
      </c>
      <c r="Q66" s="1">
        <v>4.40778727837837</v>
      </c>
      <c r="R66" s="1">
        <v>4.4077816972972901</v>
      </c>
      <c r="S66" s="1">
        <v>4.6093272378378298</v>
      </c>
      <c r="T66" s="1">
        <v>4.4046451945945897</v>
      </c>
      <c r="U66" s="1">
        <v>4.40468529189189</v>
      </c>
      <c r="V66" s="1">
        <v>4.6033712837837797</v>
      </c>
      <c r="W66" s="1">
        <v>4.4010627702702703</v>
      </c>
      <c r="X66" s="1">
        <v>4.4019349729729704</v>
      </c>
      <c r="Y66" s="1">
        <v>4.5978199378378299</v>
      </c>
      <c r="Z66" s="1">
        <v>4.3992752270270197</v>
      </c>
      <c r="AA66" s="1">
        <v>4.3994361081080999</v>
      </c>
      <c r="AB66" s="1">
        <v>4.5933126513513498</v>
      </c>
      <c r="AC66" s="1">
        <v>4.3938206189189097</v>
      </c>
      <c r="AD66" s="1">
        <v>4.3943831648648599</v>
      </c>
      <c r="AE66" s="1">
        <v>4.5833420594594596</v>
      </c>
      <c r="AF66" s="1">
        <v>4.3866677918918899</v>
      </c>
      <c r="AG66" s="1">
        <v>4.3869320162162104</v>
      </c>
      <c r="AH66" s="1">
        <v>4.5688409675675601</v>
      </c>
      <c r="AI66" s="1">
        <v>4.4341298678494496</v>
      </c>
      <c r="AJ66" s="1">
        <v>4.4342278301146703</v>
      </c>
      <c r="AK66" s="1">
        <v>4.6745508570376897</v>
      </c>
      <c r="AL66" s="1">
        <v>4.3105213358407699</v>
      </c>
      <c r="AM66" s="1">
        <v>4.3106197706545499</v>
      </c>
      <c r="AN66" s="1">
        <v>4.4528791466814202</v>
      </c>
    </row>
    <row r="67" spans="1:40" x14ac:dyDescent="0.2">
      <c r="A67" t="s">
        <v>1075</v>
      </c>
      <c r="B67" s="1">
        <v>4.0919999999999996</v>
      </c>
      <c r="C67" s="1">
        <v>4.0919999999999996</v>
      </c>
      <c r="D67" s="1">
        <v>4.9180000000000001</v>
      </c>
      <c r="E67" s="1">
        <v>4.1116301648648603</v>
      </c>
      <c r="F67" s="1">
        <v>4.11232639189189</v>
      </c>
      <c r="G67" s="1">
        <v>4.93433631891891</v>
      </c>
      <c r="H67" s="1">
        <v>4.0854265999999999</v>
      </c>
      <c r="I67" s="1">
        <v>4.0869781864864798</v>
      </c>
      <c r="J67" s="1">
        <v>4.8845146243243196</v>
      </c>
      <c r="K67" s="1">
        <v>4.0685357594594498</v>
      </c>
      <c r="L67" s="1">
        <v>4.0700358810810799</v>
      </c>
      <c r="M67" s="1">
        <v>4.8500830270270203</v>
      </c>
      <c r="N67" s="1">
        <v>4.0659443027027002</v>
      </c>
      <c r="O67" s="1">
        <v>4.0672187027027</v>
      </c>
      <c r="P67" s="1">
        <v>4.8432677216216202</v>
      </c>
      <c r="Q67" s="1">
        <v>4.0562764837837797</v>
      </c>
      <c r="R67" s="1">
        <v>4.0565176999999997</v>
      </c>
      <c r="S67" s="1">
        <v>4.8255844621621602</v>
      </c>
      <c r="T67" s="1">
        <v>4.0477376702702701</v>
      </c>
      <c r="U67" s="1">
        <v>4.0496229324324302</v>
      </c>
      <c r="V67" s="1">
        <v>4.80987312162162</v>
      </c>
      <c r="W67" s="1">
        <v>4.0399765459459402</v>
      </c>
      <c r="X67" s="1">
        <v>4.0411433837837798</v>
      </c>
      <c r="Y67" s="1">
        <v>4.7938021864864799</v>
      </c>
      <c r="Z67" s="1">
        <v>4.0328993486486402</v>
      </c>
      <c r="AA67" s="1">
        <v>4.0339109000000004</v>
      </c>
      <c r="AB67" s="1">
        <v>4.78098976216216</v>
      </c>
      <c r="AC67" s="1">
        <v>4.01933717837837</v>
      </c>
      <c r="AD67" s="1">
        <v>4.0211109918918897</v>
      </c>
      <c r="AE67" s="1">
        <v>4.7562051081080998</v>
      </c>
      <c r="AF67" s="1">
        <v>3.9966874216216199</v>
      </c>
      <c r="AG67" s="1">
        <v>3.9986110405405402</v>
      </c>
      <c r="AH67" s="1">
        <v>4.7141274702702702</v>
      </c>
      <c r="AI67" s="1">
        <v>4.1290724943470698</v>
      </c>
      <c r="AJ67" s="1">
        <v>4.1291743775018599</v>
      </c>
      <c r="AK67" s="1">
        <v>4.9864973534662802</v>
      </c>
      <c r="AL67" s="1">
        <v>3.9321986743180402</v>
      </c>
      <c r="AM67" s="1">
        <v>3.93229774172358</v>
      </c>
      <c r="AN67" s="1">
        <v>4.6490462818748002</v>
      </c>
    </row>
    <row r="68" spans="1:40" x14ac:dyDescent="0.2">
      <c r="A68" t="s">
        <v>1076</v>
      </c>
      <c r="B68" s="1">
        <v>5.6550000000000002</v>
      </c>
      <c r="C68" s="1">
        <v>8.2870000000000008</v>
      </c>
      <c r="D68" s="1">
        <v>5.6260000000000003</v>
      </c>
      <c r="E68" s="1">
        <v>5.6901666054054001</v>
      </c>
      <c r="F68" s="1">
        <v>8.3251928783783793</v>
      </c>
      <c r="G68" s="1">
        <v>5.6578022108108099</v>
      </c>
      <c r="H68" s="1">
        <v>5.66728363783783</v>
      </c>
      <c r="I68" s="1">
        <v>8.2989093297297298</v>
      </c>
      <c r="J68" s="1">
        <v>5.6348154297297199</v>
      </c>
      <c r="K68" s="1">
        <v>5.6499298378378304</v>
      </c>
      <c r="L68" s="1">
        <v>8.2814774486486495</v>
      </c>
      <c r="M68" s="1">
        <v>5.6165122351351302</v>
      </c>
      <c r="N68" s="1">
        <v>5.64733796216216</v>
      </c>
      <c r="O68" s="1">
        <v>8.2795231189189202</v>
      </c>
      <c r="P68" s="1">
        <v>5.6155589108108099</v>
      </c>
      <c r="Q68" s="1">
        <v>5.63924482972973</v>
      </c>
      <c r="R68" s="1">
        <v>8.2696377702702701</v>
      </c>
      <c r="S68" s="1">
        <v>5.6063889891891803</v>
      </c>
      <c r="T68" s="1">
        <v>5.6307162540540503</v>
      </c>
      <c r="U68" s="1">
        <v>8.2605028837837793</v>
      </c>
      <c r="V68" s="1">
        <v>5.5973612783783704</v>
      </c>
      <c r="W68" s="1">
        <v>5.6238133108108102</v>
      </c>
      <c r="X68" s="1">
        <v>8.2534043054054003</v>
      </c>
      <c r="Y68" s="1">
        <v>5.5906747891891797</v>
      </c>
      <c r="Z68" s="1">
        <v>5.6170682405405401</v>
      </c>
      <c r="AA68" s="1">
        <v>8.2462027162162101</v>
      </c>
      <c r="AB68" s="1">
        <v>5.5832953891891801</v>
      </c>
      <c r="AC68" s="1">
        <v>5.6051969081081001</v>
      </c>
      <c r="AD68" s="1">
        <v>8.2327704837837796</v>
      </c>
      <c r="AE68" s="1">
        <v>5.5712929810810801</v>
      </c>
      <c r="AF68" s="1">
        <v>5.5839505621621601</v>
      </c>
      <c r="AG68" s="1">
        <v>8.2113375054053996</v>
      </c>
      <c r="AH68" s="1">
        <v>5.5510115108108096</v>
      </c>
      <c r="AI68" s="1">
        <v>5.72684659589103</v>
      </c>
      <c r="AJ68" s="1">
        <v>8.3698373483344906</v>
      </c>
      <c r="AK68" s="1">
        <v>5.6962955907301698</v>
      </c>
      <c r="AL68" s="1">
        <v>5.4699083096743797</v>
      </c>
      <c r="AM68" s="1">
        <v>8.0878886229848703</v>
      </c>
      <c r="AN68" s="1">
        <v>5.4378775044538301</v>
      </c>
    </row>
    <row r="69" spans="1:40" x14ac:dyDescent="0.2">
      <c r="A69" t="s">
        <v>1077</v>
      </c>
      <c r="B69" s="1">
        <v>5.5819999999999999</v>
      </c>
      <c r="C69" s="1">
        <v>10.069000000000001</v>
      </c>
      <c r="D69" s="1">
        <v>7.0380000000000003</v>
      </c>
      <c r="E69" s="1">
        <v>5.5998284702702703</v>
      </c>
      <c r="F69" s="1">
        <v>10.021472335135099</v>
      </c>
      <c r="G69" s="1">
        <v>7.0583754567567496</v>
      </c>
      <c r="H69" s="1">
        <v>5.57146779189189</v>
      </c>
      <c r="I69" s="1">
        <v>9.9854705783783793</v>
      </c>
      <c r="J69" s="1">
        <v>7.0329606351351304</v>
      </c>
      <c r="K69" s="1">
        <v>5.5497887189189097</v>
      </c>
      <c r="L69" s="1">
        <v>9.9601946054054</v>
      </c>
      <c r="M69" s="1">
        <v>7.0136562621621596</v>
      </c>
      <c r="N69" s="1">
        <v>5.5479380837837802</v>
      </c>
      <c r="O69" s="1">
        <v>9.9563503972972907</v>
      </c>
      <c r="P69" s="1">
        <v>7.0112389351351299</v>
      </c>
      <c r="Q69" s="1">
        <v>5.5366803621621603</v>
      </c>
      <c r="R69" s="1">
        <v>9.9416303972972901</v>
      </c>
      <c r="S69" s="1">
        <v>7.0012486351351297</v>
      </c>
      <c r="T69" s="1">
        <v>5.52747219729729</v>
      </c>
      <c r="U69" s="1">
        <v>9.9298340837837795</v>
      </c>
      <c r="V69" s="1">
        <v>6.9930980702702703</v>
      </c>
      <c r="W69" s="1">
        <v>5.51829474864864</v>
      </c>
      <c r="X69" s="1">
        <v>9.9182072621621593</v>
      </c>
      <c r="Y69" s="1">
        <v>6.9849284702702699</v>
      </c>
      <c r="Z69" s="1">
        <v>5.5100448270270199</v>
      </c>
      <c r="AA69" s="1">
        <v>9.9097474540540507</v>
      </c>
      <c r="AB69" s="1">
        <v>6.9778068486486404</v>
      </c>
      <c r="AC69" s="1">
        <v>5.4979105486486404</v>
      </c>
      <c r="AD69" s="1">
        <v>9.8924660837837806</v>
      </c>
      <c r="AE69" s="1">
        <v>6.9673626054054001</v>
      </c>
      <c r="AF69" s="1">
        <v>5.47148654054054</v>
      </c>
      <c r="AG69" s="1">
        <v>9.8600902756756703</v>
      </c>
      <c r="AH69" s="1">
        <v>6.9430142972972897</v>
      </c>
      <c r="AI69" s="1">
        <v>5.6511070041749401</v>
      </c>
      <c r="AJ69" s="1">
        <v>10.0885906522757</v>
      </c>
      <c r="AK69" s="1">
        <v>7.1073511187593299</v>
      </c>
      <c r="AL69" s="1">
        <v>5.3799877775079299</v>
      </c>
      <c r="AM69" s="1">
        <v>9.7518199030379797</v>
      </c>
      <c r="AN69" s="1">
        <v>6.8496778195578498</v>
      </c>
    </row>
    <row r="70" spans="1:40" x14ac:dyDescent="0.2">
      <c r="A70" t="s">
        <v>1078</v>
      </c>
      <c r="B70" s="1">
        <v>3.173</v>
      </c>
      <c r="C70" s="1">
        <v>3.8149999999999999</v>
      </c>
      <c r="D70" s="1">
        <v>3.4449999999999998</v>
      </c>
      <c r="E70" s="1">
        <v>3.1658177135135102</v>
      </c>
      <c r="F70" s="1">
        <v>3.79332681891891</v>
      </c>
      <c r="G70" s="1">
        <v>3.4401504459459402</v>
      </c>
      <c r="H70" s="1">
        <v>3.1467989810810799</v>
      </c>
      <c r="I70" s="1">
        <v>3.7699688432432401</v>
      </c>
      <c r="J70" s="1">
        <v>3.41774823513513</v>
      </c>
      <c r="K70" s="1">
        <v>3.1317611729729702</v>
      </c>
      <c r="L70" s="1">
        <v>3.7527284135135099</v>
      </c>
      <c r="M70" s="1">
        <v>3.4020197108108099</v>
      </c>
      <c r="N70" s="1">
        <v>3.1298968162162102</v>
      </c>
      <c r="O70" s="1">
        <v>3.7497702729729698</v>
      </c>
      <c r="P70" s="1">
        <v>3.3998801810810799</v>
      </c>
      <c r="Q70" s="1">
        <v>3.1220333972972898</v>
      </c>
      <c r="R70" s="1">
        <v>3.74054314594594</v>
      </c>
      <c r="S70" s="1">
        <v>3.3912744270270201</v>
      </c>
      <c r="T70" s="1">
        <v>3.11570426216216</v>
      </c>
      <c r="U70" s="1">
        <v>3.7331424324324298</v>
      </c>
      <c r="V70" s="1">
        <v>3.3841924783783699</v>
      </c>
      <c r="W70" s="1">
        <v>3.1086764297297198</v>
      </c>
      <c r="X70" s="1">
        <v>3.7244567756756699</v>
      </c>
      <c r="Y70" s="1">
        <v>3.3760900702702701</v>
      </c>
      <c r="Z70" s="1">
        <v>3.1022755837837801</v>
      </c>
      <c r="AA70" s="1">
        <v>3.7171202567567501</v>
      </c>
      <c r="AB70" s="1">
        <v>3.3696248567567499</v>
      </c>
      <c r="AC70" s="1">
        <v>3.09201011891891</v>
      </c>
      <c r="AD70" s="1">
        <v>3.7050045216216199</v>
      </c>
      <c r="AE70" s="1">
        <v>3.3584307621621599</v>
      </c>
      <c r="AF70" s="1">
        <v>3.0734767999999999</v>
      </c>
      <c r="AG70" s="1">
        <v>3.68294738108108</v>
      </c>
      <c r="AH70" s="1">
        <v>3.33791248918918</v>
      </c>
      <c r="AI70" s="1">
        <v>3.2075871363287898</v>
      </c>
      <c r="AJ70" s="1">
        <v>3.8327675185897001</v>
      </c>
      <c r="AK70" s="1">
        <v>3.4786050081519799</v>
      </c>
      <c r="AL70" s="1">
        <v>3.0541174071883099</v>
      </c>
      <c r="AM70" s="1">
        <v>3.6924075740011002</v>
      </c>
      <c r="AN70" s="1">
        <v>3.3374986578622998</v>
      </c>
    </row>
    <row r="71" spans="1:40" x14ac:dyDescent="0.2">
      <c r="A71" t="s">
        <v>1079</v>
      </c>
      <c r="B71" s="1">
        <v>3.6339999999999999</v>
      </c>
      <c r="C71" s="1">
        <v>3.57</v>
      </c>
      <c r="D71" s="1">
        <v>3.5579999999999998</v>
      </c>
      <c r="E71" s="1">
        <v>3.6623921567567499</v>
      </c>
      <c r="F71" s="1">
        <v>3.5858007891891801</v>
      </c>
      <c r="G71" s="1">
        <v>3.5748238216216199</v>
      </c>
      <c r="H71" s="1">
        <v>3.6442293675675601</v>
      </c>
      <c r="I71" s="1">
        <v>3.5773421891891801</v>
      </c>
      <c r="J71" s="1">
        <v>3.5623830594594499</v>
      </c>
      <c r="K71" s="1">
        <v>3.6317758027027001</v>
      </c>
      <c r="L71" s="1">
        <v>3.5705215135135102</v>
      </c>
      <c r="M71" s="1">
        <v>3.5540165405405402</v>
      </c>
      <c r="N71" s="1">
        <v>3.6294378054054</v>
      </c>
      <c r="O71" s="1">
        <v>3.5694728567567502</v>
      </c>
      <c r="P71" s="1">
        <v>3.5521735243243202</v>
      </c>
      <c r="Q71" s="1">
        <v>3.6234962297297302</v>
      </c>
      <c r="R71" s="1">
        <v>3.5667473405405401</v>
      </c>
      <c r="S71" s="1">
        <v>3.5484427108108099</v>
      </c>
      <c r="T71" s="1">
        <v>3.6175315783783701</v>
      </c>
      <c r="U71" s="1">
        <v>3.56394941621621</v>
      </c>
      <c r="V71" s="1">
        <v>3.54435472162162</v>
      </c>
      <c r="W71" s="1">
        <v>3.6124216621621601</v>
      </c>
      <c r="X71" s="1">
        <v>3.5613364378378298</v>
      </c>
      <c r="Y71" s="1">
        <v>3.5407336621621601</v>
      </c>
      <c r="Z71" s="1">
        <v>3.6073058189189098</v>
      </c>
      <c r="AA71" s="1">
        <v>3.5597568756756699</v>
      </c>
      <c r="AB71" s="1">
        <v>3.5378385945945898</v>
      </c>
      <c r="AC71" s="1">
        <v>3.5982582432432402</v>
      </c>
      <c r="AD71" s="1">
        <v>3.5545559270270202</v>
      </c>
      <c r="AE71" s="1">
        <v>3.5310566081080998</v>
      </c>
      <c r="AF71" s="1">
        <v>3.5837318567567502</v>
      </c>
      <c r="AG71" s="1">
        <v>3.54698434594594</v>
      </c>
      <c r="AH71" s="1">
        <v>3.5213842459459399</v>
      </c>
      <c r="AI71" s="1">
        <v>3.6990420318308299</v>
      </c>
      <c r="AJ71" s="1">
        <v>3.60170652048587</v>
      </c>
      <c r="AK71" s="1">
        <v>3.5952127941883298</v>
      </c>
      <c r="AL71" s="1">
        <v>3.48305908429113</v>
      </c>
      <c r="AM71" s="1">
        <v>3.4926784265364899</v>
      </c>
      <c r="AN71" s="1">
        <v>3.45571272153903</v>
      </c>
    </row>
    <row r="72" spans="1:40" x14ac:dyDescent="0.2">
      <c r="A72" t="s">
        <v>1080</v>
      </c>
      <c r="B72" s="1">
        <v>2.8919999999999999</v>
      </c>
      <c r="C72" s="1">
        <v>5.0170000000000003</v>
      </c>
      <c r="D72" s="1">
        <v>3.3820000000000001</v>
      </c>
      <c r="E72" s="1">
        <v>2.88939457567567</v>
      </c>
      <c r="F72" s="1">
        <v>4.9932647783783697</v>
      </c>
      <c r="G72" s="1">
        <v>3.4058814216216202</v>
      </c>
      <c r="H72" s="1">
        <v>2.8707632297297199</v>
      </c>
      <c r="I72" s="1">
        <v>4.9438988783783699</v>
      </c>
      <c r="J72" s="1">
        <v>3.3695795135135098</v>
      </c>
      <c r="K72" s="1">
        <v>2.8584331999999901</v>
      </c>
      <c r="L72" s="1">
        <v>4.9119605324324302</v>
      </c>
      <c r="M72" s="1">
        <v>3.3453441351351301</v>
      </c>
      <c r="N72" s="1">
        <v>2.8563249432432398</v>
      </c>
      <c r="O72" s="1">
        <v>4.9059685675675597</v>
      </c>
      <c r="P72" s="1">
        <v>3.34093107567567</v>
      </c>
      <c r="Q72" s="1">
        <v>2.8501937108108102</v>
      </c>
      <c r="R72" s="1">
        <v>4.8898689567567502</v>
      </c>
      <c r="S72" s="1">
        <v>3.3280270000000001</v>
      </c>
      <c r="T72" s="1">
        <v>2.8428180567567498</v>
      </c>
      <c r="U72" s="1">
        <v>4.8750533243243197</v>
      </c>
      <c r="V72" s="1">
        <v>3.3158601567567501</v>
      </c>
      <c r="W72" s="1">
        <v>2.8385932594594498</v>
      </c>
      <c r="X72" s="1">
        <v>4.86346702162162</v>
      </c>
      <c r="Y72" s="1">
        <v>3.3061433324324301</v>
      </c>
      <c r="Z72" s="1">
        <v>2.83116932162162</v>
      </c>
      <c r="AA72" s="1">
        <v>4.8493549540540499</v>
      </c>
      <c r="AB72" s="1">
        <v>3.29412538918919</v>
      </c>
      <c r="AC72" s="1">
        <v>2.82495763783783</v>
      </c>
      <c r="AD72" s="1">
        <v>4.8307856756756697</v>
      </c>
      <c r="AE72" s="1">
        <v>3.2791162891891799</v>
      </c>
      <c r="AF72" s="1">
        <v>2.8106674027027001</v>
      </c>
      <c r="AG72" s="1">
        <v>4.7979339999999997</v>
      </c>
      <c r="AH72" s="1">
        <v>3.25076257837837</v>
      </c>
      <c r="AI72" s="1">
        <v>2.9188235015941499</v>
      </c>
      <c r="AJ72" s="1">
        <v>5.0677579283261203</v>
      </c>
      <c r="AK72" s="1">
        <v>3.45848327949032</v>
      </c>
      <c r="AL72" s="1">
        <v>2.7881589263340998</v>
      </c>
      <c r="AM72" s="1">
        <v>4.7630264608698498</v>
      </c>
      <c r="AN72" s="1">
        <v>3.2279765636670201</v>
      </c>
    </row>
    <row r="73" spans="1:40" x14ac:dyDescent="0.2">
      <c r="A73" t="s">
        <v>1081</v>
      </c>
      <c r="B73" s="1">
        <v>5.6580000000000004</v>
      </c>
      <c r="C73" s="1">
        <v>5.6580000000000004</v>
      </c>
      <c r="D73" s="1">
        <v>7.1639999999999997</v>
      </c>
      <c r="E73" s="1">
        <v>5.6250046351351299</v>
      </c>
      <c r="F73" s="1">
        <v>5.6255318351351304</v>
      </c>
      <c r="G73" s="1">
        <v>7.0941083459459398</v>
      </c>
      <c r="H73" s="1">
        <v>5.6070122486486396</v>
      </c>
      <c r="I73" s="1">
        <v>5.60763632702702</v>
      </c>
      <c r="J73" s="1">
        <v>7.0642580378378304</v>
      </c>
      <c r="K73" s="1">
        <v>5.5934089027027003</v>
      </c>
      <c r="L73" s="1">
        <v>5.5932768513513498</v>
      </c>
      <c r="M73" s="1">
        <v>7.0396650351351298</v>
      </c>
      <c r="N73" s="1">
        <v>5.5913885486486397</v>
      </c>
      <c r="O73" s="1">
        <v>5.5922248540540496</v>
      </c>
      <c r="P73" s="1">
        <v>7.0366393918918897</v>
      </c>
      <c r="Q73" s="1">
        <v>5.5842464972972898</v>
      </c>
      <c r="R73" s="1">
        <v>5.5847090297297299</v>
      </c>
      <c r="S73" s="1">
        <v>7.0245957243243202</v>
      </c>
      <c r="T73" s="1">
        <v>5.5784125243243201</v>
      </c>
      <c r="U73" s="1">
        <v>5.5788781729729697</v>
      </c>
      <c r="V73" s="1">
        <v>7.01534744594594</v>
      </c>
      <c r="W73" s="1">
        <v>5.5731323054053998</v>
      </c>
      <c r="X73" s="1">
        <v>5.5729130162162104</v>
      </c>
      <c r="Y73" s="1">
        <v>7.0049601270270196</v>
      </c>
      <c r="Z73" s="1">
        <v>5.5656135297297302</v>
      </c>
      <c r="AA73" s="1">
        <v>5.5660298189189099</v>
      </c>
      <c r="AB73" s="1">
        <v>6.9951072891891899</v>
      </c>
      <c r="AC73" s="1">
        <v>5.5559958621621597</v>
      </c>
      <c r="AD73" s="1">
        <v>5.5565370945945904</v>
      </c>
      <c r="AE73" s="1">
        <v>6.97852658378378</v>
      </c>
      <c r="AF73" s="1">
        <v>5.53954191351351</v>
      </c>
      <c r="AG73" s="1">
        <v>5.5388119162162104</v>
      </c>
      <c r="AH73" s="1">
        <v>6.9485626135135101</v>
      </c>
      <c r="AI73" s="1">
        <v>5.6571719879195896</v>
      </c>
      <c r="AJ73" s="1">
        <v>5.6571297948080996</v>
      </c>
      <c r="AK73" s="1">
        <v>7.1460889925604203</v>
      </c>
      <c r="AL73" s="1">
        <v>5.4554161900148896</v>
      </c>
      <c r="AM73" s="1">
        <v>5.45537499456207</v>
      </c>
      <c r="AN73" s="1">
        <v>6.8485540630237898</v>
      </c>
    </row>
    <row r="74" spans="1:40" x14ac:dyDescent="0.2">
      <c r="A74" t="s">
        <v>1082</v>
      </c>
      <c r="B74" s="1">
        <v>4.2309999999999999</v>
      </c>
      <c r="C74" s="1">
        <v>4.2309999999999999</v>
      </c>
      <c r="D74" s="1">
        <v>3.879</v>
      </c>
      <c r="E74" s="1">
        <v>4.1997438837837802</v>
      </c>
      <c r="F74" s="1">
        <v>4.1999379918918898</v>
      </c>
      <c r="G74" s="1">
        <v>3.8550772918918899</v>
      </c>
      <c r="H74" s="1">
        <v>4.18484191621621</v>
      </c>
      <c r="I74" s="1">
        <v>4.1851126378378298</v>
      </c>
      <c r="J74" s="1">
        <v>3.8354745945945901</v>
      </c>
      <c r="K74" s="1">
        <v>4.1740760216216204</v>
      </c>
      <c r="L74" s="1">
        <v>4.1750394945945901</v>
      </c>
      <c r="M74" s="1">
        <v>3.8215299351351302</v>
      </c>
      <c r="N74" s="1">
        <v>4.1722803918918903</v>
      </c>
      <c r="O74" s="1">
        <v>4.1732577378378304</v>
      </c>
      <c r="P74" s="1">
        <v>3.8185812756756699</v>
      </c>
      <c r="Q74" s="1">
        <v>4.1664001810810802</v>
      </c>
      <c r="R74" s="1">
        <v>4.1663952243243196</v>
      </c>
      <c r="S74" s="1">
        <v>3.8101825324324299</v>
      </c>
      <c r="T74" s="1">
        <v>4.16054386216216</v>
      </c>
      <c r="U74" s="1">
        <v>4.1616768999999998</v>
      </c>
      <c r="V74" s="1">
        <v>3.80315331891891</v>
      </c>
      <c r="W74" s="1">
        <v>4.15688048108108</v>
      </c>
      <c r="X74" s="1">
        <v>4.1572671432432404</v>
      </c>
      <c r="Y74" s="1">
        <v>3.7970174162162098</v>
      </c>
      <c r="Z74" s="1">
        <v>4.1512175729729703</v>
      </c>
      <c r="AA74" s="1">
        <v>4.1518490054054</v>
      </c>
      <c r="AB74" s="1">
        <v>3.7906028054054</v>
      </c>
      <c r="AC74" s="1">
        <v>4.1433409540540502</v>
      </c>
      <c r="AD74" s="1">
        <v>4.1436940432432401</v>
      </c>
      <c r="AE74" s="1">
        <v>3.7791691432432399</v>
      </c>
      <c r="AF74" s="1">
        <v>4.1272267378378302</v>
      </c>
      <c r="AG74" s="1">
        <v>4.1273828216216204</v>
      </c>
      <c r="AH74" s="1">
        <v>3.7591001081080999</v>
      </c>
      <c r="AI74" s="1">
        <v>4.2149879987011998</v>
      </c>
      <c r="AJ74" s="1">
        <v>4.2150094054037996</v>
      </c>
      <c r="AK74" s="1">
        <v>3.8742315430752399</v>
      </c>
      <c r="AL74" s="1">
        <v>4.0755775298512003</v>
      </c>
      <c r="AM74" s="1">
        <v>4.0755983034566396</v>
      </c>
      <c r="AN74" s="1">
        <v>3.7341975889344701</v>
      </c>
    </row>
    <row r="75" spans="1:40" x14ac:dyDescent="0.2">
      <c r="A75" t="s">
        <v>1098</v>
      </c>
      <c r="B75" s="1">
        <v>4.5890000000000004</v>
      </c>
      <c r="C75" s="1">
        <v>4.5890000000000004</v>
      </c>
      <c r="D75" s="1">
        <v>4.5890000000000004</v>
      </c>
      <c r="E75" s="1">
        <v>4.5362568513513502</v>
      </c>
      <c r="F75" s="1">
        <v>4.5349815405405396</v>
      </c>
      <c r="G75" s="1">
        <v>4.5352097675675598</v>
      </c>
      <c r="H75" s="1">
        <v>4.5252979783783696</v>
      </c>
      <c r="I75" s="1">
        <v>4.5239565189189097</v>
      </c>
      <c r="J75" s="1">
        <v>4.5241894432432401</v>
      </c>
      <c r="K75" s="1">
        <v>4.5173144216216201</v>
      </c>
      <c r="L75" s="1">
        <v>4.5156969378378298</v>
      </c>
      <c r="M75" s="1">
        <v>4.5160998324324302</v>
      </c>
      <c r="N75" s="1">
        <v>4.5152458702702702</v>
      </c>
      <c r="O75" s="1">
        <v>4.5148848135135102</v>
      </c>
      <c r="P75" s="1">
        <v>4.5148380324324302</v>
      </c>
      <c r="Q75" s="1">
        <v>4.5110579810810796</v>
      </c>
      <c r="R75" s="1">
        <v>4.5101710270270203</v>
      </c>
      <c r="S75" s="1">
        <v>4.5106405756756702</v>
      </c>
      <c r="T75" s="1">
        <v>4.5063505783783704</v>
      </c>
      <c r="U75" s="1">
        <v>4.5055900027027</v>
      </c>
      <c r="V75" s="1">
        <v>4.5054364108108098</v>
      </c>
      <c r="W75" s="1">
        <v>4.5029608486486401</v>
      </c>
      <c r="X75" s="1">
        <v>4.5024603513513499</v>
      </c>
      <c r="Y75" s="1">
        <v>4.5026121108108104</v>
      </c>
      <c r="Z75" s="1">
        <v>4.4991434756756696</v>
      </c>
      <c r="AA75" s="1">
        <v>4.4979683918918898</v>
      </c>
      <c r="AB75" s="1">
        <v>4.4979278567567498</v>
      </c>
      <c r="AC75" s="1">
        <v>4.4915653297297302</v>
      </c>
      <c r="AD75" s="1">
        <v>4.4908494027027004</v>
      </c>
      <c r="AE75" s="1">
        <v>4.4906482918918904</v>
      </c>
      <c r="AF75" s="1">
        <v>4.4794190648648602</v>
      </c>
      <c r="AG75" s="1">
        <v>4.4780362189189198</v>
      </c>
      <c r="AH75" s="1">
        <v>4.4780529891891803</v>
      </c>
      <c r="AI75" s="1">
        <v>4.5551249905004898</v>
      </c>
      <c r="AJ75" s="1">
        <v>4.5551249905004898</v>
      </c>
      <c r="AK75" s="1">
        <v>4.5551249905004898</v>
      </c>
      <c r="AL75" s="1">
        <v>4.4003975247576497</v>
      </c>
      <c r="AM75" s="1">
        <v>4.4003975247576497</v>
      </c>
      <c r="AN75" s="1">
        <v>4.4003975247576497</v>
      </c>
    </row>
    <row r="76" spans="1:40" x14ac:dyDescent="0.2">
      <c r="A76" t="s">
        <v>1083</v>
      </c>
      <c r="B76" s="1">
        <v>4.0199999999999996</v>
      </c>
      <c r="C76" s="1">
        <v>4.0199999999999996</v>
      </c>
      <c r="D76" s="1">
        <v>5.0750000000000002</v>
      </c>
      <c r="E76" s="1">
        <v>4.0945926216216204</v>
      </c>
      <c r="F76" s="1">
        <v>4.0947728243243198</v>
      </c>
      <c r="G76" s="1">
        <v>5.1778669486486404</v>
      </c>
      <c r="H76" s="1">
        <v>4.0728799081081002</v>
      </c>
      <c r="I76" s="1">
        <v>4.0729681162162104</v>
      </c>
      <c r="J76" s="1">
        <v>5.0934914918918901</v>
      </c>
      <c r="K76" s="1">
        <v>4.0588448891891797</v>
      </c>
      <c r="L76" s="1">
        <v>4.0590160027027</v>
      </c>
      <c r="M76" s="1">
        <v>5.0387226243243202</v>
      </c>
      <c r="N76" s="1">
        <v>4.0560303081080997</v>
      </c>
      <c r="O76" s="1">
        <v>4.0562588999999996</v>
      </c>
      <c r="P76" s="1">
        <v>5.02833957837837</v>
      </c>
      <c r="Q76" s="1">
        <v>4.0490594702702696</v>
      </c>
      <c r="R76" s="1">
        <v>4.0490278378378299</v>
      </c>
      <c r="S76" s="1">
        <v>5.0007900810810799</v>
      </c>
      <c r="T76" s="1">
        <v>4.0428905729729703</v>
      </c>
      <c r="U76" s="1">
        <v>4.0426569054053996</v>
      </c>
      <c r="V76" s="1">
        <v>4.9761938675675603</v>
      </c>
      <c r="W76" s="1">
        <v>4.0371176918918898</v>
      </c>
      <c r="X76" s="1">
        <v>4.0373148108108099</v>
      </c>
      <c r="Y76" s="1">
        <v>4.9539935351351296</v>
      </c>
      <c r="Z76" s="1">
        <v>4.0316627459459404</v>
      </c>
      <c r="AA76" s="1">
        <v>4.0318005324324302</v>
      </c>
      <c r="AB76" s="1">
        <v>4.9333818675675598</v>
      </c>
      <c r="AC76" s="1">
        <v>4.02237575675675</v>
      </c>
      <c r="AD76" s="1">
        <v>4.0225119486486403</v>
      </c>
      <c r="AE76" s="1">
        <v>4.89790753513513</v>
      </c>
      <c r="AF76" s="1">
        <v>4.0088670864864797</v>
      </c>
      <c r="AG76" s="1">
        <v>4.0085815351351304</v>
      </c>
      <c r="AH76" s="1">
        <v>4.8414427270270197</v>
      </c>
      <c r="AI76" s="1">
        <v>4.0999233805602397</v>
      </c>
      <c r="AJ76" s="1">
        <v>4.0999231243226797</v>
      </c>
      <c r="AK76" s="1">
        <v>5.2727517374752502</v>
      </c>
      <c r="AL76" s="1">
        <v>3.9168150108467601</v>
      </c>
      <c r="AM76" s="1">
        <v>3.9168150108467601</v>
      </c>
      <c r="AN76" s="1">
        <v>4.7001787178462999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B468-5942-5041-AFB5-A718584A4D84}">
  <dimension ref="A1:N25"/>
  <sheetViews>
    <sheetView topLeftCell="D1" workbookViewId="0">
      <selection activeCell="Q16" sqref="Q16"/>
    </sheetView>
  </sheetViews>
  <sheetFormatPr baseColWidth="10" defaultRowHeight="16" x14ac:dyDescent="0.2"/>
  <cols>
    <col min="1" max="1" width="20.33203125" bestFit="1" customWidth="1"/>
    <col min="2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2" width="14.5" bestFit="1" customWidth="1"/>
    <col min="14" max="14" width="12.5" bestFit="1" customWidth="1"/>
  </cols>
  <sheetData>
    <row r="1" spans="1:14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16</v>
      </c>
      <c r="B2" s="1">
        <v>-6.492</v>
      </c>
      <c r="C2" s="1">
        <v>-6.5002242941640702</v>
      </c>
      <c r="D2" s="1">
        <v>-6.4393655540210704</v>
      </c>
      <c r="E2" s="1">
        <v>-6.3939626053980003</v>
      </c>
      <c r="F2" s="1">
        <v>-6.3850815858038796</v>
      </c>
      <c r="G2" s="1">
        <v>-6.3597953826803097</v>
      </c>
      <c r="H2" s="1">
        <v>-6.3356764600175497</v>
      </c>
      <c r="I2" s="1">
        <v>-6.3126287896660198</v>
      </c>
      <c r="J2" s="1">
        <v>-6.2905713913458499</v>
      </c>
      <c r="K2" s="1">
        <v>-6.2491403382491697</v>
      </c>
      <c r="L2" s="1">
        <v>-6.1753752309919099</v>
      </c>
      <c r="M2" s="1">
        <v>-6.5683677616782097</v>
      </c>
      <c r="N2" s="1">
        <v>-6.7202881388413003</v>
      </c>
    </row>
    <row r="3" spans="1:14" x14ac:dyDescent="0.2">
      <c r="A3" t="s">
        <v>17</v>
      </c>
      <c r="B3" s="1">
        <v>-4.9939999999999998</v>
      </c>
      <c r="C3" s="1">
        <v>-4.87835008633978</v>
      </c>
      <c r="D3" s="1">
        <v>-4.8508310431011497</v>
      </c>
      <c r="E3" s="1">
        <v>-4.8293164770848502</v>
      </c>
      <c r="F3" s="1">
        <v>-4.8250908968857997</v>
      </c>
      <c r="G3" s="1">
        <v>-4.8129521719899602</v>
      </c>
      <c r="H3" s="1">
        <v>-4.8012275211706097</v>
      </c>
      <c r="I3" s="1">
        <v>-4.7898894675818902</v>
      </c>
      <c r="J3" s="1">
        <v>-4.7789172672639699</v>
      </c>
      <c r="K3" s="1">
        <v>-4.7579893499725499</v>
      </c>
      <c r="L3" s="1">
        <v>-4.7197127407618096</v>
      </c>
      <c r="M3" s="1">
        <v>-4.9083056158237204</v>
      </c>
      <c r="N3" s="1">
        <v>-5.1080175491405502</v>
      </c>
    </row>
    <row r="4" spans="1:14" x14ac:dyDescent="0.2">
      <c r="A4" t="s">
        <v>18</v>
      </c>
      <c r="B4" s="1">
        <v>-4.7380000000000004</v>
      </c>
      <c r="C4" s="1">
        <v>-4.9047875494464401</v>
      </c>
      <c r="D4" s="1">
        <v>-4.9010252094145796</v>
      </c>
      <c r="E4" s="1">
        <v>-4.8955687901954796</v>
      </c>
      <c r="F4" s="1">
        <v>-4.89439160778889</v>
      </c>
      <c r="G4" s="1">
        <v>-4.8907356666246899</v>
      </c>
      <c r="H4" s="1">
        <v>-4.8868552639907099</v>
      </c>
      <c r="I4" s="1">
        <v>-4.8828087981741604</v>
      </c>
      <c r="J4" s="1">
        <v>-4.8786482334533803</v>
      </c>
      <c r="K4" s="1">
        <v>-4.8701097329730603</v>
      </c>
      <c r="L4" s="1">
        <v>-4.8528174834685398</v>
      </c>
      <c r="M4" s="1">
        <v>-4.9049594072480698</v>
      </c>
      <c r="N4" s="1">
        <v>-5.1444675335589798</v>
      </c>
    </row>
    <row r="5" spans="1:14" x14ac:dyDescent="0.2">
      <c r="A5" t="s">
        <v>19</v>
      </c>
      <c r="B5" s="1">
        <v>-4.5640000000000001</v>
      </c>
      <c r="C5" s="1">
        <v>-4.3499766821654902</v>
      </c>
      <c r="D5" s="1">
        <v>-4.3550033549764304</v>
      </c>
      <c r="E5" s="1">
        <v>-4.3573141849414299</v>
      </c>
      <c r="F5" s="1">
        <v>-4.3576989822479497</v>
      </c>
      <c r="G5" s="1">
        <v>-4.3585972716095203</v>
      </c>
      <c r="H5" s="1">
        <v>-4.3591809945915996</v>
      </c>
      <c r="I5" s="1">
        <v>-4.3594870733635096</v>
      </c>
      <c r="J5" s="1">
        <v>-4.3595508127641303</v>
      </c>
      <c r="K5" s="1">
        <v>-4.3590537278561596</v>
      </c>
      <c r="L5" s="1">
        <v>-4.3561729163728602</v>
      </c>
      <c r="M5" s="1">
        <v>-4.3426960963640902</v>
      </c>
      <c r="N5" s="1">
        <v>-4.5856551327805004</v>
      </c>
    </row>
    <row r="6" spans="1:14" x14ac:dyDescent="0.2">
      <c r="A6" t="s">
        <v>20</v>
      </c>
      <c r="B6" s="1">
        <v>-3.141</v>
      </c>
      <c r="C6" s="1">
        <v>-3.1043492621090301</v>
      </c>
      <c r="D6" s="1">
        <v>-3.0439750289274099</v>
      </c>
      <c r="E6" s="1">
        <v>-2.9989062152886001</v>
      </c>
      <c r="F6" s="1">
        <v>-2.9901619503520398</v>
      </c>
      <c r="G6" s="1">
        <v>-2.96532661108145</v>
      </c>
      <c r="H6" s="1">
        <v>-2.9417241187277199</v>
      </c>
      <c r="I6" s="1">
        <v>-2.9192502021437301</v>
      </c>
      <c r="J6" s="1">
        <v>-2.8978173488194798</v>
      </c>
      <c r="K6" s="1">
        <v>-2.8577642437505699</v>
      </c>
      <c r="L6" s="1">
        <v>-2.7871356435467902</v>
      </c>
      <c r="M6" s="1">
        <v>-3.1726993948039</v>
      </c>
      <c r="N6" s="1">
        <v>-3.08659020084847</v>
      </c>
    </row>
    <row r="7" spans="1:14" x14ac:dyDescent="0.2">
      <c r="A7" t="s">
        <v>21</v>
      </c>
      <c r="B7" s="1">
        <v>-1.66</v>
      </c>
      <c r="C7" s="1">
        <v>-1.6689123730917499</v>
      </c>
      <c r="D7" s="1">
        <v>-1.62654630454987</v>
      </c>
      <c r="E7" s="1">
        <v>-1.59454457065092</v>
      </c>
      <c r="F7" s="1">
        <v>-1.5882489098774899</v>
      </c>
      <c r="G7" s="1">
        <v>-1.57026233326064</v>
      </c>
      <c r="H7" s="1">
        <v>-1.5530232794357099</v>
      </c>
      <c r="I7" s="1">
        <v>-1.5364820045952501</v>
      </c>
      <c r="J7" s="1">
        <v>-1.52059103694553</v>
      </c>
      <c r="K7" s="1">
        <v>-1.49059404361008</v>
      </c>
      <c r="L7" s="1">
        <v>-1.4367797665566799</v>
      </c>
      <c r="M7" s="1">
        <v>-1.7155586707438999</v>
      </c>
      <c r="N7" s="1">
        <v>-1.68024710762477</v>
      </c>
    </row>
    <row r="8" spans="1:14" x14ac:dyDescent="0.2">
      <c r="A8" t="s">
        <v>22</v>
      </c>
      <c r="B8" s="1">
        <v>-0.77100000000000002</v>
      </c>
      <c r="C8" s="1">
        <v>-0.686515880357084</v>
      </c>
      <c r="D8" s="1">
        <v>-0.6593987394202</v>
      </c>
      <c r="E8" s="1">
        <v>-0.63908667200368596</v>
      </c>
      <c r="F8" s="1">
        <v>-0.63513686177713702</v>
      </c>
      <c r="G8" s="1">
        <v>-0.62390633671819395</v>
      </c>
      <c r="H8" s="1">
        <v>-0.61321783952029296</v>
      </c>
      <c r="I8" s="1">
        <v>-0.60302801363960101</v>
      </c>
      <c r="J8" s="1">
        <v>-0.59329857925232099</v>
      </c>
      <c r="K8" s="1">
        <v>-0.57509210542683298</v>
      </c>
      <c r="L8" s="1">
        <v>-0.54292123136262105</v>
      </c>
      <c r="M8" s="1">
        <v>-0.71703145391317402</v>
      </c>
      <c r="N8" s="1">
        <v>-0.65160384771299695</v>
      </c>
    </row>
    <row r="9" spans="1:14" x14ac:dyDescent="0.2">
      <c r="A9" t="s">
        <v>23</v>
      </c>
      <c r="B9" s="1">
        <v>-0.66500000000000004</v>
      </c>
      <c r="C9" s="1">
        <v>-0.60102589235749204</v>
      </c>
      <c r="D9" s="1">
        <v>-0.57880632300350199</v>
      </c>
      <c r="E9" s="1">
        <v>-0.56209338455664504</v>
      </c>
      <c r="F9" s="1">
        <v>-0.55884097332880001</v>
      </c>
      <c r="G9" s="1">
        <v>-0.54958484888975101</v>
      </c>
      <c r="H9" s="1">
        <v>-0.54076272850254803</v>
      </c>
      <c r="I9" s="1">
        <v>-0.53234204860484302</v>
      </c>
      <c r="J9" s="1">
        <v>-0.52429198950334199</v>
      </c>
      <c r="K9" s="1">
        <v>-0.50920239730015704</v>
      </c>
      <c r="L9" s="1">
        <v>-0.48245747286961799</v>
      </c>
      <c r="M9" s="1">
        <v>-0.62595372676119998</v>
      </c>
      <c r="N9" s="1">
        <v>-0.57926883966259601</v>
      </c>
    </row>
    <row r="10" spans="1:14" x14ac:dyDescent="0.2">
      <c r="A10" t="s">
        <v>24</v>
      </c>
      <c r="B10" s="1">
        <v>-4.4790000000000001</v>
      </c>
      <c r="C10" s="1">
        <v>-4.5137697319186998</v>
      </c>
      <c r="D10" s="1">
        <v>-4.4984427517830499</v>
      </c>
      <c r="E10" s="1">
        <v>-4.4811942860393801</v>
      </c>
      <c r="F10" s="1">
        <v>-4.4773466619138702</v>
      </c>
      <c r="G10" s="1">
        <v>-4.4655602203164504</v>
      </c>
      <c r="H10" s="1">
        <v>-4.45322887555671</v>
      </c>
      <c r="I10" s="1">
        <v>-4.4405118367787999</v>
      </c>
      <c r="J10" s="1">
        <v>-4.4275378968588504</v>
      </c>
      <c r="K10" s="1">
        <v>-4.40118600505894</v>
      </c>
      <c r="L10" s="1">
        <v>-4.3485428619044599</v>
      </c>
      <c r="M10" s="1">
        <v>-4.5189492834142904</v>
      </c>
      <c r="N10" s="1">
        <v>-4.9837467719987698</v>
      </c>
    </row>
    <row r="11" spans="1:14" x14ac:dyDescent="0.2">
      <c r="A11" t="s">
        <v>25</v>
      </c>
      <c r="B11" s="1">
        <v>-2.5640000000000001</v>
      </c>
      <c r="C11" s="1">
        <v>-2.7244438956861998</v>
      </c>
      <c r="D11" s="1">
        <v>-2.6484787983224298</v>
      </c>
      <c r="E11" s="1">
        <v>-2.5931251683364702</v>
      </c>
      <c r="F11" s="1">
        <v>-2.58241188113267</v>
      </c>
      <c r="G11" s="1">
        <v>-2.5521154388434599</v>
      </c>
      <c r="H11" s="1">
        <v>-2.5234936787529998</v>
      </c>
      <c r="I11" s="1">
        <v>-2.4963894932203701</v>
      </c>
      <c r="J11" s="1">
        <v>-2.4706685169910099</v>
      </c>
      <c r="K11" s="1">
        <v>-2.4229134434300201</v>
      </c>
      <c r="L11" s="1">
        <v>-2.3396117271608401</v>
      </c>
      <c r="M11" s="1">
        <v>-2.8120279986863901</v>
      </c>
      <c r="N11" s="1">
        <v>-2.7366720354508498</v>
      </c>
    </row>
    <row r="12" spans="1:14" x14ac:dyDescent="0.2">
      <c r="A12" t="s">
        <v>26</v>
      </c>
      <c r="B12" s="1">
        <v>-1.623</v>
      </c>
      <c r="C12" s="1">
        <v>-1.64645446922728</v>
      </c>
      <c r="D12" s="1">
        <v>-1.5835737070671201</v>
      </c>
      <c r="E12" s="1">
        <v>-1.5369578629846701</v>
      </c>
      <c r="F12" s="1">
        <v>-1.5279449043947699</v>
      </c>
      <c r="G12" s="1">
        <v>-1.50239483924634</v>
      </c>
      <c r="H12" s="1">
        <v>-1.4781754144575601</v>
      </c>
      <c r="I12" s="1">
        <v>-1.45516733436641</v>
      </c>
      <c r="J12" s="1">
        <v>-1.43327390019124</v>
      </c>
      <c r="K12" s="1">
        <v>-1.39258627520022</v>
      </c>
      <c r="L12" s="1">
        <v>-1.3207520765496299</v>
      </c>
      <c r="M12" s="1">
        <v>-1.71839220790141</v>
      </c>
      <c r="N12" s="1">
        <v>-1.5841194805811101</v>
      </c>
    </row>
    <row r="13" spans="1:14" x14ac:dyDescent="0.2">
      <c r="A13" t="s">
        <v>27</v>
      </c>
      <c r="B13" s="1">
        <v>-1.5289999999999999</v>
      </c>
      <c r="C13" s="1">
        <v>-1.6290488179398901</v>
      </c>
      <c r="D13" s="1">
        <v>-1.5780550356188401</v>
      </c>
      <c r="E13" s="1">
        <v>-1.54136344541392</v>
      </c>
      <c r="F13" s="1">
        <v>-1.5343542304437601</v>
      </c>
      <c r="G13" s="1">
        <v>-1.51463631428509</v>
      </c>
      <c r="H13" s="1">
        <v>-1.49614280744473</v>
      </c>
      <c r="I13" s="1">
        <v>-1.4787421316822</v>
      </c>
      <c r="J13" s="1">
        <v>-1.46232313650423</v>
      </c>
      <c r="K13" s="1">
        <v>-1.43207164978182</v>
      </c>
      <c r="L13" s="1">
        <v>-1.3799366813607401</v>
      </c>
      <c r="M13" s="1">
        <v>-1.6896899836773001</v>
      </c>
      <c r="N13" s="1">
        <v>-1.57727305159633</v>
      </c>
    </row>
    <row r="14" spans="1:14" x14ac:dyDescent="0.2">
      <c r="A14" t="s">
        <v>28</v>
      </c>
      <c r="B14" s="1">
        <v>-1.3819999999999999</v>
      </c>
      <c r="C14" s="1">
        <v>-1.4637922243381101</v>
      </c>
      <c r="D14" s="1">
        <v>-1.39816429447432</v>
      </c>
      <c r="E14" s="1">
        <v>-1.3503808335605301</v>
      </c>
      <c r="F14" s="1">
        <v>-1.3411832278388101</v>
      </c>
      <c r="G14" s="1">
        <v>-1.3152188105589899</v>
      </c>
      <c r="H14" s="1">
        <v>-1.2907520030301201</v>
      </c>
      <c r="I14" s="1">
        <v>-1.26763841291777</v>
      </c>
      <c r="J14" s="1">
        <v>-1.24575598898875</v>
      </c>
      <c r="K14" s="1">
        <v>-1.2052604072684601</v>
      </c>
      <c r="L14" s="1">
        <v>-1.13504007501862</v>
      </c>
      <c r="M14" s="1">
        <v>-1.5401093604571701</v>
      </c>
      <c r="N14" s="1">
        <v>-1.3640795338218199</v>
      </c>
    </row>
    <row r="15" spans="1:14" x14ac:dyDescent="0.2">
      <c r="A15" t="s">
        <v>29</v>
      </c>
      <c r="B15" s="1">
        <v>-1.1060000000000001</v>
      </c>
      <c r="C15" s="1">
        <v>-1.17181731536944</v>
      </c>
      <c r="D15" s="1">
        <v>-1.06745435416156</v>
      </c>
      <c r="E15" s="1">
        <v>-0.99209432423163402</v>
      </c>
      <c r="F15" s="1">
        <v>-0.97770973530371796</v>
      </c>
      <c r="G15" s="1">
        <v>-0.93724413457306099</v>
      </c>
      <c r="H15" s="1">
        <v>-0.89929524555481399</v>
      </c>
      <c r="I15" s="1">
        <v>-0.86359929529602697</v>
      </c>
      <c r="J15" s="1">
        <v>-0.82993851449585998</v>
      </c>
      <c r="K15" s="1">
        <v>-0.76797047570777699</v>
      </c>
      <c r="L15" s="1">
        <v>-0.66145833759438</v>
      </c>
      <c r="M15" s="1">
        <v>-1.2955636124590499</v>
      </c>
      <c r="N15" s="1">
        <v>-0.86299783260610297</v>
      </c>
    </row>
    <row r="16" spans="1:14" x14ac:dyDescent="0.2">
      <c r="A16" t="s">
        <v>30</v>
      </c>
      <c r="B16" s="1">
        <v>-0.50900000000000001</v>
      </c>
      <c r="C16" s="1">
        <v>-0.51459963557453903</v>
      </c>
      <c r="D16" s="1">
        <v>-0.47416481716415898</v>
      </c>
      <c r="E16" s="1">
        <v>-0.44466182781246499</v>
      </c>
      <c r="F16" s="1">
        <v>-0.438990375124925</v>
      </c>
      <c r="G16" s="1">
        <v>-0.422979707817211</v>
      </c>
      <c r="H16" s="1">
        <v>-0.40789138247104001</v>
      </c>
      <c r="I16" s="1">
        <v>-0.39363838008129098</v>
      </c>
      <c r="J16" s="1">
        <v>-0.38014249990488302</v>
      </c>
      <c r="K16" s="1">
        <v>-0.35516727895378197</v>
      </c>
      <c r="L16" s="1">
        <v>-0.31186177497201401</v>
      </c>
      <c r="M16" s="1">
        <v>-0.56169068005925704</v>
      </c>
      <c r="N16" s="1">
        <v>-0.41093164789130199</v>
      </c>
    </row>
    <row r="17" spans="1:14" x14ac:dyDescent="0.2">
      <c r="A17" t="s">
        <v>31</v>
      </c>
      <c r="B17" s="1">
        <v>-1.5129999999999999</v>
      </c>
      <c r="C17" s="1">
        <v>-1.4314635550555199</v>
      </c>
      <c r="D17" s="1">
        <v>-1.3445568798399601</v>
      </c>
      <c r="E17" s="1">
        <v>-1.2787795491646901</v>
      </c>
      <c r="F17" s="1">
        <v>-1.26589798877207</v>
      </c>
      <c r="G17" s="1">
        <v>-1.2291340229564001</v>
      </c>
      <c r="H17" s="1">
        <v>-1.19395344306337</v>
      </c>
      <c r="I17" s="1">
        <v>-1.1602444005286501</v>
      </c>
      <c r="J17" s="1">
        <v>-1.12790648382077</v>
      </c>
      <c r="K17" s="1">
        <v>-1.06699033763481</v>
      </c>
      <c r="L17" s="1">
        <v>-0.95811726356687898</v>
      </c>
      <c r="M17" s="1">
        <v>-1.5277157304068301</v>
      </c>
      <c r="N17" s="1">
        <v>-1.1090724368329901</v>
      </c>
    </row>
    <row r="18" spans="1:14" x14ac:dyDescent="0.2">
      <c r="A18" t="s">
        <v>32</v>
      </c>
      <c r="B18" s="1">
        <v>-0.83599999999999997</v>
      </c>
      <c r="C18" s="1">
        <v>-0.75746350797315298</v>
      </c>
      <c r="D18" s="1">
        <v>-0.70055151623366696</v>
      </c>
      <c r="E18" s="1">
        <v>-0.65783708364670801</v>
      </c>
      <c r="F18" s="1">
        <v>-0.64952517785875896</v>
      </c>
      <c r="G18" s="1">
        <v>-0.62588067760903299</v>
      </c>
      <c r="H18" s="1">
        <v>-0.60336002177278103</v>
      </c>
      <c r="I18" s="1">
        <v>-0.58187803375617597</v>
      </c>
      <c r="J18" s="1">
        <v>-0.56135805916375303</v>
      </c>
      <c r="K18" s="1">
        <v>-0.52293093327696205</v>
      </c>
      <c r="L18" s="1">
        <v>-0.45488190115391902</v>
      </c>
      <c r="M18" s="1">
        <v>-0.82136831899462204</v>
      </c>
      <c r="N18" s="1">
        <v>-0.58937269400370595</v>
      </c>
    </row>
    <row r="19" spans="1:14" x14ac:dyDescent="0.2">
      <c r="A19" t="s">
        <v>33</v>
      </c>
      <c r="B19" s="1">
        <v>-0.61399999999999999</v>
      </c>
      <c r="C19" s="1">
        <v>-0.51891021931544901</v>
      </c>
      <c r="D19" s="1">
        <v>-0.47839735520070997</v>
      </c>
      <c r="E19" s="1">
        <v>-0.447914374246632</v>
      </c>
      <c r="F19" s="1">
        <v>-0.441993858838996</v>
      </c>
      <c r="G19" s="1">
        <v>-0.42515458611839702</v>
      </c>
      <c r="H19" s="1">
        <v>-0.40911934291712998</v>
      </c>
      <c r="I19" s="1">
        <v>-0.39382651826850801</v>
      </c>
      <c r="J19" s="1">
        <v>-0.37921732825035098</v>
      </c>
      <c r="K19" s="1">
        <v>-0.35183974214193098</v>
      </c>
      <c r="L19" s="1">
        <v>-0.30335561710200698</v>
      </c>
      <c r="M19" s="1">
        <v>-0.56447665748365095</v>
      </c>
      <c r="N19" s="1">
        <v>-0.40157083532978499</v>
      </c>
    </row>
    <row r="20" spans="1:14" x14ac:dyDescent="0.2">
      <c r="A20" t="s">
        <v>34</v>
      </c>
      <c r="B20" s="1">
        <v>-0.53900000000000003</v>
      </c>
      <c r="C20" s="1">
        <v>-0.46597034612768201</v>
      </c>
      <c r="D20" s="1">
        <v>-0.430871368856443</v>
      </c>
      <c r="E20" s="1">
        <v>-0.40442037154529198</v>
      </c>
      <c r="F20" s="1">
        <v>-0.39926431093972498</v>
      </c>
      <c r="G20" s="1">
        <v>-0.384580677000537</v>
      </c>
      <c r="H20" s="1">
        <v>-0.37057073308050298</v>
      </c>
      <c r="I20" s="1">
        <v>-0.35718727457043098</v>
      </c>
      <c r="J20" s="1">
        <v>-0.34438199718839502</v>
      </c>
      <c r="K20" s="1">
        <v>-0.32035242921059098</v>
      </c>
      <c r="L20" s="1">
        <v>-0.27769821601390099</v>
      </c>
      <c r="M20" s="1">
        <v>-0.50519869431278097</v>
      </c>
      <c r="N20" s="1">
        <v>-0.35795629168964199</v>
      </c>
    </row>
    <row r="21" spans="1:14" x14ac:dyDescent="0.2">
      <c r="A21" t="s">
        <v>35</v>
      </c>
      <c r="B21" s="1">
        <v>-0.40500000000000003</v>
      </c>
      <c r="C21" s="1">
        <v>-0.38428021840458798</v>
      </c>
      <c r="D21" s="1">
        <v>-0.35547142338444898</v>
      </c>
      <c r="E21" s="1">
        <v>-0.33388071733099101</v>
      </c>
      <c r="F21" s="1">
        <v>-0.32967706045082701</v>
      </c>
      <c r="G21" s="1">
        <v>-0.317720967664957</v>
      </c>
      <c r="H21" s="1">
        <v>-0.30633502672060697</v>
      </c>
      <c r="I21" s="1">
        <v>-0.29547716803088198</v>
      </c>
      <c r="J21" s="1">
        <v>-0.28510640686973898</v>
      </c>
      <c r="K21" s="1">
        <v>-0.26569294620455097</v>
      </c>
      <c r="L21" s="1">
        <v>-0.23138016840214301</v>
      </c>
      <c r="M21" s="1">
        <v>-0.41661165955275298</v>
      </c>
      <c r="N21" s="1">
        <v>-0.30732771377923002</v>
      </c>
    </row>
    <row r="22" spans="1:14" x14ac:dyDescent="0.2">
      <c r="A22" t="s">
        <v>36</v>
      </c>
      <c r="B22" s="1">
        <v>-0.36499999999999999</v>
      </c>
      <c r="C22" s="1">
        <v>-0.397674334663073</v>
      </c>
      <c r="D22" s="1">
        <v>-0.357797036816835</v>
      </c>
      <c r="E22" s="1">
        <v>-0.32875040337267097</v>
      </c>
      <c r="F22" s="1">
        <v>-0.32317382480120699</v>
      </c>
      <c r="G22" s="1">
        <v>-0.30744298518497398</v>
      </c>
      <c r="H22" s="1">
        <v>-0.29263487419075701</v>
      </c>
      <c r="I22" s="1">
        <v>-0.27866049392062398</v>
      </c>
      <c r="J22" s="1">
        <v>-0.26544259938555897</v>
      </c>
      <c r="K22" s="1">
        <v>-0.24101825462271101</v>
      </c>
      <c r="L22" s="1">
        <v>-0.19878600894065501</v>
      </c>
      <c r="M22" s="1">
        <v>-0.44422579577280802</v>
      </c>
      <c r="N22" s="1">
        <v>-0.294586463956169</v>
      </c>
    </row>
    <row r="23" spans="1:14" x14ac:dyDescent="0.2">
      <c r="A23" t="s">
        <v>37</v>
      </c>
      <c r="B23" s="1">
        <v>0.79400000000000004</v>
      </c>
      <c r="C23" s="1">
        <v>0.65926034881697404</v>
      </c>
      <c r="D23" s="1">
        <v>0.82223499889818696</v>
      </c>
      <c r="E23" s="1">
        <v>0.93676676989319196</v>
      </c>
      <c r="F23" s="1">
        <v>0.95838405538529403</v>
      </c>
      <c r="G23" s="1">
        <v>1.01876065875281</v>
      </c>
      <c r="H23" s="1">
        <v>1.0748137558047399</v>
      </c>
      <c r="I23" s="1">
        <v>1.1270514194194201</v>
      </c>
      <c r="J23" s="1">
        <v>1.17589832183536</v>
      </c>
      <c r="K23" s="1">
        <v>1.2648057284999801</v>
      </c>
      <c r="L23" s="1">
        <v>1.4147595612331501</v>
      </c>
      <c r="M23" s="1">
        <v>0.45937559073522399</v>
      </c>
      <c r="N23" s="1">
        <v>1.10975740418918</v>
      </c>
    </row>
    <row r="24" spans="1:14" x14ac:dyDescent="0.2">
      <c r="A24" t="s">
        <v>38</v>
      </c>
      <c r="B24" s="1">
        <v>0.90900000000000003</v>
      </c>
      <c r="C24" s="1">
        <v>0.87031457746638397</v>
      </c>
      <c r="D24" s="1">
        <v>1.03841713765666</v>
      </c>
      <c r="E24" s="1">
        <v>1.15784382224254</v>
      </c>
      <c r="F24" s="1">
        <v>1.1804680874979001</v>
      </c>
      <c r="G24" s="1">
        <v>1.2438247737868899</v>
      </c>
      <c r="H24" s="1">
        <v>1.3028628629571799</v>
      </c>
      <c r="I24" s="1">
        <v>1.3580691212720499</v>
      </c>
      <c r="J24" s="1">
        <v>1.40984919003378</v>
      </c>
      <c r="K24" s="1">
        <v>1.5044866149510701</v>
      </c>
      <c r="L24" s="1">
        <v>1.6651869714679</v>
      </c>
      <c r="M24" s="1">
        <v>0.66665704711766105</v>
      </c>
      <c r="N24" s="1">
        <v>1.32668369986729</v>
      </c>
    </row>
    <row r="25" spans="1:14" x14ac:dyDescent="0.2">
      <c r="A25" t="s">
        <v>39</v>
      </c>
      <c r="B25" s="1">
        <v>1.0840000000000001</v>
      </c>
      <c r="C25" s="1">
        <v>0.88600692981226503</v>
      </c>
      <c r="D25" s="1">
        <v>1.05032780909075</v>
      </c>
      <c r="E25" s="1">
        <v>1.1649257603519401</v>
      </c>
      <c r="F25" s="1">
        <v>1.1864241530544199</v>
      </c>
      <c r="G25" s="1">
        <v>1.2463036826429501</v>
      </c>
      <c r="H25" s="1">
        <v>1.30167584346585</v>
      </c>
      <c r="I25" s="1">
        <v>1.3530939500488399</v>
      </c>
      <c r="J25" s="1">
        <v>1.40101508707775</v>
      </c>
      <c r="K25" s="1">
        <v>1.4878549131829899</v>
      </c>
      <c r="L25" s="1">
        <v>1.6332512905296801</v>
      </c>
      <c r="M25" s="1">
        <v>0.68158431475981696</v>
      </c>
      <c r="N25" s="1">
        <v>1.35847060848005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0570-0B51-7B48-9DC1-C00FC64CC5B0}">
  <dimension ref="A1:N32"/>
  <sheetViews>
    <sheetView topLeftCell="H1" workbookViewId="0">
      <selection activeCell="R13" sqref="R13"/>
    </sheetView>
  </sheetViews>
  <sheetFormatPr baseColWidth="10" defaultRowHeight="16" x14ac:dyDescent="0.2"/>
  <cols>
    <col min="1" max="1" width="34.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2" width="14.5" bestFit="1" customWidth="1"/>
    <col min="14" max="14" width="12.5" bestFit="1" customWidth="1"/>
  </cols>
  <sheetData>
    <row r="1" spans="1:14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44</v>
      </c>
      <c r="B2" s="1">
        <v>-0.49099999999999999</v>
      </c>
      <c r="C2" s="1">
        <v>-0.50527341887476596</v>
      </c>
      <c r="D2" s="1">
        <v>-0.462513005116581</v>
      </c>
      <c r="E2" s="1">
        <v>-0.43186021470722102</v>
      </c>
      <c r="F2" s="1">
        <v>-0.42596264384442301</v>
      </c>
      <c r="G2" s="1">
        <v>-0.40936768885734698</v>
      </c>
      <c r="H2" s="1">
        <v>-0.39385714715520298</v>
      </c>
      <c r="I2" s="1">
        <v>-0.379781947253374</v>
      </c>
      <c r="J2" s="1">
        <v>-0.36514867148018498</v>
      </c>
      <c r="K2" s="1">
        <v>-0.33915180564632802</v>
      </c>
      <c r="L2" s="1">
        <v>-0.294471419231911</v>
      </c>
      <c r="M2" s="1">
        <v>-0.55555304803205496</v>
      </c>
      <c r="N2" s="1">
        <v>-0.44722551179000403</v>
      </c>
    </row>
    <row r="3" spans="1:14" x14ac:dyDescent="0.2">
      <c r="A3" t="s">
        <v>45</v>
      </c>
      <c r="B3" s="1">
        <v>-1.079</v>
      </c>
      <c r="C3" s="1">
        <v>-1.1651065309539099</v>
      </c>
      <c r="D3" s="1">
        <v>-1.0847134270560499</v>
      </c>
      <c r="E3" s="1">
        <v>-1.0259466036873299</v>
      </c>
      <c r="F3" s="1">
        <v>-1.0145485813153401</v>
      </c>
      <c r="G3" s="1">
        <v>-0.982290911917857</v>
      </c>
      <c r="H3" s="1">
        <v>-0.95178907186672301</v>
      </c>
      <c r="I3" s="1">
        <v>-0.92288802087045896</v>
      </c>
      <c r="J3" s="1">
        <v>-0.89544976636942897</v>
      </c>
      <c r="K3" s="1">
        <v>-0.84449413831453302</v>
      </c>
      <c r="L3" s="1">
        <v>-0.755640283108858</v>
      </c>
      <c r="M3" s="1">
        <v>-1.25702844291728</v>
      </c>
      <c r="N3" s="1">
        <v>-0.93795830878199704</v>
      </c>
    </row>
    <row r="4" spans="1:14" x14ac:dyDescent="0.2">
      <c r="A4" t="s">
        <v>46</v>
      </c>
      <c r="B4" s="1">
        <v>-1.3</v>
      </c>
      <c r="C4" s="1">
        <v>-1.4074919078602</v>
      </c>
      <c r="D4" s="1">
        <v>-1.31084716300807</v>
      </c>
      <c r="E4" s="1">
        <v>-1.2412913692213301</v>
      </c>
      <c r="F4" s="1">
        <v>-1.22764535693373</v>
      </c>
      <c r="G4" s="1">
        <v>-1.1889850150704</v>
      </c>
      <c r="H4" s="1">
        <v>-1.1523663221178699</v>
      </c>
      <c r="I4" s="1">
        <v>-1.1176124466847399</v>
      </c>
      <c r="J4" s="1">
        <v>-1.0845689260447</v>
      </c>
      <c r="K4" s="1">
        <v>-1.02309657906328</v>
      </c>
      <c r="L4" s="1">
        <v>-0.91568530272767901</v>
      </c>
      <c r="M4" s="1">
        <v>-1.51721987854105</v>
      </c>
      <c r="N4" s="1">
        <v>-1.10035305146915</v>
      </c>
    </row>
    <row r="5" spans="1:14" x14ac:dyDescent="0.2">
      <c r="A5" t="s">
        <v>47</v>
      </c>
      <c r="B5" s="1">
        <v>-0.751</v>
      </c>
      <c r="C5" s="1">
        <v>-0.66883175295543495</v>
      </c>
      <c r="D5" s="1">
        <v>-0.62532510045518097</v>
      </c>
      <c r="E5" s="1">
        <v>-0.59247632611991197</v>
      </c>
      <c r="F5" s="1">
        <v>-0.58606537254778202</v>
      </c>
      <c r="G5" s="1">
        <v>-0.56780183502901804</v>
      </c>
      <c r="H5" s="1">
        <v>-0.55036389847049505</v>
      </c>
      <c r="I5" s="1">
        <v>-0.53368969622896401</v>
      </c>
      <c r="J5" s="1">
        <v>-0.51772396113772301</v>
      </c>
      <c r="K5" s="1">
        <v>-0.48772920566217898</v>
      </c>
      <c r="L5" s="1">
        <v>-0.434365804874835</v>
      </c>
      <c r="M5" s="1">
        <v>-0.717369385861368</v>
      </c>
      <c r="N5" s="1">
        <v>-0.56998426411546799</v>
      </c>
    </row>
    <row r="6" spans="1:14" x14ac:dyDescent="0.2">
      <c r="A6" t="s">
        <v>48</v>
      </c>
      <c r="B6" s="1">
        <v>-0.98</v>
      </c>
      <c r="C6" s="1">
        <v>-0.95640836909703197</v>
      </c>
      <c r="D6" s="1">
        <v>-0.88998498166270201</v>
      </c>
      <c r="E6" s="1">
        <v>-0.84043279257058501</v>
      </c>
      <c r="F6" s="1">
        <v>-0.830805843201609</v>
      </c>
      <c r="G6" s="1">
        <v>-0.80345836417551197</v>
      </c>
      <c r="H6" s="1">
        <v>-0.77746060458613697</v>
      </c>
      <c r="I6" s="1">
        <v>-0.75270493798123805</v>
      </c>
      <c r="J6" s="1">
        <v>-0.72909337272333496</v>
      </c>
      <c r="K6" s="1">
        <v>-0.68496850634652495</v>
      </c>
      <c r="L6" s="1">
        <v>-0.60719725439806904</v>
      </c>
      <c r="M6" s="1">
        <v>-1.0313988443203801</v>
      </c>
      <c r="N6" s="1">
        <v>-0.76540686181244899</v>
      </c>
    </row>
    <row r="7" spans="1:14" x14ac:dyDescent="0.2">
      <c r="A7" t="s">
        <v>49</v>
      </c>
      <c r="B7" s="1">
        <v>-0.69099999999999995</v>
      </c>
      <c r="C7" s="1">
        <v>-0.57754740205764099</v>
      </c>
      <c r="D7" s="1">
        <v>-0.53751467975187195</v>
      </c>
      <c r="E7" s="1">
        <v>-0.50737600621628298</v>
      </c>
      <c r="F7" s="1">
        <v>-0.50149455164469003</v>
      </c>
      <c r="G7" s="1">
        <v>-0.48474092660877299</v>
      </c>
      <c r="H7" s="1">
        <v>-0.46875142513638002</v>
      </c>
      <c r="I7" s="1">
        <v>-0.45346990243695201</v>
      </c>
      <c r="J7" s="1">
        <v>-0.43884409160522903</v>
      </c>
      <c r="K7" s="1">
        <v>-0.411383111339991</v>
      </c>
      <c r="L7" s="1">
        <v>-0.36258642408541603</v>
      </c>
      <c r="M7" s="1">
        <v>-0.62224798249299496</v>
      </c>
      <c r="N7" s="1">
        <v>-0.53112451817341999</v>
      </c>
    </row>
    <row r="8" spans="1:14" x14ac:dyDescent="0.2">
      <c r="A8" t="s">
        <v>50</v>
      </c>
      <c r="B8" s="1">
        <v>-1.1459999999999999</v>
      </c>
      <c r="C8" s="1">
        <v>-1.17220174627146</v>
      </c>
      <c r="D8" s="1">
        <v>-1.07516847190737</v>
      </c>
      <c r="E8" s="1">
        <v>-1.0035138889067701</v>
      </c>
      <c r="F8" s="1">
        <v>-0.98964705146999499</v>
      </c>
      <c r="G8" s="1">
        <v>-0.95036370694549699</v>
      </c>
      <c r="H8" s="1">
        <v>-0.91316533703018399</v>
      </c>
      <c r="I8" s="1">
        <v>-0.877873289880582</v>
      </c>
      <c r="J8" s="1">
        <v>-0.84432785146011402</v>
      </c>
      <c r="K8" s="1">
        <v>-0.78193381927815597</v>
      </c>
      <c r="L8" s="1">
        <v>-0.672862807315738</v>
      </c>
      <c r="M8" s="1">
        <v>-1.28303542682016</v>
      </c>
      <c r="N8" s="1">
        <v>-0.88741631916404795</v>
      </c>
    </row>
    <row r="9" spans="1:14" x14ac:dyDescent="0.2">
      <c r="A9" t="s">
        <v>51</v>
      </c>
      <c r="B9" s="1">
        <v>-1.6479999999999999</v>
      </c>
      <c r="C9" s="1">
        <v>-1.5323043280886</v>
      </c>
      <c r="D9" s="1">
        <v>-1.51448573163776</v>
      </c>
      <c r="E9" s="1">
        <v>-1.4999682374552601</v>
      </c>
      <c r="F9" s="1">
        <v>-1.4971758299858</v>
      </c>
      <c r="G9" s="1">
        <v>-1.4891512833415701</v>
      </c>
      <c r="H9" s="1">
        <v>-1.48139835242841</v>
      </c>
      <c r="I9" s="1">
        <v>-1.4738989952192201</v>
      </c>
      <c r="J9" s="1">
        <v>-1.4666412041049699</v>
      </c>
      <c r="K9" s="1">
        <v>-1.4527990933200901</v>
      </c>
      <c r="L9" s="1">
        <v>-1.42749231263176</v>
      </c>
      <c r="M9" s="1">
        <v>-1.5519555244488299</v>
      </c>
      <c r="N9" s="1">
        <v>-1.5664233168161401</v>
      </c>
    </row>
    <row r="10" spans="1:14" x14ac:dyDescent="0.2">
      <c r="A10" t="s">
        <v>52</v>
      </c>
      <c r="B10" s="1">
        <v>-1.3380000000000001</v>
      </c>
      <c r="C10" s="1">
        <v>-1.3344974274505199</v>
      </c>
      <c r="D10" s="1">
        <v>-1.26636323647937</v>
      </c>
      <c r="E10" s="1">
        <v>-1.2158102815279901</v>
      </c>
      <c r="F10" s="1">
        <v>-1.20613558351871</v>
      </c>
      <c r="G10" s="1">
        <v>-1.1787884179140999</v>
      </c>
      <c r="H10" s="1">
        <v>-1.15297777661023</v>
      </c>
      <c r="I10" s="1">
        <v>-1.1285650524570601</v>
      </c>
      <c r="J10" s="1">
        <v>-1.1054236202134999</v>
      </c>
      <c r="K10" s="1">
        <v>-1.06254875249404</v>
      </c>
      <c r="L10" s="1">
        <v>-0.98808806755515</v>
      </c>
      <c r="M10" s="1">
        <v>-1.4135231336227201</v>
      </c>
      <c r="N10" s="1">
        <v>-1.1456776090062499</v>
      </c>
    </row>
    <row r="11" spans="1:14" x14ac:dyDescent="0.2">
      <c r="A11" t="s">
        <v>53</v>
      </c>
      <c r="B11" s="1">
        <v>-4.4050000000000002</v>
      </c>
      <c r="C11" s="1">
        <v>-5.8811939957322403</v>
      </c>
      <c r="D11" s="1">
        <v>-5.2911667174808299</v>
      </c>
      <c r="E11" s="1">
        <v>-4.8797421121171398</v>
      </c>
      <c r="F11" s="1">
        <v>-4.8022516734564604</v>
      </c>
      <c r="G11" s="1">
        <v>-4.5861354216337</v>
      </c>
      <c r="H11" s="1">
        <v>-4.3858578970803404</v>
      </c>
      <c r="I11" s="1">
        <v>-4.1994993464736599</v>
      </c>
      <c r="J11" s="1">
        <v>-4.0254571407864201</v>
      </c>
      <c r="K11" s="1">
        <v>-3.7091412501968399</v>
      </c>
      <c r="L11" s="1">
        <v>-3.1767482668060798</v>
      </c>
      <c r="M11" s="1">
        <v>-6.6135151351255299</v>
      </c>
      <c r="N11" s="1">
        <v>-4.4537754850099498</v>
      </c>
    </row>
    <row r="12" spans="1:14" x14ac:dyDescent="0.2">
      <c r="A12" t="s">
        <v>54</v>
      </c>
      <c r="B12" s="1">
        <v>-6.1210000000000004</v>
      </c>
      <c r="C12" s="1">
        <v>-7.7491457337134797</v>
      </c>
      <c r="D12" s="1">
        <v>-7.10040417375851</v>
      </c>
      <c r="E12" s="1">
        <v>-6.6491557351694297</v>
      </c>
      <c r="F12" s="1">
        <v>-6.5641057270789203</v>
      </c>
      <c r="G12" s="1">
        <v>-6.3269197275056301</v>
      </c>
      <c r="H12" s="1">
        <v>-6.1071243477581598</v>
      </c>
      <c r="I12" s="1">
        <v>-5.9025623641841101</v>
      </c>
      <c r="J12" s="1">
        <v>-5.7115095613360198</v>
      </c>
      <c r="K12" s="1">
        <v>-5.3641455394789697</v>
      </c>
      <c r="L12" s="1">
        <v>-4.7789788520401197</v>
      </c>
      <c r="M12" s="1">
        <v>-8.55561557055597</v>
      </c>
      <c r="N12" s="1">
        <v>-6.3929442251343902</v>
      </c>
    </row>
    <row r="13" spans="1:14" x14ac:dyDescent="0.2">
      <c r="A13" t="s">
        <v>55</v>
      </c>
      <c r="B13" s="1">
        <v>-1.17</v>
      </c>
      <c r="C13" s="1">
        <v>-1.17278382862622</v>
      </c>
      <c r="D13" s="1">
        <v>-1.09116188532971</v>
      </c>
      <c r="E13" s="1">
        <v>-1.0310095263902399</v>
      </c>
      <c r="F13" s="1">
        <v>-1.0194398903317301</v>
      </c>
      <c r="G13" s="1">
        <v>-0.98672552006421999</v>
      </c>
      <c r="H13" s="1">
        <v>-0.95583067508004205</v>
      </c>
      <c r="I13" s="1">
        <v>-0.926589876182353</v>
      </c>
      <c r="J13" s="1">
        <v>-0.898898060684727</v>
      </c>
      <c r="K13" s="1">
        <v>-0.84739796739439099</v>
      </c>
      <c r="L13" s="1">
        <v>-0.75786293076557298</v>
      </c>
      <c r="M13" s="1">
        <v>-1.2671072856049099</v>
      </c>
      <c r="N13" s="1">
        <v>-1.00786373349758</v>
      </c>
    </row>
    <row r="14" spans="1:14" x14ac:dyDescent="0.2">
      <c r="A14" t="s">
        <v>56</v>
      </c>
      <c r="B14" s="1">
        <v>-1.722</v>
      </c>
      <c r="C14" s="1">
        <v>-1.6767127091317899</v>
      </c>
      <c r="D14" s="1">
        <v>-1.5689464067587999</v>
      </c>
      <c r="E14" s="1">
        <v>-1.4897147290405099</v>
      </c>
      <c r="F14" s="1">
        <v>-1.47447469581688</v>
      </c>
      <c r="G14" s="1">
        <v>-1.4313979365059699</v>
      </c>
      <c r="H14" s="1">
        <v>-1.39079058946123</v>
      </c>
      <c r="I14" s="1">
        <v>-1.35224597141244</v>
      </c>
      <c r="J14" s="1">
        <v>-1.31576723694193</v>
      </c>
      <c r="K14" s="1">
        <v>-1.2481243894165901</v>
      </c>
      <c r="L14" s="1">
        <v>-1.1304783179362901</v>
      </c>
      <c r="M14" s="1">
        <v>-1.80142671070633</v>
      </c>
      <c r="N14" s="1">
        <v>-1.46065803751053</v>
      </c>
    </row>
    <row r="15" spans="1:14" x14ac:dyDescent="0.2">
      <c r="A15" t="s">
        <v>57</v>
      </c>
      <c r="B15" s="1">
        <v>-2.246</v>
      </c>
      <c r="C15" s="1">
        <v>-2.1994388924725601</v>
      </c>
      <c r="D15" s="1">
        <v>-2.1329067759615801</v>
      </c>
      <c r="E15" s="1">
        <v>-2.0830798175057801</v>
      </c>
      <c r="F15" s="1">
        <v>-2.0734905966796102</v>
      </c>
      <c r="G15" s="1">
        <v>-2.0463021368382099</v>
      </c>
      <c r="H15" s="1">
        <v>-2.0205237418317799</v>
      </c>
      <c r="I15" s="1">
        <v>-1.9960305355852399</v>
      </c>
      <c r="J15" s="1">
        <v>-1.9727184452397799</v>
      </c>
      <c r="K15" s="1">
        <v>-1.92925090097625</v>
      </c>
      <c r="L15" s="1">
        <v>-1.85289871359483</v>
      </c>
      <c r="M15" s="1">
        <v>-2.2756266823077</v>
      </c>
      <c r="N15" s="1">
        <v>-2.18399006991464</v>
      </c>
    </row>
    <row r="16" spans="1:14" x14ac:dyDescent="0.2">
      <c r="A16" t="s">
        <v>58</v>
      </c>
      <c r="B16" s="1">
        <v>-3.1030000000000002</v>
      </c>
      <c r="C16" s="1">
        <v>-2.8974486741756902</v>
      </c>
      <c r="D16" s="1">
        <v>-2.8209542262288898</v>
      </c>
      <c r="E16" s="1">
        <v>-2.76346244531394</v>
      </c>
      <c r="F16" s="1">
        <v>-2.7524100591402099</v>
      </c>
      <c r="G16" s="1">
        <v>-2.72106112759591</v>
      </c>
      <c r="H16" s="1">
        <v>-2.6913210148388802</v>
      </c>
      <c r="I16" s="1">
        <v>-2.6630472795025</v>
      </c>
      <c r="J16" s="1">
        <v>-2.63611844382564</v>
      </c>
      <c r="K16" s="1">
        <v>-2.58585445454945</v>
      </c>
      <c r="L16" s="1">
        <v>-2.4974067730621901</v>
      </c>
      <c r="M16" s="1">
        <v>-2.9851075866408698</v>
      </c>
      <c r="N16" s="1">
        <v>-2.9060339358808598</v>
      </c>
    </row>
    <row r="17" spans="1:14" x14ac:dyDescent="0.2">
      <c r="A17" t="s">
        <v>59</v>
      </c>
      <c r="B17" s="1">
        <v>-1.4890000000000001</v>
      </c>
      <c r="C17" s="1">
        <v>-1.4622662852958599</v>
      </c>
      <c r="D17" s="1">
        <v>-1.3439183025667201</v>
      </c>
      <c r="E17" s="1">
        <v>-1.2575214887214401</v>
      </c>
      <c r="F17" s="1">
        <v>-1.24100057818055</v>
      </c>
      <c r="G17" s="1">
        <v>-1.1944312840508</v>
      </c>
      <c r="H17" s="1">
        <v>-1.15063969605282</v>
      </c>
      <c r="I17" s="1">
        <v>-1.1093551381581701</v>
      </c>
      <c r="J17" s="1">
        <v>-1.07034991115067</v>
      </c>
      <c r="K17" s="1">
        <v>-0.99833362072494003</v>
      </c>
      <c r="L17" s="1">
        <v>-0.87408224912348398</v>
      </c>
      <c r="M17" s="1">
        <v>-1.60112566280344</v>
      </c>
      <c r="N17" s="1">
        <v>-1.2097111138666801</v>
      </c>
    </row>
    <row r="18" spans="1:14" x14ac:dyDescent="0.2">
      <c r="A18" t="s">
        <v>60</v>
      </c>
      <c r="B18" s="1">
        <v>-2.4260000000000002</v>
      </c>
      <c r="C18" s="1">
        <v>-2.2386380798233998</v>
      </c>
      <c r="D18" s="1">
        <v>-2.0950824700089599</v>
      </c>
      <c r="E18" s="1">
        <v>-1.9896983040790199</v>
      </c>
      <c r="F18" s="1">
        <v>-1.9695644443012199</v>
      </c>
      <c r="G18" s="1">
        <v>-1.91277093971456</v>
      </c>
      <c r="H18" s="1">
        <v>-1.8593106207808401</v>
      </c>
      <c r="I18" s="1">
        <v>-1.8088620730925</v>
      </c>
      <c r="J18" s="1">
        <v>-1.76114944559515</v>
      </c>
      <c r="K18" s="1">
        <v>-1.6729896726911599</v>
      </c>
      <c r="L18" s="1">
        <v>-1.52057350043061</v>
      </c>
      <c r="M18" s="1">
        <v>-2.40693614175545</v>
      </c>
      <c r="N18" s="1">
        <v>-1.95808219996587</v>
      </c>
    </row>
    <row r="19" spans="1:14" x14ac:dyDescent="0.2">
      <c r="A19" t="s">
        <v>61</v>
      </c>
      <c r="B19" s="1">
        <v>-2.113</v>
      </c>
      <c r="C19" s="1">
        <v>-2.17285781756663</v>
      </c>
      <c r="D19" s="1">
        <v>-2.0026204383441701</v>
      </c>
      <c r="E19" s="1">
        <v>-1.8792961813928799</v>
      </c>
      <c r="F19" s="1">
        <v>-1.85565711683499</v>
      </c>
      <c r="G19" s="1">
        <v>-1.78906357635617</v>
      </c>
      <c r="H19" s="1">
        <v>-1.7264957799652401</v>
      </c>
      <c r="I19" s="1">
        <v>-1.6675567054909199</v>
      </c>
      <c r="J19" s="1">
        <v>-1.61190381420103</v>
      </c>
      <c r="K19" s="1">
        <v>-1.5092996916655399</v>
      </c>
      <c r="L19" s="1">
        <v>-1.33258925188023</v>
      </c>
      <c r="M19" s="1">
        <v>-2.37252472062413</v>
      </c>
      <c r="N19" s="1">
        <v>-1.7829274134559501</v>
      </c>
    </row>
    <row r="20" spans="1:14" x14ac:dyDescent="0.2">
      <c r="A20" t="s">
        <v>62</v>
      </c>
      <c r="B20" s="1">
        <v>-3.778</v>
      </c>
      <c r="C20" s="1">
        <v>-3.6801186832638599</v>
      </c>
      <c r="D20" s="1">
        <v>-3.42940591968659</v>
      </c>
      <c r="E20" s="1">
        <v>-3.24783031836244</v>
      </c>
      <c r="F20" s="1">
        <v>-3.2130544611209002</v>
      </c>
      <c r="G20" s="1">
        <v>-3.1151073227853798</v>
      </c>
      <c r="H20" s="1">
        <v>-3.0231067376326202</v>
      </c>
      <c r="I20" s="1">
        <v>-2.9364665921628701</v>
      </c>
      <c r="J20" s="1">
        <v>-2.8546515407366102</v>
      </c>
      <c r="K20" s="1">
        <v>-2.7038429296537001</v>
      </c>
      <c r="L20" s="1">
        <v>-2.4441188631709601</v>
      </c>
      <c r="M20" s="1">
        <v>-3.97479063843919</v>
      </c>
      <c r="N20" s="1">
        <v>-3.1115313608686801</v>
      </c>
    </row>
    <row r="21" spans="1:14" x14ac:dyDescent="0.2">
      <c r="A21" t="s">
        <v>63</v>
      </c>
      <c r="B21" s="1">
        <v>-2.3159999999999998</v>
      </c>
      <c r="C21" s="1">
        <v>-2.3761864087882101</v>
      </c>
      <c r="D21" s="1">
        <v>-2.19392915419207</v>
      </c>
      <c r="E21" s="1">
        <v>-2.0615422470729099</v>
      </c>
      <c r="F21" s="1">
        <v>-2.0362515388331599</v>
      </c>
      <c r="G21" s="1">
        <v>-1.9650379909876501</v>
      </c>
      <c r="H21" s="1">
        <v>-1.89818164913842</v>
      </c>
      <c r="I21" s="1">
        <v>-1.8352526557034701</v>
      </c>
      <c r="J21" s="1">
        <v>-1.7758765320834</v>
      </c>
      <c r="K21" s="1">
        <v>-1.6664949309270101</v>
      </c>
      <c r="L21" s="1">
        <v>-1.4783967394920301</v>
      </c>
      <c r="M21" s="1">
        <v>-2.5909099967457401</v>
      </c>
      <c r="N21" s="1">
        <v>-1.7802859856117801</v>
      </c>
    </row>
    <row r="22" spans="1:14" x14ac:dyDescent="0.2">
      <c r="A22" t="s">
        <v>64</v>
      </c>
      <c r="B22" s="1">
        <v>-1.8140000000000001</v>
      </c>
      <c r="C22" s="1">
        <v>-2.37548464653206</v>
      </c>
      <c r="D22" s="1">
        <v>-2.1125104415931801</v>
      </c>
      <c r="E22" s="1">
        <v>-1.9264019554078</v>
      </c>
      <c r="F22" s="1">
        <v>-1.8910900287511401</v>
      </c>
      <c r="G22" s="1">
        <v>-1.7926042718236199</v>
      </c>
      <c r="H22" s="1">
        <v>-1.70092196030033</v>
      </c>
      <c r="I22" s="1">
        <v>-1.61418000136732</v>
      </c>
      <c r="J22" s="1">
        <v>-1.53252248212375</v>
      </c>
      <c r="K22" s="1">
        <v>-1.3835730356305</v>
      </c>
      <c r="L22" s="1">
        <v>-1.1313370078346801</v>
      </c>
      <c r="M22" s="1">
        <v>-2.6933485079278299</v>
      </c>
      <c r="N22" s="1">
        <v>-1.56945192396835</v>
      </c>
    </row>
    <row r="23" spans="1:14" x14ac:dyDescent="0.2">
      <c r="A23" t="s">
        <v>65</v>
      </c>
      <c r="B23" s="1">
        <v>-3.11</v>
      </c>
      <c r="C23" s="1">
        <v>-3.6909672770656998</v>
      </c>
      <c r="D23" s="1">
        <v>-3.42304005476523</v>
      </c>
      <c r="E23" s="1">
        <v>-3.2326670419957302</v>
      </c>
      <c r="F23" s="1">
        <v>-3.1965735441140599</v>
      </c>
      <c r="G23" s="1">
        <v>-3.0954642350947701</v>
      </c>
      <c r="H23" s="1">
        <v>-3.0011876920432798</v>
      </c>
      <c r="I23" s="1">
        <v>-2.9129658992987602</v>
      </c>
      <c r="J23" s="1">
        <v>-2.8301324579512901</v>
      </c>
      <c r="K23" s="1">
        <v>-2.6785590747033199</v>
      </c>
      <c r="L23" s="1">
        <v>-2.42375227525444</v>
      </c>
      <c r="M23" s="1">
        <v>-4.0154997186901698</v>
      </c>
      <c r="N23" s="1">
        <v>-3.0046059877837399</v>
      </c>
    </row>
    <row r="24" spans="1:14" x14ac:dyDescent="0.2">
      <c r="A24" t="s">
        <v>66</v>
      </c>
      <c r="B24" s="1">
        <v>-9.6690000000000005</v>
      </c>
      <c r="C24" s="1">
        <v>-9.5681304901299296</v>
      </c>
      <c r="D24" s="1">
        <v>-9.5410579490027896</v>
      </c>
      <c r="E24" s="1">
        <v>-9.5181912834342999</v>
      </c>
      <c r="F24" s="1">
        <v>-9.5137400404606005</v>
      </c>
      <c r="G24" s="1">
        <v>-9.5008317265518798</v>
      </c>
      <c r="H24" s="1">
        <v>-9.4881903605458593</v>
      </c>
      <c r="I24" s="1">
        <v>-9.4758099758862109</v>
      </c>
      <c r="J24" s="1">
        <v>-9.4636861415206095</v>
      </c>
      <c r="K24" s="1">
        <v>-9.4401771306141598</v>
      </c>
      <c r="L24" s="1">
        <v>-9.3959400921658798</v>
      </c>
      <c r="M24" s="1">
        <v>-9.5969960167487294</v>
      </c>
      <c r="N24" s="1">
        <v>-10.0407095746518</v>
      </c>
    </row>
    <row r="25" spans="1:14" x14ac:dyDescent="0.2">
      <c r="A25" t="s">
        <v>67</v>
      </c>
      <c r="B25" s="1">
        <v>-10.404999999999999</v>
      </c>
      <c r="C25" s="1">
        <v>-10.340630087393899</v>
      </c>
      <c r="D25" s="1">
        <v>-10.234227286544799</v>
      </c>
      <c r="E25" s="1">
        <v>-10.1567772959939</v>
      </c>
      <c r="F25" s="1">
        <v>-10.141513363166901</v>
      </c>
      <c r="G25" s="1">
        <v>-10.098136849123</v>
      </c>
      <c r="H25" s="1">
        <v>-10.0568726353121</v>
      </c>
      <c r="I25" s="1">
        <v>-10.0175429851685</v>
      </c>
      <c r="J25" s="1">
        <v>-9.9799932350557992</v>
      </c>
      <c r="K25" s="1">
        <v>-9.9096938830043406</v>
      </c>
      <c r="L25" s="1">
        <v>-9.7852648817662899</v>
      </c>
      <c r="M25" s="1">
        <v>-10.459780121289</v>
      </c>
      <c r="N25" s="1">
        <v>-10.590788710841499</v>
      </c>
    </row>
    <row r="26" spans="1:14" x14ac:dyDescent="0.2">
      <c r="A26" t="s">
        <v>68</v>
      </c>
      <c r="B26" s="1">
        <v>-9.593</v>
      </c>
      <c r="C26" s="1">
        <v>-9.5724948477041494</v>
      </c>
      <c r="D26" s="1">
        <v>-9.5851100141904109</v>
      </c>
      <c r="E26" s="1">
        <v>-9.5903370539234896</v>
      </c>
      <c r="F26" s="1">
        <v>-9.5913633693410603</v>
      </c>
      <c r="G26" s="1">
        <v>-9.5938901102467504</v>
      </c>
      <c r="H26" s="1">
        <v>-9.5957539132818006</v>
      </c>
      <c r="I26" s="1">
        <v>-9.5970350990267708</v>
      </c>
      <c r="J26" s="1">
        <v>-9.5978038781482606</v>
      </c>
      <c r="K26" s="1">
        <v>-9.5980358418210603</v>
      </c>
      <c r="L26" s="1">
        <v>-9.5945205138399601</v>
      </c>
      <c r="M26" s="1">
        <v>-9.5557170231711694</v>
      </c>
      <c r="N26" s="1">
        <v>-10.135073350232201</v>
      </c>
    </row>
    <row r="27" spans="1:14" x14ac:dyDescent="0.2">
      <c r="A27" t="s">
        <v>69</v>
      </c>
      <c r="B27" s="1">
        <v>-6.3</v>
      </c>
      <c r="C27" s="1">
        <v>-6.5850689456065501</v>
      </c>
      <c r="D27" s="1">
        <v>-6.4872990028331001</v>
      </c>
      <c r="E27" s="1">
        <v>-6.41391901690222</v>
      </c>
      <c r="F27" s="1">
        <v>-6.3997875545664202</v>
      </c>
      <c r="G27" s="1">
        <v>-6.3597014883240597</v>
      </c>
      <c r="H27" s="1">
        <v>-6.32166375636635</v>
      </c>
      <c r="I27" s="1">
        <v>-6.2855003658677404</v>
      </c>
      <c r="J27" s="1">
        <v>-6.2510585678835104</v>
      </c>
      <c r="K27" s="1">
        <v>-6.1867999301141703</v>
      </c>
      <c r="L27" s="1">
        <v>-6.0738044840079697</v>
      </c>
      <c r="M27" s="1">
        <v>-6.6968387295110601</v>
      </c>
      <c r="N27" s="1">
        <v>-6.61962168023478</v>
      </c>
    </row>
    <row r="28" spans="1:14" x14ac:dyDescent="0.2">
      <c r="A28" t="s">
        <v>70</v>
      </c>
      <c r="B28" s="1">
        <v>-5.3559999999999999</v>
      </c>
      <c r="C28" s="1">
        <v>-5.8836936341910597</v>
      </c>
      <c r="D28" s="1">
        <v>-5.7683405266879602</v>
      </c>
      <c r="E28" s="1">
        <v>-5.6820695204877101</v>
      </c>
      <c r="F28" s="1">
        <v>-5.6654657931768204</v>
      </c>
      <c r="G28" s="1">
        <v>-5.61840287236938</v>
      </c>
      <c r="H28" s="1">
        <v>-5.5737959057607904</v>
      </c>
      <c r="I28" s="1">
        <v>-5.5314318891233203</v>
      </c>
      <c r="J28" s="1">
        <v>-5.4911246082087999</v>
      </c>
      <c r="K28" s="1">
        <v>-5.4160199835995497</v>
      </c>
      <c r="L28" s="1">
        <v>-5.2843310025046302</v>
      </c>
      <c r="M28" s="1">
        <v>-6.0158841672281804</v>
      </c>
      <c r="N28" s="1">
        <v>-5.7798642591124398</v>
      </c>
    </row>
    <row r="29" spans="1:14" x14ac:dyDescent="0.2">
      <c r="A29" t="s">
        <v>71</v>
      </c>
      <c r="B29" s="1">
        <v>-14.318</v>
      </c>
      <c r="C29" s="1">
        <v>-14.3542715075389</v>
      </c>
      <c r="D29" s="1">
        <v>-14.3153805526303</v>
      </c>
      <c r="E29" s="1">
        <v>-14.284359938988199</v>
      </c>
      <c r="F29" s="1">
        <v>-14.2781758246694</v>
      </c>
      <c r="G29" s="1">
        <v>-14.260277223806</v>
      </c>
      <c r="H29" s="1">
        <v>-14.242798980590701</v>
      </c>
      <c r="I29" s="1">
        <v>-14.225726886071399</v>
      </c>
      <c r="J29" s="1">
        <v>-14.209046586833599</v>
      </c>
      <c r="K29" s="1">
        <v>-14.176804059572101</v>
      </c>
      <c r="L29" s="1">
        <v>-14.116435015648699</v>
      </c>
      <c r="M29" s="1">
        <v>-14.3952005196517</v>
      </c>
      <c r="N29" s="1">
        <v>-15.037730191830001</v>
      </c>
    </row>
    <row r="30" spans="1:14" x14ac:dyDescent="0.2">
      <c r="A30" t="s">
        <v>72</v>
      </c>
      <c r="B30" s="1">
        <v>-11.419</v>
      </c>
      <c r="C30" s="1">
        <v>-12.2559743068022</v>
      </c>
      <c r="D30" s="1">
        <v>-12.016334116365901</v>
      </c>
      <c r="E30" s="1">
        <v>-11.8416630830925</v>
      </c>
      <c r="F30" s="1">
        <v>-11.8078411131987</v>
      </c>
      <c r="G30" s="1">
        <v>-11.712208782624501</v>
      </c>
      <c r="H30" s="1">
        <v>-11.621888636229899</v>
      </c>
      <c r="I30" s="1">
        <v>-11.536398722254001</v>
      </c>
      <c r="J30" s="1">
        <v>-11.455316092682301</v>
      </c>
      <c r="K30" s="1">
        <v>-11.304915795317701</v>
      </c>
      <c r="L30" s="1">
        <v>-11.0431490894277</v>
      </c>
      <c r="M30" s="1">
        <v>-12.5312843536671</v>
      </c>
      <c r="N30" s="1">
        <v>-12.1164304152434</v>
      </c>
    </row>
    <row r="31" spans="1:14" x14ac:dyDescent="0.2">
      <c r="A31" t="s">
        <v>73</v>
      </c>
      <c r="B31" s="1">
        <v>-3.8929999999999998</v>
      </c>
      <c r="C31" s="1">
        <v>-3.6886398330420902</v>
      </c>
      <c r="D31" s="1">
        <v>-3.64545651914707</v>
      </c>
      <c r="E31" s="1">
        <v>-3.6119064741254201</v>
      </c>
      <c r="F31" s="1">
        <v>-3.6053691045243998</v>
      </c>
      <c r="G31" s="1">
        <v>-3.5866777249805502</v>
      </c>
      <c r="H31" s="1">
        <v>-3.5687113095149301</v>
      </c>
      <c r="I31" s="1">
        <v>-3.55142402136544</v>
      </c>
      <c r="J31" s="1">
        <v>-3.5347728983623101</v>
      </c>
      <c r="K31" s="1">
        <v>-3.5032235680160002</v>
      </c>
      <c r="L31" s="1">
        <v>-3.4462051393937698</v>
      </c>
      <c r="M31" s="1">
        <v>-3.7364086650278399</v>
      </c>
      <c r="N31" s="1">
        <v>-3.81443478510556</v>
      </c>
    </row>
    <row r="32" spans="1:14" x14ac:dyDescent="0.2">
      <c r="A32" t="s">
        <v>74</v>
      </c>
      <c r="B32" s="1">
        <v>-3.778</v>
      </c>
      <c r="C32" s="1">
        <v>-3.8104492718984702</v>
      </c>
      <c r="D32" s="1">
        <v>-3.7066996816580899</v>
      </c>
      <c r="E32" s="1">
        <v>-3.6303999145575601</v>
      </c>
      <c r="F32" s="1">
        <v>-3.6155720853059998</v>
      </c>
      <c r="G32" s="1">
        <v>-3.57353827142457</v>
      </c>
      <c r="H32" s="1">
        <v>-3.5336951083144599</v>
      </c>
      <c r="I32" s="1">
        <v>-3.49585794013153</v>
      </c>
      <c r="J32" s="1">
        <v>-3.4598603443200999</v>
      </c>
      <c r="K32" s="1">
        <v>-3.3928184379745798</v>
      </c>
      <c r="L32" s="1">
        <v>-3.27532169844301</v>
      </c>
      <c r="M32" s="1">
        <v>-3.92844091661093</v>
      </c>
      <c r="N32" s="1">
        <v>-3.7247577916039099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63F-1862-A54D-93A7-E66DF29C5DA4}">
  <dimension ref="A1:N67"/>
  <sheetViews>
    <sheetView topLeftCell="E1" zoomScale="106" workbookViewId="0">
      <selection activeCell="L16" sqref="L16"/>
    </sheetView>
  </sheetViews>
  <sheetFormatPr baseColWidth="10" defaultRowHeight="16" x14ac:dyDescent="0.2"/>
  <cols>
    <col min="1" max="1" width="31.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4" max="14" width="12.5" bestFit="1" customWidth="1"/>
  </cols>
  <sheetData>
    <row r="1" spans="1:14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75</v>
      </c>
      <c r="B2" s="1">
        <v>-5.0110000000000001</v>
      </c>
      <c r="C2" s="1">
        <v>-4.8519382445010697</v>
      </c>
      <c r="D2" s="1">
        <v>-4.8260813383263397</v>
      </c>
      <c r="E2" s="1">
        <v>-4.8057573904725102</v>
      </c>
      <c r="F2" s="1">
        <v>-4.80176502787298</v>
      </c>
      <c r="G2" s="1">
        <v>-4.7902851007539002</v>
      </c>
      <c r="H2" s="1">
        <v>-4.77918226194274</v>
      </c>
      <c r="I2" s="1">
        <v>-4.7684324703876202</v>
      </c>
      <c r="J2" s="1">
        <v>-4.7580175525023503</v>
      </c>
      <c r="K2" s="1">
        <v>-4.7381215274745898</v>
      </c>
      <c r="L2" s="1">
        <v>-4.701632954011</v>
      </c>
      <c r="M2" s="1">
        <v>-4.8800044103028197</v>
      </c>
      <c r="N2" s="1">
        <v>-5.0858092282266201</v>
      </c>
    </row>
    <row r="3" spans="1:14" x14ac:dyDescent="0.2">
      <c r="A3" t="s">
        <v>76</v>
      </c>
      <c r="B3" s="1">
        <v>-5.7009999999999996</v>
      </c>
      <c r="C3" s="1">
        <v>-5.5584047898707896</v>
      </c>
      <c r="D3" s="1">
        <v>-5.5077133535499501</v>
      </c>
      <c r="E3" s="1">
        <v>-5.4687740772557403</v>
      </c>
      <c r="F3" s="1">
        <v>-5.4611792368109198</v>
      </c>
      <c r="G3" s="1">
        <v>-5.4394726330973002</v>
      </c>
      <c r="H3" s="1">
        <v>-5.41863967333129</v>
      </c>
      <c r="I3" s="1">
        <v>-5.3986300342943601</v>
      </c>
      <c r="J3" s="1">
        <v>-5.3793892852049403</v>
      </c>
      <c r="K3" s="1">
        <v>-5.3429955510392597</v>
      </c>
      <c r="L3" s="1">
        <v>-5.2774194989545702</v>
      </c>
      <c r="M3" s="1">
        <v>-5.6146309955210301</v>
      </c>
      <c r="N3" s="1">
        <v>-5.7791252109353897</v>
      </c>
    </row>
    <row r="4" spans="1:14" x14ac:dyDescent="0.2">
      <c r="A4" t="s">
        <v>77</v>
      </c>
      <c r="B4" s="1">
        <v>-7.0359999999999996</v>
      </c>
      <c r="C4" s="1">
        <v>-6.9615558149864798</v>
      </c>
      <c r="D4" s="1">
        <v>-6.8828049964634301</v>
      </c>
      <c r="E4" s="1">
        <v>-6.8244278917169199</v>
      </c>
      <c r="F4" s="1">
        <v>-6.8130392664785404</v>
      </c>
      <c r="G4" s="1">
        <v>-6.7806733661061998</v>
      </c>
      <c r="H4" s="1">
        <v>-6.7498816740749001</v>
      </c>
      <c r="I4" s="1">
        <v>-6.7205326077835004</v>
      </c>
      <c r="J4" s="1">
        <v>-6.6925120016788098</v>
      </c>
      <c r="K4" s="1">
        <v>-6.6400509629711699</v>
      </c>
      <c r="L4" s="1">
        <v>-6.5472060882582204</v>
      </c>
      <c r="M4" s="1">
        <v>-7.0503389561624896</v>
      </c>
      <c r="N4" s="1">
        <v>-7.1653698675457598</v>
      </c>
    </row>
    <row r="5" spans="1:14" x14ac:dyDescent="0.2">
      <c r="A5" t="s">
        <v>78</v>
      </c>
      <c r="B5" s="1">
        <v>-8.2200000000000006</v>
      </c>
      <c r="C5" s="1">
        <v>-7.9791299761950203</v>
      </c>
      <c r="D5" s="1">
        <v>-7.9461289914173099</v>
      </c>
      <c r="E5" s="1">
        <v>-7.9167212719513396</v>
      </c>
      <c r="F5" s="1">
        <v>-7.9108208131913802</v>
      </c>
      <c r="G5" s="1">
        <v>-7.8935020075049103</v>
      </c>
      <c r="H5" s="1">
        <v>-7.8762959310207599</v>
      </c>
      <c r="I5" s="1">
        <v>-7.8592598784386301</v>
      </c>
      <c r="J5" s="1">
        <v>-7.8424380221684498</v>
      </c>
      <c r="K5" s="1">
        <v>-7.8095526784781404</v>
      </c>
      <c r="L5" s="1">
        <v>-7.7472185371053097</v>
      </c>
      <c r="M5" s="1">
        <v>-8.0099272271483493</v>
      </c>
      <c r="N5" s="1">
        <v>-8.4157465686558997</v>
      </c>
    </row>
    <row r="6" spans="1:14" x14ac:dyDescent="0.2">
      <c r="A6" t="s">
        <v>79</v>
      </c>
      <c r="B6" s="1">
        <v>-5.851</v>
      </c>
      <c r="C6" s="1">
        <v>-5.6869404963888304</v>
      </c>
      <c r="D6" s="1">
        <v>-5.6196756301020701</v>
      </c>
      <c r="E6" s="1">
        <v>-5.56835829902725</v>
      </c>
      <c r="F6" s="1">
        <v>-5.5584166497623002</v>
      </c>
      <c r="G6" s="1">
        <v>-5.5300908646203499</v>
      </c>
      <c r="H6" s="1">
        <v>-5.5030390883912297</v>
      </c>
      <c r="I6" s="1">
        <v>-5.4771548381870803</v>
      </c>
      <c r="J6" s="1">
        <v>-5.45236630794777</v>
      </c>
      <c r="K6" s="1">
        <v>-5.4057357231927599</v>
      </c>
      <c r="L6" s="1">
        <v>-5.3225389696275904</v>
      </c>
      <c r="M6" s="1">
        <v>-5.7625998506690399</v>
      </c>
      <c r="N6" s="1">
        <v>-5.8607380706357102</v>
      </c>
    </row>
    <row r="7" spans="1:14" x14ac:dyDescent="0.2">
      <c r="A7" t="s">
        <v>80</v>
      </c>
      <c r="B7" s="1">
        <v>-7.6660000000000004</v>
      </c>
      <c r="C7" s="1">
        <v>-7.5543064544095699</v>
      </c>
      <c r="D7" s="1">
        <v>-7.4327550122213699</v>
      </c>
      <c r="E7" s="1">
        <v>-7.3426929727413004</v>
      </c>
      <c r="F7" s="1">
        <v>-7.3251978827666102</v>
      </c>
      <c r="G7" s="1">
        <v>-7.2755504773514197</v>
      </c>
      <c r="H7" s="1">
        <v>-7.2284119763619401</v>
      </c>
      <c r="I7" s="1">
        <v>-7.1835710321912201</v>
      </c>
      <c r="J7" s="1">
        <v>-7.1408404086874002</v>
      </c>
      <c r="K7" s="1">
        <v>-7.0610558258255098</v>
      </c>
      <c r="L7" s="1">
        <v>-6.9205657651739401</v>
      </c>
      <c r="M7" s="1">
        <v>-7.6922361429964203</v>
      </c>
      <c r="N7" s="1">
        <v>-7.6519391960199998</v>
      </c>
    </row>
    <row r="8" spans="1:14" x14ac:dyDescent="0.2">
      <c r="A8" t="s">
        <v>81</v>
      </c>
      <c r="B8" s="1">
        <v>-8.3369999999999997</v>
      </c>
      <c r="C8" s="1">
        <v>-8.0497379887350196</v>
      </c>
      <c r="D8" s="1">
        <v>-7.9797255842247203</v>
      </c>
      <c r="E8" s="1">
        <v>-7.9235913081185601</v>
      </c>
      <c r="F8" s="1">
        <v>-7.9125623986650204</v>
      </c>
      <c r="G8" s="1">
        <v>-7.8808032209918402</v>
      </c>
      <c r="H8" s="1">
        <v>-7.85003556203129</v>
      </c>
      <c r="I8" s="1">
        <v>-7.8202282376697196</v>
      </c>
      <c r="J8" s="1">
        <v>-7.7913432748345803</v>
      </c>
      <c r="K8" s="1">
        <v>-7.7362553325021501</v>
      </c>
      <c r="L8" s="1">
        <v>-7.6358854850994797</v>
      </c>
      <c r="M8" s="1">
        <v>-8.1238218046816701</v>
      </c>
      <c r="N8" s="1">
        <v>-8.3742669566396195</v>
      </c>
    </row>
    <row r="9" spans="1:14" x14ac:dyDescent="0.2">
      <c r="A9" t="s">
        <v>82</v>
      </c>
      <c r="B9" s="1">
        <v>-5.0869999999999997</v>
      </c>
      <c r="C9" s="1">
        <v>-4.9170698102005899</v>
      </c>
      <c r="D9" s="1">
        <v>-4.8789217750229197</v>
      </c>
      <c r="E9" s="1">
        <v>-4.8493451206534699</v>
      </c>
      <c r="F9" s="1">
        <v>-4.8436008498335799</v>
      </c>
      <c r="G9" s="1">
        <v>-4.8271753984066299</v>
      </c>
      <c r="H9" s="1">
        <v>-4.8114108588956901</v>
      </c>
      <c r="I9" s="1">
        <v>-4.7962591000083998</v>
      </c>
      <c r="J9" s="1">
        <v>-4.78167894734462</v>
      </c>
      <c r="K9" s="1">
        <v>-4.7540849489388401</v>
      </c>
      <c r="L9" s="1">
        <v>-4.7043053517717697</v>
      </c>
      <c r="M9" s="1">
        <v>-4.9595211158768304</v>
      </c>
      <c r="N9" s="1">
        <v>-5.1149634698511797</v>
      </c>
    </row>
    <row r="10" spans="1:14" x14ac:dyDescent="0.2">
      <c r="A10" t="s">
        <v>83</v>
      </c>
      <c r="B10" s="1">
        <v>-3.113</v>
      </c>
      <c r="C10" s="1">
        <v>-2.9450427682832498</v>
      </c>
      <c r="D10" s="1">
        <v>-2.8681208453445501</v>
      </c>
      <c r="E10" s="1">
        <v>-2.8104596300331899</v>
      </c>
      <c r="F10" s="1">
        <v>-2.7992888743901698</v>
      </c>
      <c r="G10" s="1">
        <v>-2.7675593890756298</v>
      </c>
      <c r="H10" s="1">
        <v>-2.7373845913840502</v>
      </c>
      <c r="I10" s="1">
        <v>-2.7086437072835001</v>
      </c>
      <c r="J10" s="1">
        <v>-2.68122540573808</v>
      </c>
      <c r="K10" s="1">
        <v>-2.6299571787687799</v>
      </c>
      <c r="L10" s="1">
        <v>-2.5394823518927199</v>
      </c>
      <c r="M10" s="1">
        <v>-3.03217461600119</v>
      </c>
      <c r="N10" s="1">
        <v>-2.90268383360036</v>
      </c>
    </row>
    <row r="11" spans="1:14" x14ac:dyDescent="0.2">
      <c r="A11" t="s">
        <v>84</v>
      </c>
      <c r="B11" s="1">
        <v>-4.2229999999999999</v>
      </c>
      <c r="C11" s="1">
        <v>-4.1629275852386298</v>
      </c>
      <c r="D11" s="1">
        <v>-4.0344313600721797</v>
      </c>
      <c r="E11" s="1">
        <v>-3.93896011600541</v>
      </c>
      <c r="F11" s="1">
        <v>-3.9204631412504201</v>
      </c>
      <c r="G11" s="1">
        <v>-3.8679934606366202</v>
      </c>
      <c r="H11" s="1">
        <v>-3.8182088678001902</v>
      </c>
      <c r="I11" s="1">
        <v>-3.7708852280689902</v>
      </c>
      <c r="J11" s="1">
        <v>-3.7258231943289601</v>
      </c>
      <c r="K11" s="1">
        <v>-3.6417850867288601</v>
      </c>
      <c r="L11" s="1">
        <v>-3.4941685239126401</v>
      </c>
      <c r="M11" s="1">
        <v>-4.3090326376191204</v>
      </c>
      <c r="N11" s="1">
        <v>-4.0148650167094901</v>
      </c>
    </row>
    <row r="12" spans="1:14" x14ac:dyDescent="0.2">
      <c r="A12" t="s">
        <v>85</v>
      </c>
      <c r="B12" s="1">
        <v>-5.48</v>
      </c>
      <c r="C12" s="1">
        <v>-5.36148304275887</v>
      </c>
      <c r="D12" s="1">
        <v>-5.2178163420196899</v>
      </c>
      <c r="E12" s="1">
        <v>-5.1097516617941698</v>
      </c>
      <c r="F12" s="1">
        <v>-5.0887712963191802</v>
      </c>
      <c r="G12" s="1">
        <v>-5.0291122065034797</v>
      </c>
      <c r="H12" s="1">
        <v>-4.9723187826553703</v>
      </c>
      <c r="I12" s="1">
        <v>-4.9181697440690098</v>
      </c>
      <c r="J12" s="1">
        <v>-4.8664668994829698</v>
      </c>
      <c r="K12" s="1">
        <v>-4.7697047166601703</v>
      </c>
      <c r="L12" s="1">
        <v>-4.5987357663878203</v>
      </c>
      <c r="M12" s="1">
        <v>-5.5230509087247004</v>
      </c>
      <c r="N12" s="1">
        <v>-5.28368796790157</v>
      </c>
    </row>
    <row r="13" spans="1:14" x14ac:dyDescent="0.2">
      <c r="A13" t="s">
        <v>86</v>
      </c>
      <c r="B13" s="1">
        <v>-7.4020000000000001</v>
      </c>
      <c r="C13" s="1">
        <v>-7.3845638092243702</v>
      </c>
      <c r="D13" s="1">
        <v>-7.28851083238012</v>
      </c>
      <c r="E13" s="1">
        <v>-7.2170947207192997</v>
      </c>
      <c r="F13" s="1">
        <v>-7.2031665001476703</v>
      </c>
      <c r="G13" s="1">
        <v>-7.1635692520462397</v>
      </c>
      <c r="H13" s="1">
        <v>-7.1258788670631903</v>
      </c>
      <c r="I13" s="1">
        <v>-7.08993785513292</v>
      </c>
      <c r="J13" s="1">
        <v>-7.0556090712544801</v>
      </c>
      <c r="K13" s="1">
        <v>-6.9913040942784503</v>
      </c>
      <c r="L13" s="1">
        <v>-6.8773954797750196</v>
      </c>
      <c r="M13" s="1">
        <v>-7.4927240781343203</v>
      </c>
      <c r="N13" s="1">
        <v>-7.5649512997579498</v>
      </c>
    </row>
    <row r="14" spans="1:14" x14ac:dyDescent="0.2">
      <c r="A14" t="s">
        <v>87</v>
      </c>
      <c r="B14" s="1">
        <v>-6.282</v>
      </c>
      <c r="C14" s="1">
        <v>-6.1726474110658396</v>
      </c>
      <c r="D14" s="1">
        <v>-6.0653314819837201</v>
      </c>
      <c r="E14" s="1">
        <v>-5.9839794726414102</v>
      </c>
      <c r="F14" s="1">
        <v>-5.9683339192768399</v>
      </c>
      <c r="G14" s="1">
        <v>-5.92389780724824</v>
      </c>
      <c r="H14" s="1">
        <v>-5.8816485077437202</v>
      </c>
      <c r="I14" s="1">
        <v>-5.8414154410368102</v>
      </c>
      <c r="J14" s="1">
        <v>-5.8030332376866101</v>
      </c>
      <c r="K14" s="1">
        <v>-5.7312624252076603</v>
      </c>
      <c r="L14" s="1">
        <v>-5.6045463794378803</v>
      </c>
      <c r="M14" s="1">
        <v>-6.2950619940193402</v>
      </c>
      <c r="N14" s="1">
        <v>-6.1939399700770403</v>
      </c>
    </row>
    <row r="15" spans="1:14" x14ac:dyDescent="0.2">
      <c r="A15" t="s">
        <v>88</v>
      </c>
      <c r="B15" s="1">
        <v>-7.5609999999999999</v>
      </c>
      <c r="C15" s="1">
        <v>-7.4863550900200702</v>
      </c>
      <c r="D15" s="1">
        <v>-7.3243647817747499</v>
      </c>
      <c r="E15" s="1">
        <v>-7.2046679810869101</v>
      </c>
      <c r="F15" s="1">
        <v>-7.1815422818047496</v>
      </c>
      <c r="G15" s="1">
        <v>-7.1160448669007996</v>
      </c>
      <c r="H15" s="1">
        <v>-7.0540369849000699</v>
      </c>
      <c r="I15" s="1">
        <v>-6.9952105534320204</v>
      </c>
      <c r="J15" s="1">
        <v>-6.9392961062803602</v>
      </c>
      <c r="K15" s="1">
        <v>-6.8352760509002604</v>
      </c>
      <c r="L15" s="1">
        <v>-6.6532963265939102</v>
      </c>
      <c r="M15" s="1">
        <v>-7.6719735752276801</v>
      </c>
      <c r="N15" s="1">
        <v>-7.3827225820334297</v>
      </c>
    </row>
    <row r="16" spans="1:14" x14ac:dyDescent="0.2">
      <c r="A16" t="s">
        <v>89</v>
      </c>
      <c r="B16" s="1">
        <v>-8.7210000000000001</v>
      </c>
      <c r="C16" s="1">
        <v>-8.4868597759506006</v>
      </c>
      <c r="D16" s="1">
        <v>-8.3542810572181292</v>
      </c>
      <c r="E16" s="1">
        <v>-8.2528872081274294</v>
      </c>
      <c r="F16" s="1">
        <v>-8.2332890763692497</v>
      </c>
      <c r="G16" s="1">
        <v>-8.1774862522374292</v>
      </c>
      <c r="H16" s="1">
        <v>-8.1242673174649092</v>
      </c>
      <c r="I16" s="1">
        <v>-8.0734431334964398</v>
      </c>
      <c r="J16" s="1">
        <v>-8.0248413637081004</v>
      </c>
      <c r="K16" s="1">
        <v>-7.9337011335104002</v>
      </c>
      <c r="L16" s="1">
        <v>-7.7719738574011803</v>
      </c>
      <c r="M16" s="1">
        <v>-8.6357284761265305</v>
      </c>
      <c r="N16" s="1">
        <v>-8.5516293000080008</v>
      </c>
    </row>
    <row r="17" spans="1:14" x14ac:dyDescent="0.2">
      <c r="A17" t="s">
        <v>90</v>
      </c>
      <c r="B17" s="1">
        <v>-5.1989999999999998</v>
      </c>
      <c r="C17" s="1">
        <v>-5.0515336584333799</v>
      </c>
      <c r="D17" s="1">
        <v>-5.0027374973661098</v>
      </c>
      <c r="E17" s="1">
        <v>-4.9648859914543397</v>
      </c>
      <c r="F17" s="1">
        <v>-4.9576078110003303</v>
      </c>
      <c r="G17" s="1">
        <v>-4.9368582063237998</v>
      </c>
      <c r="H17" s="1">
        <v>-4.9170296786155498</v>
      </c>
      <c r="I17" s="1">
        <v>-4.8980513230838998</v>
      </c>
      <c r="J17" s="1">
        <v>-4.8798616391958003</v>
      </c>
      <c r="K17" s="1">
        <v>-4.8456294845518597</v>
      </c>
      <c r="L17" s="1">
        <v>-4.7844980167926101</v>
      </c>
      <c r="M17" s="1">
        <v>-5.1066080848064201</v>
      </c>
      <c r="N17" s="1">
        <v>-5.1765390079253901</v>
      </c>
    </row>
    <row r="18" spans="1:14" x14ac:dyDescent="0.2">
      <c r="A18" t="s">
        <v>91</v>
      </c>
      <c r="B18" s="1">
        <v>-17.448</v>
      </c>
      <c r="C18" s="1">
        <v>-16.952671984532699</v>
      </c>
      <c r="D18" s="1">
        <v>-16.8679749863431</v>
      </c>
      <c r="E18" s="1">
        <v>-16.796459740242799</v>
      </c>
      <c r="F18" s="1">
        <v>-16.782564647413601</v>
      </c>
      <c r="G18" s="1">
        <v>-16.742396647166</v>
      </c>
      <c r="H18" s="1">
        <v>-16.703299772584099</v>
      </c>
      <c r="I18" s="1">
        <v>-16.665280332725398</v>
      </c>
      <c r="J18" s="1">
        <v>-16.628333811367199</v>
      </c>
      <c r="K18" s="1">
        <v>-16.557565959808201</v>
      </c>
      <c r="L18" s="1">
        <v>-16.427697953482902</v>
      </c>
      <c r="M18" s="1">
        <v>-17.040638743947799</v>
      </c>
      <c r="N18" s="1">
        <v>-17.730202142926402</v>
      </c>
    </row>
    <row r="19" spans="1:14" x14ac:dyDescent="0.2">
      <c r="A19" t="s">
        <v>92</v>
      </c>
      <c r="B19" s="1">
        <v>-6.9749999999999996</v>
      </c>
      <c r="C19" s="1">
        <v>-6.9301745697645201</v>
      </c>
      <c r="D19" s="1">
        <v>-6.8454980417334497</v>
      </c>
      <c r="E19" s="1">
        <v>-6.7818109632372696</v>
      </c>
      <c r="F19" s="1">
        <v>-6.7694539081599601</v>
      </c>
      <c r="G19" s="1">
        <v>-6.7343232116034404</v>
      </c>
      <c r="H19" s="1">
        <v>-6.7008917294169796</v>
      </c>
      <c r="I19" s="1">
        <v>-6.6690224281123003</v>
      </c>
      <c r="J19" s="1">
        <v>-6.6385932296503603</v>
      </c>
      <c r="K19" s="1">
        <v>-6.5816645035648396</v>
      </c>
      <c r="L19" s="1">
        <v>-6.4810552711319298</v>
      </c>
      <c r="M19" s="1">
        <v>-7.02539280638518</v>
      </c>
      <c r="N19" s="1">
        <v>-7.1554585151888102</v>
      </c>
    </row>
    <row r="20" spans="1:14" x14ac:dyDescent="0.2">
      <c r="A20" t="s">
        <v>93</v>
      </c>
      <c r="B20" s="1">
        <v>-7.51</v>
      </c>
      <c r="C20" s="1">
        <v>-7.4843422184041604</v>
      </c>
      <c r="D20" s="1">
        <v>-7.3589332806021996</v>
      </c>
      <c r="E20" s="1">
        <v>-7.2660685283395701</v>
      </c>
      <c r="F20" s="1">
        <v>-7.24813424894284</v>
      </c>
      <c r="G20" s="1">
        <v>-7.1973308320839102</v>
      </c>
      <c r="H20" s="1">
        <v>-7.1492221729117196</v>
      </c>
      <c r="I20" s="1">
        <v>-7.1035682460698704</v>
      </c>
      <c r="J20" s="1">
        <v>-7.0601524703110696</v>
      </c>
      <c r="K20" s="1">
        <v>-6.9795241882952803</v>
      </c>
      <c r="L20" s="1">
        <v>-6.83784353699156</v>
      </c>
      <c r="M20" s="1">
        <v>-7.6279252065266698</v>
      </c>
      <c r="N20" s="1">
        <v>-7.6079496184553896</v>
      </c>
    </row>
    <row r="21" spans="1:14" x14ac:dyDescent="0.2">
      <c r="A21" t="s">
        <v>94</v>
      </c>
      <c r="B21" s="1">
        <v>-19.414999999999999</v>
      </c>
      <c r="C21" s="1">
        <v>-18.8885961675415</v>
      </c>
      <c r="D21" s="1">
        <v>-18.910617447051699</v>
      </c>
      <c r="E21" s="1">
        <v>-18.9115858612316</v>
      </c>
      <c r="F21" s="1">
        <v>-18.911218540238298</v>
      </c>
      <c r="G21" s="1">
        <v>-18.908441473148599</v>
      </c>
      <c r="H21" s="1">
        <v>-18.903516389687699</v>
      </c>
      <c r="I21" s="1">
        <v>-18.896870618984799</v>
      </c>
      <c r="J21" s="1">
        <v>-18.888846948105101</v>
      </c>
      <c r="K21" s="1">
        <v>-18.869510717536802</v>
      </c>
      <c r="L21" s="1">
        <v>-18.8235059805498</v>
      </c>
      <c r="M21" s="1">
        <v>-18.842960891610002</v>
      </c>
      <c r="N21" s="1">
        <v>-20.324467676975601</v>
      </c>
    </row>
    <row r="22" spans="1:14" x14ac:dyDescent="0.2">
      <c r="A22" t="s">
        <v>95</v>
      </c>
      <c r="B22" s="1">
        <v>-16.524999999999999</v>
      </c>
      <c r="C22" s="1">
        <v>-15.925921660413699</v>
      </c>
      <c r="D22" s="1">
        <v>-15.873086810434801</v>
      </c>
      <c r="E22" s="1">
        <v>-15.8229321225659</v>
      </c>
      <c r="F22" s="1">
        <v>-15.8131138864511</v>
      </c>
      <c r="G22" s="1">
        <v>-15.7842622877242</v>
      </c>
      <c r="H22" s="1">
        <v>-15.7555682569747</v>
      </c>
      <c r="I22" s="1">
        <v>-15.727144866619399</v>
      </c>
      <c r="J22" s="1">
        <v>-15.699079258710899</v>
      </c>
      <c r="K22" s="1">
        <v>-15.6442400271671</v>
      </c>
      <c r="L22" s="1">
        <v>-15.5405046913934</v>
      </c>
      <c r="M22" s="1">
        <v>-15.9751431024957</v>
      </c>
      <c r="N22" s="1">
        <v>-16.657671839420601</v>
      </c>
    </row>
    <row r="23" spans="1:14" x14ac:dyDescent="0.2">
      <c r="A23" t="s">
        <v>96</v>
      </c>
      <c r="B23" s="1">
        <v>-19.783000000000001</v>
      </c>
      <c r="C23" s="1">
        <v>-19.257476019311301</v>
      </c>
      <c r="D23" s="1">
        <v>-19.235886357455101</v>
      </c>
      <c r="E23" s="1">
        <v>-19.208335747053901</v>
      </c>
      <c r="F23" s="1">
        <v>-19.202684834433299</v>
      </c>
      <c r="G23" s="1">
        <v>-19.185428762500301</v>
      </c>
      <c r="H23" s="1">
        <v>-19.167443238605799</v>
      </c>
      <c r="I23" s="1">
        <v>-19.148937467610398</v>
      </c>
      <c r="J23" s="1">
        <v>-19.130066242685299</v>
      </c>
      <c r="K23" s="1">
        <v>-19.091729318087999</v>
      </c>
      <c r="L23" s="1">
        <v>-19.015454429414302</v>
      </c>
      <c r="M23" s="1">
        <v>-19.268148800718301</v>
      </c>
      <c r="N23" s="1">
        <v>-20.402633272495098</v>
      </c>
    </row>
    <row r="24" spans="1:14" x14ac:dyDescent="0.2">
      <c r="A24" t="s">
        <v>97</v>
      </c>
      <c r="B24" s="1">
        <v>-19.466999999999999</v>
      </c>
      <c r="C24" s="1">
        <v>-18.922097764005901</v>
      </c>
      <c r="D24" s="1">
        <v>-18.880559288514899</v>
      </c>
      <c r="E24" s="1">
        <v>-18.839005448549202</v>
      </c>
      <c r="F24" s="1">
        <v>-18.830795192410999</v>
      </c>
      <c r="G24" s="1">
        <v>-18.806473285707199</v>
      </c>
      <c r="H24" s="1">
        <v>-18.782033611140701</v>
      </c>
      <c r="I24" s="1">
        <v>-18.757618890870699</v>
      </c>
      <c r="J24" s="1">
        <v>-18.733277574488799</v>
      </c>
      <c r="K24" s="1">
        <v>-18.685317468005401</v>
      </c>
      <c r="L24" s="1">
        <v>-18.593250877466499</v>
      </c>
      <c r="M24" s="1">
        <v>-18.9580003593722</v>
      </c>
      <c r="N24" s="1">
        <v>-19.8369440314844</v>
      </c>
    </row>
    <row r="25" spans="1:14" x14ac:dyDescent="0.2">
      <c r="A25" t="s">
        <v>98</v>
      </c>
      <c r="B25" s="1">
        <v>-2.7240000000000002</v>
      </c>
      <c r="C25" s="1">
        <v>-4.0601399963036302</v>
      </c>
      <c r="D25" s="1">
        <v>-3.5443449409408898</v>
      </c>
      <c r="E25" s="1">
        <v>-3.1857613864807299</v>
      </c>
      <c r="F25" s="1">
        <v>-3.1184748878691901</v>
      </c>
      <c r="G25" s="1">
        <v>-2.9310987913597599</v>
      </c>
      <c r="H25" s="1">
        <v>-2.75781807930277</v>
      </c>
      <c r="I25" s="1">
        <v>-2.59688519638661</v>
      </c>
      <c r="J25" s="1">
        <v>-2.4468543957027298</v>
      </c>
      <c r="K25" s="1">
        <v>-2.17485608666798</v>
      </c>
      <c r="L25" s="1">
        <v>-1.71901968273771</v>
      </c>
      <c r="M25" s="1">
        <v>-4.7053758333213702</v>
      </c>
      <c r="N25" s="1">
        <v>-2.60435768627524</v>
      </c>
    </row>
    <row r="26" spans="1:14" x14ac:dyDescent="0.2">
      <c r="A26" t="s">
        <v>99</v>
      </c>
      <c r="B26" s="1">
        <v>-3.8010000000000002</v>
      </c>
      <c r="C26" s="1">
        <v>-5.3001685910963898</v>
      </c>
      <c r="D26" s="1">
        <v>-4.7509980924742798</v>
      </c>
      <c r="E26" s="1">
        <v>-4.3691247774804198</v>
      </c>
      <c r="F26" s="1">
        <v>-4.2975046855571204</v>
      </c>
      <c r="G26" s="1">
        <v>-4.0980539655472699</v>
      </c>
      <c r="H26" s="1">
        <v>-3.9137418853541099</v>
      </c>
      <c r="I26" s="1">
        <v>-3.74238645149505</v>
      </c>
      <c r="J26" s="1">
        <v>-3.5826549385955899</v>
      </c>
      <c r="K26" s="1">
        <v>-3.2933148031834598</v>
      </c>
      <c r="L26" s="1">
        <v>-2.8078832865902199</v>
      </c>
      <c r="M26" s="1">
        <v>-5.9879860940147003</v>
      </c>
      <c r="N26" s="1">
        <v>-3.8967300835354401</v>
      </c>
    </row>
    <row r="27" spans="1:14" x14ac:dyDescent="0.2">
      <c r="A27" t="s">
        <v>100</v>
      </c>
      <c r="B27" s="1">
        <v>-9.7520000000000007</v>
      </c>
      <c r="C27" s="1">
        <v>-10.5003033924293</v>
      </c>
      <c r="D27" s="1">
        <v>-9.9562011884065402</v>
      </c>
      <c r="E27" s="1">
        <v>-9.5645098352295506</v>
      </c>
      <c r="F27" s="1">
        <v>-9.4896564664391896</v>
      </c>
      <c r="G27" s="1">
        <v>-9.2791082172262502</v>
      </c>
      <c r="H27" s="1">
        <v>-9.0817384973732604</v>
      </c>
      <c r="I27" s="1">
        <v>-8.8962329429557396</v>
      </c>
      <c r="J27" s="1">
        <v>-8.7213067285908501</v>
      </c>
      <c r="K27" s="1">
        <v>-8.3994435232783999</v>
      </c>
      <c r="L27" s="1">
        <v>-7.8467343995523597</v>
      </c>
      <c r="M27" s="1">
        <v>-11.145006995835701</v>
      </c>
      <c r="N27" s="1">
        <v>-9.8193497823959408</v>
      </c>
    </row>
    <row r="28" spans="1:14" x14ac:dyDescent="0.2">
      <c r="A28" t="s">
        <v>101</v>
      </c>
      <c r="B28" s="1">
        <v>-3.3420000000000001</v>
      </c>
      <c r="C28" s="1">
        <v>-4.75780239199152</v>
      </c>
      <c r="D28" s="1">
        <v>-4.2244668256946802</v>
      </c>
      <c r="E28" s="1">
        <v>-3.8535697531634101</v>
      </c>
      <c r="F28" s="1">
        <v>-3.78394902124833</v>
      </c>
      <c r="G28" s="1">
        <v>-3.5900333667252098</v>
      </c>
      <c r="H28" s="1">
        <v>-3.4106599749128201</v>
      </c>
      <c r="I28" s="1">
        <v>-3.2440382019695799</v>
      </c>
      <c r="J28" s="1">
        <v>-3.0886699995221099</v>
      </c>
      <c r="K28" s="1">
        <v>-2.80690082365135</v>
      </c>
      <c r="L28" s="1">
        <v>-2.33438618231279</v>
      </c>
      <c r="M28" s="1">
        <v>-5.4245911920246002</v>
      </c>
      <c r="N28" s="1">
        <v>-3.3369700587292899</v>
      </c>
    </row>
    <row r="29" spans="1:14" x14ac:dyDescent="0.2">
      <c r="A29" t="s">
        <v>102</v>
      </c>
      <c r="B29" s="1">
        <v>-5.593</v>
      </c>
      <c r="C29" s="1">
        <v>-6.8332327555791803</v>
      </c>
      <c r="D29" s="1">
        <v>-6.2440114138162599</v>
      </c>
      <c r="E29" s="1">
        <v>-5.8280604159381504</v>
      </c>
      <c r="F29" s="1">
        <v>-5.74932075330097</v>
      </c>
      <c r="G29" s="1">
        <v>-5.5290674678918901</v>
      </c>
      <c r="H29" s="1">
        <v>-5.32411070351103</v>
      </c>
      <c r="I29" s="1">
        <v>-5.1326947274414803</v>
      </c>
      <c r="J29" s="1">
        <v>-4.9533045026828502</v>
      </c>
      <c r="K29" s="1">
        <v>-4.6258777633464501</v>
      </c>
      <c r="L29" s="1">
        <v>-4.0709977724178001</v>
      </c>
      <c r="M29" s="1">
        <v>-7.5522581985003603</v>
      </c>
      <c r="N29" s="1">
        <v>-5.6201789274827796</v>
      </c>
    </row>
    <row r="30" spans="1:14" x14ac:dyDescent="0.2">
      <c r="A30" t="s">
        <v>103</v>
      </c>
      <c r="B30" s="1">
        <v>-6.7009999999999996</v>
      </c>
      <c r="C30" s="1">
        <v>-7.9407868128987404</v>
      </c>
      <c r="D30" s="1">
        <v>-7.3765322154700801</v>
      </c>
      <c r="E30" s="1">
        <v>-6.9780536725018001</v>
      </c>
      <c r="F30" s="1">
        <v>-6.90257953722924</v>
      </c>
      <c r="G30" s="1">
        <v>-6.6913074102792098</v>
      </c>
      <c r="H30" s="1">
        <v>-6.4946161440827899</v>
      </c>
      <c r="I30" s="1">
        <v>-6.3108521762090204</v>
      </c>
      <c r="J30" s="1">
        <v>-6.1386625233778602</v>
      </c>
      <c r="K30" s="1">
        <v>-5.8241251893880497</v>
      </c>
      <c r="L30" s="1">
        <v>-5.2902676762715197</v>
      </c>
      <c r="M30" s="1">
        <v>-8.6285786653890497</v>
      </c>
      <c r="N30" s="1">
        <v>-6.8924886866472397</v>
      </c>
    </row>
    <row r="31" spans="1:14" x14ac:dyDescent="0.2">
      <c r="A31" t="s">
        <v>104</v>
      </c>
      <c r="B31" s="1">
        <v>-1.3640000000000001</v>
      </c>
      <c r="C31" s="1">
        <v>-1.97389447034018</v>
      </c>
      <c r="D31" s="1">
        <v>-1.68392659910485</v>
      </c>
      <c r="E31" s="1">
        <v>-1.47967117100264</v>
      </c>
      <c r="F31" s="1">
        <v>-1.4410902304025199</v>
      </c>
      <c r="G31" s="1">
        <v>-1.33326952878896</v>
      </c>
      <c r="H31" s="1">
        <v>-1.2330765609408101</v>
      </c>
      <c r="I31" s="1">
        <v>-1.1396246038435101</v>
      </c>
      <c r="J31" s="1">
        <v>-1.05217072010066</v>
      </c>
      <c r="K31" s="1">
        <v>-0.892824709699369</v>
      </c>
      <c r="L31" s="1">
        <v>-0.62362553599955595</v>
      </c>
      <c r="M31" s="1">
        <v>-2.32911614671983</v>
      </c>
      <c r="N31" s="1">
        <v>-1.0981908554486799</v>
      </c>
    </row>
    <row r="32" spans="1:14" x14ac:dyDescent="0.2">
      <c r="A32" t="s">
        <v>105</v>
      </c>
      <c r="B32" s="1">
        <v>-3.3290000000000002</v>
      </c>
      <c r="C32" s="1">
        <v>-3.7304807514837899</v>
      </c>
      <c r="D32" s="1">
        <v>-3.4707598060537599</v>
      </c>
      <c r="E32" s="1">
        <v>-3.2842399148281598</v>
      </c>
      <c r="F32" s="1">
        <v>-3.2485953897791702</v>
      </c>
      <c r="G32" s="1">
        <v>-3.1483838698081299</v>
      </c>
      <c r="H32" s="1">
        <v>-3.0544964914360002</v>
      </c>
      <c r="I32" s="1">
        <v>-2.9662725623834501</v>
      </c>
      <c r="J32" s="1">
        <v>-2.8830394316475898</v>
      </c>
      <c r="K32" s="1">
        <v>-2.73016897729409</v>
      </c>
      <c r="L32" s="1">
        <v>-2.46763727119319</v>
      </c>
      <c r="M32" s="1">
        <v>-4.0387236014285497</v>
      </c>
      <c r="N32" s="1">
        <v>-3.1776053980061998</v>
      </c>
    </row>
    <row r="33" spans="1:14" x14ac:dyDescent="0.2">
      <c r="A33" t="s">
        <v>106</v>
      </c>
      <c r="B33" s="1">
        <v>-3.6930000000000001</v>
      </c>
      <c r="C33" s="1">
        <v>-4.1572113650844296</v>
      </c>
      <c r="D33" s="1">
        <v>-3.9187416360645999</v>
      </c>
      <c r="E33" s="1">
        <v>-3.7486650245953901</v>
      </c>
      <c r="F33" s="1">
        <v>-3.7163477287197302</v>
      </c>
      <c r="G33" s="1">
        <v>-3.6256919273175301</v>
      </c>
      <c r="H33" s="1">
        <v>-3.5410307785641</v>
      </c>
      <c r="I33" s="1">
        <v>-3.46170443045325</v>
      </c>
      <c r="J33" s="1">
        <v>-3.3871550918209401</v>
      </c>
      <c r="K33" s="1">
        <v>-3.2505395776985</v>
      </c>
      <c r="L33" s="1">
        <v>-3.0174420603004202</v>
      </c>
      <c r="M33" s="1">
        <v>-4.4442865628671804</v>
      </c>
      <c r="N33" s="1">
        <v>-3.7239977033810399</v>
      </c>
    </row>
    <row r="34" spans="1:14" x14ac:dyDescent="0.2">
      <c r="A34" t="s">
        <v>107</v>
      </c>
      <c r="B34" s="1">
        <v>-1.8049999999999999</v>
      </c>
      <c r="C34" s="1">
        <v>-2.4593970970136301</v>
      </c>
      <c r="D34" s="1">
        <v>-2.1570409713117402</v>
      </c>
      <c r="E34" s="1">
        <v>-1.9441792491899701</v>
      </c>
      <c r="F34" s="1">
        <v>-1.9039410911116601</v>
      </c>
      <c r="G34" s="1">
        <v>-1.7914695101551199</v>
      </c>
      <c r="H34" s="1">
        <v>-1.68693228126817</v>
      </c>
      <c r="I34" s="1">
        <v>-1.5894079890030199</v>
      </c>
      <c r="J34" s="1">
        <v>-1.4981190202680701</v>
      </c>
      <c r="K34" s="1">
        <v>-1.33174528192132</v>
      </c>
      <c r="L34" s="1">
        <v>-1.0505796245685599</v>
      </c>
      <c r="M34" s="1">
        <v>-2.82945958439569</v>
      </c>
      <c r="N34" s="1">
        <v>-1.59964739610829</v>
      </c>
    </row>
    <row r="35" spans="1:14" x14ac:dyDescent="0.2">
      <c r="A35" t="s">
        <v>108</v>
      </c>
      <c r="B35" s="1">
        <v>-3.7639999999999998</v>
      </c>
      <c r="C35" s="1">
        <v>-3.7029514455039498</v>
      </c>
      <c r="D35" s="1">
        <v>-3.4063943809817099</v>
      </c>
      <c r="E35" s="1">
        <v>-3.1859870532504</v>
      </c>
      <c r="F35" s="1">
        <v>-3.1433353120411698</v>
      </c>
      <c r="G35" s="1">
        <v>-3.0223916271542399</v>
      </c>
      <c r="H35" s="1">
        <v>-2.9077102416612202</v>
      </c>
      <c r="I35" s="1">
        <v>-2.79876763081813</v>
      </c>
      <c r="J35" s="1">
        <v>-2.6950899699483601</v>
      </c>
      <c r="K35" s="1">
        <v>-2.5019508876368399</v>
      </c>
      <c r="L35" s="1">
        <v>-2.1634205511853102</v>
      </c>
      <c r="M35" s="1">
        <v>-4.0405554481525803</v>
      </c>
      <c r="N35" s="1">
        <v>-2.8893214012516402</v>
      </c>
    </row>
    <row r="36" spans="1:14" x14ac:dyDescent="0.2">
      <c r="A36" t="s">
        <v>109</v>
      </c>
      <c r="B36" s="1">
        <v>-2.6040000000000001</v>
      </c>
      <c r="C36" s="1">
        <v>-2.5014540318180698</v>
      </c>
      <c r="D36" s="1">
        <v>-2.29819842622077</v>
      </c>
      <c r="E36" s="1">
        <v>-2.1468670876135798</v>
      </c>
      <c r="F36" s="1">
        <v>-2.1176379598072299</v>
      </c>
      <c r="G36" s="1">
        <v>-2.0347750909046902</v>
      </c>
      <c r="H36" s="1">
        <v>-1.9562304327368101</v>
      </c>
      <c r="I36" s="1">
        <v>-1.8816402434522601</v>
      </c>
      <c r="J36" s="1">
        <v>-1.8106716340123801</v>
      </c>
      <c r="K36" s="1">
        <v>-1.6785146651731799</v>
      </c>
      <c r="L36" s="1">
        <v>-1.4470561682587799</v>
      </c>
      <c r="M36" s="1">
        <v>-2.73331017708683</v>
      </c>
      <c r="N36" s="1">
        <v>-1.9461166935491201</v>
      </c>
    </row>
    <row r="37" spans="1:14" x14ac:dyDescent="0.2">
      <c r="A37" t="s">
        <v>110</v>
      </c>
      <c r="B37" s="1">
        <v>-1.764</v>
      </c>
      <c r="C37" s="1">
        <v>-1.6133776336408601</v>
      </c>
      <c r="D37" s="1">
        <v>-1.47313877856728</v>
      </c>
      <c r="E37" s="1">
        <v>-1.3683565305272301</v>
      </c>
      <c r="F37" s="1">
        <v>-1.3481699458307601</v>
      </c>
      <c r="G37" s="1">
        <v>-1.2909525238228099</v>
      </c>
      <c r="H37" s="1">
        <v>-1.2367301684360501</v>
      </c>
      <c r="I37" s="1">
        <v>-1.1852474848099599</v>
      </c>
      <c r="J37" s="1">
        <v>-1.1362843678078001</v>
      </c>
      <c r="K37" s="1">
        <v>-1.0451357893465301</v>
      </c>
      <c r="L37" s="1">
        <v>-0.88559108778069395</v>
      </c>
      <c r="M37" s="1">
        <v>-1.77373975379909</v>
      </c>
      <c r="N37" s="1">
        <v>-1.21451597962841</v>
      </c>
    </row>
    <row r="38" spans="1:14" x14ac:dyDescent="0.2">
      <c r="A38" t="s">
        <v>111</v>
      </c>
      <c r="B38" s="1">
        <v>-2.3969999999999998</v>
      </c>
      <c r="C38" s="1">
        <v>-2.3103494635507</v>
      </c>
      <c r="D38" s="1">
        <v>-2.11325771491062</v>
      </c>
      <c r="E38" s="1">
        <v>-1.9667667244592899</v>
      </c>
      <c r="F38" s="1">
        <v>-1.9384927530156899</v>
      </c>
      <c r="G38" s="1">
        <v>-1.85837380503699</v>
      </c>
      <c r="H38" s="1">
        <v>-1.7824795608418</v>
      </c>
      <c r="I38" s="1">
        <v>-1.71044730151687</v>
      </c>
      <c r="J38" s="1">
        <v>-1.64196272344417</v>
      </c>
      <c r="K38" s="1">
        <v>-1.5145323159137201</v>
      </c>
      <c r="L38" s="1">
        <v>-1.29162710987589</v>
      </c>
      <c r="M38" s="1">
        <v>-2.53568288250356</v>
      </c>
      <c r="N38" s="1">
        <v>-1.7862536692008399</v>
      </c>
    </row>
    <row r="39" spans="1:14" x14ac:dyDescent="0.2">
      <c r="A39" t="s">
        <v>112</v>
      </c>
      <c r="B39" s="1">
        <v>-2.9860000000000002</v>
      </c>
      <c r="C39" s="1">
        <v>-2.9182420527236199</v>
      </c>
      <c r="D39" s="1">
        <v>-2.6792126164034502</v>
      </c>
      <c r="E39" s="1">
        <v>-2.5021319937488098</v>
      </c>
      <c r="F39" s="1">
        <v>-2.46796579087041</v>
      </c>
      <c r="G39" s="1">
        <v>-2.3712094610670098</v>
      </c>
      <c r="H39" s="1">
        <v>-2.2796341730071599</v>
      </c>
      <c r="I39" s="1">
        <v>-2.1927877462794898</v>
      </c>
      <c r="J39" s="1">
        <v>-2.1102790722280802</v>
      </c>
      <c r="K39" s="1">
        <v>-1.95690121227092</v>
      </c>
      <c r="L39" s="1">
        <v>-1.68905760599333</v>
      </c>
      <c r="M39" s="1">
        <v>-3.19208245901563</v>
      </c>
      <c r="N39" s="1">
        <v>-2.2879020025330998</v>
      </c>
    </row>
    <row r="40" spans="1:14" x14ac:dyDescent="0.2">
      <c r="A40" t="s">
        <v>113</v>
      </c>
      <c r="B40" s="1">
        <v>-3.5139999999999998</v>
      </c>
      <c r="C40" s="1">
        <v>-4.1765974890236004</v>
      </c>
      <c r="D40" s="1">
        <v>-3.8063878765378498</v>
      </c>
      <c r="E40" s="1">
        <v>-3.54124189016192</v>
      </c>
      <c r="F40" s="1">
        <v>-3.49067438744911</v>
      </c>
      <c r="G40" s="1">
        <v>-3.3486250331976199</v>
      </c>
      <c r="H40" s="1">
        <v>-3.2156722533270599</v>
      </c>
      <c r="I40" s="1">
        <v>-3.0908483434505998</v>
      </c>
      <c r="J40" s="1">
        <v>-2.9733309983579401</v>
      </c>
      <c r="K40" s="1">
        <v>-2.7574862167870302</v>
      </c>
      <c r="L40" s="1">
        <v>-2.3879229286483801</v>
      </c>
      <c r="M40" s="1">
        <v>-4.6187271778255701</v>
      </c>
      <c r="N40" s="1">
        <v>-3.22071873660173</v>
      </c>
    </row>
    <row r="41" spans="1:14" x14ac:dyDescent="0.2">
      <c r="A41" t="s">
        <v>114</v>
      </c>
      <c r="B41" s="1">
        <v>-2.8490000000000002</v>
      </c>
      <c r="C41" s="1">
        <v>-3.2983019205566499</v>
      </c>
      <c r="D41" s="1">
        <v>-3.0151977451663599</v>
      </c>
      <c r="E41" s="1">
        <v>-2.8120528002805099</v>
      </c>
      <c r="F41" s="1">
        <v>-2.7733120493933598</v>
      </c>
      <c r="G41" s="1">
        <v>-2.6644555857011198</v>
      </c>
      <c r="H41" s="1">
        <v>-2.5625305209078402</v>
      </c>
      <c r="I41" s="1">
        <v>-2.46680396309364</v>
      </c>
      <c r="J41" s="1">
        <v>-2.3766518517786599</v>
      </c>
      <c r="K41" s="1">
        <v>-2.2109988043590398</v>
      </c>
      <c r="L41" s="1">
        <v>-1.9271102012716601</v>
      </c>
      <c r="M41" s="1">
        <v>-3.6360644716558301</v>
      </c>
      <c r="N41" s="1">
        <v>-2.5615097358318799</v>
      </c>
    </row>
    <row r="42" spans="1:14" x14ac:dyDescent="0.2">
      <c r="A42" t="s">
        <v>115</v>
      </c>
      <c r="B42" s="1">
        <v>-4.8109999999999999</v>
      </c>
      <c r="C42" s="1">
        <v>-5.0444750685170296</v>
      </c>
      <c r="D42" s="1">
        <v>-4.6446388741817204</v>
      </c>
      <c r="E42" s="1">
        <v>-4.3545784982626801</v>
      </c>
      <c r="F42" s="1">
        <v>-4.2986097141766502</v>
      </c>
      <c r="G42" s="1">
        <v>-4.14069006061536</v>
      </c>
      <c r="H42" s="1">
        <v>-3.99196923620483</v>
      </c>
      <c r="I42" s="1">
        <v>-3.8515908290707701</v>
      </c>
      <c r="J42" s="1">
        <v>-3.7187505823792102</v>
      </c>
      <c r="K42" s="1">
        <v>-3.47313757875337</v>
      </c>
      <c r="L42" s="1">
        <v>-3.0471039383924099</v>
      </c>
      <c r="M42" s="1">
        <v>-5.5085282581001902</v>
      </c>
      <c r="N42" s="1">
        <v>-4.2214680555510098</v>
      </c>
    </row>
    <row r="43" spans="1:14" x14ac:dyDescent="0.2">
      <c r="A43" t="s">
        <v>116</v>
      </c>
      <c r="B43" s="1">
        <v>-4.0910000000000002</v>
      </c>
      <c r="C43" s="1">
        <v>-4.3270004325066704</v>
      </c>
      <c r="D43" s="1">
        <v>-3.9640865886129499</v>
      </c>
      <c r="E43" s="1">
        <v>-3.7014989297007399</v>
      </c>
      <c r="F43" s="1">
        <v>-3.6509511921510298</v>
      </c>
      <c r="G43" s="1">
        <v>-3.50841463163162</v>
      </c>
      <c r="H43" s="1">
        <v>-3.3743307978419099</v>
      </c>
      <c r="I43" s="1">
        <v>-3.24787853727765</v>
      </c>
      <c r="J43" s="1">
        <v>-3.1283100315335601</v>
      </c>
      <c r="K43" s="1">
        <v>-2.9077869641949001</v>
      </c>
      <c r="L43" s="1">
        <v>-2.5259474790140102</v>
      </c>
      <c r="M43" s="1">
        <v>-4.75009169642275</v>
      </c>
      <c r="N43" s="1">
        <v>-3.5643068157096902</v>
      </c>
    </row>
    <row r="44" spans="1:14" x14ac:dyDescent="0.2">
      <c r="A44" t="s">
        <v>117</v>
      </c>
      <c r="B44" s="1">
        <v>-3.6890000000000001</v>
      </c>
      <c r="C44" s="1">
        <v>-3.7737990934404202</v>
      </c>
      <c r="D44" s="1">
        <v>-3.4990163477064402</v>
      </c>
      <c r="E44" s="1">
        <v>-3.2987915796573599</v>
      </c>
      <c r="F44" s="1">
        <v>-3.2602892259257499</v>
      </c>
      <c r="G44" s="1">
        <v>-3.1516100132620899</v>
      </c>
      <c r="H44" s="1">
        <v>-3.0492004128868899</v>
      </c>
      <c r="I44" s="1">
        <v>-2.95264308372801</v>
      </c>
      <c r="J44" s="1">
        <v>-2.8610191565807201</v>
      </c>
      <c r="K44" s="1">
        <v>-2.6918096932523401</v>
      </c>
      <c r="L44" s="1">
        <v>-2.3991732120129101</v>
      </c>
      <c r="M44" s="1">
        <v>-4.0935452811372697</v>
      </c>
      <c r="N44" s="1">
        <v>-3.20938199497447</v>
      </c>
    </row>
    <row r="45" spans="1:14" x14ac:dyDescent="0.2">
      <c r="A45" t="s">
        <v>118</v>
      </c>
      <c r="B45" s="1">
        <v>-1.9930000000000001</v>
      </c>
      <c r="C45" s="1">
        <v>-2.0032580028518798</v>
      </c>
      <c r="D45" s="1">
        <v>-1.8355935025107299</v>
      </c>
      <c r="E45" s="1">
        <v>-1.7122026181457299</v>
      </c>
      <c r="F45" s="1">
        <v>-1.6884179637562999</v>
      </c>
      <c r="G45" s="1">
        <v>-1.6211338645620399</v>
      </c>
      <c r="H45" s="1">
        <v>-1.5575472845089799</v>
      </c>
      <c r="I45" s="1">
        <v>-1.4973178472564801</v>
      </c>
      <c r="J45" s="1">
        <v>-1.4401577237827601</v>
      </c>
      <c r="K45" s="1">
        <v>-1.33403386876998</v>
      </c>
      <c r="L45" s="1">
        <v>-1.14902430200434</v>
      </c>
      <c r="M45" s="1">
        <v>-2.19670338947537</v>
      </c>
      <c r="N45" s="1">
        <v>-1.54239494822595</v>
      </c>
    </row>
    <row r="46" spans="1:14" x14ac:dyDescent="0.2">
      <c r="A46" t="s">
        <v>119</v>
      </c>
      <c r="B46" s="1">
        <v>-1.7150000000000001</v>
      </c>
      <c r="C46" s="1">
        <v>-1.93422469597889</v>
      </c>
      <c r="D46" s="1">
        <v>-1.7623016165087699</v>
      </c>
      <c r="E46" s="1">
        <v>-1.63877265294223</v>
      </c>
      <c r="F46" s="1">
        <v>-1.6151498112345699</v>
      </c>
      <c r="G46" s="1">
        <v>-1.54872122352007</v>
      </c>
      <c r="H46" s="1">
        <v>-1.48646559731948</v>
      </c>
      <c r="I46" s="1">
        <v>-1.4279320948321299</v>
      </c>
      <c r="J46" s="1">
        <v>-1.37266837750467</v>
      </c>
      <c r="K46" s="1">
        <v>-1.2706558065773901</v>
      </c>
      <c r="L46" s="1">
        <v>-1.0956392603537599</v>
      </c>
      <c r="M46" s="1">
        <v>-2.1379244240225401</v>
      </c>
      <c r="N46" s="1">
        <v>-1.48057431919537</v>
      </c>
    </row>
    <row r="47" spans="1:14" x14ac:dyDescent="0.2">
      <c r="A47" t="s">
        <v>120</v>
      </c>
      <c r="B47" s="1">
        <v>-4.2560000000000002</v>
      </c>
      <c r="C47" s="1">
        <v>-4.2437079447243597</v>
      </c>
      <c r="D47" s="1">
        <v>-3.9407985347536298</v>
      </c>
      <c r="E47" s="1">
        <v>-3.7173037627553698</v>
      </c>
      <c r="F47" s="1">
        <v>-3.6740993524830099</v>
      </c>
      <c r="G47" s="1">
        <v>-3.5517712607867802</v>
      </c>
      <c r="H47" s="1">
        <v>-3.4360203246096299</v>
      </c>
      <c r="I47" s="1">
        <v>-3.3262492931498899</v>
      </c>
      <c r="J47" s="1">
        <v>-3.2219504142897799</v>
      </c>
      <c r="K47" s="1">
        <v>-3.0279296421576798</v>
      </c>
      <c r="L47" s="1">
        <v>-2.6890883728650001</v>
      </c>
      <c r="M47" s="1">
        <v>-4.5906785246221498</v>
      </c>
      <c r="N47" s="1">
        <v>-3.5857109577994799</v>
      </c>
    </row>
    <row r="48" spans="1:14" x14ac:dyDescent="0.2">
      <c r="A48" t="s">
        <v>121</v>
      </c>
      <c r="B48" s="1">
        <v>-2.8279999999999998</v>
      </c>
      <c r="C48" s="1">
        <v>-3.4318486403772299</v>
      </c>
      <c r="D48" s="1">
        <v>-3.1561325894126702</v>
      </c>
      <c r="E48" s="1">
        <v>-2.9612516372323001</v>
      </c>
      <c r="F48" s="1">
        <v>-2.9244102024681702</v>
      </c>
      <c r="G48" s="1">
        <v>-2.82134984545401</v>
      </c>
      <c r="H48" s="1">
        <v>-2.7254320427123799</v>
      </c>
      <c r="I48" s="1">
        <v>-2.6358343712335199</v>
      </c>
      <c r="J48" s="1">
        <v>-2.5518576651292899</v>
      </c>
      <c r="K48" s="1">
        <v>-2.39850755293</v>
      </c>
      <c r="L48" s="1">
        <v>-2.1383375558638198</v>
      </c>
      <c r="M48" s="1">
        <v>-3.7692792046871402</v>
      </c>
      <c r="N48" s="1">
        <v>-2.7506812037135702</v>
      </c>
    </row>
    <row r="49" spans="1:14" x14ac:dyDescent="0.2">
      <c r="A49" t="s">
        <v>122</v>
      </c>
      <c r="B49" s="1">
        <v>-3.5059999999999998</v>
      </c>
      <c r="C49" s="1">
        <v>-4.0683839454254898</v>
      </c>
      <c r="D49" s="1">
        <v>-3.7981772187935499</v>
      </c>
      <c r="E49" s="1">
        <v>-3.60754627061874</v>
      </c>
      <c r="F49" s="1">
        <v>-3.5713282372103401</v>
      </c>
      <c r="G49" s="1">
        <v>-3.4699315287404802</v>
      </c>
      <c r="H49" s="1">
        <v>-3.3754452154088401</v>
      </c>
      <c r="I49" s="1">
        <v>-3.2871660960223101</v>
      </c>
      <c r="J49" s="1">
        <v>-3.2043914452761899</v>
      </c>
      <c r="K49" s="1">
        <v>-3.05272333336907</v>
      </c>
      <c r="L49" s="1">
        <v>-2.7947738960108799</v>
      </c>
      <c r="M49" s="1">
        <v>-4.3971821048087296</v>
      </c>
      <c r="N49" s="1">
        <v>-3.5025976641929701</v>
      </c>
    </row>
    <row r="50" spans="1:14" x14ac:dyDescent="0.2">
      <c r="A50" t="s">
        <v>123</v>
      </c>
      <c r="B50" s="1">
        <v>-3.2930000000000001</v>
      </c>
      <c r="C50" s="1">
        <v>-3.8785200647842601</v>
      </c>
      <c r="D50" s="1">
        <v>-3.6162149940927999</v>
      </c>
      <c r="E50" s="1">
        <v>-3.4298493295041301</v>
      </c>
      <c r="F50" s="1">
        <v>-3.3945614827883301</v>
      </c>
      <c r="G50" s="1">
        <v>-3.2957226963772301</v>
      </c>
      <c r="H50" s="1">
        <v>-3.2035761545291801</v>
      </c>
      <c r="I50" s="1">
        <v>-3.1173653993672201</v>
      </c>
      <c r="J50" s="1">
        <v>-3.03644881529477</v>
      </c>
      <c r="K50" s="1">
        <v>-2.88840550592607</v>
      </c>
      <c r="L50" s="1">
        <v>-2.63643314855933</v>
      </c>
      <c r="M50" s="1">
        <v>-4.1976639467893104</v>
      </c>
      <c r="N50" s="1">
        <v>-3.2899844825098299</v>
      </c>
    </row>
    <row r="51" spans="1:14" x14ac:dyDescent="0.2">
      <c r="A51" t="s">
        <v>124</v>
      </c>
      <c r="B51" s="1">
        <v>-2.8570000000000002</v>
      </c>
      <c r="C51" s="1">
        <v>-3.3332805596361399</v>
      </c>
      <c r="D51" s="1">
        <v>-3.1805558644118999</v>
      </c>
      <c r="E51" s="1">
        <v>-3.0713686772917601</v>
      </c>
      <c r="F51" s="1">
        <v>-3.05053159779039</v>
      </c>
      <c r="G51" s="1">
        <v>-2.9919955549366</v>
      </c>
      <c r="H51" s="1">
        <v>-2.9371963201014499</v>
      </c>
      <c r="I51" s="1">
        <v>-2.8857296878163399</v>
      </c>
      <c r="J51" s="1">
        <v>-2.8372530649972698</v>
      </c>
      <c r="K51" s="1">
        <v>-2.7481415167357199</v>
      </c>
      <c r="L51" s="1">
        <v>-2.59523023184774</v>
      </c>
      <c r="M51" s="1">
        <v>-3.5158589428535301</v>
      </c>
      <c r="N51" s="1">
        <v>-3.0670151879176899</v>
      </c>
    </row>
    <row r="52" spans="1:14" x14ac:dyDescent="0.2">
      <c r="A52" t="s">
        <v>125</v>
      </c>
      <c r="B52" s="1">
        <v>-1.5389999999999999</v>
      </c>
      <c r="C52" s="1">
        <v>-1.63242911102862</v>
      </c>
      <c r="D52" s="1">
        <v>-1.5813369820799299</v>
      </c>
      <c r="E52" s="1">
        <v>-1.54459475445918</v>
      </c>
      <c r="F52" s="1">
        <v>-1.5375782958919499</v>
      </c>
      <c r="G52" s="1">
        <v>-1.5178396080758301</v>
      </c>
      <c r="H52" s="1">
        <v>-1.4993307734650001</v>
      </c>
      <c r="I52" s="1">
        <v>-1.48191751438312</v>
      </c>
      <c r="J52" s="1">
        <v>-1.46549064330762</v>
      </c>
      <c r="K52" s="1">
        <v>-1.4352289730665999</v>
      </c>
      <c r="L52" s="1">
        <v>-1.3830908976021199</v>
      </c>
      <c r="M52" s="1">
        <v>-1.69323651559554</v>
      </c>
      <c r="N52" s="1">
        <v>-1.5810644998049199</v>
      </c>
    </row>
    <row r="53" spans="1:14" x14ac:dyDescent="0.2">
      <c r="A53" t="s">
        <v>126</v>
      </c>
      <c r="B53" s="1">
        <v>-4.726</v>
      </c>
      <c r="C53" s="1">
        <v>-5.0824498070006801</v>
      </c>
      <c r="D53" s="1">
        <v>-4.8751548189373901</v>
      </c>
      <c r="E53" s="1">
        <v>-4.7263438554454904</v>
      </c>
      <c r="F53" s="1">
        <v>-4.6977862051596002</v>
      </c>
      <c r="G53" s="1">
        <v>-4.6173999836576503</v>
      </c>
      <c r="H53" s="1">
        <v>-4.5419340055299502</v>
      </c>
      <c r="I53" s="1">
        <v>-4.4708912523392002</v>
      </c>
      <c r="J53" s="1">
        <v>-4.40386671222105</v>
      </c>
      <c r="K53" s="1">
        <v>-4.2804523781289596</v>
      </c>
      <c r="L53" s="1">
        <v>-4.0676073457124797</v>
      </c>
      <c r="M53" s="1">
        <v>-5.3272295154840199</v>
      </c>
      <c r="N53" s="1">
        <v>-5.00022637881872</v>
      </c>
    </row>
    <row r="54" spans="1:14" x14ac:dyDescent="0.2">
      <c r="A54" t="s">
        <v>127</v>
      </c>
      <c r="B54" s="1">
        <v>-4.4050000000000002</v>
      </c>
      <c r="C54" s="1">
        <v>-4.5444172038114701</v>
      </c>
      <c r="D54" s="1">
        <v>-4.3735092128634099</v>
      </c>
      <c r="E54" s="1">
        <v>-4.2498775307663204</v>
      </c>
      <c r="F54" s="1">
        <v>-4.2262527762307496</v>
      </c>
      <c r="G54" s="1">
        <v>-4.1597388430259903</v>
      </c>
      <c r="H54" s="1">
        <v>-4.0972804545344799</v>
      </c>
      <c r="I54" s="1">
        <v>-4.0384567887054104</v>
      </c>
      <c r="J54" s="1">
        <v>-3.98287058083078</v>
      </c>
      <c r="K54" s="1">
        <v>-3.8803502563410901</v>
      </c>
      <c r="L54" s="1">
        <v>-3.70341246547668</v>
      </c>
      <c r="M54" s="1">
        <v>-4.7470995942104102</v>
      </c>
      <c r="N54" s="1">
        <v>-4.3762252605430803</v>
      </c>
    </row>
    <row r="55" spans="1:14" x14ac:dyDescent="0.2">
      <c r="A55" t="s">
        <v>128</v>
      </c>
      <c r="B55" s="1">
        <v>-3.2879999999999998</v>
      </c>
      <c r="C55" s="1">
        <v>-3.4713987827371899</v>
      </c>
      <c r="D55" s="1">
        <v>-3.3482698061609901</v>
      </c>
      <c r="E55" s="1">
        <v>-3.2599166178944601</v>
      </c>
      <c r="F55" s="1">
        <v>-3.2428622746846498</v>
      </c>
      <c r="G55" s="1">
        <v>-3.1947802396631801</v>
      </c>
      <c r="H55" s="1">
        <v>-3.1495437711757202</v>
      </c>
      <c r="I55" s="1">
        <v>-3.1068693841739501</v>
      </c>
      <c r="J55" s="1">
        <v>-3.0665120475018699</v>
      </c>
      <c r="K55" s="1">
        <v>-2.9919258920152498</v>
      </c>
      <c r="L55" s="1">
        <v>-2.8628165337631</v>
      </c>
      <c r="M55" s="1">
        <v>-3.6154187198536198</v>
      </c>
      <c r="N55" s="1">
        <v>-3.4459470163208001</v>
      </c>
    </row>
    <row r="56" spans="1:14" x14ac:dyDescent="0.2">
      <c r="A56" t="s">
        <v>129</v>
      </c>
      <c r="B56" s="1">
        <v>-4.1680000000000001</v>
      </c>
      <c r="C56" s="1">
        <v>-4.5620755436927496</v>
      </c>
      <c r="D56" s="1">
        <v>-4.3336005705054097</v>
      </c>
      <c r="E56" s="1">
        <v>-4.1698354866843204</v>
      </c>
      <c r="F56" s="1">
        <v>-4.1383822596571802</v>
      </c>
      <c r="G56" s="1">
        <v>-4.0498464662648699</v>
      </c>
      <c r="H56" s="1">
        <v>-3.9667355771853399</v>
      </c>
      <c r="I56" s="1">
        <v>-3.8884937276191298</v>
      </c>
      <c r="J56" s="1">
        <v>-3.8146416113977901</v>
      </c>
      <c r="K56" s="1">
        <v>-3.6785171866720399</v>
      </c>
      <c r="L56" s="1">
        <v>-3.4440052029747501</v>
      </c>
      <c r="M56" s="1">
        <v>-4.8317206551634699</v>
      </c>
      <c r="N56" s="1">
        <v>-4.2575921331575</v>
      </c>
    </row>
    <row r="57" spans="1:14" x14ac:dyDescent="0.2">
      <c r="A57" t="s">
        <v>130</v>
      </c>
      <c r="B57" s="1">
        <v>-3.1989999999999998</v>
      </c>
      <c r="C57" s="1">
        <v>-3.6137521122776799</v>
      </c>
      <c r="D57" s="1">
        <v>-3.37750237155372</v>
      </c>
      <c r="E57" s="1">
        <v>-3.20816552892498</v>
      </c>
      <c r="F57" s="1">
        <v>-3.1757167613901598</v>
      </c>
      <c r="G57" s="1">
        <v>-3.08459067358462</v>
      </c>
      <c r="H57" s="1">
        <v>-2.99910429784636</v>
      </c>
      <c r="I57" s="1">
        <v>-2.91834637321098</v>
      </c>
      <c r="J57" s="1">
        <v>-2.8422531947527401</v>
      </c>
      <c r="K57" s="1">
        <v>-2.7022930923011401</v>
      </c>
      <c r="L57" s="1">
        <v>-2.46182089457103</v>
      </c>
      <c r="M57" s="1">
        <v>-3.8933736448475198</v>
      </c>
      <c r="N57" s="1">
        <v>-3.14091165247233</v>
      </c>
    </row>
    <row r="58" spans="1:14" x14ac:dyDescent="0.2">
      <c r="A58" t="s">
        <v>131</v>
      </c>
      <c r="B58" s="1">
        <v>-5.2549999999999999</v>
      </c>
      <c r="C58" s="1">
        <v>-5.8753328741287696</v>
      </c>
      <c r="D58" s="1">
        <v>-5.5521825209558999</v>
      </c>
      <c r="E58" s="1">
        <v>-5.3205660249234903</v>
      </c>
      <c r="F58" s="1">
        <v>-5.2763053949607199</v>
      </c>
      <c r="G58" s="1">
        <v>-5.15188208275916</v>
      </c>
      <c r="H58" s="1">
        <v>-5.0353205691869301</v>
      </c>
      <c r="I58" s="1">
        <v>-4.9258041363489298</v>
      </c>
      <c r="J58" s="1">
        <v>-4.8226255829531199</v>
      </c>
      <c r="K58" s="1">
        <v>-4.6329068705265799</v>
      </c>
      <c r="L58" s="1">
        <v>-4.3073588702344399</v>
      </c>
      <c r="M58" s="1">
        <v>-6.2599865624625899</v>
      </c>
      <c r="N58" s="1">
        <v>-5.2879599574251896</v>
      </c>
    </row>
    <row r="59" spans="1:14" x14ac:dyDescent="0.2">
      <c r="A59" t="s">
        <v>132</v>
      </c>
      <c r="B59" s="1">
        <v>-4.2370000000000001</v>
      </c>
      <c r="C59" s="1">
        <v>-4.2011648357215599</v>
      </c>
      <c r="D59" s="1">
        <v>-4.0654923516616401</v>
      </c>
      <c r="E59" s="1">
        <v>-3.9666947286287102</v>
      </c>
      <c r="F59" s="1">
        <v>-3.9478604538737398</v>
      </c>
      <c r="G59" s="1">
        <v>-3.8948077429405101</v>
      </c>
      <c r="H59" s="1">
        <v>-3.8449563931912198</v>
      </c>
      <c r="I59" s="1">
        <v>-3.79797925471299</v>
      </c>
      <c r="J59" s="1">
        <v>-3.7535916393334601</v>
      </c>
      <c r="K59" s="1">
        <v>-3.6716483077307398</v>
      </c>
      <c r="L59" s="1">
        <v>-3.53001932115051</v>
      </c>
      <c r="M59" s="1">
        <v>-4.3620369865477899</v>
      </c>
      <c r="N59" s="1">
        <v>-4.0778411133711803</v>
      </c>
    </row>
    <row r="60" spans="1:14" x14ac:dyDescent="0.2">
      <c r="A60" t="s">
        <v>133</v>
      </c>
      <c r="B60" s="1">
        <v>-2.927</v>
      </c>
      <c r="C60" s="1">
        <v>-2.8483619437821002</v>
      </c>
      <c r="D60" s="1">
        <v>-2.8394643418843999</v>
      </c>
      <c r="E60" s="1">
        <v>-2.8316053771035699</v>
      </c>
      <c r="F60" s="1">
        <v>-2.8300288259175401</v>
      </c>
      <c r="G60" s="1">
        <v>-2.8254031807361701</v>
      </c>
      <c r="H60" s="1">
        <v>-2.8208087092439702</v>
      </c>
      <c r="I60" s="1">
        <v>-2.8162576091074798</v>
      </c>
      <c r="J60" s="1">
        <v>-2.8117607316550299</v>
      </c>
      <c r="K60" s="1">
        <v>-2.8029563089388398</v>
      </c>
      <c r="L60" s="1">
        <v>-2.7861971617475301</v>
      </c>
      <c r="M60" s="1">
        <v>-2.85679378211608</v>
      </c>
      <c r="N60" s="1">
        <v>-2.9759079109034099</v>
      </c>
    </row>
    <row r="61" spans="1:14" x14ac:dyDescent="0.2">
      <c r="A61" t="s">
        <v>134</v>
      </c>
      <c r="B61" s="1">
        <v>-4.9660000000000002</v>
      </c>
      <c r="C61" s="1">
        <v>-5.0275398906585798</v>
      </c>
      <c r="D61" s="1">
        <v>-4.9481370857272102</v>
      </c>
      <c r="E61" s="1">
        <v>-4.8888140088386303</v>
      </c>
      <c r="F61" s="1">
        <v>-4.8772383452106096</v>
      </c>
      <c r="G61" s="1">
        <v>-4.8443026863631404</v>
      </c>
      <c r="H61" s="1">
        <v>-4.8129221691615003</v>
      </c>
      <c r="I61" s="1">
        <v>-4.7829823898674704</v>
      </c>
      <c r="J61" s="1">
        <v>-4.75439306996648</v>
      </c>
      <c r="K61" s="1">
        <v>-4.7008650090631097</v>
      </c>
      <c r="L61" s="1">
        <v>-4.6059100808053701</v>
      </c>
      <c r="M61" s="1">
        <v>-5.1165498722115297</v>
      </c>
      <c r="N61" s="1">
        <v>-5.2873273029882801</v>
      </c>
    </row>
    <row r="62" spans="1:14" x14ac:dyDescent="0.2">
      <c r="A62" t="s">
        <v>135</v>
      </c>
      <c r="B62" s="1">
        <v>-2.9060000000000001</v>
      </c>
      <c r="C62" s="1">
        <v>-2.8428916594320701</v>
      </c>
      <c r="D62" s="1">
        <v>-2.6317221699530098</v>
      </c>
      <c r="E62" s="1">
        <v>-2.4763028346898901</v>
      </c>
      <c r="F62" s="1">
        <v>-2.4461992782006599</v>
      </c>
      <c r="G62" s="1">
        <v>-2.3609679606625602</v>
      </c>
      <c r="H62" s="1">
        <v>-2.28018932723774</v>
      </c>
      <c r="I62" s="1">
        <v>-2.20356589856882</v>
      </c>
      <c r="J62" s="1">
        <v>-2.1307984914062699</v>
      </c>
      <c r="K62" s="1">
        <v>-1.9954420034778599</v>
      </c>
      <c r="L62" s="1">
        <v>-1.7589131506250599</v>
      </c>
      <c r="M62" s="1">
        <v>-3.0841284303701002</v>
      </c>
      <c r="N62" s="1">
        <v>-2.43068546998441</v>
      </c>
    </row>
    <row r="63" spans="1:14" x14ac:dyDescent="0.2">
      <c r="A63" t="s">
        <v>136</v>
      </c>
      <c r="B63" s="1">
        <v>-3.528</v>
      </c>
      <c r="C63" s="1">
        <v>-3.4368612532110401</v>
      </c>
      <c r="D63" s="1">
        <v>-3.1944197776664298</v>
      </c>
      <c r="E63" s="1">
        <v>-3.0159880940299799</v>
      </c>
      <c r="F63" s="1">
        <v>-2.9814588979911898</v>
      </c>
      <c r="G63" s="1">
        <v>-2.88369707043277</v>
      </c>
      <c r="H63" s="1">
        <v>-2.7912177867017598</v>
      </c>
      <c r="I63" s="1">
        <v>-2.7035291342944401</v>
      </c>
      <c r="J63" s="1">
        <v>-2.6202381650105599</v>
      </c>
      <c r="K63" s="1">
        <v>-2.4654728296438</v>
      </c>
      <c r="L63" s="1">
        <v>-2.19530520472994</v>
      </c>
      <c r="M63" s="1">
        <v>-3.7146708562088899</v>
      </c>
      <c r="N63" s="1">
        <v>-2.9510983774027402</v>
      </c>
    </row>
    <row r="64" spans="1:14" x14ac:dyDescent="0.2">
      <c r="A64" t="s">
        <v>137</v>
      </c>
      <c r="B64" s="1">
        <v>-3.7469999999999999</v>
      </c>
      <c r="C64" s="1">
        <v>-4.2574397205520897</v>
      </c>
      <c r="D64" s="1">
        <v>-3.9845464859591999</v>
      </c>
      <c r="E64" s="1">
        <v>-3.7882179993146599</v>
      </c>
      <c r="F64" s="1">
        <v>-3.7506832082003201</v>
      </c>
      <c r="G64" s="1">
        <v>-3.6450911375200201</v>
      </c>
      <c r="H64" s="1">
        <v>-3.5460490035659999</v>
      </c>
      <c r="I64" s="1">
        <v>-3.4528741592347401</v>
      </c>
      <c r="J64" s="1">
        <v>-3.3649906159663798</v>
      </c>
      <c r="K64" s="1">
        <v>-3.2032082047489299</v>
      </c>
      <c r="L64" s="1">
        <v>-2.9249742720940799</v>
      </c>
      <c r="M64" s="1">
        <v>-4.5814810875204204</v>
      </c>
      <c r="N64" s="1">
        <v>-3.7623052631307599</v>
      </c>
    </row>
    <row r="65" spans="1:14" x14ac:dyDescent="0.2">
      <c r="A65" t="s">
        <v>138</v>
      </c>
      <c r="B65" s="1">
        <v>-3.0009999999999999</v>
      </c>
      <c r="C65" s="1">
        <v>-3.0148383368728999</v>
      </c>
      <c r="D65" s="1">
        <v>-2.8598183071110399</v>
      </c>
      <c r="E65" s="1">
        <v>-2.7463000779427</v>
      </c>
      <c r="F65" s="1">
        <v>-2.7243991639651401</v>
      </c>
      <c r="G65" s="1">
        <v>-2.6624763335267101</v>
      </c>
      <c r="H65" s="1">
        <v>-2.6039920399427201</v>
      </c>
      <c r="I65" s="1">
        <v>-2.5486276053558399</v>
      </c>
      <c r="J65" s="1">
        <v>-2.4961118534689399</v>
      </c>
      <c r="K65" s="1">
        <v>-2.3986791659031401</v>
      </c>
      <c r="L65" s="1">
        <v>-2.2287489042013302</v>
      </c>
      <c r="M65" s="1">
        <v>-3.1939567771556199</v>
      </c>
      <c r="N65" s="1">
        <v>-2.7328786522544899</v>
      </c>
    </row>
    <row r="66" spans="1:14" x14ac:dyDescent="0.2">
      <c r="A66" t="s">
        <v>139</v>
      </c>
      <c r="B66" s="1">
        <v>-4.1040000000000001</v>
      </c>
      <c r="C66" s="1">
        <v>-4.1247119034544797</v>
      </c>
      <c r="D66" s="1">
        <v>-4.06276133387244</v>
      </c>
      <c r="E66" s="1">
        <v>-4.0171282264855401</v>
      </c>
      <c r="F66" s="1">
        <v>-4.0083588419587297</v>
      </c>
      <c r="G66" s="1">
        <v>-3.9835582907431402</v>
      </c>
      <c r="H66" s="1">
        <v>-3.9601250685532201</v>
      </c>
      <c r="I66" s="1">
        <v>-3.9379273671586001</v>
      </c>
      <c r="J66" s="1">
        <v>-3.91685335175903</v>
      </c>
      <c r="K66" s="1">
        <v>-3.8777006895079702</v>
      </c>
      <c r="L66" s="1">
        <v>-3.80927970177185</v>
      </c>
      <c r="M66" s="1">
        <v>-4.19670428450336</v>
      </c>
      <c r="N66" s="1">
        <v>-4.1434030440732004</v>
      </c>
    </row>
    <row r="67" spans="1:14" x14ac:dyDescent="0.2">
      <c r="A67" t="s">
        <v>140</v>
      </c>
      <c r="B67" s="1">
        <v>-3.9660000000000002</v>
      </c>
      <c r="C67" s="1">
        <v>-4.2823685656859203</v>
      </c>
      <c r="D67" s="1">
        <v>-4.0512637009496304</v>
      </c>
      <c r="E67" s="1">
        <v>-3.8847452255467401</v>
      </c>
      <c r="F67" s="1">
        <v>-3.85280974988813</v>
      </c>
      <c r="G67" s="1">
        <v>-3.76288425303551</v>
      </c>
      <c r="H67" s="1">
        <v>-3.6784145893563398</v>
      </c>
      <c r="I67" s="1">
        <v>-3.5988394106866499</v>
      </c>
      <c r="J67" s="1">
        <v>-3.52377640905183</v>
      </c>
      <c r="K67" s="1">
        <v>-3.3853775047883499</v>
      </c>
      <c r="L67" s="1">
        <v>-3.1464898584866701</v>
      </c>
      <c r="M67" s="1">
        <v>-4.5548172499377202</v>
      </c>
      <c r="N67" s="1">
        <v>-3.8651054103805902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CD40-9810-4446-9257-8E41B8E43FBA}">
  <dimension ref="A1:N23"/>
  <sheetViews>
    <sheetView workbookViewId="0">
      <selection activeCell="O11" sqref="O11"/>
    </sheetView>
  </sheetViews>
  <sheetFormatPr baseColWidth="10" defaultRowHeight="16" x14ac:dyDescent="0.2"/>
  <cols>
    <col min="1" max="1" width="35.164062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2" width="14.5" bestFit="1" customWidth="1"/>
    <col min="14" max="14" width="12.5" bestFit="1" customWidth="1"/>
  </cols>
  <sheetData>
    <row r="1" spans="1:14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155</v>
      </c>
      <c r="B2" s="1">
        <v>-2.72</v>
      </c>
      <c r="C2" s="1">
        <v>-3.3361194378089598</v>
      </c>
      <c r="D2" s="1">
        <v>-3.0667687754136002</v>
      </c>
      <c r="E2" s="1">
        <v>-2.8761520782276202</v>
      </c>
      <c r="F2" s="1">
        <v>-2.8400674896239</v>
      </c>
      <c r="G2" s="1">
        <v>-2.7390706540545602</v>
      </c>
      <c r="H2" s="1">
        <v>-2.6450041344316699</v>
      </c>
      <c r="I2" s="1">
        <v>-2.55707708192605</v>
      </c>
      <c r="J2" s="1">
        <v>-2.4746149704990401</v>
      </c>
      <c r="K2" s="1">
        <v>-2.32391066953251</v>
      </c>
      <c r="L2" s="1">
        <v>-2.0678869529807899</v>
      </c>
      <c r="M2" s="1">
        <v>-3.66471370363405</v>
      </c>
      <c r="N2" s="1">
        <v>-2.69001127873018</v>
      </c>
    </row>
    <row r="3" spans="1:14" x14ac:dyDescent="0.2">
      <c r="A3" t="s">
        <v>147</v>
      </c>
      <c r="B3" s="1">
        <v>-5.63</v>
      </c>
      <c r="C3" s="1">
        <v>-6.57951238748685</v>
      </c>
      <c r="D3" s="1">
        <v>-6.1937599357886102</v>
      </c>
      <c r="E3" s="1">
        <v>-5.9214807534472103</v>
      </c>
      <c r="F3" s="1">
        <v>-5.8699846787773096</v>
      </c>
      <c r="G3" s="1">
        <v>-5.7259413890358699</v>
      </c>
      <c r="H3" s="1">
        <v>-5.5918908819011497</v>
      </c>
      <c r="I3" s="1">
        <v>-5.4667618241093203</v>
      </c>
      <c r="J3" s="1">
        <v>-5.3494284501971299</v>
      </c>
      <c r="K3" s="1">
        <v>-5.1354154579040703</v>
      </c>
      <c r="L3" s="1">
        <v>-4.7721899249519204</v>
      </c>
      <c r="M3" s="1">
        <v>-7.05154853854087</v>
      </c>
      <c r="N3" s="1">
        <v>-5.8360225814425997</v>
      </c>
    </row>
    <row r="4" spans="1:14" x14ac:dyDescent="0.2">
      <c r="A4" t="s">
        <v>145</v>
      </c>
      <c r="B4" s="1">
        <v>-7.1</v>
      </c>
      <c r="C4" s="1">
        <v>-7.3519298892149596</v>
      </c>
      <c r="D4" s="1">
        <v>-7.0798040854524196</v>
      </c>
      <c r="E4" s="1">
        <v>-6.8847573589433999</v>
      </c>
      <c r="F4" s="1">
        <v>-6.8478806665404601</v>
      </c>
      <c r="G4" s="1">
        <v>-6.7444661530558498</v>
      </c>
      <c r="H4" s="1">
        <v>-6.6478641388230697</v>
      </c>
      <c r="I4" s="1">
        <v>-6.5573005037499099</v>
      </c>
      <c r="J4" s="1">
        <v>-6.4721235613574404</v>
      </c>
      <c r="K4" s="1">
        <v>-6.3158549916228797</v>
      </c>
      <c r="L4" s="1">
        <v>-6.0483916947953498</v>
      </c>
      <c r="M4" s="1">
        <v>-7.6830419933201997</v>
      </c>
      <c r="N4" s="1">
        <v>-7.0362994445229496</v>
      </c>
    </row>
    <row r="5" spans="1:14" x14ac:dyDescent="0.2">
      <c r="A5" t="s">
        <v>159</v>
      </c>
      <c r="B5" s="1">
        <v>-3.13</v>
      </c>
      <c r="C5" s="1">
        <v>-3.0951299154747902</v>
      </c>
      <c r="D5" s="1">
        <v>-3.0329230862182799</v>
      </c>
      <c r="E5" s="1">
        <v>-2.9864779314487802</v>
      </c>
      <c r="F5" s="1">
        <v>-2.9774662614298699</v>
      </c>
      <c r="G5" s="1">
        <v>-2.9518690870889301</v>
      </c>
      <c r="H5" s="1">
        <v>-2.9275407994261302</v>
      </c>
      <c r="I5" s="1">
        <v>-2.9043739341619101</v>
      </c>
      <c r="J5" s="1">
        <v>-2.8822786676873902</v>
      </c>
      <c r="K5" s="1">
        <v>-2.84098289495362</v>
      </c>
      <c r="L5" s="1">
        <v>-2.7681483850061399</v>
      </c>
      <c r="M5" s="1">
        <v>-3.1655420481911301</v>
      </c>
      <c r="N5" s="1">
        <v>-3.08028536531579</v>
      </c>
    </row>
    <row r="6" spans="1:14" x14ac:dyDescent="0.2">
      <c r="A6" t="s">
        <v>141</v>
      </c>
      <c r="B6" s="1">
        <v>-4.99</v>
      </c>
      <c r="C6" s="1">
        <v>-4.8429654516321898</v>
      </c>
      <c r="D6" s="1">
        <v>-4.8140424455709301</v>
      </c>
      <c r="E6" s="1">
        <v>-4.7915270233482703</v>
      </c>
      <c r="F6" s="1">
        <v>-4.78709922254858</v>
      </c>
      <c r="G6" s="1">
        <v>-4.7743839864146196</v>
      </c>
      <c r="H6" s="1">
        <v>-4.7621082509304999</v>
      </c>
      <c r="I6" s="1">
        <v>-4.7502423915101604</v>
      </c>
      <c r="J6" s="1">
        <v>-4.7387640102749797</v>
      </c>
      <c r="K6" s="1">
        <v>-4.7168831015627797</v>
      </c>
      <c r="L6" s="1">
        <v>-4.67690249065984</v>
      </c>
      <c r="M6" s="1">
        <v>-4.8744484493755804</v>
      </c>
      <c r="N6" s="1">
        <v>-5.0783398009190099</v>
      </c>
    </row>
    <row r="7" spans="1:14" x14ac:dyDescent="0.2">
      <c r="A7" t="s">
        <v>158</v>
      </c>
      <c r="B7" s="1">
        <v>-1.45</v>
      </c>
      <c r="C7" s="1">
        <v>-1.67553546143612</v>
      </c>
      <c r="D7" s="1">
        <v>-1.5383671507444501</v>
      </c>
      <c r="E7" s="1">
        <v>-1.44000745961757</v>
      </c>
      <c r="F7" s="1">
        <v>-1.42101721908287</v>
      </c>
      <c r="G7" s="1">
        <v>-1.3674801404208099</v>
      </c>
      <c r="H7" s="1">
        <v>-1.31711777556648</v>
      </c>
      <c r="I7" s="1">
        <v>-1.2696124785627101</v>
      </c>
      <c r="J7" s="1">
        <v>-1.2246905167078701</v>
      </c>
      <c r="K7" s="1">
        <v>-1.14169109549353</v>
      </c>
      <c r="L7" s="1">
        <v>-0.99818065773920395</v>
      </c>
      <c r="M7" s="1">
        <v>-1.8359340397622099</v>
      </c>
      <c r="N7" s="1">
        <v>-1.3280866830683</v>
      </c>
    </row>
    <row r="8" spans="1:14" x14ac:dyDescent="0.2">
      <c r="A8" t="s">
        <v>149</v>
      </c>
      <c r="B8" s="1">
        <v>-18.75</v>
      </c>
      <c r="C8" s="1">
        <v>-18.427900375530399</v>
      </c>
      <c r="D8" s="1">
        <v>-18.470729376864</v>
      </c>
      <c r="E8" s="1">
        <v>-18.487542189220601</v>
      </c>
      <c r="F8" s="1">
        <v>-18.4899946762628</v>
      </c>
      <c r="G8" s="1">
        <v>-18.495064155972901</v>
      </c>
      <c r="H8" s="1">
        <v>-18.497374523853701</v>
      </c>
      <c r="I8" s="1">
        <v>-18.4973954071219</v>
      </c>
      <c r="J8" s="1">
        <v>-18.495515343979498</v>
      </c>
      <c r="K8" s="1">
        <v>-18.487212687545298</v>
      </c>
      <c r="L8" s="1">
        <v>-18.458450945395001</v>
      </c>
      <c r="M8" s="1">
        <v>-18.355321354344099</v>
      </c>
      <c r="N8" s="1">
        <v>-19.970973352478701</v>
      </c>
    </row>
    <row r="9" spans="1:14" x14ac:dyDescent="0.2">
      <c r="A9" t="s">
        <v>150</v>
      </c>
      <c r="B9" s="1">
        <v>-16.059999999999999</v>
      </c>
      <c r="C9" s="1">
        <v>-15.6064718923071</v>
      </c>
      <c r="D9" s="1">
        <v>-15.5769136152429</v>
      </c>
      <c r="E9" s="1">
        <v>-15.5432618915898</v>
      </c>
      <c r="F9" s="1">
        <v>-15.536449021372199</v>
      </c>
      <c r="G9" s="1">
        <v>-15.515913303384901</v>
      </c>
      <c r="H9" s="1">
        <v>-15.494830466571001</v>
      </c>
      <c r="I9" s="1">
        <v>-15.473400037953899</v>
      </c>
      <c r="J9" s="1">
        <v>-15.4517816694469</v>
      </c>
      <c r="K9" s="1">
        <v>-15.408434942045799</v>
      </c>
      <c r="L9" s="1">
        <v>-15.323297804726</v>
      </c>
      <c r="M9" s="1">
        <v>-15.625878723171899</v>
      </c>
      <c r="N9" s="1">
        <v>-16.431860128471499</v>
      </c>
    </row>
    <row r="10" spans="1:14" x14ac:dyDescent="0.2">
      <c r="A10" t="s">
        <v>143</v>
      </c>
      <c r="B10" s="1">
        <v>-20.64</v>
      </c>
      <c r="C10" s="1">
        <v>-20.164914981311501</v>
      </c>
      <c r="D10" s="1">
        <v>-20.097211505316999</v>
      </c>
      <c r="E10" s="1">
        <v>-20.0389960681654</v>
      </c>
      <c r="F10" s="1">
        <v>-20.027727867974701</v>
      </c>
      <c r="G10" s="1">
        <v>-19.9950694023821</v>
      </c>
      <c r="H10" s="1">
        <v>-19.963156046253001</v>
      </c>
      <c r="I10" s="1">
        <v>-19.931996856181399</v>
      </c>
      <c r="J10" s="1">
        <v>-19.9015960437346</v>
      </c>
      <c r="K10" s="1">
        <v>-19.8430232383873</v>
      </c>
      <c r="L10" s="1">
        <v>-19.734357602018498</v>
      </c>
      <c r="M10" s="1">
        <v>-20.2358256337886</v>
      </c>
      <c r="N10" s="1">
        <v>-21.048022838832701</v>
      </c>
    </row>
    <row r="11" spans="1:14" x14ac:dyDescent="0.2">
      <c r="A11" t="s">
        <v>162</v>
      </c>
      <c r="B11" s="1">
        <v>-16.93</v>
      </c>
      <c r="C11" s="1">
        <v>-16.940752738314099</v>
      </c>
      <c r="D11" s="1">
        <v>-16.6927363196755</v>
      </c>
      <c r="E11" s="1">
        <v>-16.508420706086898</v>
      </c>
      <c r="F11" s="1">
        <v>-16.472978186817301</v>
      </c>
      <c r="G11" s="1">
        <v>-16.3726475217107</v>
      </c>
      <c r="H11" s="1">
        <v>-16.277726129899801</v>
      </c>
      <c r="I11" s="1">
        <v>-16.187741406168701</v>
      </c>
      <c r="J11" s="1">
        <v>-16.102264802729898</v>
      </c>
      <c r="K11" s="1">
        <v>-15.943355255714099</v>
      </c>
      <c r="L11" s="1">
        <v>-15.665616871509</v>
      </c>
      <c r="M11" s="1">
        <v>-17.226134481648099</v>
      </c>
      <c r="N11" s="1">
        <v>-17.226118677079601</v>
      </c>
    </row>
    <row r="12" spans="1:14" x14ac:dyDescent="0.2">
      <c r="A12" t="s">
        <v>160</v>
      </c>
      <c r="B12" s="1">
        <v>-16.66</v>
      </c>
      <c r="C12" s="1">
        <v>-16.173473241306699</v>
      </c>
      <c r="D12" s="1">
        <v>-15.9726726794727</v>
      </c>
      <c r="E12" s="1">
        <v>-15.817242937389199</v>
      </c>
      <c r="F12" s="1">
        <v>-15.787284648258799</v>
      </c>
      <c r="G12" s="1">
        <v>-15.7019428017734</v>
      </c>
      <c r="H12" s="1">
        <v>-15.6205189019317</v>
      </c>
      <c r="I12" s="1">
        <v>-15.542751184408599</v>
      </c>
      <c r="J12" s="1">
        <v>-15.468385320103399</v>
      </c>
      <c r="K12" s="1">
        <v>-15.328958029960701</v>
      </c>
      <c r="L12" s="1">
        <v>-15.081970006011799</v>
      </c>
      <c r="M12" s="1">
        <v>-16.396811143706401</v>
      </c>
      <c r="N12" s="1">
        <v>-16.705423404037798</v>
      </c>
    </row>
    <row r="13" spans="1:14" x14ac:dyDescent="0.2">
      <c r="A13" t="s">
        <v>146</v>
      </c>
      <c r="B13" s="1">
        <v>-0.53</v>
      </c>
      <c r="C13" s="1">
        <v>-0.46432389013456199</v>
      </c>
      <c r="D13" s="1">
        <v>-0.433229036852257</v>
      </c>
      <c r="E13" s="1">
        <v>-0.40980471359604798</v>
      </c>
      <c r="F13" s="1">
        <v>-0.40524007107776799</v>
      </c>
      <c r="G13" s="1">
        <v>-0.39224224699948901</v>
      </c>
      <c r="H13" s="1">
        <v>-0.37984356829677601</v>
      </c>
      <c r="I13" s="1">
        <v>-0.36800212978031699</v>
      </c>
      <c r="J13" s="1">
        <v>-0.35667457727385998</v>
      </c>
      <c r="K13" s="1">
        <v>-0.33542438602221097</v>
      </c>
      <c r="L13" s="1">
        <v>-0.29772530377794698</v>
      </c>
      <c r="M13" s="1">
        <v>-0.49909655526917601</v>
      </c>
      <c r="N13" s="1">
        <v>-0.36423751624105299</v>
      </c>
    </row>
    <row r="14" spans="1:14" x14ac:dyDescent="0.2">
      <c r="A14" t="s">
        <v>152</v>
      </c>
      <c r="B14" s="1">
        <v>-1.47</v>
      </c>
      <c r="C14" s="1">
        <v>-1.5093652648587299</v>
      </c>
      <c r="D14" s="1">
        <v>-1.40940971837456</v>
      </c>
      <c r="E14" s="1">
        <v>-1.33614273781931</v>
      </c>
      <c r="F14" s="1">
        <v>-1.3220317966855499</v>
      </c>
      <c r="G14" s="1">
        <v>-1.2821392287112201</v>
      </c>
      <c r="H14" s="1">
        <v>-1.24446689099874</v>
      </c>
      <c r="I14" s="1">
        <v>-1.2088013388074701</v>
      </c>
      <c r="J14" s="1">
        <v>-1.1749657717698001</v>
      </c>
      <c r="K14" s="1">
        <v>-1.1121616796552301</v>
      </c>
      <c r="L14" s="1">
        <v>-1.00266509981718</v>
      </c>
      <c r="M14" s="1">
        <v>-1.6252886889710201</v>
      </c>
      <c r="N14" s="1">
        <v>-1.2726265250321001</v>
      </c>
    </row>
    <row r="15" spans="1:14" x14ac:dyDescent="0.2">
      <c r="A15" t="s">
        <v>156</v>
      </c>
      <c r="B15" s="1">
        <v>-2.65</v>
      </c>
      <c r="C15" s="1">
        <v>-4.1965684209751197</v>
      </c>
      <c r="D15" s="1">
        <v>-3.5897929441679199</v>
      </c>
      <c r="E15" s="1">
        <v>-3.1677486491439302</v>
      </c>
      <c r="F15" s="1">
        <v>-3.0885073466563799</v>
      </c>
      <c r="G15" s="1">
        <v>-2.8677788888591902</v>
      </c>
      <c r="H15" s="1">
        <v>-2.6635811229357498</v>
      </c>
      <c r="I15" s="1">
        <v>-2.4738812977140499</v>
      </c>
      <c r="J15" s="1">
        <v>-2.2969761468255898</v>
      </c>
      <c r="K15" s="1">
        <v>-1.9760744934684</v>
      </c>
      <c r="L15" s="1">
        <v>-1.4377934489044599</v>
      </c>
      <c r="M15" s="1">
        <v>-4.9548360883234599</v>
      </c>
      <c r="N15" s="1">
        <v>-2.5507252731473198</v>
      </c>
    </row>
    <row r="16" spans="1:14" x14ac:dyDescent="0.2">
      <c r="A16" t="s">
        <v>144</v>
      </c>
      <c r="B16" s="1">
        <v>-4.25</v>
      </c>
      <c r="C16" s="1">
        <v>-6.0490735675791898</v>
      </c>
      <c r="D16" s="1">
        <v>-5.3983058285031502</v>
      </c>
      <c r="E16" s="1">
        <v>-4.9484668074494396</v>
      </c>
      <c r="F16" s="1">
        <v>-4.8640589721888903</v>
      </c>
      <c r="G16" s="1">
        <v>-4.6291561709278799</v>
      </c>
      <c r="H16" s="1">
        <v>-4.4121245462170604</v>
      </c>
      <c r="I16" s="1">
        <v>-4.2107157821189896</v>
      </c>
      <c r="J16" s="1">
        <v>-4.0230588245376397</v>
      </c>
      <c r="K16" s="1">
        <v>-3.6830316112511698</v>
      </c>
      <c r="L16" s="1">
        <v>-3.1135809681544599</v>
      </c>
      <c r="M16" s="1">
        <v>-6.8674204579926599</v>
      </c>
      <c r="N16" s="1">
        <v>-4.6264701828362096</v>
      </c>
    </row>
    <row r="17" spans="1:14" x14ac:dyDescent="0.2">
      <c r="A17" t="s">
        <v>142</v>
      </c>
      <c r="B17" s="1">
        <v>-9.8000000000000007</v>
      </c>
      <c r="C17" s="1">
        <v>-10.4637008916688</v>
      </c>
      <c r="D17" s="1">
        <v>-9.9372159613493398</v>
      </c>
      <c r="E17" s="1">
        <v>-9.5581800056018391</v>
      </c>
      <c r="F17" s="1">
        <v>-9.4857486264368909</v>
      </c>
      <c r="G17" s="1">
        <v>-9.2820138743023506</v>
      </c>
      <c r="H17" s="1">
        <v>-9.0910341956378193</v>
      </c>
      <c r="I17" s="1">
        <v>-8.9115366180231206</v>
      </c>
      <c r="J17" s="1">
        <v>-8.7422794469453997</v>
      </c>
      <c r="K17" s="1">
        <v>-8.4308573244561291</v>
      </c>
      <c r="L17" s="1">
        <v>-7.8961151408804104</v>
      </c>
      <c r="M17" s="1">
        <v>-11.0875218779564</v>
      </c>
      <c r="N17" s="1">
        <v>-9.7937462225659502</v>
      </c>
    </row>
    <row r="18" spans="1:14" x14ac:dyDescent="0.2">
      <c r="A18" t="s">
        <v>148</v>
      </c>
      <c r="B18" s="1">
        <v>-4.5199999999999996</v>
      </c>
      <c r="C18" s="1">
        <v>-6.9460067041339899</v>
      </c>
      <c r="D18" s="1">
        <v>-6.0465028734365802</v>
      </c>
      <c r="E18" s="1">
        <v>-5.4227438792026597</v>
      </c>
      <c r="F18" s="1">
        <v>-5.3056744557808599</v>
      </c>
      <c r="G18" s="1">
        <v>-4.9797392687435398</v>
      </c>
      <c r="H18" s="1">
        <v>-4.6784292702605796</v>
      </c>
      <c r="I18" s="1">
        <v>-4.3986939308863899</v>
      </c>
      <c r="J18" s="1">
        <v>-4.1379835897736701</v>
      </c>
      <c r="K18" s="1">
        <v>-3.6654550811461699</v>
      </c>
      <c r="L18" s="1">
        <v>-2.87387351004966</v>
      </c>
      <c r="M18" s="1">
        <v>-8.0731912721205301</v>
      </c>
      <c r="N18" s="1">
        <v>-4.56640846107992</v>
      </c>
    </row>
    <row r="19" spans="1:14" x14ac:dyDescent="0.2">
      <c r="A19" t="s">
        <v>161</v>
      </c>
      <c r="B19" s="1">
        <v>-11.73</v>
      </c>
      <c r="C19" s="1">
        <v>-13.690580769419499</v>
      </c>
      <c r="D19" s="1">
        <v>-12.752926735891499</v>
      </c>
      <c r="E19" s="1">
        <v>-12.0900325877602</v>
      </c>
      <c r="F19" s="1">
        <v>-11.9639861615877</v>
      </c>
      <c r="G19" s="1">
        <v>-11.610808575564</v>
      </c>
      <c r="H19" s="1">
        <v>-11.281516078096001</v>
      </c>
      <c r="I19" s="1">
        <v>-10.9734368424247</v>
      </c>
      <c r="J19" s="1">
        <v>-10.6842888550454</v>
      </c>
      <c r="K19" s="1">
        <v>-10.1552896266542</v>
      </c>
      <c r="L19" s="1">
        <v>-9.2554945014726506</v>
      </c>
      <c r="M19" s="1">
        <v>-14.8244030622359</v>
      </c>
      <c r="N19" s="1">
        <v>-12.0849706411877</v>
      </c>
    </row>
    <row r="20" spans="1:14" x14ac:dyDescent="0.2">
      <c r="A20" t="s">
        <v>151</v>
      </c>
      <c r="B20" s="1">
        <v>-1.5</v>
      </c>
      <c r="C20" s="1">
        <v>-1.62255606145791</v>
      </c>
      <c r="D20" s="1">
        <v>-1.56768084368424</v>
      </c>
      <c r="E20" s="1">
        <v>-1.5281734546563699</v>
      </c>
      <c r="F20" s="1">
        <v>-1.5206189299775299</v>
      </c>
      <c r="G20" s="1">
        <v>-1.4993614445223</v>
      </c>
      <c r="H20" s="1">
        <v>-1.47941627570638</v>
      </c>
      <c r="I20" s="1">
        <v>-1.4606441552224401</v>
      </c>
      <c r="J20" s="1">
        <v>-1.4429286378345101</v>
      </c>
      <c r="K20" s="1">
        <v>-1.4102797326985801</v>
      </c>
      <c r="L20" s="1">
        <v>-1.354007151075</v>
      </c>
      <c r="M20" s="1">
        <v>-1.6876441147544601</v>
      </c>
      <c r="N20" s="1">
        <v>-1.5354319367122</v>
      </c>
    </row>
    <row r="21" spans="1:14" x14ac:dyDescent="0.2">
      <c r="A21" t="s">
        <v>153</v>
      </c>
      <c r="B21" s="1">
        <v>-3.27</v>
      </c>
      <c r="C21" s="1">
        <v>-3.4436740137975499</v>
      </c>
      <c r="D21" s="1">
        <v>-3.3295501153925802</v>
      </c>
      <c r="E21" s="1">
        <v>-3.2476213481377498</v>
      </c>
      <c r="F21" s="1">
        <v>-3.2318080687900599</v>
      </c>
      <c r="G21" s="1">
        <v>-3.18722236118627</v>
      </c>
      <c r="H21" s="1">
        <v>-3.1452726633111001</v>
      </c>
      <c r="I21" s="1">
        <v>-3.1056966653237801</v>
      </c>
      <c r="J21" s="1">
        <v>-3.0682674199004398</v>
      </c>
      <c r="K21" s="1">
        <v>-2.9990891199424898</v>
      </c>
      <c r="L21" s="1">
        <v>-2.8793298465505299</v>
      </c>
      <c r="M21" s="1">
        <v>-3.5771285816105101</v>
      </c>
      <c r="N21" s="1">
        <v>-3.4167917587672498</v>
      </c>
    </row>
    <row r="22" spans="1:14" x14ac:dyDescent="0.2">
      <c r="A22" t="s">
        <v>157</v>
      </c>
      <c r="B22" s="1">
        <v>-2.31</v>
      </c>
      <c r="C22" s="1">
        <v>-2.5360305486291699</v>
      </c>
      <c r="D22" s="1">
        <v>-2.4042357813709399</v>
      </c>
      <c r="E22" s="1">
        <v>-2.3094877843726902</v>
      </c>
      <c r="F22" s="1">
        <v>-2.2912858416042399</v>
      </c>
      <c r="G22" s="1">
        <v>-2.2400238032401498</v>
      </c>
      <c r="H22" s="1">
        <v>-2.1918743761696202</v>
      </c>
      <c r="I22" s="1">
        <v>-2.1465207153470098</v>
      </c>
      <c r="J22" s="1">
        <v>-2.1036931008814199</v>
      </c>
      <c r="K22" s="1">
        <v>-2.0247067673660601</v>
      </c>
      <c r="L22" s="1">
        <v>-1.88840878623459</v>
      </c>
      <c r="M22" s="1">
        <v>-2.6911382055035702</v>
      </c>
      <c r="N22" s="1">
        <v>-2.32492863294563</v>
      </c>
    </row>
    <row r="23" spans="1:14" x14ac:dyDescent="0.2">
      <c r="A23" t="s">
        <v>154</v>
      </c>
      <c r="B23" s="1">
        <v>-4.54</v>
      </c>
      <c r="C23" s="1">
        <v>-5.0829637339952596</v>
      </c>
      <c r="D23" s="1">
        <v>-4.9610286038576197</v>
      </c>
      <c r="E23" s="1">
        <v>-4.8720833169243001</v>
      </c>
      <c r="F23" s="1">
        <v>-4.85487133726902</v>
      </c>
      <c r="G23" s="1">
        <v>-4.80618831611487</v>
      </c>
      <c r="H23" s="1">
        <v>-4.7601782488758699</v>
      </c>
      <c r="I23" s="1">
        <v>-4.7165899110333704</v>
      </c>
      <c r="J23" s="1">
        <v>-4.6752058187429002</v>
      </c>
      <c r="K23" s="1">
        <v>-4.5983143138913798</v>
      </c>
      <c r="L23" s="1">
        <v>-4.4639578370540303</v>
      </c>
      <c r="M23" s="1">
        <v>-5.2236225678502599</v>
      </c>
      <c r="N23" s="1">
        <v>-5.0960485762805501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1115-E9E3-2D42-9148-1AB6FBB61FA2}">
  <dimension ref="A1:N44"/>
  <sheetViews>
    <sheetView topLeftCell="E1" workbookViewId="0">
      <selection activeCell="K23" sqref="K23"/>
    </sheetView>
  </sheetViews>
  <sheetFormatPr baseColWidth="10" defaultRowHeight="16" x14ac:dyDescent="0.2"/>
  <cols>
    <col min="1" max="1" width="23.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4" max="14" width="12.5" bestFit="1" customWidth="1"/>
  </cols>
  <sheetData>
    <row r="1" spans="1:14" x14ac:dyDescent="0.2">
      <c r="A1" s="13" t="s">
        <v>183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">
      <c r="A2" t="s">
        <v>182</v>
      </c>
      <c r="B2" t="s">
        <v>40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1132</v>
      </c>
      <c r="L2" t="s">
        <v>1133</v>
      </c>
      <c r="M2" t="s">
        <v>42</v>
      </c>
      <c r="N2" t="s">
        <v>43</v>
      </c>
    </row>
    <row r="3" spans="1:14" x14ac:dyDescent="0.2">
      <c r="A3" t="s">
        <v>163</v>
      </c>
      <c r="B3" s="1">
        <v>5.7</v>
      </c>
      <c r="C3" s="1">
        <v>9.3958862364793347</v>
      </c>
      <c r="D3" s="1">
        <v>9.4117285284444048</v>
      </c>
      <c r="E3" s="1">
        <v>9.4250955236809766</v>
      </c>
      <c r="F3" s="1">
        <v>9.4288930785568272</v>
      </c>
      <c r="G3" s="1">
        <v>9.440865106105905</v>
      </c>
      <c r="H3" s="1">
        <v>9.4538914223972323</v>
      </c>
      <c r="I3" s="1">
        <v>9.4678112924937654</v>
      </c>
      <c r="J3" s="1">
        <v>9.4824867831547195</v>
      </c>
      <c r="K3" s="1">
        <v>9.5136494788884587</v>
      </c>
      <c r="L3" s="1">
        <v>9.5808219193128306</v>
      </c>
      <c r="M3" s="1">
        <v>9.3926347422860008</v>
      </c>
      <c r="N3" s="1">
        <v>10.626418784705004</v>
      </c>
    </row>
    <row r="4" spans="1:14" x14ac:dyDescent="0.2">
      <c r="A4" t="s">
        <v>164</v>
      </c>
      <c r="B4" s="1">
        <v>5.0999999999999996</v>
      </c>
      <c r="C4" s="1">
        <v>8.5360412550402831</v>
      </c>
      <c r="D4" s="1">
        <v>9.0248787933509593</v>
      </c>
      <c r="E4" s="1">
        <v>9.3996587460590995</v>
      </c>
      <c r="F4" s="1">
        <v>9.4730584025742282</v>
      </c>
      <c r="G4" s="1">
        <v>9.6823347872314898</v>
      </c>
      <c r="H4" s="1">
        <v>9.8823445281991269</v>
      </c>
      <c r="I4" s="1">
        <v>10.073782101803424</v>
      </c>
      <c r="J4" s="1">
        <v>10.257270444988846</v>
      </c>
      <c r="K4" s="1">
        <v>10.602593153455969</v>
      </c>
      <c r="L4" s="1">
        <v>11.219174668786636</v>
      </c>
      <c r="M4" s="1">
        <v>7.9819024491217254</v>
      </c>
      <c r="N4" s="1">
        <v>10.2865860062153</v>
      </c>
    </row>
    <row r="5" spans="1:14" x14ac:dyDescent="0.2">
      <c r="A5" t="s">
        <v>165</v>
      </c>
      <c r="B5" s="1">
        <v>12.1</v>
      </c>
      <c r="C5" s="1">
        <v>12.073970289512769</v>
      </c>
      <c r="D5" s="1">
        <v>12.516726967163589</v>
      </c>
      <c r="E5" s="1">
        <v>12.848094979751965</v>
      </c>
      <c r="F5" s="1">
        <v>12.913044892873936</v>
      </c>
      <c r="G5" s="1">
        <v>13.098098083902991</v>
      </c>
      <c r="H5" s="1">
        <v>13.274751413749147</v>
      </c>
      <c r="I5" s="1">
        <v>13.443615148833389</v>
      </c>
      <c r="J5" s="1">
        <v>13.605236656003349</v>
      </c>
      <c r="K5" s="1">
        <v>13.908692949549618</v>
      </c>
      <c r="L5" s="1">
        <v>14.398747289032707</v>
      </c>
      <c r="M5" s="1">
        <v>11.581883451832237</v>
      </c>
      <c r="N5" s="1">
        <v>14.34425004918033</v>
      </c>
    </row>
    <row r="6" spans="1:14" x14ac:dyDescent="0.2">
      <c r="A6" t="s">
        <v>166</v>
      </c>
      <c r="B6" s="1">
        <v>6.7</v>
      </c>
      <c r="C6" s="1">
        <v>8.0721033170711429</v>
      </c>
      <c r="D6" s="1">
        <v>8.9928888063430428</v>
      </c>
      <c r="E6" s="1">
        <v>9.6717531426395968</v>
      </c>
      <c r="F6" s="1">
        <v>9.803173475002815</v>
      </c>
      <c r="G6" s="1">
        <v>10.175413998327059</v>
      </c>
      <c r="H6" s="1">
        <v>10.527823027848804</v>
      </c>
      <c r="I6" s="1">
        <v>10.862109885680725</v>
      </c>
      <c r="J6" s="1">
        <v>11.179765178899341</v>
      </c>
      <c r="K6" s="1">
        <v>11.795978593990698</v>
      </c>
      <c r="L6" s="1">
        <v>12.866846662385237</v>
      </c>
      <c r="M6" s="1">
        <v>7.020375467906744</v>
      </c>
      <c r="N6" s="1">
        <v>10.929411149510093</v>
      </c>
    </row>
    <row r="7" spans="1:14" x14ac:dyDescent="0.2">
      <c r="A7" t="s">
        <v>167</v>
      </c>
      <c r="B7" s="1">
        <v>9.6</v>
      </c>
      <c r="C7" s="1">
        <v>12.39898788993524</v>
      </c>
      <c r="D7" s="1">
        <v>12.544504587073082</v>
      </c>
      <c r="E7" s="1">
        <v>12.658217463543448</v>
      </c>
      <c r="F7" s="1">
        <v>12.680777534783022</v>
      </c>
      <c r="G7" s="1">
        <v>12.74577078715539</v>
      </c>
      <c r="H7" s="1">
        <v>12.808820207166651</v>
      </c>
      <c r="I7" s="1">
        <v>12.870028350180105</v>
      </c>
      <c r="J7" s="1">
        <v>12.92949115129441</v>
      </c>
      <c r="K7" s="1">
        <v>13.043526349704347</v>
      </c>
      <c r="L7" s="1">
        <v>13.254134904162505</v>
      </c>
      <c r="M7" s="1">
        <v>12.243022067433039</v>
      </c>
      <c r="N7" s="1">
        <v>14.223902196022959</v>
      </c>
    </row>
    <row r="8" spans="1:14" x14ac:dyDescent="0.2">
      <c r="A8" t="s">
        <v>168</v>
      </c>
      <c r="B8" s="1">
        <v>3.2</v>
      </c>
      <c r="C8" s="1">
        <v>13.986749274721307</v>
      </c>
      <c r="D8" s="1">
        <v>14.768161226103629</v>
      </c>
      <c r="E8" s="1">
        <v>15.33638269744846</v>
      </c>
      <c r="F8" s="1">
        <v>15.446703026614816</v>
      </c>
      <c r="G8" s="1">
        <v>15.7581742494732</v>
      </c>
      <c r="H8" s="1">
        <v>16.049817756262549</v>
      </c>
      <c r="I8" s="1">
        <v>16.323704564415237</v>
      </c>
      <c r="J8" s="1">
        <v>16.586248327897877</v>
      </c>
      <c r="K8" s="1">
        <v>17.076599864041928</v>
      </c>
      <c r="L8" s="1">
        <v>17.932677111989751</v>
      </c>
      <c r="M8" s="1">
        <v>13.094357431831851</v>
      </c>
      <c r="N8" s="1">
        <v>16.432498370437692</v>
      </c>
    </row>
    <row r="9" spans="1:14" x14ac:dyDescent="0.2">
      <c r="A9" t="s">
        <v>169</v>
      </c>
      <c r="B9" s="1">
        <v>1.7</v>
      </c>
      <c r="C9" s="1">
        <v>1.6944098603166835</v>
      </c>
      <c r="D9" s="1">
        <v>2.2979413371034125</v>
      </c>
      <c r="E9" s="1">
        <v>2.7365253521219155</v>
      </c>
      <c r="F9" s="1">
        <v>2.8214197895692026</v>
      </c>
      <c r="G9" s="1">
        <v>3.0613037468013489</v>
      </c>
      <c r="H9" s="1">
        <v>3.2876352912958318</v>
      </c>
      <c r="I9" s="1">
        <v>3.5016499131585741</v>
      </c>
      <c r="J9" s="1">
        <v>3.7044282577457786</v>
      </c>
      <c r="K9" s="1">
        <v>4.0799837050011867</v>
      </c>
      <c r="L9" s="1">
        <v>4.7316373889821772</v>
      </c>
      <c r="M9" s="1">
        <v>0.9997659044029622</v>
      </c>
      <c r="N9" s="1">
        <v>4.1904617294949107</v>
      </c>
    </row>
    <row r="10" spans="1:14" x14ac:dyDescent="0.2">
      <c r="A10" t="s">
        <v>170</v>
      </c>
      <c r="B10" s="1">
        <v>3.4</v>
      </c>
      <c r="C10" s="1">
        <v>6.4078960389839228</v>
      </c>
      <c r="D10" s="1">
        <v>7.2472862984053243</v>
      </c>
      <c r="E10" s="1">
        <v>7.8654035941929603</v>
      </c>
      <c r="F10" s="1">
        <v>7.9852893635408773</v>
      </c>
      <c r="G10" s="1">
        <v>8.3249754778614697</v>
      </c>
      <c r="H10" s="1">
        <v>8.6466972081642233</v>
      </c>
      <c r="I10" s="1">
        <v>8.9687604018888916</v>
      </c>
      <c r="J10" s="1">
        <v>9.2579729086688598</v>
      </c>
      <c r="K10" s="1">
        <v>9.7968458644013623</v>
      </c>
      <c r="L10" s="1">
        <v>10.741495568101039</v>
      </c>
      <c r="M10" s="1">
        <v>5.4507052118887245</v>
      </c>
      <c r="N10" s="1">
        <v>8.8973839452291053</v>
      </c>
    </row>
    <row r="11" spans="1:14" x14ac:dyDescent="0.2">
      <c r="A11" t="s">
        <v>171</v>
      </c>
      <c r="B11" s="1">
        <v>1.8</v>
      </c>
      <c r="C11" s="1">
        <v>5.504688076617529</v>
      </c>
      <c r="D11" s="1">
        <v>5.7370933836054707</v>
      </c>
      <c r="E11" s="1">
        <v>5.915484342414711</v>
      </c>
      <c r="F11" s="1">
        <v>5.9506899783094935</v>
      </c>
      <c r="G11" s="1">
        <v>6.0516318293561611</v>
      </c>
      <c r="H11" s="1">
        <v>6.1488748958056378</v>
      </c>
      <c r="I11" s="1">
        <v>6.2426414227660887</v>
      </c>
      <c r="J11" s="1">
        <v>6.3331364443820624</v>
      </c>
      <c r="K11" s="1">
        <v>6.5050484462812603</v>
      </c>
      <c r="L11" s="1">
        <v>6.8169592627042608</v>
      </c>
      <c r="M11" s="1">
        <v>5.2519002773965315</v>
      </c>
      <c r="N11" s="1">
        <v>6.1044291353536915</v>
      </c>
    </row>
    <row r="12" spans="1:14" x14ac:dyDescent="0.2">
      <c r="A12" t="s">
        <v>172</v>
      </c>
      <c r="B12" s="1">
        <v>13.7</v>
      </c>
      <c r="C12" s="1">
        <v>13.49392445953692</v>
      </c>
      <c r="D12" s="1">
        <v>14.567183755470285</v>
      </c>
      <c r="E12" s="1">
        <v>15.360167941294474</v>
      </c>
      <c r="F12" s="1">
        <v>15.514042118889142</v>
      </c>
      <c r="G12" s="1">
        <v>15.950357305975421</v>
      </c>
      <c r="H12" s="1">
        <v>16.364085551831483</v>
      </c>
      <c r="I12" s="1">
        <v>16.757166885159307</v>
      </c>
      <c r="J12" s="1">
        <v>17.131380749122272</v>
      </c>
      <c r="K12" s="1">
        <v>17.977459501920496</v>
      </c>
      <c r="L12" s="1">
        <v>19.181903343639497</v>
      </c>
      <c r="M12" s="1">
        <v>12.270863121867361</v>
      </c>
      <c r="N12" s="1">
        <v>16.982077413227181</v>
      </c>
    </row>
    <row r="13" spans="1:14" x14ac:dyDescent="0.2">
      <c r="A13" t="s">
        <v>173</v>
      </c>
      <c r="B13" s="1">
        <v>3.1</v>
      </c>
      <c r="C13" s="1">
        <v>5.8161960880624699</v>
      </c>
      <c r="D13" s="1">
        <v>5.9778803246876597</v>
      </c>
      <c r="E13" s="1">
        <v>6.0846502853917528</v>
      </c>
      <c r="F13" s="1">
        <v>6.1070784664623341</v>
      </c>
      <c r="G13" s="1">
        <v>6.1709926423897628</v>
      </c>
      <c r="H13" s="1">
        <v>6.232050800705502</v>
      </c>
      <c r="I13" s="1">
        <v>6.290476201699315</v>
      </c>
      <c r="J13" s="1">
        <v>6.3464619164311253</v>
      </c>
      <c r="K13" s="1">
        <v>6.451789829076394</v>
      </c>
      <c r="L13" s="1">
        <v>6.6397699636877556</v>
      </c>
      <c r="M13" s="1">
        <v>5.6457659159865798</v>
      </c>
      <c r="N13" s="1">
        <v>7.2952502368581236</v>
      </c>
    </row>
    <row r="14" spans="1:14" x14ac:dyDescent="0.2">
      <c r="A14" t="s">
        <v>174</v>
      </c>
      <c r="B14" s="1">
        <v>10.7</v>
      </c>
      <c r="C14" s="1">
        <v>16.688976462073501</v>
      </c>
      <c r="D14" s="1">
        <v>16.864507450630938</v>
      </c>
      <c r="E14" s="1">
        <v>16.993249101871395</v>
      </c>
      <c r="F14" s="1">
        <v>17.018208723582667</v>
      </c>
      <c r="G14" s="1">
        <v>17.088879109031645</v>
      </c>
      <c r="H14" s="1">
        <v>17.155753885543163</v>
      </c>
      <c r="I14" s="1">
        <v>17.219172624872325</v>
      </c>
      <c r="J14" s="1">
        <v>17.279433722572787</v>
      </c>
      <c r="K14" s="1">
        <v>17.391516568430099</v>
      </c>
      <c r="L14" s="1">
        <v>17.587697305803211</v>
      </c>
      <c r="M14" s="1">
        <v>16.488427034834562</v>
      </c>
      <c r="N14" s="1">
        <v>19.388502591019154</v>
      </c>
    </row>
    <row r="15" spans="1:14" x14ac:dyDescent="0.2">
      <c r="A15" t="s">
        <v>175</v>
      </c>
      <c r="B15" s="1">
        <v>3.5</v>
      </c>
      <c r="C15" s="1">
        <v>6.5966543075725586</v>
      </c>
      <c r="D15" s="1">
        <v>6.8213853970597125</v>
      </c>
      <c r="E15" s="1">
        <v>6.9683546531829377</v>
      </c>
      <c r="F15" s="1">
        <v>6.9990917403908695</v>
      </c>
      <c r="G15" s="1">
        <v>7.082189772323022</v>
      </c>
      <c r="H15" s="1">
        <v>7.1667045677866561</v>
      </c>
      <c r="I15" s="1">
        <v>7.2458952924090845</v>
      </c>
      <c r="J15" s="1">
        <v>7.3213765140908871</v>
      </c>
      <c r="K15" s="1">
        <v>7.462372550157153</v>
      </c>
      <c r="L15" s="1">
        <v>7.7110227495774595</v>
      </c>
      <c r="M15" s="1">
        <v>6.3542964679545735</v>
      </c>
      <c r="N15" s="1">
        <v>8.4318012317900521</v>
      </c>
    </row>
    <row r="16" spans="1:14" x14ac:dyDescent="0.2">
      <c r="A16" t="s">
        <v>176</v>
      </c>
      <c r="B16" s="1">
        <v>9.8000000000000007</v>
      </c>
      <c r="C16" s="1">
        <v>19.083085166931639</v>
      </c>
      <c r="D16" s="1">
        <v>19.757525786761612</v>
      </c>
      <c r="E16" s="1">
        <v>20.247221571029833</v>
      </c>
      <c r="F16" s="1">
        <v>20.342153930657691</v>
      </c>
      <c r="G16" s="1">
        <v>20.610504106555087</v>
      </c>
      <c r="H16" s="1">
        <v>20.86384418198892</v>
      </c>
      <c r="I16" s="1">
        <v>21.103544860622986</v>
      </c>
      <c r="J16" s="1">
        <v>21.330804861593617</v>
      </c>
      <c r="K16" s="1">
        <v>21.752106160526541</v>
      </c>
      <c r="L16" s="1">
        <v>22.484557998445318</v>
      </c>
      <c r="M16" s="1">
        <v>18.30784886053236</v>
      </c>
      <c r="N16" s="1">
        <v>21.605420846470775</v>
      </c>
    </row>
    <row r="17" spans="1:14" x14ac:dyDescent="0.2">
      <c r="A17" t="s">
        <v>177</v>
      </c>
      <c r="B17" s="1">
        <v>8</v>
      </c>
      <c r="C17" s="1">
        <v>8.7079006566585573</v>
      </c>
      <c r="D17" s="1">
        <v>9.5123192434031747</v>
      </c>
      <c r="E17" s="1">
        <v>10.09876442914512</v>
      </c>
      <c r="F17" s="1">
        <v>10.212558441876148</v>
      </c>
      <c r="G17" s="1">
        <v>10.534423620084423</v>
      </c>
      <c r="H17" s="1">
        <v>10.838261176703536</v>
      </c>
      <c r="I17" s="1">
        <v>11.125364191657564</v>
      </c>
      <c r="J17" s="1">
        <v>11.397039378589312</v>
      </c>
      <c r="K17" s="1">
        <v>11.899183341774274</v>
      </c>
      <c r="L17" s="1">
        <v>12.767694002591686</v>
      </c>
      <c r="M17" s="1">
        <v>7.7859414567960767</v>
      </c>
      <c r="N17" s="1">
        <v>12.158548444525014</v>
      </c>
    </row>
    <row r="18" spans="1:14" x14ac:dyDescent="0.2">
      <c r="A18" t="s">
        <v>178</v>
      </c>
      <c r="B18" s="1">
        <v>7.5</v>
      </c>
      <c r="C18" s="1">
        <v>8.8405346942610876</v>
      </c>
      <c r="D18" s="1">
        <v>9.7316107345744474</v>
      </c>
      <c r="E18" s="1">
        <v>10.378073946344863</v>
      </c>
      <c r="F18" s="1">
        <v>10.503089819796834</v>
      </c>
      <c r="G18" s="1">
        <v>10.856159566205593</v>
      </c>
      <c r="H18" s="1">
        <v>11.189133678959491</v>
      </c>
      <c r="I18" s="1">
        <v>11.503914698012295</v>
      </c>
      <c r="J18" s="1">
        <v>11.801751057147744</v>
      </c>
      <c r="K18" s="1">
        <v>12.352255329243055</v>
      </c>
      <c r="L18" s="1">
        <v>13.302644808647349</v>
      </c>
      <c r="M18" s="1">
        <v>7.8132098943957562</v>
      </c>
      <c r="N18" s="1">
        <v>12.47397175792136</v>
      </c>
    </row>
    <row r="19" spans="1:14" x14ac:dyDescent="0.2">
      <c r="A19" t="s">
        <v>179</v>
      </c>
      <c r="B19" s="1">
        <v>10.4</v>
      </c>
      <c r="C19" s="1">
        <v>9.156734122466462</v>
      </c>
      <c r="D19" s="1">
        <v>10.313838560941695</v>
      </c>
      <c r="E19" s="1">
        <v>11.155558074342949</v>
      </c>
      <c r="F19" s="1">
        <v>11.318248545892779</v>
      </c>
      <c r="G19" s="1">
        <v>11.777838474272558</v>
      </c>
      <c r="H19" s="1">
        <v>12.211292620937535</v>
      </c>
      <c r="I19" s="1">
        <v>12.620998619401387</v>
      </c>
      <c r="J19" s="1">
        <v>13.009049409336368</v>
      </c>
      <c r="K19" s="1">
        <v>13.727319550402656</v>
      </c>
      <c r="L19" s="1">
        <v>14.994009010949952</v>
      </c>
      <c r="M19" s="1">
        <v>7.8257305179955647</v>
      </c>
      <c r="N19" s="1">
        <v>13.324676537630078</v>
      </c>
    </row>
    <row r="20" spans="1:14" x14ac:dyDescent="0.2">
      <c r="A20" t="s">
        <v>180</v>
      </c>
      <c r="B20" s="1">
        <v>14.5</v>
      </c>
      <c r="C20" s="1">
        <v>11.403481539674477</v>
      </c>
      <c r="D20" s="1">
        <v>12.533931685123839</v>
      </c>
      <c r="E20" s="1">
        <v>13.360257227331195</v>
      </c>
      <c r="F20" s="1">
        <v>13.520247897847788</v>
      </c>
      <c r="G20" s="1">
        <v>13.972754420587394</v>
      </c>
      <c r="H20" s="1">
        <v>14.399763263101779</v>
      </c>
      <c r="I20" s="1">
        <v>14.803032254733237</v>
      </c>
      <c r="J20" s="1">
        <v>15.184486432025833</v>
      </c>
      <c r="K20" s="1">
        <v>15.890057781447057</v>
      </c>
      <c r="L20" s="1">
        <v>17.110469648868364</v>
      </c>
      <c r="M20" s="1">
        <v>10.103036069492758</v>
      </c>
      <c r="N20" s="1">
        <v>15.56457343902332</v>
      </c>
    </row>
    <row r="21" spans="1:14" x14ac:dyDescent="0.2">
      <c r="A21" t="s">
        <v>181</v>
      </c>
      <c r="B21" s="1">
        <v>38.4</v>
      </c>
      <c r="C21" s="1">
        <v>35.40719215314784</v>
      </c>
      <c r="D21" s="1">
        <v>37.029956789609216</v>
      </c>
      <c r="E21" s="1">
        <v>38.148412058782625</v>
      </c>
      <c r="F21" s="1">
        <v>38.359812469779285</v>
      </c>
      <c r="G21" s="1">
        <v>38.948669221142339</v>
      </c>
      <c r="H21" s="1">
        <v>39.493284692919637</v>
      </c>
      <c r="I21" s="1">
        <v>39.999039721633515</v>
      </c>
      <c r="J21" s="1">
        <v>40.470378664143198</v>
      </c>
      <c r="K21" s="1">
        <v>41.324344286846298</v>
      </c>
      <c r="L21" s="1">
        <v>42.752741767650733</v>
      </c>
      <c r="M21" s="1">
        <v>33.39788953008317</v>
      </c>
      <c r="N21" s="1">
        <v>42.647849074772772</v>
      </c>
    </row>
    <row r="24" spans="1:14" x14ac:dyDescent="0.2">
      <c r="A24" s="13" t="s">
        <v>184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A25" t="s">
        <v>182</v>
      </c>
      <c r="B25" t="s">
        <v>40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1132</v>
      </c>
      <c r="L25" t="s">
        <v>1133</v>
      </c>
      <c r="M25" t="s">
        <v>42</v>
      </c>
      <c r="N25" t="s">
        <v>43</v>
      </c>
    </row>
    <row r="26" spans="1:14" x14ac:dyDescent="0.2">
      <c r="A26" t="s">
        <v>163</v>
      </c>
      <c r="B26" s="1">
        <v>8.6999999999999993</v>
      </c>
      <c r="C26" s="1">
        <v>8.230758272871185</v>
      </c>
      <c r="D26" s="1">
        <v>8.7313990840454228</v>
      </c>
      <c r="E26" s="1">
        <v>9.1017476834752529</v>
      </c>
      <c r="F26" s="1">
        <v>9.1742909158817518</v>
      </c>
      <c r="G26" s="1">
        <v>9.3805696198787842</v>
      </c>
      <c r="H26" s="1">
        <v>9.5769431556430664</v>
      </c>
      <c r="I26" s="1">
        <v>9.764191713158505</v>
      </c>
      <c r="J26" s="1">
        <v>9.9430089624554014</v>
      </c>
      <c r="K26" s="1">
        <v>10.277773122313214</v>
      </c>
      <c r="L26" s="1">
        <v>10.869677336875764</v>
      </c>
      <c r="M26" s="1">
        <v>7.6702376328032491</v>
      </c>
      <c r="N26" s="1">
        <v>10.402619390153811</v>
      </c>
    </row>
    <row r="27" spans="1:14" x14ac:dyDescent="0.2">
      <c r="A27" t="s">
        <v>164</v>
      </c>
      <c r="B27" s="1">
        <v>21.2</v>
      </c>
      <c r="C27" s="1">
        <v>31.797835025021442</v>
      </c>
      <c r="D27" s="1">
        <v>31.553079404442236</v>
      </c>
      <c r="E27" s="1">
        <v>31.377612203849825</v>
      </c>
      <c r="F27" s="1">
        <v>31.343720882012743</v>
      </c>
      <c r="G27" s="1">
        <v>31.247639417851119</v>
      </c>
      <c r="H27" s="1">
        <v>31.156592872436299</v>
      </c>
      <c r="I27" s="1">
        <v>31.0701930146653</v>
      </c>
      <c r="J27" s="1">
        <v>30.988091985363173</v>
      </c>
      <c r="K27" s="1">
        <v>30.83557128984145</v>
      </c>
      <c r="L27" s="1">
        <v>30.570189512576359</v>
      </c>
      <c r="M27" s="1">
        <v>32.065125207641579</v>
      </c>
      <c r="N27" s="1">
        <v>33.643286582987592</v>
      </c>
    </row>
    <row r="28" spans="1:14" x14ac:dyDescent="0.2">
      <c r="A28" t="s">
        <v>165</v>
      </c>
      <c r="B28" s="1">
        <v>15.3</v>
      </c>
      <c r="C28" s="1">
        <v>18.189944177240399</v>
      </c>
      <c r="D28" s="1">
        <v>18.378634458518352</v>
      </c>
      <c r="E28" s="1">
        <v>18.519237943652143</v>
      </c>
      <c r="F28" s="1">
        <v>18.54712570827537</v>
      </c>
      <c r="G28" s="1">
        <v>18.626825833806826</v>
      </c>
      <c r="H28" s="1">
        <v>18.70325741547801</v>
      </c>
      <c r="I28" s="1">
        <v>18.776653211501735</v>
      </c>
      <c r="J28" s="1">
        <v>18.847221741018121</v>
      </c>
      <c r="K28" s="1">
        <v>18.980612520634207</v>
      </c>
      <c r="L28" s="1">
        <v>19.17172386914368</v>
      </c>
      <c r="M28" s="1">
        <v>17.983207820654425</v>
      </c>
      <c r="N28" s="1">
        <v>20.811308377516028</v>
      </c>
    </row>
    <row r="29" spans="1:14" x14ac:dyDescent="0.2">
      <c r="A29" t="s">
        <v>166</v>
      </c>
      <c r="B29" s="1">
        <v>19.600000000000001</v>
      </c>
      <c r="C29" s="1">
        <v>25.217923199323906</v>
      </c>
      <c r="D29" s="1">
        <v>25.659181926077952</v>
      </c>
      <c r="E29" s="1">
        <v>25.978563636528403</v>
      </c>
      <c r="F29" s="1">
        <v>26.039755139037734</v>
      </c>
      <c r="G29" s="1">
        <v>26.211990879041807</v>
      </c>
      <c r="H29" s="1">
        <v>26.373565370358161</v>
      </c>
      <c r="I29" s="1">
        <v>26.525482735872234</v>
      </c>
      <c r="J29" s="1">
        <v>26.668601634257993</v>
      </c>
      <c r="K29" s="1">
        <v>26.957037159292636</v>
      </c>
      <c r="L29" s="1">
        <v>27.444884926064475</v>
      </c>
      <c r="M29" s="1">
        <v>24.702273857602535</v>
      </c>
      <c r="N29" s="1">
        <v>27.819053397947176</v>
      </c>
    </row>
    <row r="30" spans="1:14" x14ac:dyDescent="0.2">
      <c r="A30" t="s">
        <v>167</v>
      </c>
      <c r="B30" s="1">
        <v>9.6</v>
      </c>
      <c r="C30" s="1">
        <v>12.39898788993524</v>
      </c>
      <c r="D30" s="1">
        <v>12.544504587073082</v>
      </c>
      <c r="E30" s="1">
        <v>12.658217463543448</v>
      </c>
      <c r="F30" s="1">
        <v>12.680777534783022</v>
      </c>
      <c r="G30" s="1">
        <v>12.74577078715539</v>
      </c>
      <c r="H30" s="1">
        <v>12.808820207166651</v>
      </c>
      <c r="I30" s="1">
        <v>12.870028350180105</v>
      </c>
      <c r="J30" s="1">
        <v>12.92949115129441</v>
      </c>
      <c r="K30" s="1">
        <v>13.043526349704347</v>
      </c>
      <c r="L30" s="1">
        <v>13.254134904162505</v>
      </c>
      <c r="M30" s="1">
        <v>12.243022067433039</v>
      </c>
      <c r="N30" s="1">
        <v>14.223902196022959</v>
      </c>
    </row>
    <row r="31" spans="1:14" x14ac:dyDescent="0.2">
      <c r="A31" t="s">
        <v>168</v>
      </c>
      <c r="B31" s="1">
        <v>12.7</v>
      </c>
      <c r="C31" s="1">
        <v>25.875357559492443</v>
      </c>
      <c r="D31" s="1">
        <v>26.40052584218294</v>
      </c>
      <c r="E31" s="1">
        <v>26.776752998214945</v>
      </c>
      <c r="F31" s="1">
        <v>26.849386342424353</v>
      </c>
      <c r="G31" s="1">
        <v>27.053403282083117</v>
      </c>
      <c r="H31" s="1">
        <v>27.242355986662975</v>
      </c>
      <c r="I31" s="1">
        <v>27.41796778832494</v>
      </c>
      <c r="J31" s="1">
        <v>27.586341490899322</v>
      </c>
      <c r="K31" s="1">
        <v>27.899564630801873</v>
      </c>
      <c r="L31" s="1">
        <v>28.439854564824717</v>
      </c>
      <c r="M31" s="1">
        <v>25.267146274926052</v>
      </c>
      <c r="N31" s="1">
        <v>28.123326188806608</v>
      </c>
    </row>
    <row r="32" spans="1:14" x14ac:dyDescent="0.2">
      <c r="A32" t="s">
        <v>169</v>
      </c>
      <c r="B32" s="1">
        <v>7.9</v>
      </c>
      <c r="C32" s="1">
        <v>6.6452557844497484</v>
      </c>
      <c r="D32" s="1">
        <v>7.4795193840594028</v>
      </c>
      <c r="E32" s="1">
        <v>8.0843204758254945</v>
      </c>
      <c r="F32" s="1">
        <v>8.2008984423002307</v>
      </c>
      <c r="G32" s="1">
        <v>8.5297360105005655</v>
      </c>
      <c r="H32" s="1">
        <v>8.8391930263019471</v>
      </c>
      <c r="I32" s="1">
        <v>9.1310683965230801</v>
      </c>
      <c r="J32" s="1">
        <v>9.406935522065897</v>
      </c>
      <c r="K32" s="1">
        <v>9.9160269195151987</v>
      </c>
      <c r="L32" s="1">
        <v>10.793469386656293</v>
      </c>
      <c r="M32" s="1">
        <v>5.6786931637559803</v>
      </c>
      <c r="N32" s="1">
        <v>10.433720663266246</v>
      </c>
    </row>
    <row r="33" spans="1:14" x14ac:dyDescent="0.2">
      <c r="A33" t="s">
        <v>170</v>
      </c>
      <c r="B33" s="1">
        <v>19.899999999999999</v>
      </c>
      <c r="C33" s="1">
        <v>26.761406165783814</v>
      </c>
      <c r="D33" s="1">
        <v>27.116807418915556</v>
      </c>
      <c r="E33" s="1">
        <v>27.371320198958394</v>
      </c>
      <c r="F33" s="1">
        <v>27.419961906439731</v>
      </c>
      <c r="G33" s="1">
        <v>27.556551656035442</v>
      </c>
      <c r="H33" s="1">
        <v>27.68434426113847</v>
      </c>
      <c r="I33" s="1">
        <v>27.821045887740727</v>
      </c>
      <c r="J33" s="1">
        <v>27.932513960371015</v>
      </c>
      <c r="K33" s="1">
        <v>28.136861759992698</v>
      </c>
      <c r="L33" s="1">
        <v>28.483393076195039</v>
      </c>
      <c r="M33" s="1">
        <v>26.342055513132642</v>
      </c>
      <c r="N33" s="1">
        <v>28.875571058476069</v>
      </c>
    </row>
    <row r="34" spans="1:14" x14ac:dyDescent="0.2">
      <c r="A34" t="s">
        <v>171</v>
      </c>
      <c r="B34" s="1">
        <v>33.4</v>
      </c>
      <c r="C34" s="1">
        <v>45.423777697125324</v>
      </c>
      <c r="D34" s="1">
        <v>44.786393690182265</v>
      </c>
      <c r="E34" s="1">
        <v>44.306969426598393</v>
      </c>
      <c r="F34" s="1">
        <v>44.212876380925607</v>
      </c>
      <c r="G34" s="1">
        <v>43.944461398262774</v>
      </c>
      <c r="H34" s="1">
        <v>43.687779183694254</v>
      </c>
      <c r="I34" s="1">
        <v>43.442006245650525</v>
      </c>
      <c r="J34" s="1">
        <v>43.20639746913043</v>
      </c>
      <c r="K34" s="1">
        <v>42.763036172080561</v>
      </c>
      <c r="L34" s="1">
        <v>41.972326279776176</v>
      </c>
      <c r="M34" s="1">
        <v>46.129106660345272</v>
      </c>
      <c r="N34" s="1">
        <v>46.43175807568992</v>
      </c>
    </row>
    <row r="35" spans="1:14" x14ac:dyDescent="0.2">
      <c r="A35" t="s">
        <v>172</v>
      </c>
      <c r="B35" s="1">
        <v>8.1</v>
      </c>
      <c r="C35" s="1">
        <v>9.2009239029613834</v>
      </c>
      <c r="D35" s="1">
        <v>9.9658162488131268</v>
      </c>
      <c r="E35" s="1">
        <v>10.523273125873779</v>
      </c>
      <c r="F35" s="1">
        <v>10.630444037958814</v>
      </c>
      <c r="G35" s="1">
        <v>10.932761561854665</v>
      </c>
      <c r="H35" s="1">
        <v>11.217271538229705</v>
      </c>
      <c r="I35" s="1">
        <v>11.485626103155969</v>
      </c>
      <c r="J35" s="1">
        <v>11.73933844223377</v>
      </c>
      <c r="K35" s="1">
        <v>12.356142205408027</v>
      </c>
      <c r="L35" s="1">
        <v>13.143273087232926</v>
      </c>
      <c r="M35" s="1">
        <v>8.3117329515918037</v>
      </c>
      <c r="N35" s="1">
        <v>12.372957016672663</v>
      </c>
    </row>
    <row r="36" spans="1:14" x14ac:dyDescent="0.2">
      <c r="A36" t="s">
        <v>173</v>
      </c>
      <c r="B36" s="1">
        <v>23.2</v>
      </c>
      <c r="C36" s="1">
        <v>25.869555944793117</v>
      </c>
      <c r="D36" s="1">
        <v>26.171724528563917</v>
      </c>
      <c r="E36" s="1">
        <v>26.382703712978724</v>
      </c>
      <c r="F36" s="1">
        <v>26.424899732462453</v>
      </c>
      <c r="G36" s="1">
        <v>26.544477975719079</v>
      </c>
      <c r="H36" s="1">
        <v>26.657757762957381</v>
      </c>
      <c r="I36" s="1">
        <v>26.765255416710136</v>
      </c>
      <c r="J36" s="1">
        <v>26.867425526419019</v>
      </c>
      <c r="K36" s="1">
        <v>27.057362708808</v>
      </c>
      <c r="L36" s="1">
        <v>27.388650208203405</v>
      </c>
      <c r="M36" s="1">
        <v>25.534996736173937</v>
      </c>
      <c r="N36" s="1">
        <v>27.096454471124954</v>
      </c>
    </row>
    <row r="37" spans="1:14" x14ac:dyDescent="0.2">
      <c r="A37" t="s">
        <v>174</v>
      </c>
      <c r="B37" s="1">
        <v>13.1</v>
      </c>
      <c r="C37" s="1">
        <v>14.8660031309212</v>
      </c>
      <c r="D37" s="1">
        <v>15.603967465928667</v>
      </c>
      <c r="E37" s="1">
        <v>16.159000953387249</v>
      </c>
      <c r="F37" s="1">
        <v>16.267725989106893</v>
      </c>
      <c r="G37" s="1">
        <v>16.57774710324836</v>
      </c>
      <c r="H37" s="1">
        <v>16.874061897420326</v>
      </c>
      <c r="I37" s="1">
        <v>17.157675344202652</v>
      </c>
      <c r="J37" s="1">
        <v>17.429490944446307</v>
      </c>
      <c r="K37" s="1">
        <v>17.940914293857769</v>
      </c>
      <c r="L37" s="1">
        <v>18.853350982103063</v>
      </c>
      <c r="M37" s="1">
        <v>14.046232836287723</v>
      </c>
      <c r="N37" s="1">
        <v>17.530564659237765</v>
      </c>
    </row>
    <row r="38" spans="1:14" x14ac:dyDescent="0.2">
      <c r="A38" t="s">
        <v>175</v>
      </c>
      <c r="B38" s="1">
        <v>17.3</v>
      </c>
      <c r="C38" s="1">
        <v>17.61021877840621</v>
      </c>
      <c r="D38" s="1">
        <v>18.168922910292853</v>
      </c>
      <c r="E38" s="1">
        <v>18.561560676900665</v>
      </c>
      <c r="F38" s="1">
        <v>18.639376924950181</v>
      </c>
      <c r="G38" s="1">
        <v>18.855326438807207</v>
      </c>
      <c r="H38" s="1">
        <v>19.064902626408522</v>
      </c>
      <c r="I38" s="1">
        <v>19.262051257262922</v>
      </c>
      <c r="J38" s="1">
        <v>19.448991219164228</v>
      </c>
      <c r="K38" s="1">
        <v>19.795492451514193</v>
      </c>
      <c r="L38" s="1">
        <v>20.397214579165936</v>
      </c>
      <c r="M38" s="1">
        <v>16.980955837166825</v>
      </c>
      <c r="N38" s="1">
        <v>20.029664586935287</v>
      </c>
    </row>
    <row r="39" spans="1:14" x14ac:dyDescent="0.2">
      <c r="A39" t="s">
        <v>176</v>
      </c>
      <c r="B39" s="1">
        <v>10.4</v>
      </c>
      <c r="C39" s="1">
        <v>19.74093053447579</v>
      </c>
      <c r="D39" s="1">
        <v>20.337736327064903</v>
      </c>
      <c r="E39" s="1">
        <v>20.758121879308256</v>
      </c>
      <c r="F39" s="1">
        <v>20.838034502458388</v>
      </c>
      <c r="G39" s="1">
        <v>21.061340626129088</v>
      </c>
      <c r="H39" s="1">
        <v>21.26858790338434</v>
      </c>
      <c r="I39" s="1">
        <v>21.461422561975233</v>
      </c>
      <c r="J39" s="1">
        <v>21.641269819029691</v>
      </c>
      <c r="K39" s="1">
        <v>21.966832078541461</v>
      </c>
      <c r="L39" s="1">
        <v>22.507759739717322</v>
      </c>
      <c r="M39" s="1">
        <v>19.027645949614278</v>
      </c>
      <c r="N39" s="1">
        <v>23.239559383692054</v>
      </c>
    </row>
    <row r="40" spans="1:14" x14ac:dyDescent="0.2">
      <c r="A40" t="s">
        <v>177</v>
      </c>
      <c r="B40" s="1">
        <v>22.4</v>
      </c>
      <c r="C40" s="1">
        <v>21.123581384200065</v>
      </c>
      <c r="D40" s="1">
        <v>22.072521340259829</v>
      </c>
      <c r="E40" s="1">
        <v>22.770422303154504</v>
      </c>
      <c r="F40" s="1">
        <v>22.906081093668547</v>
      </c>
      <c r="G40" s="1">
        <v>23.290598008270376</v>
      </c>
      <c r="H40" s="1">
        <v>23.654749112534716</v>
      </c>
      <c r="I40" s="1">
        <v>23.999986316128108</v>
      </c>
      <c r="J40" s="1">
        <v>24.327760330252442</v>
      </c>
      <c r="K40" s="1">
        <v>24.936499834839083</v>
      </c>
      <c r="L40" s="1">
        <v>25.998759217033275</v>
      </c>
      <c r="M40" s="1">
        <v>20.042938996147669</v>
      </c>
      <c r="N40" s="1">
        <v>24.866751594378634</v>
      </c>
    </row>
    <row r="41" spans="1:14" x14ac:dyDescent="0.2">
      <c r="A41" t="s">
        <v>178</v>
      </c>
      <c r="B41" s="1">
        <v>18.3</v>
      </c>
      <c r="C41" s="1">
        <v>18.048525177255463</v>
      </c>
      <c r="D41" s="1">
        <v>19.088584830655783</v>
      </c>
      <c r="E41" s="1">
        <v>19.850625709477622</v>
      </c>
      <c r="F41" s="1">
        <v>19.9985215927253</v>
      </c>
      <c r="G41" s="1">
        <v>20.417334656932326</v>
      </c>
      <c r="H41" s="1">
        <v>20.81371690432578</v>
      </c>
      <c r="I41" s="1">
        <v>21.189624186822517</v>
      </c>
      <c r="J41" s="1">
        <v>21.546767412467371</v>
      </c>
      <c r="K41" s="1">
        <v>22.210614492018465</v>
      </c>
      <c r="L41" s="1">
        <v>23.369850778674177</v>
      </c>
      <c r="M41" s="1">
        <v>16.860755522199216</v>
      </c>
      <c r="N41" s="1">
        <v>22.093630042965099</v>
      </c>
    </row>
    <row r="42" spans="1:14" x14ac:dyDescent="0.2">
      <c r="A42" t="s">
        <v>179</v>
      </c>
      <c r="B42" s="1">
        <v>17.399999999999999</v>
      </c>
      <c r="C42" s="1">
        <v>17.621635964495219</v>
      </c>
      <c r="D42" s="1">
        <v>18.550995065372614</v>
      </c>
      <c r="E42" s="1">
        <v>19.221104378341895</v>
      </c>
      <c r="F42" s="1">
        <v>19.350237772982098</v>
      </c>
      <c r="G42" s="1">
        <v>19.714185619836609</v>
      </c>
      <c r="H42" s="1">
        <v>20.056401443511355</v>
      </c>
      <c r="I42" s="1">
        <v>20.37902088134798</v>
      </c>
      <c r="J42" s="1">
        <v>20.68349729803262</v>
      </c>
      <c r="K42" s="1">
        <v>21.244370679234049</v>
      </c>
      <c r="L42" s="1">
        <v>22.228729066208984</v>
      </c>
      <c r="M42" s="1">
        <v>16.54429197614974</v>
      </c>
      <c r="N42" s="1">
        <v>21.612035832508123</v>
      </c>
    </row>
    <row r="43" spans="1:14" x14ac:dyDescent="0.2">
      <c r="A43" t="s">
        <v>180</v>
      </c>
      <c r="B43" s="1">
        <v>17.8</v>
      </c>
      <c r="C43" s="1">
        <v>16.660693137156102</v>
      </c>
      <c r="D43" s="1">
        <v>17.567860188779441</v>
      </c>
      <c r="E43" s="1">
        <v>18.226697420453515</v>
      </c>
      <c r="F43" s="1">
        <v>18.354146246073174</v>
      </c>
      <c r="G43" s="1">
        <v>18.714102268692223</v>
      </c>
      <c r="H43" s="1">
        <v>19.052967375210706</v>
      </c>
      <c r="I43" s="1">
        <v>19.372141881015047</v>
      </c>
      <c r="J43" s="1">
        <v>19.673229724383042</v>
      </c>
      <c r="K43" s="1">
        <v>20.228151579989049</v>
      </c>
      <c r="L43" s="1">
        <v>21.181330459712633</v>
      </c>
      <c r="M43" s="1">
        <v>15.612145616094343</v>
      </c>
      <c r="N43" s="1">
        <v>20.763387869091485</v>
      </c>
    </row>
    <row r="44" spans="1:14" x14ac:dyDescent="0.2">
      <c r="A44" t="s">
        <v>181</v>
      </c>
      <c r="B44" s="1">
        <v>38.4</v>
      </c>
      <c r="C44" s="1">
        <v>35.40719215314784</v>
      </c>
      <c r="D44" s="1">
        <v>37.029956789609216</v>
      </c>
      <c r="E44" s="1">
        <v>38.148412058782625</v>
      </c>
      <c r="F44" s="1">
        <v>38.359812469779285</v>
      </c>
      <c r="G44" s="1">
        <v>38.948669221142339</v>
      </c>
      <c r="H44" s="1">
        <v>39.493284692919637</v>
      </c>
      <c r="I44" s="1">
        <v>39.999039721633515</v>
      </c>
      <c r="J44" s="1">
        <v>40.470378664143198</v>
      </c>
      <c r="K44" s="1">
        <v>41.324344286846298</v>
      </c>
      <c r="L44" s="1">
        <v>42.752741767650733</v>
      </c>
      <c r="M44" s="1">
        <v>33.39788953008317</v>
      </c>
      <c r="N44" s="1">
        <v>42.647849074772772</v>
      </c>
    </row>
  </sheetData>
  <mergeCells count="2">
    <mergeCell ref="A1:N1"/>
    <mergeCell ref="A24:N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0DAC-352A-7D4F-BFD4-D9DBA01A1A1C}">
  <dimension ref="A1:N44"/>
  <sheetViews>
    <sheetView topLeftCell="D14" workbookViewId="0">
      <selection activeCell="M23" sqref="M23"/>
    </sheetView>
  </sheetViews>
  <sheetFormatPr baseColWidth="10" defaultRowHeight="16" x14ac:dyDescent="0.2"/>
  <cols>
    <col min="1" max="1" width="23.5" bestFit="1" customWidth="1"/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4" max="14" width="12.5" bestFit="1" customWidth="1"/>
  </cols>
  <sheetData>
    <row r="1" spans="1:14" x14ac:dyDescent="0.2">
      <c r="A1" s="13" t="s">
        <v>183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">
      <c r="A2" t="s">
        <v>182</v>
      </c>
      <c r="B2" t="s">
        <v>40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1132</v>
      </c>
      <c r="L2" t="s">
        <v>1133</v>
      </c>
      <c r="M2" t="s">
        <v>42</v>
      </c>
      <c r="N2" t="s">
        <v>43</v>
      </c>
    </row>
    <row r="3" spans="1:14" x14ac:dyDescent="0.2">
      <c r="A3" t="s">
        <v>185</v>
      </c>
      <c r="B3" s="1">
        <v>17.13</v>
      </c>
      <c r="C3" s="1">
        <v>22.010645713935681</v>
      </c>
      <c r="D3" s="1">
        <v>22.610059408275294</v>
      </c>
      <c r="E3" s="1">
        <v>22.972041757322717</v>
      </c>
      <c r="F3" s="1">
        <v>23.04750561876968</v>
      </c>
      <c r="G3" s="1">
        <v>23.258794832046267</v>
      </c>
      <c r="H3" s="1">
        <v>23.455690413168021</v>
      </c>
      <c r="I3" s="1">
        <v>23.639867950818861</v>
      </c>
      <c r="J3" s="1">
        <v>23.812734823809741</v>
      </c>
      <c r="K3" s="1">
        <v>24.129140560542581</v>
      </c>
      <c r="L3" s="1">
        <v>24.668853057509111</v>
      </c>
      <c r="M3" s="1">
        <v>21.324184108233521</v>
      </c>
      <c r="N3" s="1">
        <v>25.027853836971918</v>
      </c>
    </row>
    <row r="4" spans="1:14" x14ac:dyDescent="0.2">
      <c r="A4" t="s">
        <v>186</v>
      </c>
      <c r="B4" s="1">
        <v>42.18</v>
      </c>
      <c r="C4" s="1">
        <v>44.60076682858567</v>
      </c>
      <c r="D4" s="1">
        <v>45.199094822094864</v>
      </c>
      <c r="E4" s="1">
        <v>45.639710695863023</v>
      </c>
      <c r="F4" s="1">
        <v>45.725970365010554</v>
      </c>
      <c r="G4" s="1">
        <v>45.971049038150056</v>
      </c>
      <c r="H4" s="1">
        <v>46.204098419654358</v>
      </c>
      <c r="I4" s="1">
        <v>46.426096718100268</v>
      </c>
      <c r="J4" s="1">
        <v>46.637912957707741</v>
      </c>
      <c r="K4" s="1">
        <v>47.034019957071294</v>
      </c>
      <c r="L4" s="1">
        <v>47.733259854678764</v>
      </c>
      <c r="M4" s="1">
        <v>43.928497243026669</v>
      </c>
      <c r="N4" s="1">
        <v>47.608437498720825</v>
      </c>
    </row>
    <row r="5" spans="1:14" x14ac:dyDescent="0.2">
      <c r="A5" t="s">
        <v>187</v>
      </c>
      <c r="B5" s="1">
        <v>18</v>
      </c>
      <c r="C5" s="1">
        <v>19.399879367735757</v>
      </c>
      <c r="D5" s="1">
        <v>19.990979623681593</v>
      </c>
      <c r="E5" s="1">
        <v>20.420400543602703</v>
      </c>
      <c r="F5" s="1">
        <v>20.504213785585442</v>
      </c>
      <c r="G5" s="1">
        <v>20.741676539639599</v>
      </c>
      <c r="H5" s="1">
        <v>20.966629547804548</v>
      </c>
      <c r="I5" s="1">
        <v>21.180204323444112</v>
      </c>
      <c r="J5" s="1">
        <v>21.383389426943772</v>
      </c>
      <c r="K5" s="1">
        <v>21.761973481752669</v>
      </c>
      <c r="L5" s="1">
        <v>22.42672467427947</v>
      </c>
      <c r="M5" s="1">
        <v>18.726634497514659</v>
      </c>
      <c r="N5" s="1">
        <v>23.899026540306483</v>
      </c>
    </row>
    <row r="6" spans="1:14" x14ac:dyDescent="0.2">
      <c r="A6" t="s">
        <v>188</v>
      </c>
      <c r="B6" s="1">
        <v>30.38</v>
      </c>
      <c r="C6" s="1">
        <v>36.210273924696146</v>
      </c>
      <c r="D6" s="1">
        <v>36.943874309255406</v>
      </c>
      <c r="E6" s="1">
        <v>37.442783244913628</v>
      </c>
      <c r="F6" s="1">
        <v>37.541230531068067</v>
      </c>
      <c r="G6" s="1">
        <v>37.818561111802211</v>
      </c>
      <c r="H6" s="1">
        <v>38.079146124413207</v>
      </c>
      <c r="I6" s="1">
        <v>38.32468508525151</v>
      </c>
      <c r="J6" s="1">
        <v>38.556655051753047</v>
      </c>
      <c r="K6" s="1">
        <v>38.984893619984447</v>
      </c>
      <c r="L6" s="1">
        <v>39.725999026721205</v>
      </c>
      <c r="M6" s="1">
        <v>35.378156420621934</v>
      </c>
      <c r="N6" s="1">
        <v>40.360056428257387</v>
      </c>
    </row>
    <row r="7" spans="1:14" x14ac:dyDescent="0.2">
      <c r="A7" t="s">
        <v>189</v>
      </c>
      <c r="B7" s="1">
        <v>2.27</v>
      </c>
      <c r="C7" s="1">
        <v>5.3457357158722916</v>
      </c>
      <c r="D7" s="1">
        <v>6.1901977634542344</v>
      </c>
      <c r="E7" s="1">
        <v>6.7426075992755994</v>
      </c>
      <c r="F7" s="1">
        <v>6.8440025057614076</v>
      </c>
      <c r="G7" s="1">
        <v>7.1238726697545829</v>
      </c>
      <c r="H7" s="1">
        <v>7.379522248174986</v>
      </c>
      <c r="I7" s="1">
        <v>7.6143398266141258</v>
      </c>
      <c r="J7" s="1">
        <v>7.8310842173465014</v>
      </c>
      <c r="K7" s="1">
        <v>8.2190436261514286</v>
      </c>
      <c r="L7" s="1">
        <v>8.8562349425152416</v>
      </c>
      <c r="M7" s="1">
        <v>4.279277580140521</v>
      </c>
      <c r="N7" s="1">
        <v>8.8615490812295619</v>
      </c>
    </row>
    <row r="8" spans="1:14" x14ac:dyDescent="0.2">
      <c r="A8" t="s">
        <v>190</v>
      </c>
      <c r="B8" s="1">
        <v>6.75</v>
      </c>
      <c r="C8" s="1">
        <v>8.956333598104397</v>
      </c>
      <c r="D8" s="1">
        <v>10.084371012681022</v>
      </c>
      <c r="E8" s="1">
        <v>10.8733208385501</v>
      </c>
      <c r="F8" s="1">
        <v>11.021172076843463</v>
      </c>
      <c r="G8" s="1">
        <v>11.433474842448966</v>
      </c>
      <c r="H8" s="1">
        <v>11.815345782869542</v>
      </c>
      <c r="I8" s="1">
        <v>12.169727112573579</v>
      </c>
      <c r="J8" s="1">
        <v>12.516914248000761</v>
      </c>
      <c r="K8" s="1">
        <v>13.117004329343082</v>
      </c>
      <c r="L8" s="1">
        <v>14.118527376997859</v>
      </c>
      <c r="M8" s="1">
        <v>7.5753100665881554</v>
      </c>
      <c r="N8" s="1">
        <v>13.969620770416192</v>
      </c>
    </row>
    <row r="9" spans="1:14" x14ac:dyDescent="0.2">
      <c r="A9" t="s">
        <v>191</v>
      </c>
      <c r="B9" s="1">
        <v>-0.34</v>
      </c>
      <c r="C9" s="1">
        <v>0.79309237557368528</v>
      </c>
      <c r="D9" s="1">
        <v>1.2789240794074273</v>
      </c>
      <c r="E9" s="1">
        <v>1.6416606754828491</v>
      </c>
      <c r="F9" s="1">
        <v>1.7097455526012255</v>
      </c>
      <c r="G9" s="1">
        <v>1.901247707621238</v>
      </c>
      <c r="H9" s="1">
        <v>2.0807120293498098</v>
      </c>
      <c r="I9" s="1">
        <v>2.2492987395137898</v>
      </c>
      <c r="J9" s="1">
        <v>2.4080164870262122</v>
      </c>
      <c r="K9" s="1">
        <v>2.699277368433354</v>
      </c>
      <c r="L9" s="1">
        <v>3.1959569758764279</v>
      </c>
      <c r="M9" s="1">
        <v>0.21498697379521642</v>
      </c>
      <c r="N9" s="1">
        <v>2.5214006565408651</v>
      </c>
    </row>
    <row r="10" spans="1:14" x14ac:dyDescent="0.2">
      <c r="A10" t="s">
        <v>192</v>
      </c>
      <c r="B10" s="1">
        <v>13.38</v>
      </c>
      <c r="C10" s="1">
        <v>14.165142738387857</v>
      </c>
      <c r="D10" s="1">
        <v>14.617591179467558</v>
      </c>
      <c r="E10" s="1">
        <v>14.951396925901028</v>
      </c>
      <c r="F10" s="1">
        <v>15.013768498504549</v>
      </c>
      <c r="G10" s="1">
        <v>15.188619999739627</v>
      </c>
      <c r="H10" s="1">
        <v>15.351695973939229</v>
      </c>
      <c r="I10" s="1">
        <v>15.504185454831791</v>
      </c>
      <c r="J10" s="1">
        <v>15.647117619969544</v>
      </c>
      <c r="K10" s="1">
        <v>15.907786738171223</v>
      </c>
      <c r="L10" s="1">
        <v>16.347268867136219</v>
      </c>
      <c r="M10" s="1">
        <v>13.620250483558197</v>
      </c>
      <c r="N10" s="1">
        <v>16.172134330220761</v>
      </c>
    </row>
    <row r="11" spans="1:14" x14ac:dyDescent="0.2">
      <c r="A11" t="s">
        <v>193</v>
      </c>
      <c r="B11" s="1">
        <v>3.1</v>
      </c>
      <c r="C11" s="1">
        <v>4.3367473071673395</v>
      </c>
      <c r="D11" s="1">
        <v>4.7472225496548255</v>
      </c>
      <c r="E11" s="1">
        <v>5.0427764874461758</v>
      </c>
      <c r="F11" s="1">
        <v>5.0972140660423335</v>
      </c>
      <c r="G11" s="1">
        <v>5.2485951163809208</v>
      </c>
      <c r="H11" s="1">
        <v>5.3881423122191761</v>
      </c>
      <c r="I11" s="1">
        <v>5.5171964098767843</v>
      </c>
      <c r="J11" s="1">
        <v>5.6369032602234537</v>
      </c>
      <c r="K11" s="1">
        <v>5.8520610156717865</v>
      </c>
      <c r="L11" s="1">
        <v>6.2055412315379632</v>
      </c>
      <c r="M11" s="1">
        <v>3.8258836034277399</v>
      </c>
      <c r="N11" s="1">
        <v>7.5741909827534082</v>
      </c>
    </row>
    <row r="12" spans="1:14" x14ac:dyDescent="0.2">
      <c r="A12" t="s">
        <v>194</v>
      </c>
      <c r="B12" s="1">
        <v>13.41</v>
      </c>
      <c r="C12" s="1">
        <v>15.105753224335697</v>
      </c>
      <c r="D12" s="1">
        <v>15.401211406481272</v>
      </c>
      <c r="E12" s="1">
        <v>15.612811178922339</v>
      </c>
      <c r="F12" s="1">
        <v>15.651154173482691</v>
      </c>
      <c r="G12" s="1">
        <v>15.75714990394628</v>
      </c>
      <c r="H12" s="1">
        <v>15.85400440061944</v>
      </c>
      <c r="I12" s="1">
        <v>15.942805697466499</v>
      </c>
      <c r="J12" s="1">
        <v>16.024474724710235</v>
      </c>
      <c r="K12" s="1">
        <v>16.169457109369965</v>
      </c>
      <c r="L12" s="1">
        <v>16.402010524784785</v>
      </c>
      <c r="M12" s="1">
        <v>14.728921135621379</v>
      </c>
      <c r="N12" s="1">
        <v>17.941178950235376</v>
      </c>
    </row>
    <row r="13" spans="1:14" x14ac:dyDescent="0.2">
      <c r="A13" t="s">
        <v>195</v>
      </c>
      <c r="B13" s="1">
        <v>-12.54</v>
      </c>
      <c r="C13" s="1">
        <v>-10.244995807599761</v>
      </c>
      <c r="D13" s="1">
        <v>-10.08681339176213</v>
      </c>
      <c r="E13" s="1">
        <v>-9.9745900488625452</v>
      </c>
      <c r="F13" s="1">
        <v>-9.9542773545138843</v>
      </c>
      <c r="G13" s="1">
        <v>-9.8982519677754706</v>
      </c>
      <c r="H13" s="1">
        <v>-9.8472390806549654</v>
      </c>
      <c r="I13" s="1">
        <v>-9.800639945485992</v>
      </c>
      <c r="J13" s="1">
        <v>-9.7579438092160498</v>
      </c>
      <c r="K13" s="1">
        <v>-9.682590609853829</v>
      </c>
      <c r="L13" s="1">
        <v>-9.5631997651625014</v>
      </c>
      <c r="M13" s="1">
        <v>-10.447439078940214</v>
      </c>
      <c r="N13" s="1">
        <v>-8.6894474100106436</v>
      </c>
    </row>
    <row r="14" spans="1:14" x14ac:dyDescent="0.2">
      <c r="A14" t="s">
        <v>196</v>
      </c>
      <c r="B14" s="1">
        <v>3.44</v>
      </c>
      <c r="C14" s="1">
        <v>4.7704537936024733</v>
      </c>
      <c r="D14" s="1">
        <v>4.8841134170776188</v>
      </c>
      <c r="E14" s="1">
        <v>4.9642470598842774</v>
      </c>
      <c r="F14" s="1">
        <v>4.9782737230709433</v>
      </c>
      <c r="G14" s="1">
        <v>5.0165029893004665</v>
      </c>
      <c r="H14" s="1">
        <v>5.0506828072645957</v>
      </c>
      <c r="I14" s="1">
        <v>5.0813302455296734</v>
      </c>
      <c r="J14" s="1">
        <v>5.1088811375081571</v>
      </c>
      <c r="K14" s="1">
        <v>5.1560435302268699</v>
      </c>
      <c r="L14" s="1">
        <v>5.2261696386520322</v>
      </c>
      <c r="M14" s="1">
        <v>4.6184324878097325</v>
      </c>
      <c r="N14" s="1">
        <v>6.1822462045923068</v>
      </c>
    </row>
    <row r="15" spans="1:14" x14ac:dyDescent="0.2">
      <c r="A15" t="s">
        <v>197</v>
      </c>
      <c r="B15" s="1">
        <v>-2.44</v>
      </c>
      <c r="C15" s="1">
        <v>-1.1435354551247681</v>
      </c>
      <c r="D15" s="1">
        <v>-0.65384053773934026</v>
      </c>
      <c r="E15" s="1">
        <v>-0.28405047396440497</v>
      </c>
      <c r="F15" s="1">
        <v>-0.21420825998753762</v>
      </c>
      <c r="G15" s="1">
        <v>-1.709411027639203E-2</v>
      </c>
      <c r="H15" s="1">
        <v>0.16851081149534053</v>
      </c>
      <c r="I15" s="1">
        <v>0.34362773738169616</v>
      </c>
      <c r="J15" s="1">
        <v>0.50916465084665941</v>
      </c>
      <c r="K15" s="1">
        <v>0.81467634141099943</v>
      </c>
      <c r="L15" s="1">
        <v>1.3407455164834949</v>
      </c>
      <c r="M15" s="1">
        <v>-1.7164788341822235</v>
      </c>
      <c r="N15" s="1">
        <v>5.2573299708344547E-2</v>
      </c>
    </row>
    <row r="16" spans="1:14" x14ac:dyDescent="0.2">
      <c r="A16" t="s">
        <v>198</v>
      </c>
      <c r="B16" s="1">
        <v>10.96</v>
      </c>
      <c r="C16" s="1">
        <v>12.169114695282371</v>
      </c>
      <c r="D16" s="1">
        <v>12.633718383279556</v>
      </c>
      <c r="E16" s="1">
        <v>12.977776075996276</v>
      </c>
      <c r="F16" s="1">
        <v>13.042432598512558</v>
      </c>
      <c r="G16" s="1">
        <v>13.224095852930231</v>
      </c>
      <c r="H16" s="1">
        <v>13.394067757135677</v>
      </c>
      <c r="I16" s="1">
        <v>13.553487437066959</v>
      </c>
      <c r="J16" s="1">
        <v>13.70335265737665</v>
      </c>
      <c r="K16" s="1">
        <v>13.977843327618716</v>
      </c>
      <c r="L16" s="1">
        <v>14.444203931802777</v>
      </c>
      <c r="M16" s="1">
        <v>11.615580535181909</v>
      </c>
      <c r="N16" s="1">
        <v>13.822307353281111</v>
      </c>
    </row>
    <row r="17" spans="1:14" x14ac:dyDescent="0.2">
      <c r="A17" t="s">
        <v>199</v>
      </c>
      <c r="B17" s="1">
        <v>14.36</v>
      </c>
      <c r="C17" s="1">
        <v>16.882631740566509</v>
      </c>
      <c r="D17" s="1">
        <v>17.381955146717377</v>
      </c>
      <c r="E17" s="1">
        <v>17.696824900331467</v>
      </c>
      <c r="F17" s="1">
        <v>17.761554673150751</v>
      </c>
      <c r="G17" s="1">
        <v>17.943364938894419</v>
      </c>
      <c r="H17" s="1">
        <v>18.113765833763381</v>
      </c>
      <c r="I17" s="1">
        <v>18.274236301804176</v>
      </c>
      <c r="J17" s="1">
        <v>18.425962612925442</v>
      </c>
      <c r="K17" s="1">
        <v>18.706916384253667</v>
      </c>
      <c r="L17" s="1">
        <v>19.198044172245599</v>
      </c>
      <c r="M17" s="1">
        <v>16.316590442350257</v>
      </c>
      <c r="N17" s="1">
        <v>19.476916751460017</v>
      </c>
    </row>
    <row r="18" spans="1:14" x14ac:dyDescent="0.2">
      <c r="A18" t="s">
        <v>200</v>
      </c>
      <c r="B18" s="1">
        <v>3.17</v>
      </c>
      <c r="C18" s="1">
        <v>5.7010205322128957</v>
      </c>
      <c r="D18" s="1">
        <v>5.8202972090413807</v>
      </c>
      <c r="E18" s="1">
        <v>5.8949955621880816</v>
      </c>
      <c r="F18" s="1">
        <v>5.9112228691612865</v>
      </c>
      <c r="G18" s="1">
        <v>5.9574426463538979</v>
      </c>
      <c r="H18" s="1">
        <v>6.0015625558121055</v>
      </c>
      <c r="I18" s="1">
        <v>6.0437582068269498</v>
      </c>
      <c r="J18" s="1">
        <v>6.0841854078298248</v>
      </c>
      <c r="K18" s="1">
        <v>6.1602739518912086</v>
      </c>
      <c r="L18" s="1">
        <v>6.2964167193671221</v>
      </c>
      <c r="M18" s="1">
        <v>5.5767660640371162</v>
      </c>
      <c r="N18" s="1">
        <v>6.4580890096818218</v>
      </c>
    </row>
    <row r="19" spans="1:14" x14ac:dyDescent="0.2">
      <c r="A19" t="s">
        <v>201</v>
      </c>
      <c r="B19" s="1">
        <v>1.72</v>
      </c>
      <c r="C19" s="1">
        <v>4.1413448102281833</v>
      </c>
      <c r="D19" s="1">
        <v>4.2974639459003363</v>
      </c>
      <c r="E19" s="1">
        <v>4.3862402547429777</v>
      </c>
      <c r="F19" s="1">
        <v>4.4063996501188187</v>
      </c>
      <c r="G19" s="1">
        <v>4.4635422804610005</v>
      </c>
      <c r="H19" s="1">
        <v>4.5176753056144392</v>
      </c>
      <c r="I19" s="1">
        <v>4.569031386828093</v>
      </c>
      <c r="J19" s="1">
        <v>4.6178229482230453</v>
      </c>
      <c r="K19" s="1">
        <v>4.7085025719410778</v>
      </c>
      <c r="L19" s="1">
        <v>4.867023216138362</v>
      </c>
      <c r="M19" s="1">
        <v>3.9792311124995967</v>
      </c>
      <c r="N19" s="1">
        <v>5.0949084027833145</v>
      </c>
    </row>
    <row r="20" spans="1:14" x14ac:dyDescent="0.2">
      <c r="A20" t="s">
        <v>202</v>
      </c>
      <c r="B20" s="1">
        <v>6.85</v>
      </c>
      <c r="C20" s="1">
        <v>8.1692950846243662</v>
      </c>
      <c r="D20" s="1">
        <v>8.7512864395229357</v>
      </c>
      <c r="E20" s="1">
        <v>9.1638424458460328</v>
      </c>
      <c r="F20" s="1">
        <v>9.2438744105562716</v>
      </c>
      <c r="G20" s="1">
        <v>9.4693527047054467</v>
      </c>
      <c r="H20" s="1">
        <v>9.6812499250877337</v>
      </c>
      <c r="I20" s="1">
        <v>9.8809285926200729</v>
      </c>
      <c r="J20" s="1">
        <v>10.06955483980702</v>
      </c>
      <c r="K20" s="1">
        <v>10.417571775040933</v>
      </c>
      <c r="L20" s="1">
        <v>11.017891868303494</v>
      </c>
      <c r="M20" s="1">
        <v>7.4903016500826594</v>
      </c>
      <c r="N20" s="1">
        <v>10.438589943024489</v>
      </c>
    </row>
    <row r="21" spans="1:14" x14ac:dyDescent="0.2">
      <c r="A21" t="s">
        <v>203</v>
      </c>
      <c r="B21" s="1">
        <v>48.07</v>
      </c>
      <c r="C21" s="1">
        <v>51.726402641731504</v>
      </c>
      <c r="D21" s="1">
        <v>51.403780963457827</v>
      </c>
      <c r="E21" s="1">
        <v>51.173675690318085</v>
      </c>
      <c r="F21" s="1">
        <v>51.133808647882915</v>
      </c>
      <c r="G21" s="1">
        <v>51.024881708916716</v>
      </c>
      <c r="H21" s="1">
        <v>50.926920263679982</v>
      </c>
      <c r="I21" s="1">
        <v>50.838345125132236</v>
      </c>
      <c r="J21" s="1">
        <v>50.757860724588205</v>
      </c>
      <c r="K21" s="1">
        <v>50.617067036080257</v>
      </c>
      <c r="L21" s="1">
        <v>50.395672290841219</v>
      </c>
      <c r="M21" s="1">
        <v>52.171495958447913</v>
      </c>
      <c r="N21" s="1">
        <v>51.382852211912542</v>
      </c>
    </row>
    <row r="24" spans="1:14" x14ac:dyDescent="0.2">
      <c r="A24" s="13" t="s">
        <v>184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A25" t="s">
        <v>182</v>
      </c>
      <c r="B25" t="s">
        <v>40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1132</v>
      </c>
      <c r="L25" t="s">
        <v>1133</v>
      </c>
      <c r="M25" t="s">
        <v>42</v>
      </c>
      <c r="N25" t="s">
        <v>43</v>
      </c>
    </row>
    <row r="26" spans="1:14" x14ac:dyDescent="0.2">
      <c r="A26" t="s">
        <v>185</v>
      </c>
      <c r="B26" s="1">
        <v>82.47</v>
      </c>
      <c r="C26" s="1">
        <v>78.374174098056542</v>
      </c>
      <c r="D26" s="1">
        <v>81.44715661315972</v>
      </c>
      <c r="E26" s="1">
        <v>83.506349530147233</v>
      </c>
      <c r="F26" s="1">
        <v>83.909823476339071</v>
      </c>
      <c r="G26" s="1">
        <v>85.039630149374432</v>
      </c>
      <c r="H26" s="1">
        <v>86.09241148255289</v>
      </c>
      <c r="I26" s="1">
        <v>87.076872831486838</v>
      </c>
      <c r="J26" s="1">
        <v>88.000351404186006</v>
      </c>
      <c r="K26" s="1">
        <v>89.688468711379045</v>
      </c>
      <c r="L26" s="1">
        <v>92.556514855213209</v>
      </c>
      <c r="M26" s="1">
        <v>74.72674813570309</v>
      </c>
      <c r="N26" s="1">
        <v>86.414992792296076</v>
      </c>
    </row>
    <row r="27" spans="1:14" x14ac:dyDescent="0.2">
      <c r="A27" t="s">
        <v>186</v>
      </c>
      <c r="B27" s="1">
        <v>42.18</v>
      </c>
      <c r="C27" s="1">
        <v>44.60076682858567</v>
      </c>
      <c r="D27" s="1">
        <v>45.199094822094864</v>
      </c>
      <c r="E27" s="1">
        <v>45.639710695863023</v>
      </c>
      <c r="F27" s="1">
        <v>45.725970365010554</v>
      </c>
      <c r="G27" s="1">
        <v>45.971049038150056</v>
      </c>
      <c r="H27" s="1">
        <v>46.204098419654358</v>
      </c>
      <c r="I27" s="1">
        <v>46.426096718100268</v>
      </c>
      <c r="J27" s="1">
        <v>46.637912957707741</v>
      </c>
      <c r="K27" s="1">
        <v>47.034019957071294</v>
      </c>
      <c r="L27" s="1">
        <v>47.733259854678764</v>
      </c>
      <c r="M27" s="1">
        <v>43.928497243026669</v>
      </c>
      <c r="N27" s="1">
        <v>47.608437498720825</v>
      </c>
    </row>
    <row r="28" spans="1:14" x14ac:dyDescent="0.2">
      <c r="A28" t="s">
        <v>187</v>
      </c>
      <c r="B28" s="1">
        <v>18</v>
      </c>
      <c r="C28" s="1">
        <v>19.399879367735757</v>
      </c>
      <c r="D28" s="1">
        <v>19.990979623681593</v>
      </c>
      <c r="E28" s="1">
        <v>20.420400543602703</v>
      </c>
      <c r="F28" s="1">
        <v>20.504213785585442</v>
      </c>
      <c r="G28" s="1">
        <v>20.741676539639599</v>
      </c>
      <c r="H28" s="1">
        <v>20.966629547804548</v>
      </c>
      <c r="I28" s="1">
        <v>21.180204323444112</v>
      </c>
      <c r="J28" s="1">
        <v>21.383389426943772</v>
      </c>
      <c r="K28" s="1">
        <v>21.761973481752669</v>
      </c>
      <c r="L28" s="1">
        <v>22.42672467427947</v>
      </c>
      <c r="M28" s="1">
        <v>18.726634497514659</v>
      </c>
      <c r="N28" s="1">
        <v>23.899026540306483</v>
      </c>
    </row>
    <row r="29" spans="1:14" x14ac:dyDescent="0.2">
      <c r="A29" t="s">
        <v>188</v>
      </c>
      <c r="B29" s="1">
        <v>57.02</v>
      </c>
      <c r="C29" s="1">
        <v>61.053368356809237</v>
      </c>
      <c r="D29" s="1">
        <v>62.110495298037975</v>
      </c>
      <c r="E29" s="1">
        <v>62.833237043675545</v>
      </c>
      <c r="F29" s="1">
        <v>62.975878052152765</v>
      </c>
      <c r="G29" s="1">
        <v>63.377650762532141</v>
      </c>
      <c r="H29" s="1">
        <v>63.754991546321776</v>
      </c>
      <c r="I29" s="1">
        <v>64.110271304200808</v>
      </c>
      <c r="J29" s="1">
        <v>64.445562066699338</v>
      </c>
      <c r="K29" s="1">
        <v>65.063250690256552</v>
      </c>
      <c r="L29" s="1">
        <v>66.12615561401995</v>
      </c>
      <c r="M29" s="1">
        <v>59.85355266189174</v>
      </c>
      <c r="N29" s="1">
        <v>64.020444312871348</v>
      </c>
    </row>
    <row r="30" spans="1:14" x14ac:dyDescent="0.2">
      <c r="A30" t="s">
        <v>189</v>
      </c>
      <c r="B30" s="1">
        <v>105.8</v>
      </c>
      <c r="C30" s="1">
        <v>110.74382170372787</v>
      </c>
      <c r="D30" s="1">
        <v>113.91016243608915</v>
      </c>
      <c r="E30" s="1">
        <v>116.05826127388072</v>
      </c>
      <c r="F30" s="1">
        <v>116.46617060753239</v>
      </c>
      <c r="G30" s="1">
        <v>117.60260130789692</v>
      </c>
      <c r="H30" s="1">
        <v>118.65380276690998</v>
      </c>
      <c r="I30" s="1">
        <v>119.62993938978224</v>
      </c>
      <c r="J30" s="1">
        <v>120.53952585005003</v>
      </c>
      <c r="K30" s="1">
        <v>122.18677805254448</v>
      </c>
      <c r="L30" s="1">
        <v>124.93816031098618</v>
      </c>
      <c r="M30" s="1">
        <v>106.88788759031945</v>
      </c>
      <c r="N30" s="1">
        <v>118.37814235926784</v>
      </c>
    </row>
    <row r="31" spans="1:14" x14ac:dyDescent="0.2">
      <c r="A31" t="s">
        <v>190</v>
      </c>
      <c r="B31" s="1">
        <v>60</v>
      </c>
      <c r="C31" s="1">
        <v>64.506362799464767</v>
      </c>
      <c r="D31" s="1">
        <v>66.313872036379422</v>
      </c>
      <c r="E31" s="1">
        <v>67.570210230391197</v>
      </c>
      <c r="F31" s="1">
        <v>67.807076438389458</v>
      </c>
      <c r="G31" s="1">
        <v>68.467362450624918</v>
      </c>
      <c r="H31" s="1">
        <v>69.078424261060547</v>
      </c>
      <c r="I31" s="1">
        <v>69.645276072974553</v>
      </c>
      <c r="J31" s="1">
        <v>70.189985215052801</v>
      </c>
      <c r="K31" s="1">
        <v>71.146186535960325</v>
      </c>
      <c r="L31" s="1">
        <v>72.735851652555027</v>
      </c>
      <c r="M31" s="1">
        <v>62.304084241979588</v>
      </c>
      <c r="N31" s="1">
        <v>72.534834273678555</v>
      </c>
    </row>
    <row r="32" spans="1:14" x14ac:dyDescent="0.2">
      <c r="A32" t="s">
        <v>191</v>
      </c>
      <c r="B32" s="1">
        <v>-0.34</v>
      </c>
      <c r="C32" s="1">
        <v>0.79309237557368528</v>
      </c>
      <c r="D32" s="1">
        <v>1.2789240794074273</v>
      </c>
      <c r="E32" s="1">
        <v>1.6416606754828491</v>
      </c>
      <c r="F32" s="1">
        <v>1.7097455526012255</v>
      </c>
      <c r="G32" s="1">
        <v>1.901247707621238</v>
      </c>
      <c r="H32" s="1">
        <v>2.0807120293498098</v>
      </c>
      <c r="I32" s="1">
        <v>2.2492987395137898</v>
      </c>
      <c r="J32" s="1">
        <v>2.4080164870262122</v>
      </c>
      <c r="K32" s="1">
        <v>2.699277368433354</v>
      </c>
      <c r="L32" s="1">
        <v>3.1959569758764279</v>
      </c>
      <c r="M32" s="1">
        <v>0.21498697379521642</v>
      </c>
      <c r="N32" s="1">
        <v>2.5214006565408651</v>
      </c>
    </row>
    <row r="33" spans="1:14" x14ac:dyDescent="0.2">
      <c r="A33" t="s">
        <v>192</v>
      </c>
      <c r="B33" s="1">
        <v>13.38</v>
      </c>
      <c r="C33" s="1">
        <v>14.165142738387857</v>
      </c>
      <c r="D33" s="1">
        <v>14.617591179467558</v>
      </c>
      <c r="E33" s="1">
        <v>14.951396925901028</v>
      </c>
      <c r="F33" s="1">
        <v>15.013768498504549</v>
      </c>
      <c r="G33" s="1">
        <v>15.188619999739627</v>
      </c>
      <c r="H33" s="1">
        <v>15.351695973939229</v>
      </c>
      <c r="I33" s="1">
        <v>15.504185454831791</v>
      </c>
      <c r="J33" s="1">
        <v>15.647117619969544</v>
      </c>
      <c r="K33" s="1">
        <v>15.907786738171223</v>
      </c>
      <c r="L33" s="1">
        <v>16.347268867136219</v>
      </c>
      <c r="M33" s="1">
        <v>13.620250483558197</v>
      </c>
      <c r="N33" s="1">
        <v>16.172134330220761</v>
      </c>
    </row>
    <row r="34" spans="1:14" x14ac:dyDescent="0.2">
      <c r="A34" t="s">
        <v>193</v>
      </c>
      <c r="B34" s="1">
        <v>3.1</v>
      </c>
      <c r="C34" s="1">
        <v>4.3367473071673395</v>
      </c>
      <c r="D34" s="1">
        <v>4.7472225496548255</v>
      </c>
      <c r="E34" s="1">
        <v>5.0427764874461758</v>
      </c>
      <c r="F34" s="1">
        <v>5.0972140660423335</v>
      </c>
      <c r="G34" s="1">
        <v>5.2485951163809208</v>
      </c>
      <c r="H34" s="1">
        <v>5.3881423122191761</v>
      </c>
      <c r="I34" s="1">
        <v>5.5171964098767843</v>
      </c>
      <c r="J34" s="1">
        <v>5.6369032602234537</v>
      </c>
      <c r="K34" s="1">
        <v>5.8520610156717865</v>
      </c>
      <c r="L34" s="1">
        <v>6.2055412315379632</v>
      </c>
      <c r="M34" s="1">
        <v>3.8258836034277399</v>
      </c>
      <c r="N34" s="1">
        <v>7.5741909827534082</v>
      </c>
    </row>
    <row r="35" spans="1:14" x14ac:dyDescent="0.2">
      <c r="A35" t="s">
        <v>194</v>
      </c>
      <c r="B35" s="1">
        <v>13.41</v>
      </c>
      <c r="C35" s="1">
        <v>15.401211406481272</v>
      </c>
      <c r="D35" s="1">
        <v>15.401211406481272</v>
      </c>
      <c r="E35" s="1">
        <v>15.401211406481272</v>
      </c>
      <c r="F35" s="1">
        <v>15.401211406481272</v>
      </c>
      <c r="G35" s="1">
        <v>15.401211406481272</v>
      </c>
      <c r="H35" s="1">
        <v>15.401211406481272</v>
      </c>
      <c r="I35" s="1">
        <v>15.401211406481272</v>
      </c>
      <c r="J35" s="1">
        <v>15.401211406481272</v>
      </c>
      <c r="K35" s="1">
        <v>15.401211406481272</v>
      </c>
      <c r="L35" s="1">
        <v>15.401211406481272</v>
      </c>
      <c r="M35" s="1">
        <v>15.401211406481272</v>
      </c>
      <c r="N35" s="1">
        <v>15.401211406481272</v>
      </c>
    </row>
    <row r="36" spans="1:14" x14ac:dyDescent="0.2">
      <c r="A36" t="s">
        <v>195</v>
      </c>
      <c r="B36" s="1">
        <v>20.11</v>
      </c>
      <c r="C36" s="1">
        <v>20.294640861056092</v>
      </c>
      <c r="D36" s="1">
        <v>21.141832903417797</v>
      </c>
      <c r="E36" s="1">
        <v>21.763625209936251</v>
      </c>
      <c r="F36" s="1">
        <v>21.881160641197386</v>
      </c>
      <c r="G36" s="1">
        <v>22.211540726222399</v>
      </c>
      <c r="H36" s="1">
        <v>22.520892863152678</v>
      </c>
      <c r="I36" s="1">
        <v>22.811292797575497</v>
      </c>
      <c r="J36" s="1">
        <v>23.084542556524028</v>
      </c>
      <c r="K36" s="1">
        <v>23.585678292961244</v>
      </c>
      <c r="L36" s="1">
        <v>24.439803468790064</v>
      </c>
      <c r="M36" s="1">
        <v>19.288545582769345</v>
      </c>
      <c r="N36" s="1">
        <v>23.763069185444898</v>
      </c>
    </row>
    <row r="37" spans="1:14" x14ac:dyDescent="0.2">
      <c r="A37" t="s">
        <v>196</v>
      </c>
      <c r="B37" s="1">
        <v>29.42</v>
      </c>
      <c r="C37" s="1">
        <v>29.887274372678494</v>
      </c>
      <c r="D37" s="1">
        <v>30.637760603230184</v>
      </c>
      <c r="E37" s="1">
        <v>31.186136812048108</v>
      </c>
      <c r="F37" s="1">
        <v>31.289550409389946</v>
      </c>
      <c r="G37" s="1">
        <v>31.579816732501524</v>
      </c>
      <c r="H37" s="1">
        <v>31.851043610553518</v>
      </c>
      <c r="I37" s="1">
        <v>32.105147951650387</v>
      </c>
      <c r="J37" s="1">
        <v>32.343790954838759</v>
      </c>
      <c r="K37" s="1">
        <v>32.780284962731827</v>
      </c>
      <c r="L37" s="1">
        <v>33.520594504076477</v>
      </c>
      <c r="M37" s="1">
        <v>28.991099366806584</v>
      </c>
      <c r="N37" s="1">
        <v>33.262657846756504</v>
      </c>
    </row>
    <row r="38" spans="1:14" x14ac:dyDescent="0.2">
      <c r="A38" t="s">
        <v>197</v>
      </c>
      <c r="B38" s="1">
        <v>17.66</v>
      </c>
      <c r="C38" s="1">
        <v>18.913285457152501</v>
      </c>
      <c r="D38" s="1">
        <v>19.71452990713734</v>
      </c>
      <c r="E38" s="1">
        <v>20.289487472598989</v>
      </c>
      <c r="F38" s="1">
        <v>20.397392664412703</v>
      </c>
      <c r="G38" s="1">
        <v>20.698946511740942</v>
      </c>
      <c r="H38" s="1">
        <v>20.978954401421337</v>
      </c>
      <c r="I38" s="1">
        <v>21.23972941875699</v>
      </c>
      <c r="J38" s="1">
        <v>21.483261619979267</v>
      </c>
      <c r="K38" s="1">
        <v>21.925299851273255</v>
      </c>
      <c r="L38" s="1">
        <v>22.664774510963607</v>
      </c>
      <c r="M38" s="1">
        <v>17.941127319005819</v>
      </c>
      <c r="N38" s="1">
        <v>22.816477245863805</v>
      </c>
    </row>
    <row r="39" spans="1:14" x14ac:dyDescent="0.2">
      <c r="A39" t="s">
        <v>198</v>
      </c>
      <c r="B39" s="1">
        <v>47.2</v>
      </c>
      <c r="C39" s="1">
        <v>48.663027865013348</v>
      </c>
      <c r="D39" s="1">
        <v>49.35888152038261</v>
      </c>
      <c r="E39" s="1">
        <v>49.852016354641876</v>
      </c>
      <c r="F39" s="1">
        <v>49.943345353427823</v>
      </c>
      <c r="G39" s="1">
        <v>50.196988667739028</v>
      </c>
      <c r="H39" s="1">
        <v>50.43034372380523</v>
      </c>
      <c r="I39" s="1">
        <v>50.645712258970789</v>
      </c>
      <c r="J39" s="1">
        <v>50.845064390030309</v>
      </c>
      <c r="K39" s="1">
        <v>51.202304564675899</v>
      </c>
      <c r="L39" s="1">
        <v>51.785476254539113</v>
      </c>
      <c r="M39" s="1">
        <v>47.798762439409792</v>
      </c>
      <c r="N39" s="1">
        <v>53.248898290871445</v>
      </c>
    </row>
    <row r="40" spans="1:14" x14ac:dyDescent="0.2">
      <c r="A40" t="s">
        <v>199</v>
      </c>
      <c r="B40" s="1">
        <v>10.61</v>
      </c>
      <c r="C40" s="1">
        <v>6.4014952802288132</v>
      </c>
      <c r="D40" s="1">
        <v>7.528234237037001</v>
      </c>
      <c r="E40" s="1">
        <v>8.2727231423366678</v>
      </c>
      <c r="F40" s="1">
        <v>8.4165581074141169</v>
      </c>
      <c r="G40" s="1">
        <v>8.8163875344153233</v>
      </c>
      <c r="H40" s="1">
        <v>9.1851142592298149</v>
      </c>
      <c r="I40" s="1">
        <v>9.5266073889852301</v>
      </c>
      <c r="J40" s="1">
        <v>9.8387775576937688</v>
      </c>
      <c r="K40" s="1">
        <v>10.431143490563194</v>
      </c>
      <c r="L40" s="1">
        <v>11.38584037456744</v>
      </c>
      <c r="M40" s="1">
        <v>5.0370781312109454</v>
      </c>
      <c r="N40" s="1">
        <v>10.364411964453598</v>
      </c>
    </row>
    <row r="41" spans="1:14" x14ac:dyDescent="0.2">
      <c r="A41" t="s">
        <v>200</v>
      </c>
      <c r="B41" s="1">
        <v>22.68</v>
      </c>
      <c r="C41" s="1">
        <v>23.531510916377723</v>
      </c>
      <c r="D41" s="1">
        <v>23.55595637390817</v>
      </c>
      <c r="E41" s="1">
        <v>23.565767533547728</v>
      </c>
      <c r="F41" s="1">
        <v>23.568445481536017</v>
      </c>
      <c r="G41" s="1">
        <v>23.575698662812055</v>
      </c>
      <c r="H41" s="1">
        <v>23.581996855132573</v>
      </c>
      <c r="I41" s="1">
        <v>23.617134469772623</v>
      </c>
      <c r="J41" s="1">
        <v>23.613371425191161</v>
      </c>
      <c r="K41" s="1">
        <v>23.620022278999002</v>
      </c>
      <c r="L41" s="1">
        <v>23.622610741608234</v>
      </c>
      <c r="M41" s="1">
        <v>23.512045238330316</v>
      </c>
      <c r="N41" s="1">
        <v>24.287348902000609</v>
      </c>
    </row>
    <row r="42" spans="1:14" x14ac:dyDescent="0.2">
      <c r="A42" t="s">
        <v>201</v>
      </c>
      <c r="B42" s="1">
        <v>41.75</v>
      </c>
      <c r="C42" s="1">
        <v>42.678476714273806</v>
      </c>
      <c r="D42" s="1">
        <v>43.516717689519481</v>
      </c>
      <c r="E42" s="1">
        <v>44.079050670494439</v>
      </c>
      <c r="F42" s="1">
        <v>44.187683045920942</v>
      </c>
      <c r="G42" s="1">
        <v>44.490256932148903</v>
      </c>
      <c r="H42" s="1">
        <v>44.769858406617509</v>
      </c>
      <c r="I42" s="1">
        <v>45.029165288413374</v>
      </c>
      <c r="J42" s="1">
        <v>45.270060176212048</v>
      </c>
      <c r="K42" s="1">
        <v>45.70347806448671</v>
      </c>
      <c r="L42" s="1">
        <v>46.415506992905577</v>
      </c>
      <c r="M42" s="1">
        <v>41.673129739974023</v>
      </c>
      <c r="N42" s="1">
        <v>47.118196740753298</v>
      </c>
    </row>
    <row r="43" spans="1:14" x14ac:dyDescent="0.2">
      <c r="A43" t="s">
        <v>202</v>
      </c>
      <c r="B43" s="1">
        <v>32.97</v>
      </c>
      <c r="C43" s="1">
        <v>36.470258184454856</v>
      </c>
      <c r="D43" s="1">
        <v>37.169232402184818</v>
      </c>
      <c r="E43" s="1">
        <v>37.644096351279487</v>
      </c>
      <c r="F43" s="1">
        <v>37.73265403741275</v>
      </c>
      <c r="G43" s="1">
        <v>37.97740979783535</v>
      </c>
      <c r="H43" s="1">
        <v>38.200139908985037</v>
      </c>
      <c r="I43" s="1">
        <v>38.402967527630913</v>
      </c>
      <c r="J43" s="1">
        <v>38.592317261444663</v>
      </c>
      <c r="K43" s="1">
        <v>38.927647223632796</v>
      </c>
      <c r="L43" s="1">
        <v>39.467120859567139</v>
      </c>
      <c r="M43" s="1">
        <v>35.591736659847101</v>
      </c>
      <c r="N43" s="1">
        <v>42.139600467878758</v>
      </c>
    </row>
    <row r="44" spans="1:14" x14ac:dyDescent="0.2">
      <c r="A44" t="s">
        <v>203</v>
      </c>
      <c r="B44" s="1">
        <v>32.82</v>
      </c>
      <c r="C44" s="1">
        <v>34.904058107213245</v>
      </c>
      <c r="D44" s="1">
        <v>35.218419998570162</v>
      </c>
      <c r="E44" s="1">
        <v>35.421304655325166</v>
      </c>
      <c r="F44" s="1">
        <v>35.462131302502002</v>
      </c>
      <c r="G44" s="1">
        <v>35.576447872759573</v>
      </c>
      <c r="H44" s="1">
        <v>35.682893772224261</v>
      </c>
      <c r="I44" s="1">
        <v>35.782290187154103</v>
      </c>
      <c r="J44" s="1">
        <v>35.875342739062013</v>
      </c>
      <c r="K44" s="1">
        <v>36.04478144115911</v>
      </c>
      <c r="L44" s="1">
        <v>36.329767453478844</v>
      </c>
      <c r="M44" s="1">
        <v>34.542100161836736</v>
      </c>
      <c r="N44" s="1">
        <v>36.95112373674133</v>
      </c>
    </row>
  </sheetData>
  <mergeCells count="2">
    <mergeCell ref="A1:N1"/>
    <mergeCell ref="A24:N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B884-A6D0-614F-8F34-2611626C0C2B}">
  <dimension ref="A1:N750"/>
  <sheetViews>
    <sheetView topLeftCell="B731" workbookViewId="0">
      <selection activeCell="K752" sqref="K752"/>
    </sheetView>
  </sheetViews>
  <sheetFormatPr baseColWidth="10" defaultRowHeight="16" x14ac:dyDescent="0.2"/>
  <cols>
    <col min="1" max="1" width="32.6640625" bestFit="1" customWidth="1"/>
    <col min="2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3" max="14" width="12.5" bestFit="1" customWidth="1"/>
  </cols>
  <sheetData>
    <row r="1" spans="1:14" x14ac:dyDescent="0.2">
      <c r="A1" s="2" t="s">
        <v>328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 t="s">
        <v>204</v>
      </c>
      <c r="B2" s="1">
        <v>73.569999999999993</v>
      </c>
      <c r="C2" s="1">
        <v>69.965386810443306</v>
      </c>
      <c r="D2" s="1">
        <v>69.718713498549306</v>
      </c>
      <c r="E2" s="1">
        <v>69.5320549554705</v>
      </c>
      <c r="F2" s="1">
        <v>69.494692853094307</v>
      </c>
      <c r="G2" s="1">
        <v>69.387294972939003</v>
      </c>
      <c r="H2" s="1">
        <v>69.283408277567602</v>
      </c>
      <c r="I2" s="1">
        <v>69.182793178168396</v>
      </c>
      <c r="J2" s="1">
        <v>69.085236696980601</v>
      </c>
      <c r="K2" s="1">
        <v>68.8985527768114</v>
      </c>
      <c r="L2" s="1">
        <v>68.554597666634194</v>
      </c>
      <c r="M2" s="1">
        <v>70.230958452286501</v>
      </c>
      <c r="N2" s="1">
        <v>68.483158609554593</v>
      </c>
    </row>
    <row r="3" spans="1:14" x14ac:dyDescent="0.2">
      <c r="A3" t="s">
        <v>205</v>
      </c>
      <c r="B3" s="1">
        <v>73.921000000000006</v>
      </c>
      <c r="C3" s="1">
        <v>69.8965698390885</v>
      </c>
      <c r="D3" s="1">
        <v>69.6603396415546</v>
      </c>
      <c r="E3" s="1">
        <v>69.479417591311702</v>
      </c>
      <c r="F3" s="1">
        <v>69.442815281527203</v>
      </c>
      <c r="G3" s="1">
        <v>69.337099293317095</v>
      </c>
      <c r="H3" s="1">
        <v>69.234163928420699</v>
      </c>
      <c r="I3" s="1">
        <v>69.133875541391006</v>
      </c>
      <c r="J3" s="1">
        <v>69.036108706739896</v>
      </c>
      <c r="K3" s="1">
        <v>68.847683097708199</v>
      </c>
      <c r="L3" s="1">
        <v>68.496466434627607</v>
      </c>
      <c r="M3" s="1">
        <v>70.144525053583195</v>
      </c>
      <c r="N3" s="1">
        <v>68.616058135844597</v>
      </c>
    </row>
    <row r="4" spans="1:14" x14ac:dyDescent="0.2">
      <c r="A4" t="s">
        <v>206</v>
      </c>
      <c r="B4" s="1">
        <v>83.096000000000004</v>
      </c>
      <c r="C4" s="1">
        <v>79.933239642683205</v>
      </c>
      <c r="D4" s="1">
        <v>79.459756805833905</v>
      </c>
      <c r="E4" s="1">
        <v>79.092375970631394</v>
      </c>
      <c r="F4" s="1">
        <v>79.019336327895005</v>
      </c>
      <c r="G4" s="1">
        <v>78.809014687958907</v>
      </c>
      <c r="H4" s="1">
        <v>78.605108119163404</v>
      </c>
      <c r="I4" s="1">
        <v>78.407256226575299</v>
      </c>
      <c r="J4" s="1">
        <v>78.215128330903696</v>
      </c>
      <c r="K4" s="1">
        <v>77.846850031230204</v>
      </c>
      <c r="L4" s="1">
        <v>77.167053530725994</v>
      </c>
      <c r="M4" s="1">
        <v>80.440957961730504</v>
      </c>
      <c r="N4" s="1">
        <v>78.315486975443406</v>
      </c>
    </row>
    <row r="5" spans="1:14" x14ac:dyDescent="0.2">
      <c r="A5" t="s">
        <v>207</v>
      </c>
      <c r="B5" s="1">
        <v>84.221000000000004</v>
      </c>
      <c r="C5" s="1">
        <v>80.448008745086895</v>
      </c>
      <c r="D5" s="1">
        <v>80.093319921421099</v>
      </c>
      <c r="E5" s="1">
        <v>79.818479039256303</v>
      </c>
      <c r="F5" s="1">
        <v>79.7638035799541</v>
      </c>
      <c r="G5" s="1">
        <v>79.606352873520507</v>
      </c>
      <c r="H5" s="1">
        <v>79.453680633038601</v>
      </c>
      <c r="I5" s="1">
        <v>79.305508622322506</v>
      </c>
      <c r="J5" s="1">
        <v>79.161582647477601</v>
      </c>
      <c r="K5" s="1">
        <v>78.885561696426805</v>
      </c>
      <c r="L5" s="1">
        <v>78.375426269730497</v>
      </c>
      <c r="M5" s="1">
        <v>80.828479205536198</v>
      </c>
      <c r="N5" s="1">
        <v>78.898599343323596</v>
      </c>
    </row>
    <row r="6" spans="1:14" x14ac:dyDescent="0.2">
      <c r="A6" t="s">
        <v>208</v>
      </c>
      <c r="B6" s="1">
        <v>84.995000000000005</v>
      </c>
      <c r="C6" s="1">
        <v>81.358314893996507</v>
      </c>
      <c r="D6" s="1">
        <v>81.085037553029807</v>
      </c>
      <c r="E6" s="1">
        <v>80.878408496011502</v>
      </c>
      <c r="F6" s="1">
        <v>80.836896603818104</v>
      </c>
      <c r="G6" s="1">
        <v>80.7174666163952</v>
      </c>
      <c r="H6" s="1">
        <v>80.601802071883</v>
      </c>
      <c r="I6" s="1">
        <v>80.489658260615201</v>
      </c>
      <c r="J6" s="1">
        <v>80.380814845967095</v>
      </c>
      <c r="K6" s="1">
        <v>80.172255264951602</v>
      </c>
      <c r="L6" s="1">
        <v>79.787142835763703</v>
      </c>
      <c r="M6" s="1">
        <v>81.650735669697497</v>
      </c>
      <c r="N6" s="1">
        <v>80.137676441462403</v>
      </c>
    </row>
    <row r="7" spans="1:14" x14ac:dyDescent="0.2">
      <c r="A7" t="s">
        <v>209</v>
      </c>
      <c r="B7" s="1">
        <v>87.730999999999995</v>
      </c>
      <c r="C7" s="1">
        <v>84.386503073125994</v>
      </c>
      <c r="D7" s="1">
        <v>83.927654406046202</v>
      </c>
      <c r="E7" s="1">
        <v>83.576924179889801</v>
      </c>
      <c r="F7" s="1">
        <v>83.507924429973798</v>
      </c>
      <c r="G7" s="1">
        <v>83.310316351274594</v>
      </c>
      <c r="H7" s="1">
        <v>83.120211293820603</v>
      </c>
      <c r="I7" s="1">
        <v>82.937077430208106</v>
      </c>
      <c r="J7" s="1">
        <v>82.760438138553795</v>
      </c>
      <c r="K7" s="1">
        <v>82.424968519587594</v>
      </c>
      <c r="L7" s="1">
        <v>81.8155830546239</v>
      </c>
      <c r="M7" s="1">
        <v>84.890542950602097</v>
      </c>
      <c r="N7" s="1">
        <v>82.298597950447302</v>
      </c>
    </row>
    <row r="8" spans="1:14" x14ac:dyDescent="0.2">
      <c r="A8" t="s">
        <v>210</v>
      </c>
      <c r="B8" s="1">
        <v>107.208</v>
      </c>
      <c r="C8" s="1">
        <v>106.623510087353</v>
      </c>
      <c r="D8" s="1">
        <v>105.85094584868</v>
      </c>
      <c r="E8" s="1">
        <v>105.25724764561799</v>
      </c>
      <c r="F8" s="1">
        <v>105.139930173439</v>
      </c>
      <c r="G8" s="1">
        <v>104.803290858191</v>
      </c>
      <c r="H8" s="1">
        <v>104.478577521896</v>
      </c>
      <c r="I8" s="1">
        <v>104.16504485857701</v>
      </c>
      <c r="J8" s="1">
        <v>103.86201317458</v>
      </c>
      <c r="K8" s="1">
        <v>103.28502282027</v>
      </c>
      <c r="L8" s="1">
        <v>102.232944418095</v>
      </c>
      <c r="M8" s="1">
        <v>107.46286511800101</v>
      </c>
      <c r="N8" s="1">
        <v>105.01279439523201</v>
      </c>
    </row>
    <row r="9" spans="1:14" x14ac:dyDescent="0.2">
      <c r="A9" t="s">
        <v>211</v>
      </c>
      <c r="B9" s="1">
        <v>107.499</v>
      </c>
      <c r="C9" s="1">
        <v>105.97290534486601</v>
      </c>
      <c r="D9" s="1">
        <v>105.279725922325</v>
      </c>
      <c r="E9" s="1">
        <v>104.75663692275501</v>
      </c>
      <c r="F9" s="1">
        <v>104.65459369939001</v>
      </c>
      <c r="G9" s="1">
        <v>104.363722240581</v>
      </c>
      <c r="H9" s="1">
        <v>104.085790374543</v>
      </c>
      <c r="I9" s="1">
        <v>103.819780137929</v>
      </c>
      <c r="J9" s="1">
        <v>103.564787446892</v>
      </c>
      <c r="K9" s="1">
        <v>103.08470598121001</v>
      </c>
      <c r="L9" s="1">
        <v>102.22620852950701</v>
      </c>
      <c r="M9" s="1">
        <v>106.748360916227</v>
      </c>
      <c r="N9" s="1">
        <v>103.391454544553</v>
      </c>
    </row>
    <row r="10" spans="1:14" x14ac:dyDescent="0.2">
      <c r="A10" t="s">
        <v>212</v>
      </c>
      <c r="B10" s="1">
        <v>109.49299999999999</v>
      </c>
      <c r="C10" s="1">
        <v>104.810321972754</v>
      </c>
      <c r="D10" s="1">
        <v>104.60277692405</v>
      </c>
      <c r="E10" s="1">
        <v>104.437277291085</v>
      </c>
      <c r="F10" s="1">
        <v>104.40409563244</v>
      </c>
      <c r="G10" s="1">
        <v>104.307856428873</v>
      </c>
      <c r="H10" s="1">
        <v>104.21357693847099</v>
      </c>
      <c r="I10" s="1">
        <v>104.121181754231</v>
      </c>
      <c r="J10" s="1">
        <v>104.030600129856</v>
      </c>
      <c r="K10" s="1">
        <v>103.854613378084</v>
      </c>
      <c r="L10" s="1">
        <v>103.521685397008</v>
      </c>
      <c r="M10" s="1">
        <v>105.027527143124</v>
      </c>
      <c r="N10" s="1">
        <v>103.178738731775</v>
      </c>
    </row>
    <row r="11" spans="1:14" x14ac:dyDescent="0.2">
      <c r="A11" t="s">
        <v>213</v>
      </c>
      <c r="B11" s="1">
        <v>141.63999999999999</v>
      </c>
      <c r="C11" s="1">
        <v>144.72979750536999</v>
      </c>
      <c r="D11" s="1">
        <v>143.65167290990999</v>
      </c>
      <c r="E11" s="1">
        <v>142.82777612973601</v>
      </c>
      <c r="F11" s="1">
        <v>142.665182994502</v>
      </c>
      <c r="G11" s="1">
        <v>142.19926789953499</v>
      </c>
      <c r="H11" s="1">
        <v>141.750761172973</v>
      </c>
      <c r="I11" s="1">
        <v>141.31854051592299</v>
      </c>
      <c r="J11" s="1">
        <v>140.901583829288</v>
      </c>
      <c r="K11" s="1">
        <v>140.10982052395201</v>
      </c>
      <c r="L11" s="1">
        <v>138.67339805496499</v>
      </c>
      <c r="M11" s="1">
        <v>145.90601887810701</v>
      </c>
      <c r="N11" s="1">
        <v>143.50358539491299</v>
      </c>
    </row>
    <row r="12" spans="1:14" x14ac:dyDescent="0.2">
      <c r="A12" t="s">
        <v>214</v>
      </c>
      <c r="B12" s="1">
        <v>181.45599999999999</v>
      </c>
      <c r="C12" s="1">
        <v>175.089166678635</v>
      </c>
      <c r="D12" s="1">
        <v>174.32301449400001</v>
      </c>
      <c r="E12" s="1">
        <v>173.72870180643599</v>
      </c>
      <c r="F12" s="1">
        <v>173.61109663061401</v>
      </c>
      <c r="G12" s="1">
        <v>173.27289188869901</v>
      </c>
      <c r="H12" s="1">
        <v>172.94559846481101</v>
      </c>
      <c r="I12" s="1">
        <v>172.62854434860699</v>
      </c>
      <c r="J12" s="1">
        <v>172.32112013297001</v>
      </c>
      <c r="K12" s="1">
        <v>171.732986001993</v>
      </c>
      <c r="L12" s="1">
        <v>170.65073593824999</v>
      </c>
      <c r="M12" s="1">
        <v>175.91748825584699</v>
      </c>
      <c r="N12" s="1">
        <v>172.237881339723</v>
      </c>
    </row>
    <row r="13" spans="1:14" x14ac:dyDescent="0.2">
      <c r="A13" t="s">
        <v>215</v>
      </c>
      <c r="B13" s="1">
        <v>182.59100000000001</v>
      </c>
      <c r="C13" s="1">
        <v>178.4339510387</v>
      </c>
      <c r="D13" s="1">
        <v>177.35202600686</v>
      </c>
      <c r="E13" s="1">
        <v>176.51523066561899</v>
      </c>
      <c r="F13" s="1">
        <v>176.34975367968499</v>
      </c>
      <c r="G13" s="1">
        <v>175.874257967359</v>
      </c>
      <c r="H13" s="1">
        <v>175.41465701725201</v>
      </c>
      <c r="I13" s="1">
        <v>174.96997499858401</v>
      </c>
      <c r="J13" s="1">
        <v>174.53932382409201</v>
      </c>
      <c r="K13" s="1">
        <v>173.71693405911901</v>
      </c>
      <c r="L13" s="1">
        <v>172.20898091466</v>
      </c>
      <c r="M13" s="1">
        <v>179.605535446815</v>
      </c>
      <c r="N13" s="1">
        <v>175.22855811958601</v>
      </c>
    </row>
    <row r="14" spans="1:14" x14ac:dyDescent="0.2">
      <c r="A14" t="s">
        <v>216</v>
      </c>
      <c r="B14" s="1">
        <v>183.91300000000001</v>
      </c>
      <c r="C14" s="1">
        <v>178.184144022787</v>
      </c>
      <c r="D14" s="1">
        <v>177.18217828730701</v>
      </c>
      <c r="E14" s="1">
        <v>176.419119089167</v>
      </c>
      <c r="F14" s="1">
        <v>176.26963576489999</v>
      </c>
      <c r="G14" s="1">
        <v>175.842309669835</v>
      </c>
      <c r="H14" s="1">
        <v>175.43227464586101</v>
      </c>
      <c r="I14" s="1">
        <v>175.03823321213301</v>
      </c>
      <c r="J14" s="1">
        <v>174.659030631082</v>
      </c>
      <c r="K14" s="1">
        <v>173.941107119252</v>
      </c>
      <c r="L14" s="1">
        <v>172.64407464481101</v>
      </c>
      <c r="M14" s="1">
        <v>179.29415725776599</v>
      </c>
      <c r="N14" s="1">
        <v>173.86796558098499</v>
      </c>
    </row>
    <row r="15" spans="1:14" x14ac:dyDescent="0.2">
      <c r="A15" t="s">
        <v>217</v>
      </c>
      <c r="B15" s="1">
        <v>190.745</v>
      </c>
      <c r="C15" s="1">
        <v>189.23596916190999</v>
      </c>
      <c r="D15" s="1">
        <v>188.85370478149699</v>
      </c>
      <c r="E15" s="1">
        <v>188.552028738589</v>
      </c>
      <c r="F15" s="1">
        <v>188.49126405037799</v>
      </c>
      <c r="G15" s="1">
        <v>188.315105640355</v>
      </c>
      <c r="H15" s="1">
        <v>188.14265939466199</v>
      </c>
      <c r="I15" s="1">
        <v>187.973789548349</v>
      </c>
      <c r="J15" s="1">
        <v>187.80836673991499</v>
      </c>
      <c r="K15" s="1">
        <v>187.48737520497701</v>
      </c>
      <c r="L15" s="1">
        <v>186.88170595968501</v>
      </c>
      <c r="M15" s="1">
        <v>189.634624089992</v>
      </c>
      <c r="N15" s="1">
        <v>188.84072962113501</v>
      </c>
    </row>
    <row r="16" spans="1:14" x14ac:dyDescent="0.2">
      <c r="A16" t="s">
        <v>218</v>
      </c>
      <c r="B16" s="1">
        <v>213.16900000000001</v>
      </c>
      <c r="C16" s="1">
        <v>207.97740565364401</v>
      </c>
      <c r="D16" s="1">
        <v>207.66482529787601</v>
      </c>
      <c r="E16" s="1">
        <v>207.40737372415001</v>
      </c>
      <c r="F16" s="1">
        <v>207.354977594643</v>
      </c>
      <c r="G16" s="1">
        <v>207.20165633835501</v>
      </c>
      <c r="H16" s="1">
        <v>207.04961999849701</v>
      </c>
      <c r="I16" s="1">
        <v>206.898987578033</v>
      </c>
      <c r="J16" s="1">
        <v>206.74985339178201</v>
      </c>
      <c r="K16" s="1">
        <v>206.456347242367</v>
      </c>
      <c r="L16" s="1">
        <v>205.88942617093099</v>
      </c>
      <c r="M16" s="1">
        <v>208.289961600792</v>
      </c>
      <c r="N16" s="1">
        <v>208.61068623188899</v>
      </c>
    </row>
    <row r="17" spans="1:14" x14ac:dyDescent="0.2">
      <c r="A17" t="s">
        <v>219</v>
      </c>
      <c r="B17" s="1">
        <v>232.97399999999999</v>
      </c>
      <c r="C17" s="1">
        <v>234.701798147104</v>
      </c>
      <c r="D17" s="1">
        <v>232.98631941718199</v>
      </c>
      <c r="E17" s="1">
        <v>231.675609051626</v>
      </c>
      <c r="F17" s="1">
        <v>231.417575269048</v>
      </c>
      <c r="G17" s="1">
        <v>230.67865474766799</v>
      </c>
      <c r="H17" s="1">
        <v>229.967965141305</v>
      </c>
      <c r="I17" s="1">
        <v>229.28359920173901</v>
      </c>
      <c r="J17" s="1">
        <v>228.62383196493201</v>
      </c>
      <c r="K17" s="1">
        <v>227.37197794414101</v>
      </c>
      <c r="L17" s="1">
        <v>225.103254542722</v>
      </c>
      <c r="M17" s="1">
        <v>236.58186216161999</v>
      </c>
      <c r="N17" s="1">
        <v>231.54872585146401</v>
      </c>
    </row>
    <row r="18" spans="1:14" x14ac:dyDescent="0.2">
      <c r="A18" t="s">
        <v>220</v>
      </c>
      <c r="B18" s="1">
        <v>242.267</v>
      </c>
      <c r="C18" s="1">
        <v>231.6407965249</v>
      </c>
      <c r="D18" s="1">
        <v>230.73626344626501</v>
      </c>
      <c r="E18" s="1">
        <v>230.030306740177</v>
      </c>
      <c r="F18" s="1">
        <v>229.89027077300599</v>
      </c>
      <c r="G18" s="1">
        <v>229.48688779492301</v>
      </c>
      <c r="H18" s="1">
        <v>229.09560047886299</v>
      </c>
      <c r="I18" s="1">
        <v>228.71572744660099</v>
      </c>
      <c r="J18" s="1">
        <v>228.346643682136</v>
      </c>
      <c r="K18" s="1">
        <v>227.638591023278</v>
      </c>
      <c r="L18" s="1">
        <v>226.32945075388099</v>
      </c>
      <c r="M18" s="1">
        <v>232.61191896267701</v>
      </c>
      <c r="N18" s="1">
        <v>227.60377022248099</v>
      </c>
    </row>
    <row r="19" spans="1:14" x14ac:dyDescent="0.2">
      <c r="A19" t="s">
        <v>221</v>
      </c>
      <c r="B19" s="1">
        <v>281.28699999999998</v>
      </c>
      <c r="C19" s="1">
        <v>278.35779987165301</v>
      </c>
      <c r="D19" s="1">
        <v>277.94212659913899</v>
      </c>
      <c r="E19" s="1">
        <v>277.60499261628598</v>
      </c>
      <c r="F19" s="1">
        <v>277.53685865337002</v>
      </c>
      <c r="G19" s="1">
        <v>277.33830452593202</v>
      </c>
      <c r="H19" s="1">
        <v>277.14251410736802</v>
      </c>
      <c r="I19" s="1">
        <v>276.94949940606602</v>
      </c>
      <c r="J19" s="1">
        <v>276.75925633174103</v>
      </c>
      <c r="K19" s="1">
        <v>276.38702315721503</v>
      </c>
      <c r="L19" s="1">
        <v>275.67473050396598</v>
      </c>
      <c r="M19" s="1">
        <v>278.78280589475401</v>
      </c>
      <c r="N19" s="1">
        <v>279.10140833910401</v>
      </c>
    </row>
    <row r="20" spans="1:14" x14ac:dyDescent="0.2">
      <c r="A20" t="s">
        <v>222</v>
      </c>
      <c r="B20" s="1">
        <v>298.01799999999997</v>
      </c>
      <c r="C20" s="1">
        <v>294.60209138109701</v>
      </c>
      <c r="D20" s="1">
        <v>292.83039380564998</v>
      </c>
      <c r="E20" s="1">
        <v>291.46632012837898</v>
      </c>
      <c r="F20" s="1">
        <v>291.19737310514103</v>
      </c>
      <c r="G20" s="1">
        <v>290.42580283126699</v>
      </c>
      <c r="H20" s="1">
        <v>289.68173676266099</v>
      </c>
      <c r="I20" s="1">
        <v>288.963379069822</v>
      </c>
      <c r="J20" s="1">
        <v>288.26910261306301</v>
      </c>
      <c r="K20" s="1">
        <v>286.94701397921398</v>
      </c>
      <c r="L20" s="1">
        <v>284.53480144960298</v>
      </c>
      <c r="M20" s="1">
        <v>296.53371406917699</v>
      </c>
      <c r="N20" s="1">
        <v>290.02882050386103</v>
      </c>
    </row>
    <row r="21" spans="1:14" x14ac:dyDescent="0.2">
      <c r="A21" t="s">
        <v>223</v>
      </c>
      <c r="B21" s="1">
        <v>307.87</v>
      </c>
      <c r="C21" s="1">
        <v>304.35880235496597</v>
      </c>
      <c r="D21" s="1">
        <v>303.52782790104601</v>
      </c>
      <c r="E21" s="1">
        <v>302.874300519673</v>
      </c>
      <c r="F21" s="1">
        <v>302.74420087417201</v>
      </c>
      <c r="G21" s="1">
        <v>302.368565968599</v>
      </c>
      <c r="H21" s="1">
        <v>302.00297466842102</v>
      </c>
      <c r="I21" s="1">
        <v>301.64692329806201</v>
      </c>
      <c r="J21" s="1">
        <v>301.29994503691199</v>
      </c>
      <c r="K21" s="1">
        <v>300.63150925798902</v>
      </c>
      <c r="L21" s="1">
        <v>299.38636552537201</v>
      </c>
      <c r="M21" s="1">
        <v>305.24300394509697</v>
      </c>
      <c r="N21" s="1">
        <v>302.60031328164303</v>
      </c>
    </row>
    <row r="22" spans="1:14" x14ac:dyDescent="0.2">
      <c r="A22" t="s">
        <v>224</v>
      </c>
      <c r="B22" s="1">
        <v>309.09899999999999</v>
      </c>
      <c r="C22" s="1">
        <v>325.41087031132901</v>
      </c>
      <c r="D22" s="1">
        <v>323.34094793279797</v>
      </c>
      <c r="E22" s="1">
        <v>321.75836652430098</v>
      </c>
      <c r="F22" s="1">
        <v>321.44710733782398</v>
      </c>
      <c r="G22" s="1">
        <v>320.55608257337099</v>
      </c>
      <c r="H22" s="1">
        <v>319.699628143045</v>
      </c>
      <c r="I22" s="1">
        <v>318.87548703914598</v>
      </c>
      <c r="J22" s="1">
        <v>318.08160252249797</v>
      </c>
      <c r="K22" s="1">
        <v>316.57726358316899</v>
      </c>
      <c r="L22" s="1">
        <v>313.85903808314902</v>
      </c>
      <c r="M22" s="1">
        <v>327.679185985289</v>
      </c>
      <c r="N22" s="1">
        <v>330.26697079298202</v>
      </c>
    </row>
    <row r="23" spans="1:14" x14ac:dyDescent="0.2">
      <c r="A23" t="s">
        <v>225</v>
      </c>
      <c r="B23" s="1">
        <v>324.94499999999999</v>
      </c>
      <c r="C23" s="1">
        <v>315.69227632706901</v>
      </c>
      <c r="D23" s="1">
        <v>315.12350475093501</v>
      </c>
      <c r="E23" s="1">
        <v>314.66333255754</v>
      </c>
      <c r="F23" s="1">
        <v>314.570461495953</v>
      </c>
      <c r="G23" s="1">
        <v>314.30006717619398</v>
      </c>
      <c r="H23" s="1">
        <v>314.03380365303599</v>
      </c>
      <c r="I23" s="1">
        <v>313.77167045934499</v>
      </c>
      <c r="J23" s="1">
        <v>313.51364737531298</v>
      </c>
      <c r="K23" s="1">
        <v>313.00977921200501</v>
      </c>
      <c r="L23" s="1">
        <v>312.04913980561003</v>
      </c>
      <c r="M23" s="1">
        <v>316.27523320836599</v>
      </c>
      <c r="N23" s="1">
        <v>315.13132451070697</v>
      </c>
    </row>
    <row r="24" spans="1:14" x14ac:dyDescent="0.2">
      <c r="A24" t="s">
        <v>226</v>
      </c>
      <c r="B24" s="1">
        <v>359.93400000000003</v>
      </c>
      <c r="C24" s="1">
        <v>356.89575795562098</v>
      </c>
      <c r="D24" s="1">
        <v>354.47509494686898</v>
      </c>
      <c r="E24" s="1">
        <v>352.66008904642098</v>
      </c>
      <c r="F24" s="1">
        <v>352.30614369398501</v>
      </c>
      <c r="G24" s="1">
        <v>351.29813309663803</v>
      </c>
      <c r="H24" s="1">
        <v>350.33604740598798</v>
      </c>
      <c r="I24" s="1">
        <v>349.41606015252597</v>
      </c>
      <c r="J24" s="1">
        <v>348.53480338462401</v>
      </c>
      <c r="K24" s="1">
        <v>346.87689997757201</v>
      </c>
      <c r="L24" s="1">
        <v>343.91451557341497</v>
      </c>
      <c r="M24" s="1">
        <v>359.619165422908</v>
      </c>
      <c r="N24" s="1">
        <v>349.54779172798197</v>
      </c>
    </row>
    <row r="25" spans="1:14" x14ac:dyDescent="0.2">
      <c r="A25" t="s">
        <v>227</v>
      </c>
      <c r="B25" s="1">
        <v>382.75299999999999</v>
      </c>
      <c r="C25" s="1">
        <v>381.98839961334198</v>
      </c>
      <c r="D25" s="1">
        <v>380.51538412449901</v>
      </c>
      <c r="E25" s="1">
        <v>379.37622550249102</v>
      </c>
      <c r="F25" s="1">
        <v>379.14990661809497</v>
      </c>
      <c r="G25" s="1">
        <v>378.49876067948998</v>
      </c>
      <c r="H25" s="1">
        <v>377.86827602591597</v>
      </c>
      <c r="I25" s="1">
        <v>377.25728411056798</v>
      </c>
      <c r="J25" s="1">
        <v>376.66471099279102</v>
      </c>
      <c r="K25" s="1">
        <v>375.53093475273499</v>
      </c>
      <c r="L25" s="1">
        <v>373.445503504773</v>
      </c>
      <c r="M25" s="1">
        <v>383.57100512903202</v>
      </c>
      <c r="N25" s="1">
        <v>383.55597465997897</v>
      </c>
    </row>
    <row r="26" spans="1:14" x14ac:dyDescent="0.2">
      <c r="A26" t="s">
        <v>228</v>
      </c>
      <c r="B26" s="1">
        <v>410.97300000000001</v>
      </c>
      <c r="C26" s="1">
        <v>423.43894661798402</v>
      </c>
      <c r="D26" s="1">
        <v>421.12556312048002</v>
      </c>
      <c r="E26" s="1">
        <v>419.36168276419397</v>
      </c>
      <c r="F26" s="1">
        <v>419.01324595290799</v>
      </c>
      <c r="G26" s="1">
        <v>418.01487269540002</v>
      </c>
      <c r="H26" s="1">
        <v>417.05390967710798</v>
      </c>
      <c r="I26" s="1">
        <v>416.12793529791901</v>
      </c>
      <c r="J26" s="1">
        <v>415.23474431034498</v>
      </c>
      <c r="K26" s="1">
        <v>413.53886037958</v>
      </c>
      <c r="L26" s="1">
        <v>410.46279496678801</v>
      </c>
      <c r="M26" s="1">
        <v>425.961698864026</v>
      </c>
      <c r="N26" s="1">
        <v>426.429378993998</v>
      </c>
    </row>
    <row r="27" spans="1:14" x14ac:dyDescent="0.2">
      <c r="A27" t="s">
        <v>229</v>
      </c>
      <c r="B27" s="1">
        <v>420.42</v>
      </c>
      <c r="C27" s="1">
        <v>415.28353251092801</v>
      </c>
      <c r="D27" s="1">
        <v>413.99064321101099</v>
      </c>
      <c r="E27" s="1">
        <v>412.98063006707298</v>
      </c>
      <c r="F27" s="1">
        <v>412.78024419478402</v>
      </c>
      <c r="G27" s="1">
        <v>412.20289794738898</v>
      </c>
      <c r="H27" s="1">
        <v>411.642693692004</v>
      </c>
      <c r="I27" s="1">
        <v>411.09867427309399</v>
      </c>
      <c r="J27" s="1">
        <v>410.569962560107</v>
      </c>
      <c r="K27" s="1">
        <v>409.55529376147598</v>
      </c>
      <c r="L27" s="1">
        <v>407.67797282960402</v>
      </c>
      <c r="M27" s="1">
        <v>416.670642606998</v>
      </c>
      <c r="N27" s="1">
        <v>412.240875366279</v>
      </c>
    </row>
    <row r="28" spans="1:14" x14ac:dyDescent="0.2">
      <c r="A28" t="s">
        <v>230</v>
      </c>
      <c r="B28" s="1">
        <v>422.959</v>
      </c>
      <c r="C28" s="1">
        <v>424.20071946805098</v>
      </c>
      <c r="D28" s="1">
        <v>421.968268096266</v>
      </c>
      <c r="E28" s="1">
        <v>420.26702492264599</v>
      </c>
      <c r="F28" s="1">
        <v>419.93013708266301</v>
      </c>
      <c r="G28" s="1">
        <v>418.96412791204</v>
      </c>
      <c r="H28" s="1">
        <v>418.03323940911099</v>
      </c>
      <c r="I28" s="1">
        <v>417.13517689345798</v>
      </c>
      <c r="J28" s="1">
        <v>416.267858808298</v>
      </c>
      <c r="K28" s="1">
        <v>414.61805537286398</v>
      </c>
      <c r="L28" s="1">
        <v>411.61430038656198</v>
      </c>
      <c r="M28" s="1">
        <v>426.628511810399</v>
      </c>
      <c r="N28" s="1">
        <v>422.38880518822998</v>
      </c>
    </row>
    <row r="29" spans="1:14" x14ac:dyDescent="0.2">
      <c r="A29" t="s">
        <v>231</v>
      </c>
      <c r="B29" s="1">
        <v>430.96699999999998</v>
      </c>
      <c r="C29" s="1">
        <v>450.18555841205301</v>
      </c>
      <c r="D29" s="1">
        <v>446.90071272957499</v>
      </c>
      <c r="E29" s="1">
        <v>444.39801697285299</v>
      </c>
      <c r="F29" s="1">
        <v>443.906363023273</v>
      </c>
      <c r="G29" s="1">
        <v>442.50017234804102</v>
      </c>
      <c r="H29" s="1">
        <v>441.150222403285</v>
      </c>
      <c r="I29" s="1">
        <v>439.85269983091598</v>
      </c>
      <c r="J29" s="1">
        <v>438.60415201265602</v>
      </c>
      <c r="K29" s="1">
        <v>436.24172265288001</v>
      </c>
      <c r="L29" s="1">
        <v>431.98373213266501</v>
      </c>
      <c r="M29" s="1">
        <v>453.79863876253103</v>
      </c>
      <c r="N29" s="1">
        <v>454.54321976908898</v>
      </c>
    </row>
    <row r="30" spans="1:14" x14ac:dyDescent="0.2">
      <c r="A30" t="s">
        <v>232</v>
      </c>
      <c r="B30" s="1">
        <v>437.66800000000001</v>
      </c>
      <c r="C30" s="1">
        <v>445.63266135005603</v>
      </c>
      <c r="D30" s="1">
        <v>442.461134013177</v>
      </c>
      <c r="E30" s="1">
        <v>440.06452083767402</v>
      </c>
      <c r="F30" s="1">
        <v>439.59020347805802</v>
      </c>
      <c r="G30" s="1">
        <v>438.23237811839198</v>
      </c>
      <c r="H30" s="1">
        <v>436.92710257448198</v>
      </c>
      <c r="I30" s="1">
        <v>435.67083548497698</v>
      </c>
      <c r="J30" s="1">
        <v>434.46037158499098</v>
      </c>
      <c r="K30" s="1">
        <v>432.16548389869399</v>
      </c>
      <c r="L30" s="1">
        <v>428.01332103703402</v>
      </c>
      <c r="M30" s="1">
        <v>449.09604356654103</v>
      </c>
      <c r="N30" s="1">
        <v>444.94730983751202</v>
      </c>
    </row>
    <row r="31" spans="1:14" x14ac:dyDescent="0.2">
      <c r="A31" t="s">
        <v>233</v>
      </c>
      <c r="B31" s="1">
        <v>438.28100000000001</v>
      </c>
      <c r="C31" s="1">
        <v>434.57887263854099</v>
      </c>
      <c r="D31" s="1">
        <v>430.99625175432601</v>
      </c>
      <c r="E31" s="1">
        <v>428.27512768407598</v>
      </c>
      <c r="F31" s="1">
        <v>427.73888962055599</v>
      </c>
      <c r="G31" s="1">
        <v>426.20418202731202</v>
      </c>
      <c r="H31" s="1">
        <v>424.72924673547601</v>
      </c>
      <c r="I31" s="1">
        <v>423.30986989582902</v>
      </c>
      <c r="J31" s="1">
        <v>421.94226198916601</v>
      </c>
      <c r="K31" s="1">
        <v>419.34901490007701</v>
      </c>
      <c r="L31" s="1">
        <v>414.65310809211297</v>
      </c>
      <c r="M31" s="1">
        <v>438.51248546436898</v>
      </c>
      <c r="N31" s="1">
        <v>427.24537268789101</v>
      </c>
    </row>
    <row r="32" spans="1:14" x14ac:dyDescent="0.2">
      <c r="A32" t="s">
        <v>234</v>
      </c>
      <c r="B32" s="1">
        <v>439.44099999999997</v>
      </c>
      <c r="C32" s="1">
        <v>437.82236557749297</v>
      </c>
      <c r="D32" s="1">
        <v>434.40278904788101</v>
      </c>
      <c r="E32" s="1">
        <v>431.84788675245602</v>
      </c>
      <c r="F32" s="1">
        <v>431.349177201543</v>
      </c>
      <c r="G32" s="1">
        <v>429.92916087470599</v>
      </c>
      <c r="H32" s="1">
        <v>428.57413521295001</v>
      </c>
      <c r="I32" s="1">
        <v>427.27858257667299</v>
      </c>
      <c r="J32" s="1">
        <v>426.03767102942902</v>
      </c>
      <c r="K32" s="1">
        <v>423.70321555176298</v>
      </c>
      <c r="L32" s="1">
        <v>419.53134449118699</v>
      </c>
      <c r="M32" s="1">
        <v>441.67414704767299</v>
      </c>
      <c r="N32" s="1">
        <v>429.549695644417</v>
      </c>
    </row>
    <row r="33" spans="1:14" x14ac:dyDescent="0.2">
      <c r="A33" t="s">
        <v>235</v>
      </c>
      <c r="B33" s="1">
        <v>446.08100000000002</v>
      </c>
      <c r="C33" s="1">
        <v>443.61434507809298</v>
      </c>
      <c r="D33" s="1">
        <v>441.20301990733702</v>
      </c>
      <c r="E33" s="1">
        <v>439.38932706757299</v>
      </c>
      <c r="F33" s="1">
        <v>439.034422120437</v>
      </c>
      <c r="G33" s="1">
        <v>438.02203025860803</v>
      </c>
      <c r="H33" s="1">
        <v>437.05344428696202</v>
      </c>
      <c r="I33" s="1">
        <v>436.12507888670001</v>
      </c>
      <c r="J33" s="1">
        <v>435.23377906431</v>
      </c>
      <c r="K33" s="1">
        <v>433.551525638697</v>
      </c>
      <c r="L33" s="1">
        <v>430.52744163280499</v>
      </c>
      <c r="M33" s="1">
        <v>446.31143211797797</v>
      </c>
      <c r="N33" s="1">
        <v>437.48417355710399</v>
      </c>
    </row>
    <row r="34" spans="1:14" x14ac:dyDescent="0.2">
      <c r="A34" t="s">
        <v>236</v>
      </c>
      <c r="B34" s="1">
        <v>470.97300000000001</v>
      </c>
      <c r="C34" s="1">
        <v>490.79904580855498</v>
      </c>
      <c r="D34" s="1">
        <v>487.67291139146198</v>
      </c>
      <c r="E34" s="1">
        <v>485.29246983228501</v>
      </c>
      <c r="F34" s="1">
        <v>484.8228474718</v>
      </c>
      <c r="G34" s="1">
        <v>483.47812050033201</v>
      </c>
      <c r="H34" s="1">
        <v>482.185035713574</v>
      </c>
      <c r="I34" s="1">
        <v>480.94022230032999</v>
      </c>
      <c r="J34" s="1">
        <v>479.74061168292201</v>
      </c>
      <c r="K34" s="1">
        <v>477.46607143043701</v>
      </c>
      <c r="L34" s="1">
        <v>473.35132299027498</v>
      </c>
      <c r="M34" s="1">
        <v>494.21588419291197</v>
      </c>
      <c r="N34" s="1">
        <v>495.16476654930898</v>
      </c>
    </row>
    <row r="35" spans="1:14" x14ac:dyDescent="0.2">
      <c r="A35" t="s">
        <v>237</v>
      </c>
      <c r="B35" s="1">
        <v>474.62900000000002</v>
      </c>
      <c r="C35" s="1">
        <v>469.16757872301599</v>
      </c>
      <c r="D35" s="1">
        <v>466.77647960820502</v>
      </c>
      <c r="E35" s="1">
        <v>464.94214227123399</v>
      </c>
      <c r="F35" s="1">
        <v>464.57903319094601</v>
      </c>
      <c r="G35" s="1">
        <v>463.53672369529301</v>
      </c>
      <c r="H35" s="1">
        <v>462.53073383716702</v>
      </c>
      <c r="I35" s="1">
        <v>461.55873260990597</v>
      </c>
      <c r="J35" s="1">
        <v>460.61860683103203</v>
      </c>
      <c r="K35" s="1">
        <v>458.82814303752798</v>
      </c>
      <c r="L35" s="1">
        <v>455.55152173171501</v>
      </c>
      <c r="M35" s="1">
        <v>471.76266252717602</v>
      </c>
      <c r="N35" s="1">
        <v>464.63387240556398</v>
      </c>
    </row>
    <row r="36" spans="1:14" x14ac:dyDescent="0.2">
      <c r="A36" t="s">
        <v>238</v>
      </c>
      <c r="B36" s="1">
        <v>482.27600000000001</v>
      </c>
      <c r="C36" s="1">
        <v>479.232241147428</v>
      </c>
      <c r="D36" s="1">
        <v>476.52020962295097</v>
      </c>
      <c r="E36" s="1">
        <v>474.44726335298401</v>
      </c>
      <c r="F36" s="1">
        <v>474.03805803013603</v>
      </c>
      <c r="G36" s="1">
        <v>472.86506972499097</v>
      </c>
      <c r="H36" s="1">
        <v>471.73520459096102</v>
      </c>
      <c r="I36" s="1">
        <v>470.64554876514399</v>
      </c>
      <c r="J36" s="1">
        <v>469.59347455631797</v>
      </c>
      <c r="K36" s="1">
        <v>467.59277948812797</v>
      </c>
      <c r="L36" s="1">
        <v>463.95101913979602</v>
      </c>
      <c r="M36" s="1">
        <v>482.19394134597098</v>
      </c>
      <c r="N36" s="1">
        <v>474.41606512751298</v>
      </c>
    </row>
    <row r="37" spans="1:14" x14ac:dyDescent="0.2">
      <c r="A37" t="s">
        <v>239</v>
      </c>
      <c r="B37" s="1">
        <v>513.50099999999998</v>
      </c>
      <c r="C37" s="1">
        <v>513.92679979980198</v>
      </c>
      <c r="D37" s="1">
        <v>510.96410102495798</v>
      </c>
      <c r="E37" s="1">
        <v>508.70823597256799</v>
      </c>
      <c r="F37" s="1">
        <v>508.262713850323</v>
      </c>
      <c r="G37" s="1">
        <v>506.98632813096901</v>
      </c>
      <c r="H37" s="1">
        <v>505.75787349253198</v>
      </c>
      <c r="I37" s="1">
        <v>504.574093258571</v>
      </c>
      <c r="J37" s="1">
        <v>503.43204914720201</v>
      </c>
      <c r="K37" s="1">
        <v>501.26277049518097</v>
      </c>
      <c r="L37" s="1">
        <v>497.32280332166999</v>
      </c>
      <c r="M37" s="1">
        <v>517.16437733611099</v>
      </c>
      <c r="N37" s="1">
        <v>509.87017337580397</v>
      </c>
    </row>
    <row r="38" spans="1:14" x14ac:dyDescent="0.2">
      <c r="A38" t="s">
        <v>240</v>
      </c>
      <c r="B38" s="1">
        <v>535.88499999999999</v>
      </c>
      <c r="C38" s="1">
        <v>521.598866823393</v>
      </c>
      <c r="D38" s="1">
        <v>520.32046163534903</v>
      </c>
      <c r="E38" s="1">
        <v>519.31142210235396</v>
      </c>
      <c r="F38" s="1">
        <v>519.10954715485002</v>
      </c>
      <c r="G38" s="1">
        <v>518.525525163525</v>
      </c>
      <c r="H38" s="1">
        <v>517.95554720079394</v>
      </c>
      <c r="I38" s="1">
        <v>517.39902835380099</v>
      </c>
      <c r="J38" s="1">
        <v>516.85541469418001</v>
      </c>
      <c r="K38" s="1">
        <v>515.80483020021302</v>
      </c>
      <c r="L38" s="1">
        <v>513.83719696335595</v>
      </c>
      <c r="M38" s="1">
        <v>522.94528353829696</v>
      </c>
      <c r="N38" s="1">
        <v>519.23455137748897</v>
      </c>
    </row>
    <row r="39" spans="1:14" x14ac:dyDescent="0.2">
      <c r="A39" t="s">
        <v>241</v>
      </c>
      <c r="B39" s="1">
        <v>564.09500000000003</v>
      </c>
      <c r="C39" s="1">
        <v>561.46312913019403</v>
      </c>
      <c r="D39" s="1">
        <v>558.61552994736303</v>
      </c>
      <c r="E39" s="1">
        <v>556.46571840012598</v>
      </c>
      <c r="F39" s="1">
        <v>556.04511236641201</v>
      </c>
      <c r="G39" s="1">
        <v>554.84458167349203</v>
      </c>
      <c r="H39" s="1">
        <v>553.69498921395302</v>
      </c>
      <c r="I39" s="1">
        <v>552.59219995753904</v>
      </c>
      <c r="J39" s="1">
        <v>551.53257556721405</v>
      </c>
      <c r="K39" s="1">
        <v>549.53030681007999</v>
      </c>
      <c r="L39" s="1">
        <v>545.92332810312098</v>
      </c>
      <c r="M39" s="1">
        <v>564.64421095217199</v>
      </c>
      <c r="N39" s="1">
        <v>554.41523416801704</v>
      </c>
    </row>
    <row r="40" spans="1:14" x14ac:dyDescent="0.2">
      <c r="A40" t="s">
        <v>242</v>
      </c>
      <c r="B40" s="1">
        <v>573.89200000000005</v>
      </c>
      <c r="C40" s="1">
        <v>577.75783027419095</v>
      </c>
      <c r="D40" s="1">
        <v>573.91454556712404</v>
      </c>
      <c r="E40" s="1">
        <v>571.02997748478197</v>
      </c>
      <c r="F40" s="1">
        <v>570.46410497380498</v>
      </c>
      <c r="G40" s="1">
        <v>568.84962107917102</v>
      </c>
      <c r="H40" s="1">
        <v>567.30477540681102</v>
      </c>
      <c r="I40" s="1">
        <v>565.82408097400105</v>
      </c>
      <c r="J40" s="1">
        <v>564.40267976567895</v>
      </c>
      <c r="K40" s="1">
        <v>561.72093702132804</v>
      </c>
      <c r="L40" s="1">
        <v>556.90631611343497</v>
      </c>
      <c r="M40" s="1">
        <v>582.03778206747495</v>
      </c>
      <c r="N40" s="1">
        <v>572.05081614631501</v>
      </c>
    </row>
    <row r="41" spans="1:14" x14ac:dyDescent="0.2">
      <c r="A41" t="s">
        <v>243</v>
      </c>
      <c r="B41" s="1">
        <v>577.78</v>
      </c>
      <c r="C41" s="1">
        <v>598.70676374273296</v>
      </c>
      <c r="D41" s="1">
        <v>594.58341376322596</v>
      </c>
      <c r="E41" s="1">
        <v>591.43897253609896</v>
      </c>
      <c r="F41" s="1">
        <v>590.81918233842805</v>
      </c>
      <c r="G41" s="1">
        <v>589.04451993902796</v>
      </c>
      <c r="H41" s="1">
        <v>587.33811154448097</v>
      </c>
      <c r="I41" s="1">
        <v>585.69551213452303</v>
      </c>
      <c r="J41" s="1">
        <v>584.11267728219605</v>
      </c>
      <c r="K41" s="1">
        <v>581.111878706776</v>
      </c>
      <c r="L41" s="1">
        <v>575.68472476212901</v>
      </c>
      <c r="M41" s="1">
        <v>603.216296552941</v>
      </c>
      <c r="N41" s="1">
        <v>604.75922219045503</v>
      </c>
    </row>
    <row r="42" spans="1:14" x14ac:dyDescent="0.2">
      <c r="A42" t="s">
        <v>244</v>
      </c>
      <c r="B42" s="1">
        <v>582.30100000000004</v>
      </c>
      <c r="C42" s="1">
        <v>578.218576006479</v>
      </c>
      <c r="D42" s="1">
        <v>575.15522789885597</v>
      </c>
      <c r="E42" s="1">
        <v>572.80724880431296</v>
      </c>
      <c r="F42" s="1">
        <v>572.34364771257503</v>
      </c>
      <c r="G42" s="1">
        <v>571.01403978873202</v>
      </c>
      <c r="H42" s="1">
        <v>569.73235695842902</v>
      </c>
      <c r="I42" s="1">
        <v>568.49541575703802</v>
      </c>
      <c r="J42" s="1">
        <v>567.30034011578402</v>
      </c>
      <c r="K42" s="1">
        <v>565.02559304574595</v>
      </c>
      <c r="L42" s="1">
        <v>560.87811510349695</v>
      </c>
      <c r="M42" s="1">
        <v>581.55840219844401</v>
      </c>
      <c r="N42" s="1">
        <v>572.46166087528104</v>
      </c>
    </row>
    <row r="43" spans="1:14" x14ac:dyDescent="0.2">
      <c r="A43" t="s">
        <v>245</v>
      </c>
      <c r="B43" s="1">
        <v>607.02300000000002</v>
      </c>
      <c r="C43" s="1">
        <v>600.91196037762904</v>
      </c>
      <c r="D43" s="1">
        <v>599.39780949434498</v>
      </c>
      <c r="E43" s="1">
        <v>598.20943807586605</v>
      </c>
      <c r="F43" s="1">
        <v>597.972079079163</v>
      </c>
      <c r="G43" s="1">
        <v>597.28634865928996</v>
      </c>
      <c r="H43" s="1">
        <v>596.61840553898901</v>
      </c>
      <c r="I43" s="1">
        <v>595.96741051533195</v>
      </c>
      <c r="J43" s="1">
        <v>595.33257587823698</v>
      </c>
      <c r="K43" s="1">
        <v>594.10850671750404</v>
      </c>
      <c r="L43" s="1">
        <v>591.82501333417395</v>
      </c>
      <c r="M43" s="1">
        <v>602.51555307777801</v>
      </c>
      <c r="N43" s="1">
        <v>600.15037017739996</v>
      </c>
    </row>
    <row r="44" spans="1:14" x14ac:dyDescent="0.2">
      <c r="A44" t="s">
        <v>246</v>
      </c>
      <c r="B44" s="1">
        <v>651.52599999999995</v>
      </c>
      <c r="C44" s="1">
        <v>656.34068952944904</v>
      </c>
      <c r="D44" s="1">
        <v>651.58262185965896</v>
      </c>
      <c r="E44" s="1">
        <v>648.02700302106405</v>
      </c>
      <c r="F44" s="1">
        <v>647.32752618024597</v>
      </c>
      <c r="G44" s="1">
        <v>645.33185445689401</v>
      </c>
      <c r="H44" s="1">
        <v>643.42234222399998</v>
      </c>
      <c r="I44" s="1">
        <v>641.59227731779697</v>
      </c>
      <c r="J44" s="1">
        <v>639.83569744393606</v>
      </c>
      <c r="K44" s="1">
        <v>636.52226958036601</v>
      </c>
      <c r="L44" s="1">
        <v>630.57638306434797</v>
      </c>
      <c r="M44" s="1">
        <v>661.62251865050803</v>
      </c>
      <c r="N44" s="1">
        <v>650.35137365242497</v>
      </c>
    </row>
    <row r="45" spans="1:14" x14ac:dyDescent="0.2">
      <c r="A45" t="s">
        <v>247</v>
      </c>
      <c r="B45" s="1">
        <v>677.86400000000003</v>
      </c>
      <c r="C45" s="1">
        <v>681.53980636905897</v>
      </c>
      <c r="D45" s="1">
        <v>676.909812361636</v>
      </c>
      <c r="E45" s="1">
        <v>673.44428501871005</v>
      </c>
      <c r="F45" s="1">
        <v>672.76510814668802</v>
      </c>
      <c r="G45" s="1">
        <v>670.828645269699</v>
      </c>
      <c r="H45" s="1">
        <v>668.97739941206805</v>
      </c>
      <c r="I45" s="1">
        <v>667.20447955059694</v>
      </c>
      <c r="J45" s="1">
        <v>665.50381246239897</v>
      </c>
      <c r="K45" s="1">
        <v>662.29829912174205</v>
      </c>
      <c r="L45" s="1">
        <v>656.55242248892705</v>
      </c>
      <c r="M45" s="1">
        <v>686.71299088220997</v>
      </c>
      <c r="N45" s="1">
        <v>674.31728626570396</v>
      </c>
    </row>
    <row r="46" spans="1:14" x14ac:dyDescent="0.2">
      <c r="A46" t="s">
        <v>248</v>
      </c>
      <c r="B46" s="1">
        <v>704.1</v>
      </c>
      <c r="C46" s="1">
        <v>704.603557909659</v>
      </c>
      <c r="D46" s="1">
        <v>700.09135621505595</v>
      </c>
      <c r="E46" s="1">
        <v>696.72785276964999</v>
      </c>
      <c r="F46" s="1">
        <v>696.07192141554503</v>
      </c>
      <c r="G46" s="1">
        <v>694.20539437955802</v>
      </c>
      <c r="H46" s="1">
        <v>692.42583624075803</v>
      </c>
      <c r="I46" s="1">
        <v>690.72572906883101</v>
      </c>
      <c r="J46" s="1">
        <v>689.09850024395701</v>
      </c>
      <c r="K46" s="1">
        <v>686.04021298763905</v>
      </c>
      <c r="L46" s="1">
        <v>680.58329806462405</v>
      </c>
      <c r="M46" s="1">
        <v>709.69988046526601</v>
      </c>
      <c r="N46" s="1">
        <v>693.38953779174994</v>
      </c>
    </row>
    <row r="47" spans="1:14" x14ac:dyDescent="0.2">
      <c r="A47" t="s">
        <v>249</v>
      </c>
      <c r="B47" s="1">
        <v>705.60500000000002</v>
      </c>
      <c r="C47" s="1">
        <v>709.00807181639095</v>
      </c>
      <c r="D47" s="1">
        <v>704.25988134812599</v>
      </c>
      <c r="E47" s="1">
        <v>700.73467374516997</v>
      </c>
      <c r="F47" s="1">
        <v>700.04910010344304</v>
      </c>
      <c r="G47" s="1">
        <v>698.10081195506802</v>
      </c>
      <c r="H47" s="1">
        <v>696.24669948583596</v>
      </c>
      <c r="I47" s="1">
        <v>694.47828431867299</v>
      </c>
      <c r="J47" s="1">
        <v>692.78819764688001</v>
      </c>
      <c r="K47" s="1">
        <v>689.61800344890503</v>
      </c>
      <c r="L47" s="1">
        <v>683.97955143926595</v>
      </c>
      <c r="M47" s="1">
        <v>714.41023458650295</v>
      </c>
      <c r="N47" s="1">
        <v>697.05238673780798</v>
      </c>
    </row>
    <row r="48" spans="1:14" x14ac:dyDescent="0.2">
      <c r="A48" t="s">
        <v>250</v>
      </c>
      <c r="B48" s="1">
        <v>713.08</v>
      </c>
      <c r="C48" s="1">
        <v>707.73666922544896</v>
      </c>
      <c r="D48" s="1">
        <v>705.12292651343103</v>
      </c>
      <c r="E48" s="1">
        <v>703.10065563109197</v>
      </c>
      <c r="F48" s="1">
        <v>702.70044586531105</v>
      </c>
      <c r="G48" s="1">
        <v>701.550062513836</v>
      </c>
      <c r="H48" s="1">
        <v>700.43755889053602</v>
      </c>
      <c r="I48" s="1">
        <v>699.36059982303902</v>
      </c>
      <c r="J48" s="1">
        <v>698.31706169346398</v>
      </c>
      <c r="K48" s="1">
        <v>696.32266482216096</v>
      </c>
      <c r="L48" s="1">
        <v>692.65975230922004</v>
      </c>
      <c r="M48" s="1">
        <v>710.56426785806502</v>
      </c>
      <c r="N48" s="1">
        <v>703.07654768149803</v>
      </c>
    </row>
    <row r="49" spans="1:14" x14ac:dyDescent="0.2">
      <c r="A49" t="s">
        <v>251</v>
      </c>
      <c r="B49" s="1">
        <v>721.50199999999995</v>
      </c>
      <c r="C49" s="1">
        <v>722.48577246000605</v>
      </c>
      <c r="D49" s="1">
        <v>718.91151525854696</v>
      </c>
      <c r="E49" s="1">
        <v>716.18260932611201</v>
      </c>
      <c r="F49" s="1">
        <v>715.64286979704798</v>
      </c>
      <c r="G49" s="1">
        <v>714.095209393657</v>
      </c>
      <c r="H49" s="1">
        <v>712.60381390116595</v>
      </c>
      <c r="I49" s="1">
        <v>711.16497365016096</v>
      </c>
      <c r="J49" s="1">
        <v>709.77533188193502</v>
      </c>
      <c r="K49" s="1">
        <v>707.13172056303699</v>
      </c>
      <c r="L49" s="1">
        <v>702.31732350810501</v>
      </c>
      <c r="M49" s="1">
        <v>726.37754090645103</v>
      </c>
      <c r="N49" s="1">
        <v>719.14867746305595</v>
      </c>
    </row>
    <row r="50" spans="1:14" x14ac:dyDescent="0.2">
      <c r="A50" t="s">
        <v>252</v>
      </c>
      <c r="B50" s="1">
        <v>811.24099999999999</v>
      </c>
      <c r="C50" s="1">
        <v>811.58942885092199</v>
      </c>
      <c r="D50" s="1">
        <v>807.25607858247895</v>
      </c>
      <c r="E50" s="1">
        <v>803.95014168018099</v>
      </c>
      <c r="F50" s="1">
        <v>803.29775581419801</v>
      </c>
      <c r="G50" s="1">
        <v>801.42851797567505</v>
      </c>
      <c r="H50" s="1">
        <v>799.62916813452898</v>
      </c>
      <c r="I50" s="1">
        <v>797.89495007692597</v>
      </c>
      <c r="J50" s="1">
        <v>796.22157473263496</v>
      </c>
      <c r="K50" s="1">
        <v>793.04217457985396</v>
      </c>
      <c r="L50" s="1">
        <v>787.26436045568096</v>
      </c>
      <c r="M50" s="1">
        <v>816.32718740270502</v>
      </c>
      <c r="N50" s="1">
        <v>805.90331062369899</v>
      </c>
    </row>
    <row r="51" spans="1:14" x14ac:dyDescent="0.2">
      <c r="A51" t="s">
        <v>253</v>
      </c>
      <c r="B51" s="1">
        <v>861.57799999999997</v>
      </c>
      <c r="C51" s="1">
        <v>859.144337803746</v>
      </c>
      <c r="D51" s="1">
        <v>854.89339902414395</v>
      </c>
      <c r="E51" s="1">
        <v>851.67652626359904</v>
      </c>
      <c r="F51" s="1">
        <v>851.04536834139003</v>
      </c>
      <c r="G51" s="1">
        <v>849.24182225879997</v>
      </c>
      <c r="H51" s="1">
        <v>847.51208222218395</v>
      </c>
      <c r="I51" s="1">
        <v>845.85039125654396</v>
      </c>
      <c r="J51" s="1">
        <v>844.25165804072196</v>
      </c>
      <c r="K51" s="1">
        <v>841.22545459851801</v>
      </c>
      <c r="L51" s="1">
        <v>835.75831941362901</v>
      </c>
      <c r="M51" s="1">
        <v>863.86399806352597</v>
      </c>
      <c r="N51" s="1">
        <v>850.36808887173595</v>
      </c>
    </row>
    <row r="52" spans="1:14" x14ac:dyDescent="0.2">
      <c r="A52" t="s">
        <v>254</v>
      </c>
      <c r="B52" s="1">
        <v>1007.909</v>
      </c>
      <c r="C52" s="1">
        <v>1002.51585415096</v>
      </c>
      <c r="D52" s="1">
        <v>998.50479200564905</v>
      </c>
      <c r="E52" s="1">
        <v>995.41545226918504</v>
      </c>
      <c r="F52" s="1">
        <v>994.804811836402</v>
      </c>
      <c r="G52" s="1">
        <v>993.05149417798395</v>
      </c>
      <c r="H52" s="1">
        <v>991.35858433244505</v>
      </c>
      <c r="I52" s="1">
        <v>989.72219950838905</v>
      </c>
      <c r="J52" s="1">
        <v>988.13882325072302</v>
      </c>
      <c r="K52" s="1">
        <v>985.11858965454405</v>
      </c>
      <c r="L52" s="1">
        <v>979.59075955850403</v>
      </c>
      <c r="M52" s="1">
        <v>1006.8724808847199</v>
      </c>
      <c r="N52" s="1">
        <v>996.05918250462798</v>
      </c>
    </row>
    <row r="53" spans="1:14" x14ac:dyDescent="0.2">
      <c r="A53" t="s">
        <v>255</v>
      </c>
      <c r="B53" s="1">
        <v>122.61799999999999</v>
      </c>
      <c r="C53" s="1">
        <v>123.759046661551</v>
      </c>
      <c r="D53" s="1">
        <v>122.669211749379</v>
      </c>
      <c r="E53" s="1">
        <v>121.870012788184</v>
      </c>
      <c r="F53" s="1">
        <v>121.715592952713</v>
      </c>
      <c r="G53" s="1">
        <v>121.278749561198</v>
      </c>
      <c r="H53" s="1">
        <v>120.865869471271</v>
      </c>
      <c r="I53" s="1">
        <v>120.47476901455499</v>
      </c>
      <c r="J53" s="1">
        <v>120.10353876532599</v>
      </c>
      <c r="K53" s="1">
        <v>119.414159933909</v>
      </c>
      <c r="L53" s="1">
        <v>118.211475145336</v>
      </c>
      <c r="M53" s="1">
        <v>125.012680533558</v>
      </c>
      <c r="N53" s="1">
        <v>120.184889399144</v>
      </c>
    </row>
    <row r="54" spans="1:14" x14ac:dyDescent="0.2">
      <c r="A54" t="s">
        <v>256</v>
      </c>
      <c r="B54" s="1">
        <v>132.721</v>
      </c>
      <c r="C54" s="1">
        <v>136.691440804162</v>
      </c>
      <c r="D54" s="1">
        <v>135.045480201153</v>
      </c>
      <c r="E54" s="1">
        <v>133.81872279916999</v>
      </c>
      <c r="F54" s="1">
        <v>133.57670799484299</v>
      </c>
      <c r="G54" s="1">
        <v>132.886175169323</v>
      </c>
      <c r="H54" s="1">
        <v>132.225521420077</v>
      </c>
      <c r="I54" s="1">
        <v>131.59255877468999</v>
      </c>
      <c r="J54" s="1">
        <v>130.985321720071</v>
      </c>
      <c r="K54" s="1">
        <v>129.84111688166999</v>
      </c>
      <c r="L54" s="1">
        <v>127.797600203854</v>
      </c>
      <c r="M54" s="1">
        <v>138.508748636284</v>
      </c>
      <c r="N54" s="1">
        <v>135.343904708829</v>
      </c>
    </row>
    <row r="55" spans="1:14" x14ac:dyDescent="0.2">
      <c r="A55" t="s">
        <v>257</v>
      </c>
      <c r="B55" s="1">
        <v>142.71</v>
      </c>
      <c r="C55" s="1">
        <v>146.85664542072399</v>
      </c>
      <c r="D55" s="1">
        <v>145.517486084806</v>
      </c>
      <c r="E55" s="1">
        <v>144.50884371589399</v>
      </c>
      <c r="F55" s="1">
        <v>144.310604663661</v>
      </c>
      <c r="G55" s="1">
        <v>143.74459219033201</v>
      </c>
      <c r="H55" s="1">
        <v>143.202543226937</v>
      </c>
      <c r="I55" s="1">
        <v>142.68273029411901</v>
      </c>
      <c r="J55" s="1">
        <v>142.18360140394</v>
      </c>
      <c r="K55" s="1">
        <v>141.241930823849</v>
      </c>
      <c r="L55" s="1">
        <v>139.55328183850401</v>
      </c>
      <c r="M55" s="1">
        <v>148.33691113554801</v>
      </c>
      <c r="N55" s="1">
        <v>147.15958063364701</v>
      </c>
    </row>
    <row r="56" spans="1:14" x14ac:dyDescent="0.2">
      <c r="A56" t="s">
        <v>258</v>
      </c>
      <c r="B56" s="1">
        <v>163.78</v>
      </c>
      <c r="C56" s="1">
        <v>168.78922271710101</v>
      </c>
      <c r="D56" s="1">
        <v>167.425433496951</v>
      </c>
      <c r="E56" s="1">
        <v>166.39674534416699</v>
      </c>
      <c r="F56" s="1">
        <v>166.19529557886301</v>
      </c>
      <c r="G56" s="1">
        <v>165.62056377143199</v>
      </c>
      <c r="H56" s="1">
        <v>165.07076663452801</v>
      </c>
      <c r="I56" s="1">
        <v>164.544054808027</v>
      </c>
      <c r="J56" s="1">
        <v>164.03877352564101</v>
      </c>
      <c r="K56" s="1">
        <v>163.08669585767299</v>
      </c>
      <c r="L56" s="1">
        <v>161.38302133929599</v>
      </c>
      <c r="M56" s="1">
        <v>170.30457259844201</v>
      </c>
      <c r="N56" s="1">
        <v>168.60186243126</v>
      </c>
    </row>
    <row r="57" spans="1:14" x14ac:dyDescent="0.2">
      <c r="A57" t="s">
        <v>259</v>
      </c>
      <c r="B57" s="1">
        <v>165.12799999999999</v>
      </c>
      <c r="C57" s="1">
        <v>159.33203320581899</v>
      </c>
      <c r="D57" s="1">
        <v>157.27164896156199</v>
      </c>
      <c r="E57" s="1">
        <v>155.76574567526799</v>
      </c>
      <c r="F57" s="1">
        <v>155.47352989787001</v>
      </c>
      <c r="G57" s="1">
        <v>154.646059609486</v>
      </c>
      <c r="H57" s="1">
        <v>153.862769083774</v>
      </c>
      <c r="I57" s="1">
        <v>153.11959194715399</v>
      </c>
      <c r="J57" s="1">
        <v>152.41298677328601</v>
      </c>
      <c r="K57" s="1">
        <v>151.09743021683701</v>
      </c>
      <c r="L57" s="1">
        <v>148.79031045618399</v>
      </c>
      <c r="M57" s="1">
        <v>161.69103040186999</v>
      </c>
      <c r="N57" s="1">
        <v>151.335387928828</v>
      </c>
    </row>
    <row r="58" spans="1:14" x14ac:dyDescent="0.2">
      <c r="A58" t="s">
        <v>260</v>
      </c>
      <c r="B58" s="1">
        <v>166.22900000000001</v>
      </c>
      <c r="C58" s="1">
        <v>167.678121093957</v>
      </c>
      <c r="D58" s="1">
        <v>164.84687852501199</v>
      </c>
      <c r="E58" s="1">
        <v>162.77160719571501</v>
      </c>
      <c r="F58" s="1">
        <v>162.365996677526</v>
      </c>
      <c r="G58" s="1">
        <v>161.21463461253299</v>
      </c>
      <c r="H58" s="1">
        <v>160.12100116656401</v>
      </c>
      <c r="I58" s="1">
        <v>159.08008304081901</v>
      </c>
      <c r="J58" s="1">
        <v>158.08748007678301</v>
      </c>
      <c r="K58" s="1">
        <v>156.232132796424</v>
      </c>
      <c r="L58" s="1">
        <v>152.95661468755199</v>
      </c>
      <c r="M58" s="1">
        <v>170.882546781656</v>
      </c>
      <c r="N58" s="1">
        <v>161.89251921431699</v>
      </c>
    </row>
    <row r="59" spans="1:14" x14ac:dyDescent="0.2">
      <c r="A59" t="s">
        <v>261</v>
      </c>
      <c r="B59" s="1">
        <v>175.53299999999999</v>
      </c>
      <c r="C59" s="1">
        <v>173.91046043863099</v>
      </c>
      <c r="D59" s="1">
        <v>170.80433475306501</v>
      </c>
      <c r="E59" s="1">
        <v>168.52683407936101</v>
      </c>
      <c r="F59" s="1">
        <v>168.07726542702301</v>
      </c>
      <c r="G59" s="1">
        <v>166.797590971098</v>
      </c>
      <c r="H59" s="1">
        <v>165.577363921417</v>
      </c>
      <c r="I59" s="1">
        <v>164.41182786696399</v>
      </c>
      <c r="J59" s="1">
        <v>163.29676503122499</v>
      </c>
      <c r="K59" s="1">
        <v>161.215769556617</v>
      </c>
      <c r="L59" s="1">
        <v>157.49388719970401</v>
      </c>
      <c r="M59" s="1">
        <v>177.36757664963201</v>
      </c>
      <c r="N59" s="1">
        <v>169.18672045648901</v>
      </c>
    </row>
    <row r="60" spans="1:14" x14ac:dyDescent="0.2">
      <c r="A60" t="s">
        <v>262</v>
      </c>
      <c r="B60" s="1">
        <v>182.517</v>
      </c>
      <c r="C60" s="1">
        <v>188.31441428525301</v>
      </c>
      <c r="D60" s="1">
        <v>186.93548464585501</v>
      </c>
      <c r="E60" s="1">
        <v>185.89576689861499</v>
      </c>
      <c r="F60" s="1">
        <v>185.69144631688499</v>
      </c>
      <c r="G60" s="1">
        <v>185.10799224410701</v>
      </c>
      <c r="H60" s="1">
        <v>184.549132372668</v>
      </c>
      <c r="I60" s="1">
        <v>184.01310413236999</v>
      </c>
      <c r="J60" s="1">
        <v>183.49831826943901</v>
      </c>
      <c r="K60" s="1">
        <v>182.526883414254</v>
      </c>
      <c r="L60" s="1">
        <v>180.784128910465</v>
      </c>
      <c r="M60" s="1">
        <v>189.83805587064799</v>
      </c>
      <c r="N60" s="1">
        <v>188.03356054962401</v>
      </c>
    </row>
    <row r="61" spans="1:14" x14ac:dyDescent="0.2">
      <c r="A61" t="s">
        <v>263</v>
      </c>
      <c r="B61" s="1">
        <v>193.05199999999999</v>
      </c>
      <c r="C61" s="1">
        <v>198.69956965922</v>
      </c>
      <c r="D61" s="1">
        <v>195.26874201133799</v>
      </c>
      <c r="E61" s="1">
        <v>192.77786649289001</v>
      </c>
      <c r="F61" s="1">
        <v>192.29806169090901</v>
      </c>
      <c r="G61" s="1">
        <v>190.94352692740401</v>
      </c>
      <c r="H61" s="1">
        <v>189.66676596212201</v>
      </c>
      <c r="I61" s="1">
        <v>188.46012423426501</v>
      </c>
      <c r="J61" s="1">
        <v>187.31700622188899</v>
      </c>
      <c r="K61" s="1">
        <v>185.19916311592601</v>
      </c>
      <c r="L61" s="1">
        <v>181.516444745672</v>
      </c>
      <c r="M61" s="1">
        <v>202.69939039684701</v>
      </c>
      <c r="N61" s="1">
        <v>190.086172994587</v>
      </c>
    </row>
    <row r="62" spans="1:14" x14ac:dyDescent="0.2">
      <c r="A62" t="s">
        <v>264</v>
      </c>
      <c r="B62" s="1">
        <v>205.89</v>
      </c>
      <c r="C62" s="1">
        <v>207.15766259678901</v>
      </c>
      <c r="D62" s="1">
        <v>202.81843838145701</v>
      </c>
      <c r="E62" s="1">
        <v>199.661480646895</v>
      </c>
      <c r="F62" s="1">
        <v>199.04778590663801</v>
      </c>
      <c r="G62" s="1">
        <v>197.309971898377</v>
      </c>
      <c r="H62" s="1">
        <v>195.66469024633301</v>
      </c>
      <c r="I62" s="1">
        <v>194.103215321649</v>
      </c>
      <c r="J62" s="1">
        <v>192.61800130736299</v>
      </c>
      <c r="K62" s="1">
        <v>189.85087708543199</v>
      </c>
      <c r="L62" s="1">
        <v>184.99035571476699</v>
      </c>
      <c r="M62" s="1">
        <v>212.144194712141</v>
      </c>
      <c r="N62" s="1">
        <v>197.711215701665</v>
      </c>
    </row>
    <row r="63" spans="1:14" x14ac:dyDescent="0.2">
      <c r="A63" t="s">
        <v>265</v>
      </c>
      <c r="B63" s="1">
        <v>224.864</v>
      </c>
      <c r="C63" s="1">
        <v>223.317861270843</v>
      </c>
      <c r="D63" s="1">
        <v>219.60550849913801</v>
      </c>
      <c r="E63" s="1">
        <v>216.87512921130099</v>
      </c>
      <c r="F63" s="1">
        <v>216.34394032696801</v>
      </c>
      <c r="G63" s="1">
        <v>214.836909455116</v>
      </c>
      <c r="H63" s="1">
        <v>213.40633829829099</v>
      </c>
      <c r="I63" s="1">
        <v>212.04532762303899</v>
      </c>
      <c r="J63" s="1">
        <v>210.747869278114</v>
      </c>
      <c r="K63" s="1">
        <v>208.33711568561699</v>
      </c>
      <c r="L63" s="1">
        <v>204.057058094421</v>
      </c>
      <c r="M63" s="1">
        <v>227.551083142641</v>
      </c>
      <c r="N63" s="1">
        <v>213.94380624152899</v>
      </c>
    </row>
    <row r="64" spans="1:14" x14ac:dyDescent="0.2">
      <c r="A64" t="s">
        <v>266</v>
      </c>
      <c r="B64" s="1">
        <v>225.274</v>
      </c>
      <c r="C64" s="1">
        <v>233.85541051841599</v>
      </c>
      <c r="D64" s="1">
        <v>232.39117346437101</v>
      </c>
      <c r="E64" s="1">
        <v>231.30291286721101</v>
      </c>
      <c r="F64" s="1">
        <v>231.09225806243299</v>
      </c>
      <c r="G64" s="1">
        <v>230.49471811541801</v>
      </c>
      <c r="H64" s="1">
        <v>229.92777789055501</v>
      </c>
      <c r="I64" s="1">
        <v>229.38880451901801</v>
      </c>
      <c r="J64" s="1">
        <v>228.875476465286</v>
      </c>
      <c r="K64" s="1">
        <v>227.91775134552299</v>
      </c>
      <c r="L64" s="1">
        <v>226.23307981376101</v>
      </c>
      <c r="M64" s="1">
        <v>235.52374870144499</v>
      </c>
      <c r="N64" s="1">
        <v>233.85502832322899</v>
      </c>
    </row>
    <row r="65" spans="1:14" x14ac:dyDescent="0.2">
      <c r="A65" t="s">
        <v>267</v>
      </c>
      <c r="B65" s="1">
        <v>228.48500000000001</v>
      </c>
      <c r="C65" s="1">
        <v>233.87967638364199</v>
      </c>
      <c r="D65" s="1">
        <v>229.506454544208</v>
      </c>
      <c r="E65" s="1">
        <v>226.32390224874101</v>
      </c>
      <c r="F65" s="1">
        <v>225.70939308477199</v>
      </c>
      <c r="G65" s="1">
        <v>223.972685508193</v>
      </c>
      <c r="H65" s="1">
        <v>222.333117478829</v>
      </c>
      <c r="I65" s="1">
        <v>220.78127226104201</v>
      </c>
      <c r="J65" s="1">
        <v>219.30901771136001</v>
      </c>
      <c r="K65" s="1">
        <v>216.575891496813</v>
      </c>
      <c r="L65" s="1">
        <v>211.805787669507</v>
      </c>
      <c r="M65" s="1">
        <v>238.95375399830701</v>
      </c>
      <c r="N65" s="1">
        <v>223.00472115121201</v>
      </c>
    </row>
    <row r="66" spans="1:14" x14ac:dyDescent="0.2">
      <c r="A66" t="s">
        <v>268</v>
      </c>
      <c r="B66" s="1">
        <v>248.059</v>
      </c>
      <c r="C66" s="1">
        <v>245.89177051916801</v>
      </c>
      <c r="D66" s="1">
        <v>243.13074881964201</v>
      </c>
      <c r="E66" s="1">
        <v>241.079296954022</v>
      </c>
      <c r="F66" s="1">
        <v>240.67748050734099</v>
      </c>
      <c r="G66" s="1">
        <v>239.53357686697899</v>
      </c>
      <c r="H66" s="1">
        <v>238.442485461008</v>
      </c>
      <c r="I66" s="1">
        <v>237.39986291927599</v>
      </c>
      <c r="J66" s="1">
        <v>236.40187388121501</v>
      </c>
      <c r="K66" s="1">
        <v>234.52655225414799</v>
      </c>
      <c r="L66" s="1">
        <v>231.183853149274</v>
      </c>
      <c r="M66" s="1">
        <v>248.986439442608</v>
      </c>
      <c r="N66" s="1">
        <v>238.902344212228</v>
      </c>
    </row>
    <row r="67" spans="1:14" x14ac:dyDescent="0.2">
      <c r="A67" t="s">
        <v>269</v>
      </c>
      <c r="B67" s="1">
        <v>258.78199999999998</v>
      </c>
      <c r="C67" s="1">
        <v>267.48798289989401</v>
      </c>
      <c r="D67" s="1">
        <v>264.34531978731201</v>
      </c>
      <c r="E67" s="1">
        <v>261.995267948812</v>
      </c>
      <c r="F67" s="1">
        <v>261.53239797869298</v>
      </c>
      <c r="G67" s="1">
        <v>260.21160242621301</v>
      </c>
      <c r="H67" s="1">
        <v>258.947821867355</v>
      </c>
      <c r="I67" s="1">
        <v>257.73689361739099</v>
      </c>
      <c r="J67" s="1">
        <v>256.57507832383402</v>
      </c>
      <c r="K67" s="1">
        <v>254.38563733406201</v>
      </c>
      <c r="L67" s="1">
        <v>250.467479725733</v>
      </c>
      <c r="M67" s="1">
        <v>270.96110526079298</v>
      </c>
      <c r="N67" s="1">
        <v>265.56131021202799</v>
      </c>
    </row>
    <row r="68" spans="1:14" x14ac:dyDescent="0.2">
      <c r="A68" t="s">
        <v>270</v>
      </c>
      <c r="B68" s="1">
        <v>259.72699999999998</v>
      </c>
      <c r="C68" s="1">
        <v>267.68914316713301</v>
      </c>
      <c r="D68" s="1">
        <v>264.49056145976101</v>
      </c>
      <c r="E68" s="1">
        <v>262.13559431739498</v>
      </c>
      <c r="F68" s="1">
        <v>261.67822961147698</v>
      </c>
      <c r="G68" s="1">
        <v>260.38140327360901</v>
      </c>
      <c r="H68" s="1">
        <v>259.15157765542398</v>
      </c>
      <c r="I68" s="1">
        <v>257.98282681209298</v>
      </c>
      <c r="J68" s="1">
        <v>256.86995797525202</v>
      </c>
      <c r="K68" s="1">
        <v>254.79410503595301</v>
      </c>
      <c r="L68" s="1">
        <v>251.143050602138</v>
      </c>
      <c r="M68" s="1">
        <v>271.33716513891699</v>
      </c>
      <c r="N68" s="1">
        <v>261.60614475785599</v>
      </c>
    </row>
    <row r="69" spans="1:14" x14ac:dyDescent="0.2">
      <c r="A69" t="s">
        <v>271</v>
      </c>
      <c r="B69" s="1">
        <v>266.16300000000001</v>
      </c>
      <c r="C69" s="1">
        <v>268.268208244368</v>
      </c>
      <c r="D69" s="1">
        <v>265.23151701266499</v>
      </c>
      <c r="E69" s="1">
        <v>263.01255528435399</v>
      </c>
      <c r="F69" s="1">
        <v>262.58478461104602</v>
      </c>
      <c r="G69" s="1">
        <v>261.37546949804403</v>
      </c>
      <c r="H69" s="1">
        <v>260.23324072023701</v>
      </c>
      <c r="I69" s="1">
        <v>259.15155768572203</v>
      </c>
      <c r="J69" s="1">
        <v>258.12477738788101</v>
      </c>
      <c r="K69" s="1">
        <v>256.21693363288102</v>
      </c>
      <c r="L69" s="1">
        <v>252.88071061370701</v>
      </c>
      <c r="M69" s="1">
        <v>271.79501876473199</v>
      </c>
      <c r="N69" s="1">
        <v>258.10362833649498</v>
      </c>
    </row>
    <row r="70" spans="1:14" x14ac:dyDescent="0.2">
      <c r="A70" t="s">
        <v>272</v>
      </c>
      <c r="B70" s="1">
        <v>269.089</v>
      </c>
      <c r="C70" s="1">
        <v>271.69614219341599</v>
      </c>
      <c r="D70" s="1">
        <v>267.65012342469902</v>
      </c>
      <c r="E70" s="1">
        <v>264.673955014071</v>
      </c>
      <c r="F70" s="1">
        <v>264.08946176781001</v>
      </c>
      <c r="G70" s="1">
        <v>262.42700521356801</v>
      </c>
      <c r="H70" s="1">
        <v>260.84336222141201</v>
      </c>
      <c r="I70" s="1">
        <v>259.33195815334199</v>
      </c>
      <c r="J70" s="1">
        <v>257.88700171854799</v>
      </c>
      <c r="K70" s="1">
        <v>255.17649059529001</v>
      </c>
      <c r="L70" s="1">
        <v>250.36098150731701</v>
      </c>
      <c r="M70" s="1">
        <v>276.23471325953801</v>
      </c>
      <c r="N70" s="1">
        <v>264.732068141539</v>
      </c>
    </row>
    <row r="71" spans="1:14" x14ac:dyDescent="0.2">
      <c r="A71" t="s">
        <v>273</v>
      </c>
      <c r="B71" s="1">
        <v>279.42200000000003</v>
      </c>
      <c r="C71" s="1">
        <v>285.51370323421702</v>
      </c>
      <c r="D71" s="1">
        <v>282.21546627687297</v>
      </c>
      <c r="E71" s="1">
        <v>279.792288353809</v>
      </c>
      <c r="F71" s="1">
        <v>279.32074189526998</v>
      </c>
      <c r="G71" s="1">
        <v>277.983183375257</v>
      </c>
      <c r="H71" s="1">
        <v>276.713898505891</v>
      </c>
      <c r="I71" s="1">
        <v>275.52817146222799</v>
      </c>
      <c r="J71" s="1">
        <v>274.37822130230899</v>
      </c>
      <c r="K71" s="1">
        <v>272.230337118259</v>
      </c>
      <c r="L71" s="1">
        <v>268.44134102432002</v>
      </c>
      <c r="M71" s="1">
        <v>289.27242960881398</v>
      </c>
      <c r="N71" s="1">
        <v>279.401308901454</v>
      </c>
    </row>
    <row r="72" spans="1:14" x14ac:dyDescent="0.2">
      <c r="A72" t="s">
        <v>274</v>
      </c>
      <c r="B72" s="1">
        <v>285.447</v>
      </c>
      <c r="C72" s="1">
        <v>293.63169274849599</v>
      </c>
      <c r="D72" s="1">
        <v>288.55545966014699</v>
      </c>
      <c r="E72" s="1">
        <v>284.88288820253399</v>
      </c>
      <c r="F72" s="1">
        <v>284.17436745703702</v>
      </c>
      <c r="G72" s="1">
        <v>282.17437026323898</v>
      </c>
      <c r="H72" s="1">
        <v>280.28947150084002</v>
      </c>
      <c r="I72" s="1">
        <v>278.50828512352501</v>
      </c>
      <c r="J72" s="1">
        <v>276.82100431193697</v>
      </c>
      <c r="K72" s="1">
        <v>273.69522017916302</v>
      </c>
      <c r="L72" s="1">
        <v>268.25978991597498</v>
      </c>
      <c r="M72" s="1">
        <v>299.54678575892302</v>
      </c>
      <c r="N72" s="1">
        <v>280.26826435027601</v>
      </c>
    </row>
    <row r="73" spans="1:14" x14ac:dyDescent="0.2">
      <c r="A73" t="s">
        <v>275</v>
      </c>
      <c r="B73" s="1">
        <v>291.13499999999999</v>
      </c>
      <c r="C73" s="1">
        <v>288.37007824579399</v>
      </c>
      <c r="D73" s="1">
        <v>284.18425429512899</v>
      </c>
      <c r="E73" s="1">
        <v>281.09804765560199</v>
      </c>
      <c r="F73" s="1">
        <v>280.497173124857</v>
      </c>
      <c r="G73" s="1">
        <v>278.791187727737</v>
      </c>
      <c r="H73" s="1">
        <v>277.16997025016599</v>
      </c>
      <c r="I73" s="1">
        <v>275.625889800533</v>
      </c>
      <c r="J73" s="1">
        <v>274.152310465357</v>
      </c>
      <c r="K73" s="1">
        <v>271.39410141355</v>
      </c>
      <c r="L73" s="1">
        <v>266.50891560573302</v>
      </c>
      <c r="M73" s="1">
        <v>293.13618521981698</v>
      </c>
      <c r="N73" s="1">
        <v>277.62909392231097</v>
      </c>
    </row>
    <row r="74" spans="1:14" x14ac:dyDescent="0.2">
      <c r="A74" t="s">
        <v>276</v>
      </c>
      <c r="B74" s="1">
        <v>296.53399999999999</v>
      </c>
      <c r="C74" s="1">
        <v>294.11899367490599</v>
      </c>
      <c r="D74" s="1">
        <v>289.974855750269</v>
      </c>
      <c r="E74" s="1">
        <v>286.91651223422701</v>
      </c>
      <c r="F74" s="1">
        <v>286.32106930537702</v>
      </c>
      <c r="G74" s="1">
        <v>284.63024848297698</v>
      </c>
      <c r="H74" s="1">
        <v>283.02309195828701</v>
      </c>
      <c r="I74" s="1">
        <v>281.49208898547698</v>
      </c>
      <c r="J74" s="1">
        <v>280.03070575584297</v>
      </c>
      <c r="K74" s="1">
        <v>277.29458517530003</v>
      </c>
      <c r="L74" s="1">
        <v>272.44618058175098</v>
      </c>
      <c r="M74" s="1">
        <v>298.83556918494997</v>
      </c>
      <c r="N74" s="1">
        <v>283.68676440981898</v>
      </c>
    </row>
    <row r="75" spans="1:14" x14ac:dyDescent="0.2">
      <c r="A75" t="s">
        <v>277</v>
      </c>
      <c r="B75" s="1">
        <v>298.20299999999997</v>
      </c>
      <c r="C75" s="1">
        <v>301.018917482615</v>
      </c>
      <c r="D75" s="1">
        <v>297.63369213707898</v>
      </c>
      <c r="E75" s="1">
        <v>295.12849862999798</v>
      </c>
      <c r="F75" s="1">
        <v>294.642657271014</v>
      </c>
      <c r="G75" s="1">
        <v>293.26422175254203</v>
      </c>
      <c r="H75" s="1">
        <v>291.95567944927802</v>
      </c>
      <c r="I75" s="1">
        <v>290.71076556207902</v>
      </c>
      <c r="J75" s="1">
        <v>289.52401213593902</v>
      </c>
      <c r="K75" s="1">
        <v>287.30634312532601</v>
      </c>
      <c r="L75" s="1">
        <v>283.39103739680701</v>
      </c>
      <c r="M75" s="1">
        <v>304.88440153637299</v>
      </c>
      <c r="N75" s="1">
        <v>292.07398810232303</v>
      </c>
    </row>
    <row r="76" spans="1:14" x14ac:dyDescent="0.2">
      <c r="A76" t="s">
        <v>278</v>
      </c>
      <c r="B76" s="1">
        <v>350.149</v>
      </c>
      <c r="C76" s="1">
        <v>356.87410969890198</v>
      </c>
      <c r="D76" s="1">
        <v>351.350902938915</v>
      </c>
      <c r="E76" s="1">
        <v>347.29440611838902</v>
      </c>
      <c r="F76" s="1">
        <v>346.50407212430599</v>
      </c>
      <c r="G76" s="1">
        <v>344.261648899232</v>
      </c>
      <c r="H76" s="1">
        <v>342.132882495486</v>
      </c>
      <c r="I76" s="1">
        <v>340.10766543057503</v>
      </c>
      <c r="J76" s="1">
        <v>338.17716778662498</v>
      </c>
      <c r="K76" s="1">
        <v>334.57019467882401</v>
      </c>
      <c r="L76" s="1">
        <v>328.20507853623002</v>
      </c>
      <c r="M76" s="1">
        <v>363.157106707004</v>
      </c>
      <c r="N76" s="1">
        <v>345.23475823336901</v>
      </c>
    </row>
    <row r="77" spans="1:14" x14ac:dyDescent="0.2">
      <c r="A77" t="s">
        <v>279</v>
      </c>
      <c r="B77" s="1">
        <v>312.65100000000001</v>
      </c>
      <c r="C77" s="1">
        <v>320.74556520427097</v>
      </c>
      <c r="D77" s="1">
        <v>318.20943530480798</v>
      </c>
      <c r="E77" s="1">
        <v>316.33177244664898</v>
      </c>
      <c r="F77" s="1">
        <v>315.96880927984199</v>
      </c>
      <c r="G77" s="1">
        <v>314.94030901750898</v>
      </c>
      <c r="H77" s="1">
        <v>313.96595021177598</v>
      </c>
      <c r="I77" s="1">
        <v>313.04098191618198</v>
      </c>
      <c r="J77" s="1">
        <v>312.16123149279503</v>
      </c>
      <c r="K77" s="1">
        <v>310.523021662909</v>
      </c>
      <c r="L77" s="1">
        <v>307.65140597911</v>
      </c>
      <c r="M77" s="1">
        <v>323.64641594929498</v>
      </c>
      <c r="N77" s="1">
        <v>317.00135137886502</v>
      </c>
    </row>
    <row r="78" spans="1:14" x14ac:dyDescent="0.2">
      <c r="A78" t="s">
        <v>280</v>
      </c>
      <c r="B78" s="1">
        <v>313.41800000000001</v>
      </c>
      <c r="C78" s="1">
        <v>317.87540424190797</v>
      </c>
      <c r="D78" s="1">
        <v>313.83617735216802</v>
      </c>
      <c r="E78" s="1">
        <v>310.886717253006</v>
      </c>
      <c r="F78" s="1">
        <v>310.31809971868603</v>
      </c>
      <c r="G78" s="1">
        <v>308.71069410736402</v>
      </c>
      <c r="H78" s="1">
        <v>307.19254477631199</v>
      </c>
      <c r="I78" s="1">
        <v>305.75491355930802</v>
      </c>
      <c r="J78" s="1">
        <v>304.39027134963902</v>
      </c>
      <c r="K78" s="1">
        <v>301.85465815170801</v>
      </c>
      <c r="L78" s="1">
        <v>297.42056155818602</v>
      </c>
      <c r="M78" s="1">
        <v>322.57020140234499</v>
      </c>
      <c r="N78" s="1">
        <v>306.457259498989</v>
      </c>
    </row>
    <row r="79" spans="1:14" x14ac:dyDescent="0.2">
      <c r="A79" t="s">
        <v>281</v>
      </c>
      <c r="B79" s="1">
        <v>317.64699999999999</v>
      </c>
      <c r="C79" s="1">
        <v>318.24911846560201</v>
      </c>
      <c r="D79" s="1">
        <v>315.44075242641998</v>
      </c>
      <c r="E79" s="1">
        <v>313.32903465705999</v>
      </c>
      <c r="F79" s="1">
        <v>312.91402067125199</v>
      </c>
      <c r="G79" s="1">
        <v>311.72920622002601</v>
      </c>
      <c r="H79" s="1">
        <v>310.59460677466802</v>
      </c>
      <c r="I79" s="1">
        <v>309.506453280328</v>
      </c>
      <c r="J79" s="1">
        <v>308.461380241705</v>
      </c>
      <c r="K79" s="1">
        <v>306.48870061950402</v>
      </c>
      <c r="L79" s="1">
        <v>302.94567402163898</v>
      </c>
      <c r="M79" s="1">
        <v>321.35980919499002</v>
      </c>
      <c r="N79" s="1">
        <v>313.21762772812201</v>
      </c>
    </row>
    <row r="80" spans="1:14" x14ac:dyDescent="0.2">
      <c r="A80" t="s">
        <v>282</v>
      </c>
      <c r="B80" s="1">
        <v>322.47699999999998</v>
      </c>
      <c r="C80" s="1">
        <v>323.38660043316997</v>
      </c>
      <c r="D80" s="1">
        <v>320.59451360600002</v>
      </c>
      <c r="E80" s="1">
        <v>318.495013537803</v>
      </c>
      <c r="F80" s="1">
        <v>318.08228208817798</v>
      </c>
      <c r="G80" s="1">
        <v>316.90387795326501</v>
      </c>
      <c r="H80" s="1">
        <v>315.77526838614699</v>
      </c>
      <c r="I80" s="1">
        <v>314.692721503472</v>
      </c>
      <c r="J80" s="1">
        <v>313.65290507665298</v>
      </c>
      <c r="K80" s="1">
        <v>311.68980274576899</v>
      </c>
      <c r="L80" s="1">
        <v>308.16283738572002</v>
      </c>
      <c r="M80" s="1">
        <v>326.47795683432099</v>
      </c>
      <c r="N80" s="1">
        <v>318.54584710681303</v>
      </c>
    </row>
    <row r="81" spans="1:14" x14ac:dyDescent="0.2">
      <c r="A81" t="s">
        <v>283</v>
      </c>
      <c r="B81" s="1">
        <v>335.74700000000001</v>
      </c>
      <c r="C81" s="1">
        <v>346.86728909497498</v>
      </c>
      <c r="D81" s="1">
        <v>341.60025013897899</v>
      </c>
      <c r="E81" s="1">
        <v>337.76912252054899</v>
      </c>
      <c r="F81" s="1">
        <v>337.02888381740098</v>
      </c>
      <c r="G81" s="1">
        <v>334.93690123511698</v>
      </c>
      <c r="H81" s="1">
        <v>332.96215681267398</v>
      </c>
      <c r="I81" s="1">
        <v>331.09342887901101</v>
      </c>
      <c r="J81" s="1">
        <v>329.320998513326</v>
      </c>
      <c r="K81" s="1">
        <v>326.03218648619202</v>
      </c>
      <c r="L81" s="1">
        <v>320.298906403508</v>
      </c>
      <c r="M81" s="1">
        <v>352.96686716277799</v>
      </c>
      <c r="N81" s="1">
        <v>333.018565643469</v>
      </c>
    </row>
    <row r="82" spans="1:14" x14ac:dyDescent="0.2">
      <c r="A82" t="s">
        <v>284</v>
      </c>
      <c r="B82" s="1">
        <v>336.24900000000002</v>
      </c>
      <c r="C82" s="1">
        <v>335.63170661051498</v>
      </c>
      <c r="D82" s="1">
        <v>332.36176081175398</v>
      </c>
      <c r="E82" s="1">
        <v>329.93788499537499</v>
      </c>
      <c r="F82" s="1">
        <v>329.46596154714501</v>
      </c>
      <c r="G82" s="1">
        <v>328.12499171954897</v>
      </c>
      <c r="H82" s="1">
        <v>326.84919042808298</v>
      </c>
      <c r="I82" s="1">
        <v>325.63281023529697</v>
      </c>
      <c r="J82" s="1">
        <v>324.47083455910501</v>
      </c>
      <c r="K82" s="1">
        <v>322.29298075788699</v>
      </c>
      <c r="L82" s="1">
        <v>318.42668359451801</v>
      </c>
      <c r="M82" s="1">
        <v>339.34287121715801</v>
      </c>
      <c r="N82" s="1">
        <v>327.33991295805299</v>
      </c>
    </row>
    <row r="83" spans="1:14" x14ac:dyDescent="0.2">
      <c r="A83" t="s">
        <v>285</v>
      </c>
      <c r="B83" s="1">
        <v>343.74900000000002</v>
      </c>
      <c r="C83" s="1">
        <v>339.90974257447402</v>
      </c>
      <c r="D83" s="1">
        <v>337.19609865716001</v>
      </c>
      <c r="E83" s="1">
        <v>335.17032306626999</v>
      </c>
      <c r="F83" s="1">
        <v>334.77467004810597</v>
      </c>
      <c r="G83" s="1">
        <v>333.64813404734701</v>
      </c>
      <c r="H83" s="1">
        <v>332.57324391486299</v>
      </c>
      <c r="I83" s="1">
        <v>331.54564890331397</v>
      </c>
      <c r="J83" s="1">
        <v>330.56152883023299</v>
      </c>
      <c r="K83" s="1">
        <v>328.71060836130101</v>
      </c>
      <c r="L83" s="1">
        <v>325.40470132625097</v>
      </c>
      <c r="M83" s="1">
        <v>342.96324360097702</v>
      </c>
      <c r="N83" s="1">
        <v>333.04479095366997</v>
      </c>
    </row>
    <row r="84" spans="1:14" x14ac:dyDescent="0.2">
      <c r="A84" t="s">
        <v>286</v>
      </c>
      <c r="B84" s="1">
        <v>364.971</v>
      </c>
      <c r="C84" s="1">
        <v>376.37387263456202</v>
      </c>
      <c r="D84" s="1">
        <v>369.47529318305601</v>
      </c>
      <c r="E84" s="1">
        <v>364.486565502617</v>
      </c>
      <c r="F84" s="1">
        <v>363.52123528360102</v>
      </c>
      <c r="G84" s="1">
        <v>360.79357207970997</v>
      </c>
      <c r="H84" s="1">
        <v>358.21888295113098</v>
      </c>
      <c r="I84" s="1">
        <v>355.78199679388803</v>
      </c>
      <c r="J84" s="1">
        <v>353.46989335159299</v>
      </c>
      <c r="K84" s="1">
        <v>349.176451013708</v>
      </c>
      <c r="L84" s="1">
        <v>341.67671745383802</v>
      </c>
      <c r="M84" s="1">
        <v>384.39307619747098</v>
      </c>
      <c r="N84" s="1">
        <v>359.80654153361399</v>
      </c>
    </row>
    <row r="85" spans="1:14" x14ac:dyDescent="0.2">
      <c r="A85" t="s">
        <v>287</v>
      </c>
      <c r="B85" s="1">
        <v>374.65800000000002</v>
      </c>
      <c r="C85" s="1">
        <v>378.36761249790902</v>
      </c>
      <c r="D85" s="1">
        <v>375.04972849146901</v>
      </c>
      <c r="E85" s="1">
        <v>372.58644514024701</v>
      </c>
      <c r="F85" s="1">
        <v>372.10588548199001</v>
      </c>
      <c r="G85" s="1">
        <v>370.73932482162297</v>
      </c>
      <c r="H85" s="1">
        <v>369.437798184477</v>
      </c>
      <c r="I85" s="1">
        <v>368.195715976521</v>
      </c>
      <c r="J85" s="1">
        <v>367.00817966928997</v>
      </c>
      <c r="K85" s="1">
        <v>364.77997773915001</v>
      </c>
      <c r="L85" s="1">
        <v>360.81750881722297</v>
      </c>
      <c r="M85" s="1">
        <v>382.11678971791002</v>
      </c>
      <c r="N85" s="1">
        <v>372.501704857611</v>
      </c>
    </row>
    <row r="86" spans="1:14" x14ac:dyDescent="0.2">
      <c r="A86" t="s">
        <v>288</v>
      </c>
      <c r="B86" s="1">
        <v>386.08699999999999</v>
      </c>
      <c r="C86" s="1">
        <v>401.42509141043899</v>
      </c>
      <c r="D86" s="1">
        <v>396.22569236170699</v>
      </c>
      <c r="E86" s="1">
        <v>392.37647288044002</v>
      </c>
      <c r="F86" s="1">
        <v>391.62580293255201</v>
      </c>
      <c r="G86" s="1">
        <v>389.49269610392798</v>
      </c>
      <c r="H86" s="1">
        <v>387.46342212303301</v>
      </c>
      <c r="I86" s="1">
        <v>385.529128171472</v>
      </c>
      <c r="J86" s="1">
        <v>383.6820396608</v>
      </c>
      <c r="K86" s="1">
        <v>380.22279333969601</v>
      </c>
      <c r="L86" s="1">
        <v>374.09466264239802</v>
      </c>
      <c r="M86" s="1">
        <v>407.30509965641698</v>
      </c>
      <c r="N86" s="1">
        <v>394.749711093401</v>
      </c>
    </row>
    <row r="87" spans="1:14" x14ac:dyDescent="0.2">
      <c r="A87" t="s">
        <v>289</v>
      </c>
      <c r="B87" s="1">
        <v>390.14100000000002</v>
      </c>
      <c r="C87" s="1">
        <v>406.84478087097602</v>
      </c>
      <c r="D87" s="1">
        <v>401.56289374098401</v>
      </c>
      <c r="E87" s="1">
        <v>397.66277153223803</v>
      </c>
      <c r="F87" s="1">
        <v>396.90344118204803</v>
      </c>
      <c r="G87" s="1">
        <v>394.74788010927898</v>
      </c>
      <c r="H87" s="1">
        <v>392.70027033766598</v>
      </c>
      <c r="I87" s="1">
        <v>390.75130998685302</v>
      </c>
      <c r="J87" s="1">
        <v>388.89282790948198</v>
      </c>
      <c r="K87" s="1">
        <v>385.41924024550701</v>
      </c>
      <c r="L87" s="1">
        <v>379.28861538293</v>
      </c>
      <c r="M87" s="1">
        <v>412.83667644817598</v>
      </c>
      <c r="N87" s="1">
        <v>399.30400792684202</v>
      </c>
    </row>
    <row r="88" spans="1:14" x14ac:dyDescent="0.2">
      <c r="A88" t="s">
        <v>290</v>
      </c>
      <c r="B88" s="1">
        <v>398.47199999999998</v>
      </c>
      <c r="C88" s="1">
        <v>407.91501738604302</v>
      </c>
      <c r="D88" s="1">
        <v>403.59827343407301</v>
      </c>
      <c r="E88" s="1">
        <v>400.41075551439201</v>
      </c>
      <c r="F88" s="1">
        <v>399.79136119927699</v>
      </c>
      <c r="G88" s="1">
        <v>398.03355827849703</v>
      </c>
      <c r="H88" s="1">
        <v>396.36424086699401</v>
      </c>
      <c r="I88" s="1">
        <v>394.77549066113198</v>
      </c>
      <c r="J88" s="1">
        <v>393.26040509798298</v>
      </c>
      <c r="K88" s="1">
        <v>390.42771789306602</v>
      </c>
      <c r="L88" s="1">
        <v>385.42208554736197</v>
      </c>
      <c r="M88" s="1">
        <v>412.83667915872297</v>
      </c>
      <c r="N88" s="1">
        <v>399.23947821772498</v>
      </c>
    </row>
    <row r="89" spans="1:14" x14ac:dyDescent="0.2">
      <c r="A89" t="s">
        <v>291</v>
      </c>
      <c r="B89" s="1">
        <v>403.74299999999999</v>
      </c>
      <c r="C89" s="1">
        <v>415.02680850390499</v>
      </c>
      <c r="D89" s="1">
        <v>410.721203875301</v>
      </c>
      <c r="E89" s="1">
        <v>407.520197613503</v>
      </c>
      <c r="F89" s="1">
        <v>406.89326562134301</v>
      </c>
      <c r="G89" s="1">
        <v>405.10849341365599</v>
      </c>
      <c r="H89" s="1">
        <v>403.406207698549</v>
      </c>
      <c r="I89" s="1">
        <v>401.77973454308</v>
      </c>
      <c r="J89" s="1">
        <v>400.22316862671499</v>
      </c>
      <c r="K89" s="1">
        <v>397.29933099974397</v>
      </c>
      <c r="L89" s="1">
        <v>392.09327915887201</v>
      </c>
      <c r="M89" s="1">
        <v>419.85008369583898</v>
      </c>
      <c r="N89" s="1">
        <v>410.52233637664898</v>
      </c>
    </row>
    <row r="90" spans="1:14" x14ac:dyDescent="0.2">
      <c r="A90" t="s">
        <v>292</v>
      </c>
      <c r="B90" s="1">
        <v>405.52499999999998</v>
      </c>
      <c r="C90" s="1">
        <v>408.51913058833497</v>
      </c>
      <c r="D90" s="1">
        <v>405.098903001878</v>
      </c>
      <c r="E90" s="1">
        <v>402.58177169564402</v>
      </c>
      <c r="F90" s="1">
        <v>402.09576330106501</v>
      </c>
      <c r="G90" s="1">
        <v>400.71942542453399</v>
      </c>
      <c r="H90" s="1">
        <v>399.41613085629098</v>
      </c>
      <c r="I90" s="1">
        <v>398.17887638622301</v>
      </c>
      <c r="J90" s="1">
        <v>397.00161542405698</v>
      </c>
      <c r="K90" s="1">
        <v>394.80670495659899</v>
      </c>
      <c r="L90" s="1">
        <v>390.94422090884501</v>
      </c>
      <c r="M90" s="1">
        <v>412.47151708976003</v>
      </c>
      <c r="N90" s="1">
        <v>397.82363204511898</v>
      </c>
    </row>
    <row r="91" spans="1:14" x14ac:dyDescent="0.2">
      <c r="A91" t="s">
        <v>293</v>
      </c>
      <c r="B91" s="1">
        <v>410.029</v>
      </c>
      <c r="C91" s="1">
        <v>416.48162866474098</v>
      </c>
      <c r="D91" s="1">
        <v>410.21551219853302</v>
      </c>
      <c r="E91" s="1">
        <v>405.68312645006</v>
      </c>
      <c r="F91" s="1">
        <v>404.799284375593</v>
      </c>
      <c r="G91" s="1">
        <v>402.29651109323299</v>
      </c>
      <c r="H91" s="1">
        <v>399.92694465249798</v>
      </c>
      <c r="I91" s="1">
        <v>397.677928775292</v>
      </c>
      <c r="J91" s="1">
        <v>395.53853309655898</v>
      </c>
      <c r="K91" s="1">
        <v>391.551784742412</v>
      </c>
      <c r="L91" s="1">
        <v>384.54556577249599</v>
      </c>
      <c r="M91" s="1">
        <v>423.67044687963403</v>
      </c>
      <c r="N91" s="1">
        <v>406.42676523069503</v>
      </c>
    </row>
    <row r="92" spans="1:14" x14ac:dyDescent="0.2">
      <c r="A92" t="s">
        <v>294</v>
      </c>
      <c r="B92" s="1">
        <v>410.06599999999997</v>
      </c>
      <c r="C92" s="1">
        <v>420.42296524983101</v>
      </c>
      <c r="D92" s="1">
        <v>414.80820277142402</v>
      </c>
      <c r="E92" s="1">
        <v>410.67336331872502</v>
      </c>
      <c r="F92" s="1">
        <v>409.87062540242698</v>
      </c>
      <c r="G92" s="1">
        <v>407.59408839966</v>
      </c>
      <c r="H92" s="1">
        <v>405.434286853674</v>
      </c>
      <c r="I92" s="1">
        <v>403.38062873553298</v>
      </c>
      <c r="J92" s="1">
        <v>401.42389404695899</v>
      </c>
      <c r="K92" s="1">
        <v>397.76985818652503</v>
      </c>
      <c r="L92" s="1">
        <v>391.32642002677102</v>
      </c>
      <c r="M92" s="1">
        <v>426.84287248714799</v>
      </c>
      <c r="N92" s="1">
        <v>408.84289375692703</v>
      </c>
    </row>
    <row r="93" spans="1:14" x14ac:dyDescent="0.2">
      <c r="A93" t="s">
        <v>295</v>
      </c>
      <c r="B93" s="1">
        <v>420.63600000000002</v>
      </c>
      <c r="C93" s="1">
        <v>438.879170368308</v>
      </c>
      <c r="D93" s="1">
        <v>433.776413530875</v>
      </c>
      <c r="E93" s="1">
        <v>429.97465579978802</v>
      </c>
      <c r="F93" s="1">
        <v>429.228118223107</v>
      </c>
      <c r="G93" s="1">
        <v>427.10077259922099</v>
      </c>
      <c r="H93" s="1">
        <v>425.06906424368702</v>
      </c>
      <c r="I93" s="1">
        <v>423.12559300652703</v>
      </c>
      <c r="J93" s="1">
        <v>421.26376716637799</v>
      </c>
      <c r="K93" s="1">
        <v>417.76208364036302</v>
      </c>
      <c r="L93" s="1">
        <v>411.51541057327398</v>
      </c>
      <c r="M93" s="1">
        <v>444.560778904627</v>
      </c>
      <c r="N93" s="1">
        <v>436.207398782702</v>
      </c>
    </row>
    <row r="94" spans="1:14" x14ac:dyDescent="0.2">
      <c r="A94" t="s">
        <v>296</v>
      </c>
      <c r="B94" s="1">
        <v>434.73700000000002</v>
      </c>
      <c r="C94" s="1">
        <v>446.18589559970701</v>
      </c>
      <c r="D94" s="1">
        <v>440.71582119024498</v>
      </c>
      <c r="E94" s="1">
        <v>436.66509450262203</v>
      </c>
      <c r="F94" s="1">
        <v>435.87717321738501</v>
      </c>
      <c r="G94" s="1">
        <v>433.63973041441199</v>
      </c>
      <c r="H94" s="1">
        <v>431.51322336279998</v>
      </c>
      <c r="I94" s="1">
        <v>429.48800909721803</v>
      </c>
      <c r="J94" s="1">
        <v>427.55563541797602</v>
      </c>
      <c r="K94" s="1">
        <v>423.94045234740298</v>
      </c>
      <c r="L94" s="1">
        <v>417.54681779631602</v>
      </c>
      <c r="M94" s="1">
        <v>452.39675391144999</v>
      </c>
      <c r="N94" s="1">
        <v>435.902995809316</v>
      </c>
    </row>
    <row r="95" spans="1:14" x14ac:dyDescent="0.2">
      <c r="A95" t="s">
        <v>297</v>
      </c>
      <c r="B95" s="1">
        <v>456.072</v>
      </c>
      <c r="C95" s="1">
        <v>462.94575271329302</v>
      </c>
      <c r="D95" s="1">
        <v>457.22563222129298</v>
      </c>
      <c r="E95" s="1">
        <v>453.06368595827399</v>
      </c>
      <c r="F95" s="1">
        <v>452.252053706254</v>
      </c>
      <c r="G95" s="1">
        <v>449.95186030935201</v>
      </c>
      <c r="H95" s="1">
        <v>447.77169278308497</v>
      </c>
      <c r="I95" s="1">
        <v>445.70047444581098</v>
      </c>
      <c r="J95" s="1">
        <v>443.72858497579</v>
      </c>
      <c r="K95" s="1">
        <v>440.05014696319199</v>
      </c>
      <c r="L95" s="1">
        <v>433.57491841498899</v>
      </c>
      <c r="M95" s="1">
        <v>469.47926671626101</v>
      </c>
      <c r="N95" s="1">
        <v>451.26160325032401</v>
      </c>
    </row>
    <row r="96" spans="1:14" x14ac:dyDescent="0.2">
      <c r="A96" t="s">
        <v>298</v>
      </c>
      <c r="B96" s="1">
        <v>478.76</v>
      </c>
      <c r="C96" s="1">
        <v>500.139899104547</v>
      </c>
      <c r="D96" s="1">
        <v>495.197342931663</v>
      </c>
      <c r="E96" s="1">
        <v>491.48339892159498</v>
      </c>
      <c r="F96" s="1">
        <v>490.74842158430198</v>
      </c>
      <c r="G96" s="1">
        <v>488.646631195927</v>
      </c>
      <c r="H96" s="1">
        <v>486.629365419019</v>
      </c>
      <c r="I96" s="1">
        <v>484.69087164622198</v>
      </c>
      <c r="J96" s="1">
        <v>482.82594099687998</v>
      </c>
      <c r="K96" s="1">
        <v>479.29829357407903</v>
      </c>
      <c r="L96" s="1">
        <v>472.94371927472798</v>
      </c>
      <c r="M96" s="1">
        <v>505.54858266665599</v>
      </c>
      <c r="N96" s="1">
        <v>501.90565780663599</v>
      </c>
    </row>
    <row r="97" spans="1:14" x14ac:dyDescent="0.2">
      <c r="A97" t="s">
        <v>299</v>
      </c>
      <c r="B97" s="1">
        <v>501.899</v>
      </c>
      <c r="C97" s="1">
        <v>512.35467203686596</v>
      </c>
      <c r="D97" s="1">
        <v>507.39414204742798</v>
      </c>
      <c r="E97" s="1">
        <v>503.694424416103</v>
      </c>
      <c r="F97" s="1">
        <v>502.96971401061199</v>
      </c>
      <c r="G97" s="1">
        <v>500.905360148336</v>
      </c>
      <c r="H97" s="1">
        <v>498.934715322969</v>
      </c>
      <c r="I97" s="1">
        <v>497.05026412745099</v>
      </c>
      <c r="J97" s="1">
        <v>495.24535303559298</v>
      </c>
      <c r="K97" s="1">
        <v>491.851106343921</v>
      </c>
      <c r="L97" s="1">
        <v>485.79437720468098</v>
      </c>
      <c r="M97" s="1">
        <v>517.90261543895099</v>
      </c>
      <c r="N97" s="1">
        <v>506.08611075930799</v>
      </c>
    </row>
    <row r="98" spans="1:14" x14ac:dyDescent="0.2">
      <c r="A98" t="s">
        <v>300</v>
      </c>
      <c r="B98" s="1">
        <v>502.03699999999998</v>
      </c>
      <c r="C98" s="1">
        <v>516.96937414130298</v>
      </c>
      <c r="D98" s="1">
        <v>508.23856553602502</v>
      </c>
      <c r="E98" s="1">
        <v>501.929920184124</v>
      </c>
      <c r="F98" s="1">
        <v>500.72086181060001</v>
      </c>
      <c r="G98" s="1">
        <v>497.31396656546099</v>
      </c>
      <c r="H98" s="1">
        <v>494.11068442864399</v>
      </c>
      <c r="I98" s="1">
        <v>491.08979295543202</v>
      </c>
      <c r="J98" s="1">
        <v>488.23318768126501</v>
      </c>
      <c r="K98" s="1">
        <v>482.95265753046101</v>
      </c>
      <c r="L98" s="1">
        <v>473.79966481567698</v>
      </c>
      <c r="M98" s="1">
        <v>527.28325059911697</v>
      </c>
      <c r="N98" s="1">
        <v>493.07886490872801</v>
      </c>
    </row>
    <row r="99" spans="1:14" x14ac:dyDescent="0.2">
      <c r="A99" t="s">
        <v>301</v>
      </c>
      <c r="B99" s="1">
        <v>533.46199999999999</v>
      </c>
      <c r="C99" s="1">
        <v>542.15915489419501</v>
      </c>
      <c r="D99" s="1">
        <v>537.25337707067104</v>
      </c>
      <c r="E99" s="1">
        <v>533.61539295323701</v>
      </c>
      <c r="F99" s="1">
        <v>532.90636799388597</v>
      </c>
      <c r="G99" s="1">
        <v>530.89127062931504</v>
      </c>
      <c r="H99" s="1">
        <v>528.97372778560998</v>
      </c>
      <c r="I99" s="1">
        <v>527.14535048466996</v>
      </c>
      <c r="J99" s="1">
        <v>525.39878343899795</v>
      </c>
      <c r="K99" s="1">
        <v>522.12584787903199</v>
      </c>
      <c r="L99" s="1">
        <v>516.31979994586402</v>
      </c>
      <c r="M99" s="1">
        <v>547.71028953432506</v>
      </c>
      <c r="N99" s="1">
        <v>532.82132014556498</v>
      </c>
    </row>
    <row r="100" spans="1:14" x14ac:dyDescent="0.2">
      <c r="A100" t="s">
        <v>302</v>
      </c>
      <c r="B100" s="1">
        <v>635.101</v>
      </c>
      <c r="C100" s="1">
        <v>647.22360861581399</v>
      </c>
      <c r="D100" s="1">
        <v>640.38881033391999</v>
      </c>
      <c r="E100" s="1">
        <v>635.344962163236</v>
      </c>
      <c r="F100" s="1">
        <v>634.363736536538</v>
      </c>
      <c r="G100" s="1">
        <v>631.57842135331305</v>
      </c>
      <c r="H100" s="1">
        <v>628.93241189986804</v>
      </c>
      <c r="I100" s="1">
        <v>626.41329469516199</v>
      </c>
      <c r="J100" s="1">
        <v>624.01024380255706</v>
      </c>
      <c r="K100" s="1">
        <v>619.51545299062604</v>
      </c>
      <c r="L100" s="1">
        <v>611.566711823692</v>
      </c>
      <c r="M100" s="1">
        <v>655.00554188861099</v>
      </c>
      <c r="N100" s="1">
        <v>636.405096481393</v>
      </c>
    </row>
    <row r="101" spans="1:14" x14ac:dyDescent="0.2">
      <c r="A101" t="s">
        <v>303</v>
      </c>
      <c r="B101" s="1">
        <v>804.01700000000005</v>
      </c>
      <c r="C101" s="1">
        <v>814.18615456445195</v>
      </c>
      <c r="D101" s="1">
        <v>807.92652814957501</v>
      </c>
      <c r="E101" s="1">
        <v>803.22796770802199</v>
      </c>
      <c r="F101" s="1">
        <v>802.30624011863404</v>
      </c>
      <c r="G101" s="1">
        <v>799.67674292124104</v>
      </c>
      <c r="H101" s="1">
        <v>797.16120118918798</v>
      </c>
      <c r="I101" s="1">
        <v>794.75076429993101</v>
      </c>
      <c r="J101" s="1">
        <v>792.43753087256198</v>
      </c>
      <c r="K101" s="1">
        <v>788.07523520090103</v>
      </c>
      <c r="L101" s="1">
        <v>780.25235819925399</v>
      </c>
      <c r="M101" s="1">
        <v>821.15023070327902</v>
      </c>
      <c r="N101" s="1">
        <v>806.79965807199096</v>
      </c>
    </row>
    <row r="102" spans="1:14" x14ac:dyDescent="0.2">
      <c r="A102" t="s">
        <v>304</v>
      </c>
      <c r="B102" s="1">
        <v>39.042000000000002</v>
      </c>
      <c r="C102" s="1">
        <v>39.026045066533399</v>
      </c>
      <c r="D102" s="1">
        <v>35.481314768368399</v>
      </c>
      <c r="E102" s="1">
        <v>32.964663999178399</v>
      </c>
      <c r="F102" s="1">
        <v>32.477947116626702</v>
      </c>
      <c r="G102" s="1">
        <v>31.107195622560798</v>
      </c>
      <c r="H102" s="1">
        <v>29.819496558835901</v>
      </c>
      <c r="I102" s="1">
        <v>28.6062962462027</v>
      </c>
      <c r="J102" s="1">
        <v>27.460280769957699</v>
      </c>
      <c r="K102" s="1">
        <v>25.345430324777698</v>
      </c>
      <c r="L102" s="1">
        <v>21.693328739316801</v>
      </c>
      <c r="M102" s="1">
        <v>43.185039944685798</v>
      </c>
      <c r="N102" s="1">
        <v>33.1249920615045</v>
      </c>
    </row>
    <row r="103" spans="1:14" x14ac:dyDescent="0.2">
      <c r="A103" t="s">
        <v>305</v>
      </c>
      <c r="B103" s="1">
        <v>59.75</v>
      </c>
      <c r="C103" s="1">
        <v>58.896206641499496</v>
      </c>
      <c r="D103" s="1">
        <v>57.237182133914203</v>
      </c>
      <c r="E103" s="1">
        <v>56.036698922588101</v>
      </c>
      <c r="F103" s="1">
        <v>55.804999585441102</v>
      </c>
      <c r="G103" s="1">
        <v>55.151182891312402</v>
      </c>
      <c r="H103" s="1">
        <v>54.535452845980601</v>
      </c>
      <c r="I103" s="1">
        <v>53.954179775484697</v>
      </c>
      <c r="J103" s="1">
        <v>53.404210141425096</v>
      </c>
      <c r="K103" s="1">
        <v>52.387464601172503</v>
      </c>
      <c r="L103" s="1">
        <v>50.627801615319001</v>
      </c>
      <c r="M103" s="1">
        <v>60.820429859808598</v>
      </c>
      <c r="N103" s="1">
        <v>53.544659924584401</v>
      </c>
    </row>
    <row r="104" spans="1:14" x14ac:dyDescent="0.2">
      <c r="A104" t="s">
        <v>306</v>
      </c>
      <c r="B104" s="1">
        <v>62.8</v>
      </c>
      <c r="C104" s="1">
        <v>64.3263878741936</v>
      </c>
      <c r="D104" s="1">
        <v>62.240665623026999</v>
      </c>
      <c r="E104" s="1">
        <v>60.722376876325299</v>
      </c>
      <c r="F104" s="1">
        <v>60.425989325627199</v>
      </c>
      <c r="G104" s="1">
        <v>59.586030084235098</v>
      </c>
      <c r="H104" s="1">
        <v>58.790097444949303</v>
      </c>
      <c r="I104" s="1">
        <v>58.034308544678602</v>
      </c>
      <c r="J104" s="1">
        <v>57.315259843559197</v>
      </c>
      <c r="K104" s="1">
        <v>55.975713611711903</v>
      </c>
      <c r="L104" s="1">
        <v>53.625766276587598</v>
      </c>
      <c r="M104" s="1">
        <v>66.697389621004703</v>
      </c>
      <c r="N104" s="1">
        <v>61.243128194268898</v>
      </c>
    </row>
    <row r="105" spans="1:14" x14ac:dyDescent="0.2">
      <c r="A105" t="s">
        <v>307</v>
      </c>
      <c r="B105" s="1">
        <v>65.447000000000003</v>
      </c>
      <c r="C105" s="1">
        <v>59.584396031036597</v>
      </c>
      <c r="D105" s="1">
        <v>57.603572695252801</v>
      </c>
      <c r="E105" s="1">
        <v>56.167794384368896</v>
      </c>
      <c r="F105" s="1">
        <v>55.886532385422797</v>
      </c>
      <c r="G105" s="1">
        <v>55.089240227153603</v>
      </c>
      <c r="H105" s="1">
        <v>54.333482489434097</v>
      </c>
      <c r="I105" s="1">
        <v>53.615627158365498</v>
      </c>
      <c r="J105" s="1">
        <v>52.932481374104199</v>
      </c>
      <c r="K105" s="1">
        <v>51.6665057766986</v>
      </c>
      <c r="L105" s="1">
        <v>49.4292490512426</v>
      </c>
      <c r="M105" s="1">
        <v>61.828090785634402</v>
      </c>
      <c r="N105" s="1">
        <v>55.4416025441353</v>
      </c>
    </row>
    <row r="106" spans="1:14" x14ac:dyDescent="0.2">
      <c r="A106" t="s">
        <v>308</v>
      </c>
      <c r="B106" s="1">
        <v>104.251</v>
      </c>
      <c r="C106" s="1">
        <v>107.301514188064</v>
      </c>
      <c r="D106" s="1">
        <v>104.33823406337601</v>
      </c>
      <c r="E106" s="1">
        <v>102.244490352071</v>
      </c>
      <c r="F106" s="1">
        <v>101.844629332083</v>
      </c>
      <c r="G106" s="1">
        <v>100.723465303084</v>
      </c>
      <c r="H106" s="1">
        <v>99.676903850042095</v>
      </c>
      <c r="I106" s="1">
        <v>98.696773267116797</v>
      </c>
      <c r="J106" s="1">
        <v>97.776132665516698</v>
      </c>
      <c r="K106" s="1">
        <v>96.090335305583906</v>
      </c>
      <c r="L106" s="1">
        <v>93.218379507385905</v>
      </c>
      <c r="M106" s="1">
        <v>110.85268136851499</v>
      </c>
      <c r="N106" s="1">
        <v>94.175796549638093</v>
      </c>
    </row>
    <row r="107" spans="1:14" x14ac:dyDescent="0.2">
      <c r="A107" t="s">
        <v>309</v>
      </c>
      <c r="B107" s="1">
        <v>105.815</v>
      </c>
      <c r="C107" s="1">
        <v>107.686413089951</v>
      </c>
      <c r="D107" s="1">
        <v>105.810243178807</v>
      </c>
      <c r="E107" s="1">
        <v>104.427563618766</v>
      </c>
      <c r="F107" s="1">
        <v>104.160472438235</v>
      </c>
      <c r="G107" s="1">
        <v>103.403696094552</v>
      </c>
      <c r="H107" s="1">
        <v>102.686699366829</v>
      </c>
      <c r="I107" s="1">
        <v>102.00585707984099</v>
      </c>
      <c r="J107" s="1">
        <v>101.358006030363</v>
      </c>
      <c r="K107" s="1">
        <v>100.150518236734</v>
      </c>
      <c r="L107" s="1">
        <v>98.028901019584893</v>
      </c>
      <c r="M107" s="1">
        <v>109.83424863790999</v>
      </c>
      <c r="N107" s="1">
        <v>103.242087042192</v>
      </c>
    </row>
    <row r="108" spans="1:14" x14ac:dyDescent="0.2">
      <c r="A108" t="s">
        <v>310</v>
      </c>
      <c r="B108" s="1">
        <v>117.593</v>
      </c>
      <c r="C108" s="1">
        <v>112.357944259173</v>
      </c>
      <c r="D108" s="1">
        <v>108.619087442409</v>
      </c>
      <c r="E108" s="1">
        <v>105.99931571447</v>
      </c>
      <c r="F108" s="1">
        <v>105.503250584551</v>
      </c>
      <c r="G108" s="1">
        <v>104.116619594488</v>
      </c>
      <c r="H108" s="1">
        <v>102.827475935026</v>
      </c>
      <c r="I108" s="1">
        <v>101.624241883479</v>
      </c>
      <c r="J108" s="1">
        <v>100.49723527034</v>
      </c>
      <c r="K108" s="1">
        <v>98.440413396225097</v>
      </c>
      <c r="L108" s="1">
        <v>94.951617764299698</v>
      </c>
      <c r="M108" s="1">
        <v>116.94358466009101</v>
      </c>
      <c r="N108" s="1">
        <v>90.524239320058001</v>
      </c>
    </row>
    <row r="109" spans="1:14" x14ac:dyDescent="0.2">
      <c r="A109" t="s">
        <v>311</v>
      </c>
      <c r="B109" s="1">
        <v>120.824</v>
      </c>
      <c r="C109" s="1">
        <v>129.309941288435</v>
      </c>
      <c r="D109" s="1">
        <v>125.112577871822</v>
      </c>
      <c r="E109" s="1">
        <v>122.11523260922399</v>
      </c>
      <c r="F109" s="1">
        <v>121.57166468269099</v>
      </c>
      <c r="G109" s="1">
        <v>119.919684179415</v>
      </c>
      <c r="H109" s="1">
        <v>118.360979227475</v>
      </c>
      <c r="I109" s="1">
        <v>116.88659550259401</v>
      </c>
      <c r="J109" s="1">
        <v>115.488789228993</v>
      </c>
      <c r="K109" s="1">
        <v>112.896769151876</v>
      </c>
      <c r="L109" s="1">
        <v>108.384157887382</v>
      </c>
      <c r="M109" s="1">
        <v>134.14366769346501</v>
      </c>
      <c r="N109" s="1">
        <v>122.31740609801101</v>
      </c>
    </row>
    <row r="110" spans="1:14" x14ac:dyDescent="0.2">
      <c r="A110" t="s">
        <v>312</v>
      </c>
      <c r="B110" s="1">
        <v>126.465</v>
      </c>
      <c r="C110" s="1">
        <v>134.22376808785799</v>
      </c>
      <c r="D110" s="1">
        <v>130.67868716690401</v>
      </c>
      <c r="E110" s="1">
        <v>128.135136341704</v>
      </c>
      <c r="F110" s="1">
        <v>127.64316549764899</v>
      </c>
      <c r="G110" s="1">
        <v>126.25611779271399</v>
      </c>
      <c r="H110" s="1">
        <v>124.951257836457</v>
      </c>
      <c r="I110" s="1">
        <v>123.720413712941</v>
      </c>
      <c r="J110" s="1">
        <v>122.55654658461</v>
      </c>
      <c r="K110" s="1">
        <v>120.406085968745</v>
      </c>
      <c r="L110" s="1">
        <v>116.66343328293</v>
      </c>
      <c r="M110" s="1">
        <v>138.36771407233701</v>
      </c>
      <c r="N110" s="1">
        <v>126.45436054379699</v>
      </c>
    </row>
    <row r="111" spans="1:14" x14ac:dyDescent="0.2">
      <c r="A111" t="s">
        <v>313</v>
      </c>
      <c r="B111" s="1">
        <v>152.745</v>
      </c>
      <c r="C111" s="1">
        <v>158.731458468206</v>
      </c>
      <c r="D111" s="1">
        <v>154.73624453399</v>
      </c>
      <c r="E111" s="1">
        <v>151.83342223583799</v>
      </c>
      <c r="F111" s="1">
        <v>151.275256005724</v>
      </c>
      <c r="G111" s="1">
        <v>149.68534225570801</v>
      </c>
      <c r="H111" s="1">
        <v>148.18266435337799</v>
      </c>
      <c r="I111" s="1">
        <v>146.75896778752099</v>
      </c>
      <c r="J111" s="1">
        <v>145.407102683104</v>
      </c>
      <c r="K111" s="1">
        <v>142.92736093544801</v>
      </c>
      <c r="L111" s="1">
        <v>138.53533737452199</v>
      </c>
      <c r="M111" s="1">
        <v>163.33150729500201</v>
      </c>
      <c r="N111" s="1">
        <v>150.705110329511</v>
      </c>
    </row>
    <row r="112" spans="1:14" x14ac:dyDescent="0.2">
      <c r="A112" t="s">
        <v>314</v>
      </c>
      <c r="B112" s="1">
        <v>158.65299999999999</v>
      </c>
      <c r="C112" s="1">
        <v>160.21372432422501</v>
      </c>
      <c r="D112" s="1">
        <v>156.60955837935899</v>
      </c>
      <c r="E112" s="1">
        <v>153.992856145242</v>
      </c>
      <c r="F112" s="1">
        <v>153.48074734790899</v>
      </c>
      <c r="G112" s="1">
        <v>152.02856513235099</v>
      </c>
      <c r="H112" s="1">
        <v>150.65109886179701</v>
      </c>
      <c r="I112" s="1">
        <v>149.34165216504499</v>
      </c>
      <c r="J112" s="1">
        <v>148.09440673514999</v>
      </c>
      <c r="K112" s="1">
        <v>145.76672209191099</v>
      </c>
      <c r="L112" s="1">
        <v>141.66851108180501</v>
      </c>
      <c r="M112" s="1">
        <v>164.30920454495299</v>
      </c>
      <c r="N112" s="1">
        <v>154.31162245247501</v>
      </c>
    </row>
    <row r="113" spans="1:14" x14ac:dyDescent="0.2">
      <c r="A113" t="s">
        <v>315</v>
      </c>
      <c r="B113" s="1">
        <v>172.21799999999999</v>
      </c>
      <c r="C113" s="1">
        <v>172.43712997354501</v>
      </c>
      <c r="D113" s="1">
        <v>169.025461287475</v>
      </c>
      <c r="E113" s="1">
        <v>166.595109014217</v>
      </c>
      <c r="F113" s="1">
        <v>166.13005984937399</v>
      </c>
      <c r="G113" s="1">
        <v>164.82361448940301</v>
      </c>
      <c r="H113" s="1">
        <v>163.60073346957901</v>
      </c>
      <c r="I113" s="1">
        <v>162.45248118104499</v>
      </c>
      <c r="J113" s="1">
        <v>161.37124200688299</v>
      </c>
      <c r="K113" s="1">
        <v>159.38450251806199</v>
      </c>
      <c r="L113" s="1">
        <v>155.97870114335601</v>
      </c>
      <c r="M113" s="1">
        <v>176.49682422590701</v>
      </c>
      <c r="N113" s="1">
        <v>157.125236314961</v>
      </c>
    </row>
    <row r="114" spans="1:14" x14ac:dyDescent="0.2">
      <c r="A114" t="s">
        <v>316</v>
      </c>
      <c r="B114" s="1">
        <v>177.357</v>
      </c>
      <c r="C114" s="1">
        <v>177.93061006060501</v>
      </c>
      <c r="D114" s="1">
        <v>174.60539931316001</v>
      </c>
      <c r="E114" s="1">
        <v>172.19156142956001</v>
      </c>
      <c r="F114" s="1">
        <v>171.72390668213501</v>
      </c>
      <c r="G114" s="1">
        <v>170.40211631341299</v>
      </c>
      <c r="H114" s="1">
        <v>169.15440722357101</v>
      </c>
      <c r="I114" s="1">
        <v>167.97391154764301</v>
      </c>
      <c r="J114" s="1">
        <v>166.854637458751</v>
      </c>
      <c r="K114" s="1">
        <v>164.779326661835</v>
      </c>
      <c r="L114" s="1">
        <v>161.16869395833001</v>
      </c>
      <c r="M114" s="1">
        <v>181.75898857953601</v>
      </c>
      <c r="N114" s="1">
        <v>167.244724817086</v>
      </c>
    </row>
    <row r="115" spans="1:14" x14ac:dyDescent="0.2">
      <c r="A115" t="s">
        <v>317</v>
      </c>
      <c r="B115" s="1">
        <v>181.35</v>
      </c>
      <c r="C115" s="1">
        <v>182.78308442295199</v>
      </c>
      <c r="D115" s="1">
        <v>178.62759494635199</v>
      </c>
      <c r="E115" s="1">
        <v>175.63587328645499</v>
      </c>
      <c r="F115" s="1">
        <v>175.0610800014</v>
      </c>
      <c r="G115" s="1">
        <v>173.4416348657</v>
      </c>
      <c r="H115" s="1">
        <v>171.91944585656</v>
      </c>
      <c r="I115" s="1">
        <v>170.48454174798101</v>
      </c>
      <c r="J115" s="1">
        <v>169.113776941265</v>
      </c>
      <c r="K115" s="1">
        <v>166.60817867930299</v>
      </c>
      <c r="L115" s="1">
        <v>162.27481894336699</v>
      </c>
      <c r="M115" s="1">
        <v>187.671738218863</v>
      </c>
      <c r="N115" s="1">
        <v>169.579949682061</v>
      </c>
    </row>
    <row r="116" spans="1:14" x14ac:dyDescent="0.2">
      <c r="A116" t="s">
        <v>318</v>
      </c>
      <c r="B116" s="1">
        <v>208.78100000000001</v>
      </c>
      <c r="C116" s="1">
        <v>211.36792408104901</v>
      </c>
      <c r="D116" s="1">
        <v>205.154898558149</v>
      </c>
      <c r="E116" s="1">
        <v>200.72964620918</v>
      </c>
      <c r="F116" s="1">
        <v>199.880039059963</v>
      </c>
      <c r="G116" s="1">
        <v>197.49062549280401</v>
      </c>
      <c r="H116" s="1">
        <v>195.250320875433</v>
      </c>
      <c r="I116" s="1">
        <v>193.14327444206501</v>
      </c>
      <c r="J116" s="1">
        <v>191.15600275558799</v>
      </c>
      <c r="K116" s="1">
        <v>187.49605261271</v>
      </c>
      <c r="L116" s="1">
        <v>181.19547375704701</v>
      </c>
      <c r="M116" s="1">
        <v>218.738065575642</v>
      </c>
      <c r="N116" s="1">
        <v>191.88564439632901</v>
      </c>
    </row>
    <row r="117" spans="1:14" x14ac:dyDescent="0.2">
      <c r="A117" t="s">
        <v>319</v>
      </c>
      <c r="B117" s="1">
        <v>227.88200000000001</v>
      </c>
      <c r="C117" s="1">
        <v>242.32466307790199</v>
      </c>
      <c r="D117" s="1">
        <v>234.846948362527</v>
      </c>
      <c r="E117" s="1">
        <v>229.46632987144301</v>
      </c>
      <c r="F117" s="1">
        <v>228.42236752657701</v>
      </c>
      <c r="G117" s="1">
        <v>225.478092185798</v>
      </c>
      <c r="H117" s="1">
        <v>222.69583417922601</v>
      </c>
      <c r="I117" s="1">
        <v>220.06390972256699</v>
      </c>
      <c r="J117" s="1">
        <v>217.590577745112</v>
      </c>
      <c r="K117" s="1">
        <v>212.97040217936899</v>
      </c>
      <c r="L117" s="1">
        <v>204.90366206039201</v>
      </c>
      <c r="M117" s="1">
        <v>250.99052403386301</v>
      </c>
      <c r="N117" s="1">
        <v>226.89890692240601</v>
      </c>
    </row>
    <row r="118" spans="1:14" x14ac:dyDescent="0.2">
      <c r="A118" t="s">
        <v>320</v>
      </c>
      <c r="B118" s="1">
        <v>260.62099999999998</v>
      </c>
      <c r="C118" s="1">
        <v>268.863054628616</v>
      </c>
      <c r="D118" s="1">
        <v>262.60973173764899</v>
      </c>
      <c r="E118" s="1">
        <v>258.07577592963997</v>
      </c>
      <c r="F118" s="1">
        <v>257.198161804368</v>
      </c>
      <c r="G118" s="1">
        <v>254.71777861213499</v>
      </c>
      <c r="H118" s="1">
        <v>252.37609856481899</v>
      </c>
      <c r="I118" s="1">
        <v>250.15979293258999</v>
      </c>
      <c r="J118" s="1">
        <v>248.05734168728401</v>
      </c>
      <c r="K118" s="1">
        <v>244.15514714298101</v>
      </c>
      <c r="L118" s="1">
        <v>237.34922537153801</v>
      </c>
      <c r="M118" s="1">
        <v>276.10201504588298</v>
      </c>
      <c r="N118" s="1">
        <v>257.25699687437998</v>
      </c>
    </row>
    <row r="119" spans="1:14" x14ac:dyDescent="0.2">
      <c r="A119" t="s">
        <v>321</v>
      </c>
      <c r="B119" s="1">
        <v>270.84899999999999</v>
      </c>
      <c r="C119" s="1">
        <v>284.39592901315098</v>
      </c>
      <c r="D119" s="1">
        <v>276.66505573968101</v>
      </c>
      <c r="E119" s="1">
        <v>271.11829316222702</v>
      </c>
      <c r="F119" s="1">
        <v>270.04477903061098</v>
      </c>
      <c r="G119" s="1">
        <v>267.01523250289</v>
      </c>
      <c r="H119" s="1">
        <v>264.16074820602398</v>
      </c>
      <c r="I119" s="1">
        <v>261.46367040969602</v>
      </c>
      <c r="J119" s="1">
        <v>258.90887819136202</v>
      </c>
      <c r="K119" s="1">
        <v>254.17562773162001</v>
      </c>
      <c r="L119" s="1">
        <v>245.94171041960499</v>
      </c>
      <c r="M119" s="1">
        <v>293.41526102242602</v>
      </c>
      <c r="N119" s="1">
        <v>266.42314282288601</v>
      </c>
    </row>
    <row r="120" spans="1:14" x14ac:dyDescent="0.2">
      <c r="A120" t="s">
        <v>322</v>
      </c>
      <c r="B120" s="1">
        <v>280.77800000000002</v>
      </c>
      <c r="C120" s="1">
        <v>286.52230855271699</v>
      </c>
      <c r="D120" s="1">
        <v>281.03953474102798</v>
      </c>
      <c r="E120" s="1">
        <v>277.12645310450603</v>
      </c>
      <c r="F120" s="1">
        <v>276.37824402720099</v>
      </c>
      <c r="G120" s="1">
        <v>274.27612202721201</v>
      </c>
      <c r="H120" s="1">
        <v>272.30817851929498</v>
      </c>
      <c r="I120" s="1">
        <v>270.46008164786798</v>
      </c>
      <c r="J120" s="1">
        <v>268.71961388580098</v>
      </c>
      <c r="K120" s="1">
        <v>265.52096838073498</v>
      </c>
      <c r="L120" s="1">
        <v>260.03568399950098</v>
      </c>
      <c r="M120" s="1">
        <v>293.04810811004501</v>
      </c>
      <c r="N120" s="1">
        <v>263.93322182750097</v>
      </c>
    </row>
    <row r="121" spans="1:14" x14ac:dyDescent="0.2">
      <c r="A121" t="s">
        <v>323</v>
      </c>
      <c r="B121" s="1">
        <v>290.57799999999997</v>
      </c>
      <c r="C121" s="1">
        <v>289.45739201092999</v>
      </c>
      <c r="D121" s="1">
        <v>281.562787845331</v>
      </c>
      <c r="E121" s="1">
        <v>275.99732236713498</v>
      </c>
      <c r="F121" s="1">
        <v>274.935013449574</v>
      </c>
      <c r="G121" s="1">
        <v>271.95677047536702</v>
      </c>
      <c r="H121" s="1">
        <v>269.176528417626</v>
      </c>
      <c r="I121" s="1">
        <v>266.57191874568298</v>
      </c>
      <c r="J121" s="1">
        <v>264.12406646645798</v>
      </c>
      <c r="K121" s="1">
        <v>259.63661950493798</v>
      </c>
      <c r="L121" s="1">
        <v>251.96794803538799</v>
      </c>
      <c r="M121" s="1">
        <v>298.96554258477198</v>
      </c>
      <c r="N121" s="1">
        <v>252.99322673026299</v>
      </c>
    </row>
    <row r="122" spans="1:14" x14ac:dyDescent="0.2">
      <c r="A122" t="s">
        <v>324</v>
      </c>
      <c r="B122" s="1">
        <v>312.21899999999999</v>
      </c>
      <c r="C122" s="1">
        <v>319.02531425943403</v>
      </c>
      <c r="D122" s="1">
        <v>312.51321649084599</v>
      </c>
      <c r="E122" s="1">
        <v>307.768587206924</v>
      </c>
      <c r="F122" s="1">
        <v>306.84070408906399</v>
      </c>
      <c r="G122" s="1">
        <v>304.20877309274198</v>
      </c>
      <c r="H122" s="1">
        <v>301.71134977359901</v>
      </c>
      <c r="I122" s="1">
        <v>299.33648480296398</v>
      </c>
      <c r="J122" s="1">
        <v>297.073738899104</v>
      </c>
      <c r="K122" s="1">
        <v>292.848963274781</v>
      </c>
      <c r="L122" s="1">
        <v>285.40435339683501</v>
      </c>
      <c r="M122" s="1">
        <v>326.41680818473799</v>
      </c>
      <c r="N122" s="1">
        <v>307.17918272025298</v>
      </c>
    </row>
    <row r="123" spans="1:14" x14ac:dyDescent="0.2">
      <c r="A123" t="s">
        <v>325</v>
      </c>
      <c r="B123" s="1">
        <v>312.649</v>
      </c>
      <c r="C123" s="1">
        <v>319.31453631155603</v>
      </c>
      <c r="D123" s="1">
        <v>312.71606762848899</v>
      </c>
      <c r="E123" s="1">
        <v>307.91115294192099</v>
      </c>
      <c r="F123" s="1">
        <v>306.97224080091001</v>
      </c>
      <c r="G123" s="1">
        <v>304.30984597336902</v>
      </c>
      <c r="H123" s="1">
        <v>301.78460414461802</v>
      </c>
      <c r="I123" s="1">
        <v>299.38423853929999</v>
      </c>
      <c r="J123" s="1">
        <v>297.09803290939698</v>
      </c>
      <c r="K123" s="1">
        <v>292.83155908228099</v>
      </c>
      <c r="L123" s="1">
        <v>285.31975382738199</v>
      </c>
      <c r="M123" s="1">
        <v>326.81652130723899</v>
      </c>
      <c r="N123" s="1">
        <v>307.02502464612797</v>
      </c>
    </row>
    <row r="124" spans="1:14" x14ac:dyDescent="0.2">
      <c r="A124" t="s">
        <v>326</v>
      </c>
      <c r="B124" s="1">
        <v>331.78500000000003</v>
      </c>
      <c r="C124" s="1">
        <v>339.61079552298997</v>
      </c>
      <c r="D124" s="1">
        <v>332.02559627146098</v>
      </c>
      <c r="E124" s="1">
        <v>326.55580368750998</v>
      </c>
      <c r="F124" s="1">
        <v>325.49606090754401</v>
      </c>
      <c r="G124" s="1">
        <v>322.50190244986197</v>
      </c>
      <c r="H124" s="1">
        <v>319.676018269998</v>
      </c>
      <c r="I124" s="1">
        <v>317.00167244039102</v>
      </c>
      <c r="J124" s="1">
        <v>314.46450765323101</v>
      </c>
      <c r="K124" s="1">
        <v>309.753658558604</v>
      </c>
      <c r="L124" s="1">
        <v>301.52574460272803</v>
      </c>
      <c r="M124" s="1">
        <v>348.42407364877198</v>
      </c>
      <c r="N124" s="1">
        <v>319.92022289135002</v>
      </c>
    </row>
    <row r="125" spans="1:14" x14ac:dyDescent="0.2">
      <c r="A125" t="s">
        <v>327</v>
      </c>
      <c r="B125" s="1">
        <v>346.94299999999998</v>
      </c>
      <c r="C125" s="1">
        <v>360.11687775792097</v>
      </c>
      <c r="D125" s="1">
        <v>352.31076022166599</v>
      </c>
      <c r="E125" s="1">
        <v>346.59502976076499</v>
      </c>
      <c r="F125" s="1">
        <v>345.48150945180203</v>
      </c>
      <c r="G125" s="1">
        <v>342.324286936232</v>
      </c>
      <c r="H125" s="1">
        <v>339.33032935059202</v>
      </c>
      <c r="I125" s="1">
        <v>336.48521093359398</v>
      </c>
      <c r="J125" s="1">
        <v>333.77629786410802</v>
      </c>
      <c r="K125" s="1">
        <v>328.72384749392103</v>
      </c>
      <c r="L125" s="1">
        <v>319.83970412440402</v>
      </c>
      <c r="M125" s="1">
        <v>368.99984109168099</v>
      </c>
      <c r="N125" s="1">
        <v>349.83049165229102</v>
      </c>
    </row>
    <row r="126" spans="1:14" x14ac:dyDescent="0.2">
      <c r="A126" s="2" t="s">
        <v>329</v>
      </c>
      <c r="B126" t="s">
        <v>40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6</v>
      </c>
      <c r="I126" t="s">
        <v>7</v>
      </c>
      <c r="J126" t="s">
        <v>8</v>
      </c>
      <c r="K126" t="s">
        <v>1132</v>
      </c>
      <c r="L126" t="s">
        <v>1133</v>
      </c>
      <c r="M126" t="s">
        <v>42</v>
      </c>
      <c r="N126" t="s">
        <v>43</v>
      </c>
    </row>
    <row r="127" spans="1:14" x14ac:dyDescent="0.2">
      <c r="A127" t="s">
        <v>713</v>
      </c>
      <c r="B127" s="1">
        <v>-26.55</v>
      </c>
      <c r="C127" s="1">
        <v>-24.8878803923173</v>
      </c>
      <c r="D127" s="1">
        <v>-25.2112327147169</v>
      </c>
      <c r="E127" s="1">
        <v>-25.435051726794001</v>
      </c>
      <c r="F127" s="1">
        <v>-25.479246786042602</v>
      </c>
      <c r="G127" s="1">
        <v>-25.603705956116301</v>
      </c>
      <c r="H127" s="1">
        <v>-25.720496432292901</v>
      </c>
      <c r="I127" s="1">
        <v>-25.8302869205504</v>
      </c>
      <c r="J127" s="1">
        <v>-25.933670057928701</v>
      </c>
      <c r="K127" s="1">
        <v>-26.1232744090998</v>
      </c>
      <c r="L127" s="1">
        <v>-26.445463193784501</v>
      </c>
      <c r="M127" s="1">
        <v>-24.520511012831999</v>
      </c>
      <c r="N127" s="1">
        <v>-23.715093488340301</v>
      </c>
    </row>
    <row r="128" spans="1:14" x14ac:dyDescent="0.2">
      <c r="A128" t="s">
        <v>714</v>
      </c>
      <c r="B128" s="1">
        <v>-48.48</v>
      </c>
      <c r="C128" s="1">
        <v>-44.918294338307199</v>
      </c>
      <c r="D128" s="1">
        <v>-46.283793246011101</v>
      </c>
      <c r="E128" s="1">
        <v>-47.242277372649298</v>
      </c>
      <c r="F128" s="1">
        <v>-47.428527195365298</v>
      </c>
      <c r="G128" s="1">
        <v>-47.952378486249103</v>
      </c>
      <c r="H128" s="1">
        <v>-48.443366729911901</v>
      </c>
      <c r="I128" s="1">
        <v>-48.9047419557319</v>
      </c>
      <c r="J128" s="1">
        <v>-49.339320544734001</v>
      </c>
      <c r="K128" s="1">
        <v>-50.137596005127399</v>
      </c>
      <c r="L128" s="1">
        <v>-51.502538260077301</v>
      </c>
      <c r="M128" s="1">
        <v>-43.328679252617199</v>
      </c>
      <c r="N128" s="1">
        <v>-46.5117297254953</v>
      </c>
    </row>
    <row r="129" spans="1:14" x14ac:dyDescent="0.2">
      <c r="A129" t="s">
        <v>715</v>
      </c>
      <c r="B129" s="1">
        <v>-90.19</v>
      </c>
      <c r="C129" s="1">
        <v>-91.1395832685171</v>
      </c>
      <c r="D129" s="1">
        <v>-92.8930603792396</v>
      </c>
      <c r="E129" s="1">
        <v>-94.092167630129694</v>
      </c>
      <c r="F129" s="1">
        <v>-94.324365820050602</v>
      </c>
      <c r="G129" s="1">
        <v>-94.973993625375002</v>
      </c>
      <c r="H129" s="1">
        <v>-95.578239833091303</v>
      </c>
      <c r="I129" s="1">
        <v>-96.141933209465293</v>
      </c>
      <c r="J129" s="1">
        <v>-96.669190268736003</v>
      </c>
      <c r="K129" s="1">
        <v>-97.628121252319701</v>
      </c>
      <c r="L129" s="1">
        <v>-99.237831391272707</v>
      </c>
      <c r="M129" s="1">
        <v>-89.0596794511562</v>
      </c>
      <c r="N129" s="1">
        <v>-94.204757337679993</v>
      </c>
    </row>
    <row r="130" spans="1:14" x14ac:dyDescent="0.2">
      <c r="A130" t="s">
        <v>716</v>
      </c>
      <c r="B130" s="1">
        <v>-42.05</v>
      </c>
      <c r="C130" s="1">
        <v>-46.3885093138652</v>
      </c>
      <c r="D130" s="1">
        <v>-47.676153227072597</v>
      </c>
      <c r="E130" s="1">
        <v>-48.588842538422</v>
      </c>
      <c r="F130" s="1">
        <v>-48.7680613139675</v>
      </c>
      <c r="G130" s="1">
        <v>-49.2744820134997</v>
      </c>
      <c r="H130" s="1">
        <v>-49.752307885145299</v>
      </c>
      <c r="I130" s="1">
        <v>-50.204152979564</v>
      </c>
      <c r="J130" s="1">
        <v>-50.632306072788097</v>
      </c>
      <c r="K130" s="1">
        <v>-51.418200204547702</v>
      </c>
      <c r="L130" s="1">
        <v>-52.7969594783007</v>
      </c>
      <c r="M130" s="1">
        <v>-44.920270130592698</v>
      </c>
      <c r="N130" s="1">
        <v>-47.949852000417998</v>
      </c>
    </row>
    <row r="131" spans="1:14" x14ac:dyDescent="0.2">
      <c r="A131" t="s">
        <v>717</v>
      </c>
      <c r="B131" s="1">
        <v>-41.76</v>
      </c>
      <c r="C131" s="1">
        <v>-47.039114056325801</v>
      </c>
      <c r="D131" s="1">
        <v>-48.247373153445302</v>
      </c>
      <c r="E131" s="1">
        <v>-49.089453261276297</v>
      </c>
      <c r="F131" s="1">
        <v>-49.253397788007497</v>
      </c>
      <c r="G131" s="1">
        <v>-49.714050631117999</v>
      </c>
      <c r="H131" s="1">
        <v>-50.1450950324624</v>
      </c>
      <c r="I131" s="1">
        <v>-50.549417700256598</v>
      </c>
      <c r="J131" s="1">
        <v>-50.929531800520401</v>
      </c>
      <c r="K131" s="1">
        <v>-51.618517043607298</v>
      </c>
      <c r="L131" s="1">
        <v>-52.803695366915001</v>
      </c>
      <c r="M131" s="1">
        <v>-45.6347743324121</v>
      </c>
      <c r="N131" s="1">
        <v>-49.571191851123999</v>
      </c>
    </row>
    <row r="132" spans="1:14" x14ac:dyDescent="0.2">
      <c r="A132" t="s">
        <v>718</v>
      </c>
      <c r="B132" s="1">
        <v>-32.07</v>
      </c>
      <c r="C132" s="1">
        <v>-23.030305477666399</v>
      </c>
      <c r="D132" s="1">
        <v>-25.740242020179299</v>
      </c>
      <c r="E132" s="1">
        <v>-27.624340010005199</v>
      </c>
      <c r="F132" s="1">
        <v>-27.992818652577299</v>
      </c>
      <c r="G132" s="1">
        <v>-29.010540928128599</v>
      </c>
      <c r="H132" s="1">
        <v>-29.9654076960488</v>
      </c>
      <c r="I132" s="1">
        <v>-30.860102923540101</v>
      </c>
      <c r="J132" s="1">
        <v>-31.678538112580998</v>
      </c>
      <c r="K132" s="1">
        <v>-33.241981576367401</v>
      </c>
      <c r="L132" s="1">
        <v>-35.864619732233997</v>
      </c>
      <c r="M132" s="1">
        <v>-19.803848379149802</v>
      </c>
      <c r="N132" s="1">
        <v>-28.818997802329498</v>
      </c>
    </row>
    <row r="133" spans="1:14" x14ac:dyDescent="0.2">
      <c r="A133" t="s">
        <v>719</v>
      </c>
      <c r="B133" s="1">
        <v>23.96</v>
      </c>
      <c r="C133" s="1">
        <v>33.0814821467795</v>
      </c>
      <c r="D133" s="1">
        <v>30.274613684844098</v>
      </c>
      <c r="E133" s="1">
        <v>28.2587212915872</v>
      </c>
      <c r="F133" s="1">
        <v>27.8313665159816</v>
      </c>
      <c r="G133" s="1">
        <v>26.749393318418999</v>
      </c>
      <c r="H133" s="1">
        <v>25.729746832569599</v>
      </c>
      <c r="I133" s="1">
        <v>24.770057993388399</v>
      </c>
      <c r="J133" s="1">
        <v>23.886660185206502</v>
      </c>
      <c r="K133" s="1">
        <v>22.226782996235801</v>
      </c>
      <c r="L133" s="1">
        <v>19.352450642266501</v>
      </c>
      <c r="M133" s="1">
        <v>36.405898378649198</v>
      </c>
      <c r="N133" s="1">
        <v>26.266013848942698</v>
      </c>
    </row>
    <row r="134" spans="1:14" x14ac:dyDescent="0.2">
      <c r="A134" t="s">
        <v>720</v>
      </c>
      <c r="B134" s="1">
        <v>-64.84</v>
      </c>
      <c r="C134" s="1">
        <v>-56.107257457872102</v>
      </c>
      <c r="D134" s="1">
        <v>-58.6923446532074</v>
      </c>
      <c r="E134" s="1">
        <v>-60.462856732150598</v>
      </c>
      <c r="F134" s="1">
        <v>-60.804544227609703</v>
      </c>
      <c r="G134" s="1">
        <v>-61.760743863512197</v>
      </c>
      <c r="H134" s="1">
        <v>-62.650946794719601</v>
      </c>
      <c r="I134" s="1">
        <v>-63.482646709941598</v>
      </c>
      <c r="J134" s="1">
        <v>-64.262152694596097</v>
      </c>
      <c r="K134" s="1">
        <v>-65.685286585462705</v>
      </c>
      <c r="L134" s="1">
        <v>-68.0970216679967</v>
      </c>
      <c r="M134" s="1">
        <v>-53.001358093901203</v>
      </c>
      <c r="N134" s="1">
        <v>-61.5943727235667</v>
      </c>
    </row>
    <row r="135" spans="1:14" x14ac:dyDescent="0.2">
      <c r="A135" t="s">
        <v>721</v>
      </c>
      <c r="B135" s="1">
        <v>35.01</v>
      </c>
      <c r="C135" s="1">
        <v>45.731230902238998</v>
      </c>
      <c r="D135" s="1">
        <v>42.469054399848503</v>
      </c>
      <c r="E135" s="1">
        <v>40.192494955757297</v>
      </c>
      <c r="F135" s="1">
        <v>39.750186696982901</v>
      </c>
      <c r="G135" s="1">
        <v>38.520875559200803</v>
      </c>
      <c r="H135" s="1">
        <v>37.372975733482299</v>
      </c>
      <c r="I135" s="1">
        <v>36.297446395591102</v>
      </c>
      <c r="J135" s="1">
        <v>35.2866471773455</v>
      </c>
      <c r="K135" s="1">
        <v>33.401416764950703</v>
      </c>
      <c r="L135" s="1">
        <v>30.2393195143569</v>
      </c>
      <c r="M135" s="1">
        <v>49.642795765676098</v>
      </c>
      <c r="N135" s="1">
        <v>37.402545517922498</v>
      </c>
    </row>
    <row r="136" spans="1:14" x14ac:dyDescent="0.2">
      <c r="A136" t="s">
        <v>722</v>
      </c>
      <c r="B136" s="1">
        <v>-0.45</v>
      </c>
      <c r="C136" s="1">
        <v>5.53336362738691</v>
      </c>
      <c r="D136" s="1">
        <v>4.0466833983522399</v>
      </c>
      <c r="E136" s="1">
        <v>2.9924246493991902</v>
      </c>
      <c r="F136" s="1">
        <v>2.78452472082407</v>
      </c>
      <c r="G136" s="1">
        <v>2.1965832167914301</v>
      </c>
      <c r="H136" s="1">
        <v>1.6413363763883899</v>
      </c>
      <c r="I136" s="1">
        <v>1.11597835906484</v>
      </c>
      <c r="J136" s="1">
        <v>0.61801842744479396</v>
      </c>
      <c r="K136" s="1">
        <v>-0.304340823439742</v>
      </c>
      <c r="L136" s="1">
        <v>-1.9035463054894299</v>
      </c>
      <c r="M136" s="1">
        <v>7.2094614770867302</v>
      </c>
      <c r="N136" s="1">
        <v>4.3010145492213798</v>
      </c>
    </row>
    <row r="137" spans="1:14" x14ac:dyDescent="0.2">
      <c r="A137" t="s">
        <v>723</v>
      </c>
      <c r="B137" s="1">
        <v>54.02</v>
      </c>
      <c r="C137" s="1">
        <v>65.470836230236799</v>
      </c>
      <c r="D137" s="1">
        <v>62.451976069599397</v>
      </c>
      <c r="E137" s="1">
        <v>60.2919428919284</v>
      </c>
      <c r="F137" s="1">
        <v>59.875639046001098</v>
      </c>
      <c r="G137" s="1">
        <v>58.7032403143076</v>
      </c>
      <c r="H137" s="1">
        <v>57.602132104037203</v>
      </c>
      <c r="I137" s="1">
        <v>56.565154445768997</v>
      </c>
      <c r="J137" s="1">
        <v>55.586139547276602</v>
      </c>
      <c r="K137" s="1">
        <v>53.768939494442897</v>
      </c>
      <c r="L137" s="1">
        <v>50.658813096952201</v>
      </c>
      <c r="M137" s="1">
        <v>69.007986695876397</v>
      </c>
      <c r="N137" s="1">
        <v>59.522817214186801</v>
      </c>
    </row>
    <row r="138" spans="1:14" x14ac:dyDescent="0.2">
      <c r="A138" t="s">
        <v>724</v>
      </c>
      <c r="B138" s="1">
        <v>72.22</v>
      </c>
      <c r="C138" s="1">
        <v>80.738952722776105</v>
      </c>
      <c r="D138" s="1">
        <v>79.040598107510903</v>
      </c>
      <c r="E138" s="1">
        <v>77.7804301781633</v>
      </c>
      <c r="F138" s="1">
        <v>77.537094994202803</v>
      </c>
      <c r="G138" s="1">
        <v>76.847532351174095</v>
      </c>
      <c r="H138" s="1">
        <v>76.194216737736298</v>
      </c>
      <c r="I138" s="1">
        <v>75.552581408387795</v>
      </c>
      <c r="J138" s="1">
        <v>74.962285784736096</v>
      </c>
      <c r="K138" s="1">
        <v>73.863265197895302</v>
      </c>
      <c r="L138" s="1">
        <v>71.938423241234503</v>
      </c>
      <c r="M138" s="1">
        <v>82.683366340897095</v>
      </c>
      <c r="N138" s="1">
        <v>78.186199932391304</v>
      </c>
    </row>
    <row r="139" spans="1:14" x14ac:dyDescent="0.2">
      <c r="A139" t="s">
        <v>725</v>
      </c>
      <c r="B139" s="1">
        <v>144.63</v>
      </c>
      <c r="C139" s="1">
        <v>158.58022425780001</v>
      </c>
      <c r="D139" s="1">
        <v>157.804062887344</v>
      </c>
      <c r="E139" s="1">
        <v>157.185134816453</v>
      </c>
      <c r="F139" s="1">
        <v>157.06558373077999</v>
      </c>
      <c r="G139" s="1">
        <v>156.723405642492</v>
      </c>
      <c r="H139" s="1">
        <v>156.39485248341899</v>
      </c>
      <c r="I139" s="1">
        <v>156.07928515322001</v>
      </c>
      <c r="J139" s="1">
        <v>155.77605146311299</v>
      </c>
      <c r="K139" s="1">
        <v>155.204013565498</v>
      </c>
      <c r="L139" s="1">
        <v>154.18103581178201</v>
      </c>
      <c r="M139" s="1">
        <v>159.42407999375899</v>
      </c>
      <c r="N139" s="1">
        <v>159.293180764309</v>
      </c>
    </row>
    <row r="140" spans="1:14" x14ac:dyDescent="0.2">
      <c r="A140" t="s">
        <v>726</v>
      </c>
      <c r="B140" s="1">
        <v>14.11</v>
      </c>
      <c r="C140" s="1">
        <v>21.6869812704095</v>
      </c>
      <c r="D140" s="1">
        <v>21.028697989369299</v>
      </c>
      <c r="E140" s="1">
        <v>20.5211296039889</v>
      </c>
      <c r="F140" s="1">
        <v>20.4191433252604</v>
      </c>
      <c r="G140" s="1">
        <v>20.1257454488393</v>
      </c>
      <c r="H140" s="1">
        <v>19.842101064590999</v>
      </c>
      <c r="I140" s="1">
        <v>19.568050679297102</v>
      </c>
      <c r="J140" s="1">
        <v>19.303350893720999</v>
      </c>
      <c r="K140" s="1">
        <v>18.800771375405901</v>
      </c>
      <c r="L140" s="1">
        <v>17.893311820008002</v>
      </c>
      <c r="M140" s="1">
        <v>22.363687391103699</v>
      </c>
      <c r="N140" s="1">
        <v>24.4329419150761</v>
      </c>
    </row>
    <row r="141" spans="1:14" x14ac:dyDescent="0.2">
      <c r="A141" t="s">
        <v>727</v>
      </c>
      <c r="B141" s="1">
        <v>15.59</v>
      </c>
      <c r="C141" s="1">
        <v>20.600912866756602</v>
      </c>
      <c r="D141" s="1">
        <v>17.507735726933799</v>
      </c>
      <c r="E141" s="1">
        <v>15.311857030636</v>
      </c>
      <c r="F141" s="1">
        <v>14.888519405303899</v>
      </c>
      <c r="G141" s="1">
        <v>13.697666352214</v>
      </c>
      <c r="H141" s="1">
        <v>12.581004605273399</v>
      </c>
      <c r="I141" s="1">
        <v>11.5309142364962</v>
      </c>
      <c r="J141" s="1">
        <v>10.540859801879099</v>
      </c>
      <c r="K141" s="1">
        <v>8.7190042339412805</v>
      </c>
      <c r="L141" s="1">
        <v>5.5903577659375703</v>
      </c>
      <c r="M141" s="1">
        <v>24.240371632400201</v>
      </c>
      <c r="N141" s="1">
        <v>14.382934330989499</v>
      </c>
    </row>
    <row r="142" spans="1:14" x14ac:dyDescent="0.2">
      <c r="A142" t="s">
        <v>728</v>
      </c>
      <c r="B142" s="1">
        <v>69.650000000000006</v>
      </c>
      <c r="C142" s="1">
        <v>78.798218825518603</v>
      </c>
      <c r="D142" s="1">
        <v>75.276487728147302</v>
      </c>
      <c r="E142" s="1">
        <v>72.741046265189397</v>
      </c>
      <c r="F142" s="1">
        <v>72.255919677820103</v>
      </c>
      <c r="G142" s="1">
        <v>70.876327567745093</v>
      </c>
      <c r="H142" s="1">
        <v>69.577556234197203</v>
      </c>
      <c r="I142" s="1">
        <v>68.351711560936806</v>
      </c>
      <c r="J142" s="1">
        <v>67.191974352191494</v>
      </c>
      <c r="K142" s="1">
        <v>65.080510904209603</v>
      </c>
      <c r="L142" s="1">
        <v>61.368283843778698</v>
      </c>
      <c r="M142" s="1">
        <v>82.890549333253702</v>
      </c>
      <c r="N142" s="1">
        <v>72.389623354059495</v>
      </c>
    </row>
    <row r="143" spans="1:14" x14ac:dyDescent="0.2">
      <c r="A143" t="s">
        <v>729</v>
      </c>
      <c r="B143" s="1">
        <v>45.54</v>
      </c>
      <c r="C143" s="1">
        <v>52.107948380843901</v>
      </c>
      <c r="D143" s="1">
        <v>48.885298685309799</v>
      </c>
      <c r="E143" s="1">
        <v>46.576174590211203</v>
      </c>
      <c r="F143" s="1">
        <v>46.135325832275797</v>
      </c>
      <c r="G143" s="1">
        <v>44.8820513975081</v>
      </c>
      <c r="H143" s="1">
        <v>43.704086831464103</v>
      </c>
      <c r="I143" s="1">
        <v>42.593922928934703</v>
      </c>
      <c r="J143" s="1">
        <v>41.545089508515098</v>
      </c>
      <c r="K143" s="1">
        <v>39.642338115160598</v>
      </c>
      <c r="L143" s="1">
        <v>36.302392956418402</v>
      </c>
      <c r="M143" s="1">
        <v>55.868642176991202</v>
      </c>
      <c r="N143" s="1">
        <v>45.692315934270397</v>
      </c>
    </row>
    <row r="144" spans="1:14" x14ac:dyDescent="0.2">
      <c r="A144" t="s">
        <v>730</v>
      </c>
      <c r="B144" s="1">
        <v>-56.66</v>
      </c>
      <c r="C144" s="1">
        <v>-52.196887962403899</v>
      </c>
      <c r="D144" s="1">
        <v>-53.724216629273499</v>
      </c>
      <c r="E144" s="1">
        <v>-54.775333382979703</v>
      </c>
      <c r="F144" s="1">
        <v>-54.983639768259501</v>
      </c>
      <c r="G144" s="1">
        <v>-55.570855973399503</v>
      </c>
      <c r="H144" s="1">
        <v>-56.123015595111298</v>
      </c>
      <c r="I144" s="1">
        <v>-56.643446799007201</v>
      </c>
      <c r="J144" s="1">
        <v>-57.135043622855399</v>
      </c>
      <c r="K144" s="1">
        <v>-58.041580813677101</v>
      </c>
      <c r="L144" s="1">
        <v>-59.6022469119604</v>
      </c>
      <c r="M144" s="1">
        <v>-50.455115491510398</v>
      </c>
      <c r="N144" s="1">
        <v>-51.574823190036398</v>
      </c>
    </row>
    <row r="145" spans="1:14" x14ac:dyDescent="0.2">
      <c r="A145" t="s">
        <v>731</v>
      </c>
      <c r="B145" s="1">
        <v>-19.78</v>
      </c>
      <c r="C145" s="1">
        <v>-11.745949688115701</v>
      </c>
      <c r="D145" s="1">
        <v>-12.8838539363928</v>
      </c>
      <c r="E145" s="1">
        <v>-13.6959630246718</v>
      </c>
      <c r="F145" s="1">
        <v>-13.8575163596054</v>
      </c>
      <c r="G145" s="1">
        <v>-14.316018074815799</v>
      </c>
      <c r="H145" s="1">
        <v>-14.7512245118583</v>
      </c>
      <c r="I145" s="1">
        <v>-15.1649674983379</v>
      </c>
      <c r="J145" s="1">
        <v>-15.5588912978578</v>
      </c>
      <c r="K145" s="1">
        <v>-16.2930600499846</v>
      </c>
      <c r="L145" s="1">
        <v>-17.579889456859199</v>
      </c>
      <c r="M145" s="1">
        <v>-10.484557419674699</v>
      </c>
      <c r="N145" s="1">
        <v>-9.0766549108337404</v>
      </c>
    </row>
    <row r="146" spans="1:14" x14ac:dyDescent="0.2">
      <c r="A146" t="s">
        <v>732</v>
      </c>
      <c r="B146" s="1">
        <v>-14.13</v>
      </c>
      <c r="C146" s="1">
        <v>-7.9802427984753903</v>
      </c>
      <c r="D146" s="1">
        <v>-8.8774880347281098</v>
      </c>
      <c r="E146" s="1">
        <v>-9.5296417401232194</v>
      </c>
      <c r="F146" s="1">
        <v>-9.6574605179045001</v>
      </c>
      <c r="G146" s="1">
        <v>-10.0198606746116</v>
      </c>
      <c r="H146" s="1">
        <v>-10.3633977213678</v>
      </c>
      <c r="I146" s="1">
        <v>-10.6896258731002</v>
      </c>
      <c r="J146" s="1">
        <v>-10.999926587484801</v>
      </c>
      <c r="K146" s="1">
        <v>-11.5775460865655</v>
      </c>
      <c r="L146" s="1">
        <v>-12.5881139260336</v>
      </c>
      <c r="M146" s="1">
        <v>-6.9691303888847704</v>
      </c>
      <c r="N146" s="1">
        <v>-7.3834963857078897</v>
      </c>
    </row>
    <row r="147" spans="1:14" x14ac:dyDescent="0.2">
      <c r="A147" t="s">
        <v>733</v>
      </c>
      <c r="B147" s="1">
        <v>5.28</v>
      </c>
      <c r="C147" s="1">
        <v>8.2367935409745403</v>
      </c>
      <c r="D147" s="1">
        <v>7.5148742674016002</v>
      </c>
      <c r="E147" s="1">
        <v>7.0009254469109701</v>
      </c>
      <c r="F147" s="1">
        <v>6.90090323917138</v>
      </c>
      <c r="G147" s="1">
        <v>6.61887033208132</v>
      </c>
      <c r="H147" s="1">
        <v>6.3536226118036003</v>
      </c>
      <c r="I147" s="1">
        <v>6.10361367940137</v>
      </c>
      <c r="J147" s="1">
        <v>5.8674904642482097</v>
      </c>
      <c r="K147" s="1">
        <v>5.4322631052001302</v>
      </c>
      <c r="L147" s="1">
        <v>4.6841565732578498</v>
      </c>
      <c r="M147" s="1">
        <v>9.0676154671606906</v>
      </c>
      <c r="N147" s="1">
        <v>8.0985219120250793</v>
      </c>
    </row>
    <row r="148" spans="1:14" x14ac:dyDescent="0.2">
      <c r="A148" t="s">
        <v>734</v>
      </c>
      <c r="B148" s="1">
        <v>24.52</v>
      </c>
      <c r="C148" s="1">
        <v>27.527121183901301</v>
      </c>
      <c r="D148" s="1">
        <v>25.889862975832099</v>
      </c>
      <c r="E148" s="1">
        <v>24.685737153595301</v>
      </c>
      <c r="F148" s="1">
        <v>24.4510878643563</v>
      </c>
      <c r="G148" s="1">
        <v>23.785481454723602</v>
      </c>
      <c r="H148" s="1">
        <v>23.154031469587999</v>
      </c>
      <c r="I148" s="1">
        <v>22.553887096540599</v>
      </c>
      <c r="J148" s="1">
        <v>21.9825251621536</v>
      </c>
      <c r="K148" s="1">
        <v>20.9174047205261</v>
      </c>
      <c r="L148" s="1">
        <v>19.048187007938999</v>
      </c>
      <c r="M148" s="1">
        <v>29.380467626327199</v>
      </c>
      <c r="N148" s="1">
        <v>24.692323090444798</v>
      </c>
    </row>
    <row r="149" spans="1:14" x14ac:dyDescent="0.2">
      <c r="A149" t="s">
        <v>735</v>
      </c>
      <c r="B149" s="1">
        <v>72.209999999999994</v>
      </c>
      <c r="C149" s="1">
        <v>82.344561516351504</v>
      </c>
      <c r="D149" s="1">
        <v>80.948682592737995</v>
      </c>
      <c r="E149" s="1">
        <v>79.942163232681395</v>
      </c>
      <c r="F149" s="1">
        <v>79.747501748985599</v>
      </c>
      <c r="G149" s="1">
        <v>79.1981913368611</v>
      </c>
      <c r="H149" s="1">
        <v>78.680869414916799</v>
      </c>
      <c r="I149" s="1">
        <v>78.192497765383393</v>
      </c>
      <c r="J149" s="1">
        <v>77.730434784350507</v>
      </c>
      <c r="K149" s="1">
        <v>76.876280777882599</v>
      </c>
      <c r="L149" s="1">
        <v>75.398595400866199</v>
      </c>
      <c r="M149" s="1">
        <v>83.961793486618603</v>
      </c>
      <c r="N149" s="1">
        <v>82.527469257263107</v>
      </c>
    </row>
    <row r="150" spans="1:14" x14ac:dyDescent="0.2">
      <c r="A150" t="s">
        <v>736</v>
      </c>
      <c r="B150" s="1">
        <v>-10.5</v>
      </c>
      <c r="C150" s="1">
        <v>-7.8608293444460298</v>
      </c>
      <c r="D150" s="1">
        <v>-7.80764364661899</v>
      </c>
      <c r="E150" s="1">
        <v>-7.7734729893513004</v>
      </c>
      <c r="F150" s="1">
        <v>-7.7686031537329603</v>
      </c>
      <c r="G150" s="1">
        <v>-7.7564779746075301</v>
      </c>
      <c r="H150" s="1">
        <v>-7.7471483242361296</v>
      </c>
      <c r="I150" s="1">
        <v>-7.7615065365438003</v>
      </c>
      <c r="J150" s="1">
        <v>-7.7567002316667404</v>
      </c>
      <c r="K150" s="1">
        <v>-7.7512087184885496</v>
      </c>
      <c r="L150" s="1">
        <v>-7.7502183623790604</v>
      </c>
      <c r="M150" s="1">
        <v>-7.9516763315013899</v>
      </c>
      <c r="N150" s="1">
        <v>-4.8639239936191103</v>
      </c>
    </row>
    <row r="151" spans="1:14" x14ac:dyDescent="0.2">
      <c r="A151" t="s">
        <v>737</v>
      </c>
      <c r="B151" s="1">
        <v>148.59</v>
      </c>
      <c r="C151" s="1">
        <v>160.210521098367</v>
      </c>
      <c r="D151" s="1">
        <v>159.65069870130301</v>
      </c>
      <c r="E151" s="1">
        <v>159.20199036275699</v>
      </c>
      <c r="F151" s="1">
        <v>159.11644866283299</v>
      </c>
      <c r="G151" s="1">
        <v>158.87200206122401</v>
      </c>
      <c r="H151" s="1">
        <v>158.63767246850901</v>
      </c>
      <c r="I151" s="1">
        <v>158.41279735177699</v>
      </c>
      <c r="J151" s="1">
        <v>158.196768669562</v>
      </c>
      <c r="K151" s="1">
        <v>157.789054052213</v>
      </c>
      <c r="L151" s="1">
        <v>157.057969427616</v>
      </c>
      <c r="M151" s="1">
        <v>160.83942297386301</v>
      </c>
      <c r="N151" s="1">
        <v>162.455443274445</v>
      </c>
    </row>
    <row r="152" spans="1:14" x14ac:dyDescent="0.2">
      <c r="A152" t="s">
        <v>738</v>
      </c>
      <c r="B152" s="1">
        <v>66.319999999999993</v>
      </c>
      <c r="C152" s="1">
        <v>78.639886851193495</v>
      </c>
      <c r="D152" s="1">
        <v>76.927336275112097</v>
      </c>
      <c r="E152" s="1">
        <v>75.698056261197294</v>
      </c>
      <c r="F152" s="1">
        <v>75.460294126461406</v>
      </c>
      <c r="G152" s="1">
        <v>74.789846674476394</v>
      </c>
      <c r="H152" s="1">
        <v>74.159102857707197</v>
      </c>
      <c r="I152" s="1">
        <v>73.564245473557804</v>
      </c>
      <c r="J152" s="1">
        <v>73.001966879793798</v>
      </c>
      <c r="K152" s="1">
        <v>71.963925081198695</v>
      </c>
      <c r="L152" s="1">
        <v>70.1723399543543</v>
      </c>
      <c r="M152" s="1">
        <v>80.628258993406007</v>
      </c>
      <c r="N152" s="1">
        <v>78.260734022342007</v>
      </c>
    </row>
    <row r="153" spans="1:14" x14ac:dyDescent="0.2">
      <c r="A153" t="s">
        <v>739</v>
      </c>
      <c r="B153" s="1">
        <v>74.58</v>
      </c>
      <c r="C153" s="1">
        <v>83.343533651185197</v>
      </c>
      <c r="D153" s="1">
        <v>82.110328657757904</v>
      </c>
      <c r="E153" s="1">
        <v>81.210468773742207</v>
      </c>
      <c r="F153" s="1">
        <v>81.036678931946796</v>
      </c>
      <c r="G153" s="1">
        <v>80.545592934149298</v>
      </c>
      <c r="H153" s="1">
        <v>80.082248968085295</v>
      </c>
      <c r="I153" s="1">
        <v>79.6441258858179</v>
      </c>
      <c r="J153" s="1">
        <v>79.229021122225603</v>
      </c>
      <c r="K153" s="1">
        <v>78.460308443455304</v>
      </c>
      <c r="L153" s="1">
        <v>77.126864858910395</v>
      </c>
      <c r="M153" s="1">
        <v>84.765020610865704</v>
      </c>
      <c r="N153" s="1">
        <v>81.4210159446219</v>
      </c>
    </row>
    <row r="154" spans="1:14" x14ac:dyDescent="0.2">
      <c r="A154" t="s">
        <v>740</v>
      </c>
      <c r="B154" s="1">
        <v>71.819999999999993</v>
      </c>
      <c r="C154" s="1">
        <v>77.654345815158706</v>
      </c>
      <c r="D154" s="1">
        <v>77.312232263946001</v>
      </c>
      <c r="E154" s="1">
        <v>77.024028559316505</v>
      </c>
      <c r="F154" s="1">
        <v>76.971752656817998</v>
      </c>
      <c r="G154" s="1">
        <v>76.823270185760506</v>
      </c>
      <c r="H154" s="1">
        <v>76.682141594868597</v>
      </c>
      <c r="I154" s="1">
        <v>76.547775390764798</v>
      </c>
      <c r="J154" s="1">
        <v>76.419645652177294</v>
      </c>
      <c r="K154" s="1">
        <v>76.180283207146303</v>
      </c>
      <c r="L154" s="1">
        <v>75.758848990581399</v>
      </c>
      <c r="M154" s="1">
        <v>78.063410054339201</v>
      </c>
      <c r="N154" s="1">
        <v>80.130698835827701</v>
      </c>
    </row>
    <row r="155" spans="1:14" x14ac:dyDescent="0.2">
      <c r="A155" t="s">
        <v>741</v>
      </c>
      <c r="B155" s="1">
        <v>48.98</v>
      </c>
      <c r="C155" s="1">
        <v>54.420927833848197</v>
      </c>
      <c r="D155" s="1">
        <v>52.901348365066603</v>
      </c>
      <c r="E155" s="1">
        <v>51.832058707858998</v>
      </c>
      <c r="F155" s="1">
        <v>51.630218945958603</v>
      </c>
      <c r="G155" s="1">
        <v>51.066708331452404</v>
      </c>
      <c r="H155" s="1">
        <v>50.544015943851001</v>
      </c>
      <c r="I155" s="1">
        <v>50.057521945379897</v>
      </c>
      <c r="J155" s="1">
        <v>49.603308119482001</v>
      </c>
      <c r="K155" s="1">
        <v>48.778784950269099</v>
      </c>
      <c r="L155" s="1">
        <v>47.396908349262297</v>
      </c>
      <c r="M155" s="1">
        <v>56.274447244128297</v>
      </c>
      <c r="N155" s="1">
        <v>51.420386378743203</v>
      </c>
    </row>
    <row r="156" spans="1:14" x14ac:dyDescent="0.2">
      <c r="A156" t="s">
        <v>742</v>
      </c>
      <c r="B156" s="1">
        <v>80.14</v>
      </c>
      <c r="C156" s="1">
        <v>87.164997824156401</v>
      </c>
      <c r="D156" s="1">
        <v>85.852391415242906</v>
      </c>
      <c r="E156" s="1">
        <v>84.917570006885299</v>
      </c>
      <c r="F156" s="1">
        <v>84.738590716423801</v>
      </c>
      <c r="G156" s="1">
        <v>84.235964265196202</v>
      </c>
      <c r="H156" s="1">
        <v>83.7658452864884</v>
      </c>
      <c r="I156" s="1">
        <v>83.324877669694203</v>
      </c>
      <c r="J156" s="1">
        <v>82.9101806677143</v>
      </c>
      <c r="K156" s="1">
        <v>82.149966930143194</v>
      </c>
      <c r="L156" s="1">
        <v>80.854192897536194</v>
      </c>
      <c r="M156" s="1">
        <v>88.720134340558204</v>
      </c>
      <c r="N156" s="1">
        <v>85.548513546576402</v>
      </c>
    </row>
    <row r="157" spans="1:14" x14ac:dyDescent="0.2">
      <c r="A157" t="s">
        <v>743</v>
      </c>
      <c r="B157" s="1">
        <v>6.56</v>
      </c>
      <c r="C157" s="1">
        <v>13.4531671514934</v>
      </c>
      <c r="D157" s="1">
        <v>12.443336565584</v>
      </c>
      <c r="E157" s="1">
        <v>11.721318972974</v>
      </c>
      <c r="F157" s="1">
        <v>11.5800656068365</v>
      </c>
      <c r="G157" s="1">
        <v>11.180772737988899</v>
      </c>
      <c r="H157" s="1">
        <v>10.803832676210099</v>
      </c>
      <c r="I157" s="1">
        <v>10.4472347344624</v>
      </c>
      <c r="J157" s="1">
        <v>10.109223720604501</v>
      </c>
      <c r="K157" s="1">
        <v>9.4829694913913691</v>
      </c>
      <c r="L157" s="1">
        <v>8.3961499677200599</v>
      </c>
      <c r="M157" s="1">
        <v>14.605914812027599</v>
      </c>
      <c r="N157" s="1">
        <v>14.8892577024447</v>
      </c>
    </row>
    <row r="158" spans="1:14" x14ac:dyDescent="0.2">
      <c r="A158" t="s">
        <v>744</v>
      </c>
      <c r="B158" s="1">
        <v>54.65</v>
      </c>
      <c r="C158" s="1">
        <v>64.767677381069703</v>
      </c>
      <c r="D158" s="1">
        <v>63.580147894882799</v>
      </c>
      <c r="E158" s="1">
        <v>62.722140205348303</v>
      </c>
      <c r="F158" s="1">
        <v>62.555790070982702</v>
      </c>
      <c r="G158" s="1">
        <v>62.085879314825199</v>
      </c>
      <c r="H158" s="1">
        <v>61.642664854453102</v>
      </c>
      <c r="I158" s="1">
        <v>61.223654530567998</v>
      </c>
      <c r="J158" s="1">
        <v>60.8266756679728</v>
      </c>
      <c r="K158" s="1">
        <v>60.091423486066198</v>
      </c>
      <c r="L158" s="1">
        <v>58.8149864294369</v>
      </c>
      <c r="M158" s="1">
        <v>66.136808525858399</v>
      </c>
      <c r="N158" s="1">
        <v>65.6332941754318</v>
      </c>
    </row>
    <row r="159" spans="1:14" x14ac:dyDescent="0.2">
      <c r="A159" t="s">
        <v>745</v>
      </c>
      <c r="B159" s="1">
        <v>-17.32</v>
      </c>
      <c r="C159" s="1">
        <v>-15.216692235700499</v>
      </c>
      <c r="D159" s="1">
        <v>-15.145935311473201</v>
      </c>
      <c r="E159" s="1">
        <v>-15.0998668700687</v>
      </c>
      <c r="F159" s="1">
        <v>-15.092659268446999</v>
      </c>
      <c r="G159" s="1">
        <v>-15.0739578611634</v>
      </c>
      <c r="H159" s="1">
        <v>-15.058451980325099</v>
      </c>
      <c r="I159" s="1">
        <v>-15.066977435089701</v>
      </c>
      <c r="J159" s="1">
        <v>-15.0566365049089</v>
      </c>
      <c r="K159" s="1">
        <v>-15.0408266424859</v>
      </c>
      <c r="L159" s="1">
        <v>-15.021459920439799</v>
      </c>
      <c r="M159" s="1">
        <v>-15.328364791118201</v>
      </c>
      <c r="N159" s="1">
        <v>-12.382557919754801</v>
      </c>
    </row>
    <row r="160" spans="1:14" x14ac:dyDescent="0.2">
      <c r="A160" t="s">
        <v>746</v>
      </c>
      <c r="B160" s="1">
        <v>76.709999999999994</v>
      </c>
      <c r="C160" s="1">
        <v>82.508133248641101</v>
      </c>
      <c r="D160" s="1">
        <v>80.345077861300993</v>
      </c>
      <c r="E160" s="1">
        <v>78.7771687560396</v>
      </c>
      <c r="F160" s="1">
        <v>78.474691258168093</v>
      </c>
      <c r="G160" s="1">
        <v>77.620928323081202</v>
      </c>
      <c r="H160" s="1">
        <v>76.816561267918104</v>
      </c>
      <c r="I160" s="1">
        <v>76.056881569589507</v>
      </c>
      <c r="J160" s="1">
        <v>75.337799754790595</v>
      </c>
      <c r="K160" s="1">
        <v>74.007579713907305</v>
      </c>
      <c r="L160" s="1">
        <v>71.702858439442394</v>
      </c>
      <c r="M160" s="1">
        <v>85.019300509915894</v>
      </c>
      <c r="N160" s="1">
        <v>78.648180841243203</v>
      </c>
    </row>
    <row r="161" spans="1:14" x14ac:dyDescent="0.2">
      <c r="A161" t="s">
        <v>747</v>
      </c>
      <c r="B161" s="1">
        <v>57.46</v>
      </c>
      <c r="C161" s="1">
        <v>63.217805605714297</v>
      </c>
      <c r="D161" s="1">
        <v>61.9700891528705</v>
      </c>
      <c r="E161" s="1">
        <v>61.092357049355201</v>
      </c>
      <c r="F161" s="1">
        <v>60.924506632983103</v>
      </c>
      <c r="G161" s="1">
        <v>60.454317200438901</v>
      </c>
      <c r="H161" s="1">
        <v>60.016152410133699</v>
      </c>
      <c r="I161" s="1">
        <v>59.6066081524502</v>
      </c>
      <c r="J161" s="1">
        <v>59.222765056885102</v>
      </c>
      <c r="K161" s="1">
        <v>58.522438098581297</v>
      </c>
      <c r="L161" s="1">
        <v>57.338828004761098</v>
      </c>
      <c r="M161" s="1">
        <v>64.706448350749298</v>
      </c>
      <c r="N161" s="1">
        <v>62.054379662823401</v>
      </c>
    </row>
    <row r="162" spans="1:14" x14ac:dyDescent="0.2">
      <c r="A162" t="s">
        <v>748</v>
      </c>
      <c r="B162" s="1">
        <v>87.99</v>
      </c>
      <c r="C162" s="1">
        <v>98.442184401772096</v>
      </c>
      <c r="D162" s="1">
        <v>96.271200506767499</v>
      </c>
      <c r="E162" s="1">
        <v>94.716561668934801</v>
      </c>
      <c r="F162" s="1">
        <v>94.417008141880999</v>
      </c>
      <c r="G162" s="1">
        <v>93.573539643549907</v>
      </c>
      <c r="H162" s="1">
        <v>92.781640350956593</v>
      </c>
      <c r="I162" s="1">
        <v>92.057617981337501</v>
      </c>
      <c r="J162" s="1">
        <v>91.354625480256502</v>
      </c>
      <c r="K162" s="1">
        <v>90.059752601562394</v>
      </c>
      <c r="L162" s="1">
        <v>87.832970336494199</v>
      </c>
      <c r="M162" s="1">
        <v>100.98108528528</v>
      </c>
      <c r="N162" s="1">
        <v>95.489915162898399</v>
      </c>
    </row>
    <row r="163" spans="1:14" x14ac:dyDescent="0.2">
      <c r="A163" t="s">
        <v>749</v>
      </c>
      <c r="B163" s="1">
        <v>20.83</v>
      </c>
      <c r="C163" s="1">
        <v>29.698675506046801</v>
      </c>
      <c r="D163" s="1">
        <v>28.086419047435299</v>
      </c>
      <c r="E163" s="1">
        <v>26.9544199102927</v>
      </c>
      <c r="F163" s="1">
        <v>26.7402597478182</v>
      </c>
      <c r="G163" s="1">
        <v>26.142191186498799</v>
      </c>
      <c r="H163" s="1">
        <v>25.587233755824101</v>
      </c>
      <c r="I163" s="1">
        <v>25.070523036543499</v>
      </c>
      <c r="J163" s="1">
        <v>24.587933740292801</v>
      </c>
      <c r="K163" s="1">
        <v>23.711497343085799</v>
      </c>
      <c r="L163" s="1">
        <v>22.241399801449901</v>
      </c>
      <c r="M163" s="1">
        <v>31.6607409335356</v>
      </c>
      <c r="N163" s="1">
        <v>24.509387562092702</v>
      </c>
    </row>
    <row r="164" spans="1:14" x14ac:dyDescent="0.2">
      <c r="A164" t="s">
        <v>750</v>
      </c>
      <c r="B164" s="1">
        <v>92.31</v>
      </c>
      <c r="C164" s="1">
        <v>98.772785619571394</v>
      </c>
      <c r="D164" s="1">
        <v>96.607980756226596</v>
      </c>
      <c r="E164" s="1">
        <v>95.063483713142901</v>
      </c>
      <c r="F164" s="1">
        <v>94.769811115151199</v>
      </c>
      <c r="G164" s="1">
        <v>93.946303850567205</v>
      </c>
      <c r="H164" s="1">
        <v>93.1775940361876</v>
      </c>
      <c r="I164" s="1">
        <v>92.457799758366306</v>
      </c>
      <c r="J164" s="1">
        <v>91.781898572784897</v>
      </c>
      <c r="K164" s="1">
        <v>90.545071378716102</v>
      </c>
      <c r="L164" s="1">
        <v>88.441878222349203</v>
      </c>
      <c r="M164" s="1">
        <v>101.36694753597899</v>
      </c>
      <c r="N164" s="1">
        <v>90.858825934522301</v>
      </c>
    </row>
    <row r="165" spans="1:14" x14ac:dyDescent="0.2">
      <c r="A165" t="s">
        <v>751</v>
      </c>
      <c r="B165" s="1">
        <v>56.32</v>
      </c>
      <c r="C165" s="1">
        <v>67.806649034103899</v>
      </c>
      <c r="D165" s="1">
        <v>66.723843002840994</v>
      </c>
      <c r="E165" s="1">
        <v>65.916765860686894</v>
      </c>
      <c r="F165" s="1">
        <v>65.758893794560805</v>
      </c>
      <c r="G165" s="1">
        <v>65.309995887549206</v>
      </c>
      <c r="H165" s="1">
        <v>64.882845821198401</v>
      </c>
      <c r="I165" s="1">
        <v>64.475902839415596</v>
      </c>
      <c r="J165" s="1">
        <v>64.0877433318539</v>
      </c>
      <c r="K165" s="1">
        <v>63.362661147895103</v>
      </c>
      <c r="L165" s="1">
        <v>62.087260842030602</v>
      </c>
      <c r="M165" s="1">
        <v>69.007177818895698</v>
      </c>
      <c r="N165" s="1">
        <v>70.880534933284096</v>
      </c>
    </row>
    <row r="166" spans="1:14" x14ac:dyDescent="0.2">
      <c r="A166" t="s">
        <v>752</v>
      </c>
      <c r="B166" s="1">
        <v>125.06</v>
      </c>
      <c r="C166" s="1">
        <v>132.19551226203399</v>
      </c>
      <c r="D166" s="1">
        <v>130.82824305068399</v>
      </c>
      <c r="E166" s="1">
        <v>129.815507139624</v>
      </c>
      <c r="F166" s="1">
        <v>129.62191473982</v>
      </c>
      <c r="G166" s="1">
        <v>129.07443056891299</v>
      </c>
      <c r="H166" s="1">
        <v>128.55721834322199</v>
      </c>
      <c r="I166" s="1">
        <v>128.067506543755</v>
      </c>
      <c r="J166" s="1">
        <v>127.602869281216</v>
      </c>
      <c r="K166" s="1">
        <v>126.740538821046</v>
      </c>
      <c r="L166" s="1">
        <v>125.260046850883</v>
      </c>
      <c r="M166" s="1">
        <v>133.77067388489101</v>
      </c>
      <c r="N166" s="1">
        <v>127.66560575633</v>
      </c>
    </row>
    <row r="167" spans="1:14" x14ac:dyDescent="0.2">
      <c r="A167" t="s">
        <v>753</v>
      </c>
      <c r="B167" s="1">
        <v>-11.71</v>
      </c>
      <c r="C167" s="1">
        <v>-5.2083571452836299</v>
      </c>
      <c r="D167" s="1">
        <v>-6.8179657268288603</v>
      </c>
      <c r="E167" s="1">
        <v>-7.9433959767265101</v>
      </c>
      <c r="F167" s="1">
        <v>-8.1572702240414792</v>
      </c>
      <c r="G167" s="1">
        <v>-8.7548183897666902</v>
      </c>
      <c r="H167" s="1">
        <v>-9.3096321365534802</v>
      </c>
      <c r="I167" s="1">
        <v>-9.8264753632724506</v>
      </c>
      <c r="J167" s="1">
        <v>-10.309397600514799</v>
      </c>
      <c r="K167" s="1">
        <v>-11.186887069339701</v>
      </c>
      <c r="L167" s="1">
        <v>-12.659727253244601</v>
      </c>
      <c r="M167" s="1">
        <v>-3.2608409267503902</v>
      </c>
      <c r="N167" s="1">
        <v>-10.8861770648254</v>
      </c>
    </row>
    <row r="168" spans="1:14" x14ac:dyDescent="0.2">
      <c r="A168" t="s">
        <v>754</v>
      </c>
      <c r="B168" s="1">
        <v>23.21</v>
      </c>
      <c r="C168" s="1">
        <v>32.532127616498798</v>
      </c>
      <c r="D168" s="1">
        <v>31.221386432525001</v>
      </c>
      <c r="E168" s="1">
        <v>30.269929569206599</v>
      </c>
      <c r="F168" s="1">
        <v>30.085281397113398</v>
      </c>
      <c r="G168" s="1">
        <v>29.563185977452299</v>
      </c>
      <c r="H168" s="1">
        <v>29.0701151603276</v>
      </c>
      <c r="I168" s="1">
        <v>28.6034383161733</v>
      </c>
      <c r="J168" s="1">
        <v>28.160856759641302</v>
      </c>
      <c r="K168" s="1">
        <v>27.340112389274999</v>
      </c>
      <c r="L168" s="1">
        <v>25.912620362679299</v>
      </c>
      <c r="M168" s="1">
        <v>34.036646191238702</v>
      </c>
      <c r="N168" s="1">
        <v>32.685068773753002</v>
      </c>
    </row>
    <row r="169" spans="1:14" x14ac:dyDescent="0.2">
      <c r="A169" t="s">
        <v>755</v>
      </c>
      <c r="B169" s="1">
        <v>185.1</v>
      </c>
      <c r="C169" s="1">
        <v>197.08683083745899</v>
      </c>
      <c r="D169" s="1">
        <v>196.356995947737</v>
      </c>
      <c r="E169" s="1">
        <v>195.72905988373901</v>
      </c>
      <c r="F169" s="1">
        <v>195.56797291938901</v>
      </c>
      <c r="G169" s="1">
        <v>195.22184305632101</v>
      </c>
      <c r="H169" s="1">
        <v>194.88561047714299</v>
      </c>
      <c r="I169" s="1">
        <v>194.55920586192701</v>
      </c>
      <c r="J169" s="1">
        <v>194.24245603300699</v>
      </c>
      <c r="K169" s="1">
        <v>193.63690939721201</v>
      </c>
      <c r="L169" s="1">
        <v>192.5290312258</v>
      </c>
      <c r="M169" s="1">
        <v>197.86452954916101</v>
      </c>
      <c r="N169" s="1">
        <v>198.08800248550699</v>
      </c>
    </row>
    <row r="170" spans="1:14" x14ac:dyDescent="0.2">
      <c r="A170" t="s">
        <v>756</v>
      </c>
      <c r="B170" s="1">
        <v>88</v>
      </c>
      <c r="C170" s="1">
        <v>91.989121228462494</v>
      </c>
      <c r="D170" s="1">
        <v>88.932141366049706</v>
      </c>
      <c r="E170" s="1">
        <v>86.776629974996496</v>
      </c>
      <c r="F170" s="1">
        <v>86.366256269442303</v>
      </c>
      <c r="G170" s="1">
        <v>85.217261615913799</v>
      </c>
      <c r="H170" s="1">
        <v>84.147052836549307</v>
      </c>
      <c r="I170" s="1">
        <v>83.146972558731406</v>
      </c>
      <c r="J170" s="1">
        <v>82.209659359419305</v>
      </c>
      <c r="K170" s="1">
        <v>80.498940821626505</v>
      </c>
      <c r="L170" s="1">
        <v>77.603274873661206</v>
      </c>
      <c r="M170" s="1">
        <v>95.668345020357705</v>
      </c>
      <c r="N170" s="1">
        <v>78.226636971620394</v>
      </c>
    </row>
    <row r="171" spans="1:14" x14ac:dyDescent="0.2">
      <c r="A171" t="s">
        <v>757</v>
      </c>
      <c r="B171" s="1">
        <v>84.49</v>
      </c>
      <c r="C171" s="1">
        <v>88.050626900419005</v>
      </c>
      <c r="D171" s="1">
        <v>85.097806881429193</v>
      </c>
      <c r="E171" s="1">
        <v>83.0181848343274</v>
      </c>
      <c r="F171" s="1">
        <v>82.622135419400294</v>
      </c>
      <c r="G171" s="1">
        <v>81.513298138128505</v>
      </c>
      <c r="H171" s="1">
        <v>80.480522175793993</v>
      </c>
      <c r="I171" s="1">
        <v>79.515403750836796</v>
      </c>
      <c r="J171" s="1">
        <v>78.610803868365394</v>
      </c>
      <c r="K171" s="1">
        <v>76.959533998474697</v>
      </c>
      <c r="L171" s="1">
        <v>74.163118088732304</v>
      </c>
      <c r="M171" s="1">
        <v>91.606281275305193</v>
      </c>
      <c r="N171" s="1">
        <v>74.826638364514494</v>
      </c>
    </row>
    <row r="172" spans="1:14" x14ac:dyDescent="0.2">
      <c r="A172" t="s">
        <v>758</v>
      </c>
      <c r="B172" s="1">
        <v>119.13</v>
      </c>
      <c r="C172" s="1">
        <v>128.80299982013099</v>
      </c>
      <c r="D172" s="1">
        <v>125.60840236978299</v>
      </c>
      <c r="E172" s="1">
        <v>123.298448901578</v>
      </c>
      <c r="F172" s="1">
        <v>122.85524640934599</v>
      </c>
      <c r="G172" s="1">
        <v>121.606427634087</v>
      </c>
      <c r="H172" s="1">
        <v>120.432602033701</v>
      </c>
      <c r="I172" s="1">
        <v>119.326248692874</v>
      </c>
      <c r="J172" s="1">
        <v>118.28089751514899</v>
      </c>
      <c r="K172" s="1">
        <v>116.351480018218</v>
      </c>
      <c r="L172" s="1">
        <v>113.01997831108</v>
      </c>
      <c r="M172" s="1">
        <v>132.554865343263</v>
      </c>
      <c r="N172" s="1">
        <v>121.470114858743</v>
      </c>
    </row>
    <row r="173" spans="1:14" x14ac:dyDescent="0.2">
      <c r="A173" t="s">
        <v>759</v>
      </c>
      <c r="B173" s="1">
        <v>85.84</v>
      </c>
      <c r="C173" s="1">
        <v>92.076059571893197</v>
      </c>
      <c r="D173" s="1">
        <v>89.417796162675998</v>
      </c>
      <c r="E173" s="1">
        <v>87.520618847280502</v>
      </c>
      <c r="F173" s="1">
        <v>87.158131517443607</v>
      </c>
      <c r="G173" s="1">
        <v>86.140236069239904</v>
      </c>
      <c r="H173" s="1">
        <v>85.188188440225701</v>
      </c>
      <c r="I173" s="1">
        <v>84.295079375714906</v>
      </c>
      <c r="J173" s="1">
        <v>83.454993047300704</v>
      </c>
      <c r="K173" s="1">
        <v>81.914140295656097</v>
      </c>
      <c r="L173" s="1">
        <v>79.283500327621795</v>
      </c>
      <c r="M173" s="1">
        <v>95.236525278836197</v>
      </c>
      <c r="N173" s="1">
        <v>85.073378599364105</v>
      </c>
    </row>
    <row r="174" spans="1:14" x14ac:dyDescent="0.2">
      <c r="A174" t="s">
        <v>760</v>
      </c>
      <c r="B174" s="1">
        <v>175.51</v>
      </c>
      <c r="C174" s="1">
        <v>187.24113442204199</v>
      </c>
      <c r="D174" s="1">
        <v>184.39724153834399</v>
      </c>
      <c r="E174" s="1">
        <v>182.31711527812899</v>
      </c>
      <c r="F174" s="1">
        <v>181.91442603151901</v>
      </c>
      <c r="G174" s="1">
        <v>180.77505040009299</v>
      </c>
      <c r="H174" s="1">
        <v>179.697897022386</v>
      </c>
      <c r="I174" s="1">
        <v>178.677318189771</v>
      </c>
      <c r="J174" s="1">
        <v>177.70837532777799</v>
      </c>
      <c r="K174" s="1">
        <v>175.90854333952601</v>
      </c>
      <c r="L174" s="1">
        <v>172.76762433239799</v>
      </c>
      <c r="M174" s="1">
        <v>190.50868593338501</v>
      </c>
      <c r="N174" s="1">
        <v>182.70754541452399</v>
      </c>
    </row>
    <row r="175" spans="1:14" x14ac:dyDescent="0.2">
      <c r="A175" t="s">
        <v>761</v>
      </c>
      <c r="B175" s="1">
        <v>152.52000000000001</v>
      </c>
      <c r="C175" s="1">
        <v>161.06563307977899</v>
      </c>
      <c r="D175" s="1">
        <v>158.63961561108999</v>
      </c>
      <c r="E175" s="1">
        <v>156.878346671776</v>
      </c>
      <c r="F175" s="1">
        <v>156.538299438038</v>
      </c>
      <c r="G175" s="1">
        <v>155.578112415417</v>
      </c>
      <c r="H175" s="1">
        <v>154.67300013352801</v>
      </c>
      <c r="I175" s="1">
        <v>153.817781953516</v>
      </c>
      <c r="J175" s="1">
        <v>153.007944800671</v>
      </c>
      <c r="K175" s="1">
        <v>151.50908221568201</v>
      </c>
      <c r="L175" s="1">
        <v>148.910106184043</v>
      </c>
      <c r="M175" s="1">
        <v>163.874300020915</v>
      </c>
      <c r="N175" s="1">
        <v>156.59335036262399</v>
      </c>
    </row>
    <row r="176" spans="1:14" x14ac:dyDescent="0.2">
      <c r="A176" t="s">
        <v>762</v>
      </c>
      <c r="B176" s="1">
        <v>146.1</v>
      </c>
      <c r="C176" s="1">
        <v>157.494155854138</v>
      </c>
      <c r="D176" s="1">
        <v>154.28310062491701</v>
      </c>
      <c r="E176" s="1">
        <v>151.97586224310899</v>
      </c>
      <c r="F176" s="1">
        <v>151.53495981083199</v>
      </c>
      <c r="G176" s="1">
        <v>150.295326545884</v>
      </c>
      <c r="H176" s="1">
        <v>149.13375602411</v>
      </c>
      <c r="I176" s="1">
        <v>148.04214871041</v>
      </c>
      <c r="J176" s="1">
        <v>147.013560371262</v>
      </c>
      <c r="K176" s="1">
        <v>145.12224642405101</v>
      </c>
      <c r="L176" s="1">
        <v>141.87808175772901</v>
      </c>
      <c r="M176" s="1">
        <v>161.30076423507401</v>
      </c>
      <c r="N176" s="1">
        <v>149.24317318022199</v>
      </c>
    </row>
    <row r="177" spans="1:14" x14ac:dyDescent="0.2">
      <c r="A177" t="s">
        <v>763</v>
      </c>
      <c r="B177" s="1">
        <v>97.13</v>
      </c>
      <c r="C177" s="1">
        <v>102.335075677861</v>
      </c>
      <c r="D177" s="1">
        <v>98.534275024926899</v>
      </c>
      <c r="E177" s="1">
        <v>95.817394247207801</v>
      </c>
      <c r="F177" s="1">
        <v>95.297276421450704</v>
      </c>
      <c r="G177" s="1">
        <v>93.835281992184306</v>
      </c>
      <c r="H177" s="1">
        <v>92.465765223522098</v>
      </c>
      <c r="I177" s="1">
        <v>91.179033125659004</v>
      </c>
      <c r="J177" s="1">
        <v>89.952194293782995</v>
      </c>
      <c r="K177" s="1">
        <v>87.722616982876204</v>
      </c>
      <c r="L177" s="1">
        <v>83.899392673637195</v>
      </c>
      <c r="M177" s="1">
        <v>106.84325901333099</v>
      </c>
      <c r="N177" s="1">
        <v>90.681350338738298</v>
      </c>
    </row>
    <row r="178" spans="1:14" x14ac:dyDescent="0.2">
      <c r="A178" t="s">
        <v>764</v>
      </c>
      <c r="B178" s="1">
        <v>98.25</v>
      </c>
      <c r="C178" s="1">
        <v>102.849844780273</v>
      </c>
      <c r="D178" s="1">
        <v>99.167838140518597</v>
      </c>
      <c r="E178" s="1">
        <v>96.543497315832695</v>
      </c>
      <c r="F178" s="1">
        <v>96.041743673505195</v>
      </c>
      <c r="G178" s="1">
        <v>94.632620177745807</v>
      </c>
      <c r="H178" s="1">
        <v>93.314337737397295</v>
      </c>
      <c r="I178" s="1">
        <v>92.077285521406097</v>
      </c>
      <c r="J178" s="1">
        <v>90.898648610361306</v>
      </c>
      <c r="K178" s="1">
        <v>88.761328648072904</v>
      </c>
      <c r="L178" s="1">
        <v>85.107765412641697</v>
      </c>
      <c r="M178" s="1">
        <v>107.230780257142</v>
      </c>
      <c r="N178" s="1">
        <v>91.264462706618502</v>
      </c>
    </row>
    <row r="179" spans="1:14" x14ac:dyDescent="0.2">
      <c r="A179" t="s">
        <v>765</v>
      </c>
      <c r="B179" s="1">
        <v>-13.31</v>
      </c>
      <c r="C179" s="1">
        <v>-11.0126810231255</v>
      </c>
      <c r="D179" s="1">
        <v>-11.348253042804499</v>
      </c>
      <c r="E179" s="1">
        <v>-11.5950823818303</v>
      </c>
      <c r="F179" s="1">
        <v>-11.642384297520801</v>
      </c>
      <c r="G179" s="1">
        <v>-11.775863110345499</v>
      </c>
      <c r="H179" s="1">
        <v>-11.9015135864556</v>
      </c>
      <c r="I179" s="1">
        <v>-12.020025972331201</v>
      </c>
      <c r="J179" s="1">
        <v>-12.1320076373467</v>
      </c>
      <c r="K179" s="1">
        <v>-12.3384747784349</v>
      </c>
      <c r="L179" s="1">
        <v>-12.6931938068379</v>
      </c>
      <c r="M179" s="1">
        <v>-10.6239128359668</v>
      </c>
      <c r="N179" s="1">
        <v>-11.609371101263401</v>
      </c>
    </row>
    <row r="180" spans="1:14" x14ac:dyDescent="0.2">
      <c r="A180" t="s">
        <v>766</v>
      </c>
      <c r="B180" s="1">
        <v>49.05</v>
      </c>
      <c r="C180" s="1">
        <v>53.793659851126002</v>
      </c>
      <c r="D180" s="1">
        <v>52.950498250741298</v>
      </c>
      <c r="E180" s="1">
        <v>52.337957832714302</v>
      </c>
      <c r="F180" s="1">
        <v>52.220900099601003</v>
      </c>
      <c r="G180" s="1">
        <v>51.891454588277597</v>
      </c>
      <c r="H180" s="1">
        <v>51.582461193685901</v>
      </c>
      <c r="I180" s="1">
        <v>51.291975836333698</v>
      </c>
      <c r="J180" s="1">
        <v>51.018302068292599</v>
      </c>
      <c r="K180" s="1">
        <v>50.515607157098202</v>
      </c>
      <c r="L180" s="1">
        <v>49.6568774786845</v>
      </c>
      <c r="M180" s="1">
        <v>54.781722081236502</v>
      </c>
      <c r="N180" s="1">
        <v>51.701730789571499</v>
      </c>
    </row>
    <row r="181" spans="1:14" x14ac:dyDescent="0.2">
      <c r="A181" t="s">
        <v>767</v>
      </c>
      <c r="B181" s="1">
        <v>15.12</v>
      </c>
      <c r="C181" s="1">
        <v>17.786141316649701</v>
      </c>
      <c r="D181" s="1">
        <v>17.389485826982899</v>
      </c>
      <c r="E181" s="1">
        <v>17.113375865393799</v>
      </c>
      <c r="F181" s="1">
        <v>17.060999253322699</v>
      </c>
      <c r="G181" s="1">
        <v>16.915027320616801</v>
      </c>
      <c r="H181" s="1">
        <v>16.7800790966919</v>
      </c>
      <c r="I181" s="1">
        <v>16.6549888765548</v>
      </c>
      <c r="J181" s="1">
        <v>16.538751318362898</v>
      </c>
      <c r="K181" s="1">
        <v>16.3294539526633</v>
      </c>
      <c r="L181" s="1">
        <v>15.985266615793099</v>
      </c>
      <c r="M181" s="1">
        <v>18.264319617331498</v>
      </c>
      <c r="N181" s="1">
        <v>16.793434854519301</v>
      </c>
    </row>
    <row r="182" spans="1:14" x14ac:dyDescent="0.2">
      <c r="A182" t="s">
        <v>768</v>
      </c>
      <c r="B182" s="1">
        <v>90.21</v>
      </c>
      <c r="C182" s="1">
        <v>98.823835906711494</v>
      </c>
      <c r="D182" s="1">
        <v>97.706719998420098</v>
      </c>
      <c r="E182" s="1">
        <v>96.864690388696602</v>
      </c>
      <c r="F182" s="1">
        <v>96.700602725786993</v>
      </c>
      <c r="G182" s="1">
        <v>96.233268798511602</v>
      </c>
      <c r="H182" s="1">
        <v>95.787358356979098</v>
      </c>
      <c r="I182" s="1">
        <v>95.361261629876495</v>
      </c>
      <c r="J182" s="1">
        <v>94.953536828678295</v>
      </c>
      <c r="K182" s="1">
        <v>94.188143080898101</v>
      </c>
      <c r="L182" s="1">
        <v>92.828423672680202</v>
      </c>
      <c r="M182" s="1">
        <v>100.07361414615499</v>
      </c>
      <c r="N182" s="1">
        <v>100.118703821723</v>
      </c>
    </row>
    <row r="183" spans="1:14" x14ac:dyDescent="0.2">
      <c r="A183" t="s">
        <v>769</v>
      </c>
      <c r="B183" s="1">
        <v>22.14</v>
      </c>
      <c r="C183" s="1">
        <v>24.0594252117574</v>
      </c>
      <c r="D183" s="1">
        <v>23.773760587050599</v>
      </c>
      <c r="E183" s="1">
        <v>23.5689692144399</v>
      </c>
      <c r="F183" s="1">
        <v>23.530112584351699</v>
      </c>
      <c r="G183" s="1">
        <v>23.421295871888699</v>
      </c>
      <c r="H183" s="1">
        <v>23.320005461554999</v>
      </c>
      <c r="I183" s="1">
        <v>23.2255142920853</v>
      </c>
      <c r="J183" s="1">
        <v>23.137189696379799</v>
      </c>
      <c r="K183" s="1">
        <v>22.976875333748101</v>
      </c>
      <c r="L183" s="1">
        <v>22.7096232843401</v>
      </c>
      <c r="M183" s="1">
        <v>24.398553720343301</v>
      </c>
      <c r="N183" s="1">
        <v>25.098277036346101</v>
      </c>
    </row>
    <row r="184" spans="1:14" x14ac:dyDescent="0.2">
      <c r="A184" t="s">
        <v>770</v>
      </c>
      <c r="B184" s="1">
        <v>-71.09</v>
      </c>
      <c r="C184" s="1">
        <v>-69.629166041050198</v>
      </c>
      <c r="D184" s="1">
        <v>-71.187141841172505</v>
      </c>
      <c r="E184" s="1">
        <v>-72.258901683182501</v>
      </c>
      <c r="F184" s="1">
        <v>-72.468043674685802</v>
      </c>
      <c r="G184" s="1">
        <v>-73.054940392299997</v>
      </c>
      <c r="H184" s="1">
        <v>-73.603180441806899</v>
      </c>
      <c r="I184" s="1">
        <v>-74.116685906992402</v>
      </c>
      <c r="J184" s="1">
        <v>-74.598843420972997</v>
      </c>
      <c r="K184" s="1">
        <v>-75.480510169139293</v>
      </c>
      <c r="L184" s="1">
        <v>-76.975217453509799</v>
      </c>
      <c r="M184" s="1">
        <v>-67.810014020083898</v>
      </c>
      <c r="N184" s="1">
        <v>-71.829452105157003</v>
      </c>
    </row>
    <row r="185" spans="1:14" x14ac:dyDescent="0.2">
      <c r="A185" t="s">
        <v>771</v>
      </c>
      <c r="B185" s="1">
        <v>-10.33</v>
      </c>
      <c r="C185" s="1">
        <v>-9.4409729405040803</v>
      </c>
      <c r="D185" s="1">
        <v>-10.5836598506008</v>
      </c>
      <c r="E185" s="1">
        <v>-11.388102684582</v>
      </c>
      <c r="F185" s="1">
        <v>-11.542318962148199</v>
      </c>
      <c r="G185" s="1">
        <v>-11.974573093133699</v>
      </c>
      <c r="H185" s="1">
        <v>-12.3776535039382</v>
      </c>
      <c r="I185" s="1">
        <v>-12.7545629133328</v>
      </c>
      <c r="J185" s="1">
        <v>-13.107889503892199</v>
      </c>
      <c r="K185" s="1">
        <v>-13.752506822409</v>
      </c>
      <c r="L185" s="1">
        <v>-14.840855653135</v>
      </c>
      <c r="M185" s="1">
        <v>-8.0900554994051195</v>
      </c>
      <c r="N185" s="1">
        <v>-13.261807972137699</v>
      </c>
    </row>
    <row r="186" spans="1:14" x14ac:dyDescent="0.2">
      <c r="A186" t="s">
        <v>772</v>
      </c>
      <c r="B186" s="1">
        <v>-38.880000000000003</v>
      </c>
      <c r="C186" s="1">
        <v>-39.3365597360932</v>
      </c>
      <c r="D186" s="1">
        <v>-40.897556944313301</v>
      </c>
      <c r="E186" s="1">
        <v>-41.987661211893197</v>
      </c>
      <c r="F186" s="1">
        <v>-42.2025949198731</v>
      </c>
      <c r="G186" s="1">
        <v>-42.808990745302097</v>
      </c>
      <c r="H186" s="1">
        <v>-43.3797911223933</v>
      </c>
      <c r="I186" s="1">
        <v>-43.918261850207898</v>
      </c>
      <c r="J186" s="1">
        <v>-44.427261317952599</v>
      </c>
      <c r="K186" s="1">
        <v>-45.3542760839414</v>
      </c>
      <c r="L186" s="1">
        <v>-46.972001636503997</v>
      </c>
      <c r="M186" s="1">
        <v>-37.558153586389402</v>
      </c>
      <c r="N186" s="1">
        <v>-40.838868333993702</v>
      </c>
    </row>
    <row r="187" spans="1:14" x14ac:dyDescent="0.2">
      <c r="A187" t="s">
        <v>773</v>
      </c>
      <c r="B187" s="1">
        <v>16.27</v>
      </c>
      <c r="C187" s="1">
        <v>23.267966086999401</v>
      </c>
      <c r="D187" s="1">
        <v>22.5325966444545</v>
      </c>
      <c r="E187" s="1">
        <v>21.981084114926499</v>
      </c>
      <c r="F187" s="1">
        <v>21.873549463170399</v>
      </c>
      <c r="G187" s="1">
        <v>21.5675074606064</v>
      </c>
      <c r="H187" s="1">
        <v>21.275810680939198</v>
      </c>
      <c r="I187" s="1">
        <v>20.997372588932699</v>
      </c>
      <c r="J187" s="1">
        <v>20.7312186604941</v>
      </c>
      <c r="K187" s="1">
        <v>20.232341745789402</v>
      </c>
      <c r="L187" s="1">
        <v>19.348624727619502</v>
      </c>
      <c r="M187" s="1">
        <v>24.091469900496001</v>
      </c>
      <c r="N187" s="1">
        <v>23.3571927244565</v>
      </c>
    </row>
    <row r="188" spans="1:14" x14ac:dyDescent="0.2">
      <c r="A188" t="s">
        <v>774</v>
      </c>
      <c r="B188" s="1">
        <v>30.85</v>
      </c>
      <c r="C188" s="1">
        <v>35.751802993527001</v>
      </c>
      <c r="D188" s="1">
        <v>33.163072937574697</v>
      </c>
      <c r="E188" s="1">
        <v>31.308905597976501</v>
      </c>
      <c r="F188" s="1">
        <v>30.9519792977968</v>
      </c>
      <c r="G188" s="1">
        <v>29.946975827658701</v>
      </c>
      <c r="H188" s="1">
        <v>29.003326821871799</v>
      </c>
      <c r="I188" s="1">
        <v>28.114857760317602</v>
      </c>
      <c r="J188" s="1">
        <v>27.276253600846299</v>
      </c>
      <c r="K188" s="1">
        <v>25.730801084946499</v>
      </c>
      <c r="L188" s="1">
        <v>23.070146136365199</v>
      </c>
      <c r="M188" s="1">
        <v>38.789075776404601</v>
      </c>
      <c r="N188" s="1">
        <v>30.142719314788799</v>
      </c>
    </row>
    <row r="189" spans="1:14" x14ac:dyDescent="0.2">
      <c r="A189" t="s">
        <v>775</v>
      </c>
      <c r="B189" s="1">
        <v>57.29</v>
      </c>
      <c r="C189" s="1">
        <v>67.096933941105902</v>
      </c>
      <c r="D189" s="1">
        <v>65.551031479337396</v>
      </c>
      <c r="E189" s="1">
        <v>64.4504763057964</v>
      </c>
      <c r="F189" s="1">
        <v>64.240184157081501</v>
      </c>
      <c r="G189" s="1">
        <v>63.6498774080505</v>
      </c>
      <c r="H189" s="1">
        <v>63.098029638844999</v>
      </c>
      <c r="I189" s="1">
        <v>62.580575738819803</v>
      </c>
      <c r="J189" s="1">
        <v>62.094039432184402</v>
      </c>
      <c r="K189" s="1">
        <v>61.2021349423975</v>
      </c>
      <c r="L189" s="1">
        <v>59.680797066423096</v>
      </c>
      <c r="M189" s="1">
        <v>68.937544428799299</v>
      </c>
      <c r="N189" s="1">
        <v>63.738553226457903</v>
      </c>
    </row>
    <row r="190" spans="1:14" x14ac:dyDescent="0.2">
      <c r="A190" t="s">
        <v>776</v>
      </c>
      <c r="B190" s="1">
        <v>64.28</v>
      </c>
      <c r="C190" s="1">
        <v>70.959659833214602</v>
      </c>
      <c r="D190" s="1">
        <v>69.677152589286905</v>
      </c>
      <c r="E190" s="1">
        <v>68.757391593250503</v>
      </c>
      <c r="F190" s="1">
        <v>68.581118896129695</v>
      </c>
      <c r="G190" s="1">
        <v>68.085406871439503</v>
      </c>
      <c r="H190" s="1">
        <v>67.620842698608897</v>
      </c>
      <c r="I190" s="1">
        <v>67.184282811190499</v>
      </c>
      <c r="J190" s="1">
        <v>66.7730136997844</v>
      </c>
      <c r="K190" s="1">
        <v>66.017228079930106</v>
      </c>
      <c r="L190" s="1">
        <v>64.723140834687698</v>
      </c>
      <c r="M190" s="1">
        <v>72.471250999929197</v>
      </c>
      <c r="N190" s="1">
        <v>68.392941846914198</v>
      </c>
    </row>
    <row r="191" spans="1:14" x14ac:dyDescent="0.2">
      <c r="A191" t="s">
        <v>777</v>
      </c>
      <c r="B191" s="1">
        <v>-13.83</v>
      </c>
      <c r="C191" s="1">
        <v>-10.586312309290401</v>
      </c>
      <c r="D191" s="1">
        <v>-10.9401472501499</v>
      </c>
      <c r="E191" s="1">
        <v>-11.1871257125454</v>
      </c>
      <c r="F191" s="1">
        <v>-11.235500141170901</v>
      </c>
      <c r="G191" s="1">
        <v>-11.3716770789813</v>
      </c>
      <c r="H191" s="1">
        <v>-11.499430053160401</v>
      </c>
      <c r="I191" s="1">
        <v>-11.6195384286499</v>
      </c>
      <c r="J191" s="1">
        <v>-11.732683127937101</v>
      </c>
      <c r="K191" s="1">
        <v>-11.940409141339799</v>
      </c>
      <c r="L191" s="1">
        <v>-12.294523574354001</v>
      </c>
      <c r="M191" s="1">
        <v>-10.179668928628701</v>
      </c>
      <c r="N191" s="1">
        <v>-8.9369428057304692</v>
      </c>
    </row>
    <row r="192" spans="1:14" x14ac:dyDescent="0.2">
      <c r="A192" t="s">
        <v>778</v>
      </c>
      <c r="B192" s="1">
        <v>66.709999999999994</v>
      </c>
      <c r="C192" s="1">
        <v>73.109102061057996</v>
      </c>
      <c r="D192" s="1">
        <v>71.852957549432702</v>
      </c>
      <c r="E192" s="1">
        <v>70.944473522861102</v>
      </c>
      <c r="F192" s="1">
        <v>70.770164311174</v>
      </c>
      <c r="G192" s="1">
        <v>70.279140293605707</v>
      </c>
      <c r="H192" s="1">
        <v>69.817855364634596</v>
      </c>
      <c r="I192" s="1">
        <v>69.383395458211098</v>
      </c>
      <c r="J192" s="1">
        <v>68.973238309916198</v>
      </c>
      <c r="K192" s="1">
        <v>68.217319952027196</v>
      </c>
      <c r="L192" s="1">
        <v>66.916589457124303</v>
      </c>
      <c r="M192" s="1">
        <v>74.580791051544097</v>
      </c>
      <c r="N192" s="1">
        <v>70.763411614742793</v>
      </c>
    </row>
    <row r="193" spans="1:14" x14ac:dyDescent="0.2">
      <c r="A193" t="s">
        <v>779</v>
      </c>
      <c r="B193" s="1">
        <v>59.46</v>
      </c>
      <c r="C193" s="1">
        <v>65.7315878741787</v>
      </c>
      <c r="D193" s="1">
        <v>64.531566814930699</v>
      </c>
      <c r="E193" s="1">
        <v>63.666609293796903</v>
      </c>
      <c r="F193" s="1">
        <v>63.501064591673803</v>
      </c>
      <c r="G193" s="1">
        <v>63.035330852586704</v>
      </c>
      <c r="H193" s="1">
        <v>62.598614888910397</v>
      </c>
      <c r="I193" s="1">
        <v>62.188017062122597</v>
      </c>
      <c r="J193" s="1">
        <v>61.801030359625003</v>
      </c>
      <c r="K193" s="1">
        <v>61.089451352177399</v>
      </c>
      <c r="L193" s="1">
        <v>59.869929003791299</v>
      </c>
      <c r="M193" s="1">
        <v>67.145089139636895</v>
      </c>
      <c r="N193" s="1">
        <v>63.275759458414797</v>
      </c>
    </row>
    <row r="194" spans="1:14" x14ac:dyDescent="0.2">
      <c r="A194" t="s">
        <v>780</v>
      </c>
      <c r="B194" s="1">
        <v>53.99</v>
      </c>
      <c r="C194" s="1">
        <v>58.807533978039999</v>
      </c>
      <c r="D194" s="1">
        <v>57.581872084874597</v>
      </c>
      <c r="E194" s="1">
        <v>56.696547508648202</v>
      </c>
      <c r="F194" s="1">
        <v>56.526417666311097</v>
      </c>
      <c r="G194" s="1">
        <v>56.047111416488498</v>
      </c>
      <c r="H194" s="1">
        <v>55.596788985502201</v>
      </c>
      <c r="I194" s="1">
        <v>55.172646966310602</v>
      </c>
      <c r="J194" s="1">
        <v>54.772251379915602</v>
      </c>
      <c r="K194" s="1">
        <v>54.034454684276099</v>
      </c>
      <c r="L194" s="1">
        <v>52.765649837702703</v>
      </c>
      <c r="M194" s="1">
        <v>60.239948967349598</v>
      </c>
      <c r="N194" s="1">
        <v>55.985260932133002</v>
      </c>
    </row>
    <row r="195" spans="1:14" x14ac:dyDescent="0.2">
      <c r="A195" t="s">
        <v>781</v>
      </c>
      <c r="B195" s="1">
        <v>43.08</v>
      </c>
      <c r="C195" s="1">
        <v>53.489099765444401</v>
      </c>
      <c r="D195" s="1">
        <v>51.7870526529871</v>
      </c>
      <c r="E195" s="1">
        <v>50.562725892389601</v>
      </c>
      <c r="F195" s="1">
        <v>50.3296013738914</v>
      </c>
      <c r="G195" s="1">
        <v>49.674740804172302</v>
      </c>
      <c r="H195" s="1">
        <v>49.061919622665897</v>
      </c>
      <c r="I195" s="1">
        <v>48.486725931785998</v>
      </c>
      <c r="J195" s="1">
        <v>47.9453786894844</v>
      </c>
      <c r="K195" s="1">
        <v>46.9515943091982</v>
      </c>
      <c r="L195" s="1">
        <v>45.251756646951598</v>
      </c>
      <c r="M195" s="1">
        <v>55.515515190073998</v>
      </c>
      <c r="N195" s="1">
        <v>50.289801538049097</v>
      </c>
    </row>
    <row r="196" spans="1:14" x14ac:dyDescent="0.2">
      <c r="A196" t="s">
        <v>782</v>
      </c>
      <c r="B196" s="1">
        <v>-9.33</v>
      </c>
      <c r="C196" s="1">
        <v>-5.0829883637056001</v>
      </c>
      <c r="D196" s="1">
        <v>-5.2849164885104303</v>
      </c>
      <c r="E196" s="1">
        <v>-5.4295758997254397</v>
      </c>
      <c r="F196" s="1">
        <v>-5.4586064062889301</v>
      </c>
      <c r="G196" s="1">
        <v>-5.5411791191085502</v>
      </c>
      <c r="H196" s="1">
        <v>-5.6197610262523403</v>
      </c>
      <c r="I196" s="1">
        <v>-5.6946075405405701</v>
      </c>
      <c r="J196" s="1">
        <v>-5.7659561191942599</v>
      </c>
      <c r="K196" s="1">
        <v>-5.8990362637762299</v>
      </c>
      <c r="L196" s="1">
        <v>-6.1320231213367702</v>
      </c>
      <c r="M196" s="1">
        <v>-4.8643584841354901</v>
      </c>
      <c r="N196" s="1">
        <v>-2.3677355137198099</v>
      </c>
    </row>
    <row r="197" spans="1:14" x14ac:dyDescent="0.2">
      <c r="A197" t="s">
        <v>783</v>
      </c>
      <c r="B197" s="1">
        <v>130.56</v>
      </c>
      <c r="C197" s="1">
        <v>138.83515268133701</v>
      </c>
      <c r="D197" s="1">
        <v>136.15187829895501</v>
      </c>
      <c r="E197" s="1">
        <v>134.21126391779899</v>
      </c>
      <c r="F197" s="1">
        <v>133.840695670733</v>
      </c>
      <c r="G197" s="1">
        <v>132.797966910658</v>
      </c>
      <c r="H197" s="1">
        <v>131.81979082858899</v>
      </c>
      <c r="I197" s="1">
        <v>130.899578215546</v>
      </c>
      <c r="J197" s="1">
        <v>130.03166603666401</v>
      </c>
      <c r="K197" s="1">
        <v>128.43376805519</v>
      </c>
      <c r="L197" s="1">
        <v>125.687088679428</v>
      </c>
      <c r="M197" s="1">
        <v>142.00841379422701</v>
      </c>
      <c r="N197" s="1">
        <v>130.08430308065999</v>
      </c>
    </row>
    <row r="198" spans="1:14" x14ac:dyDescent="0.2">
      <c r="A198" t="s">
        <v>784</v>
      </c>
      <c r="B198" s="1">
        <v>33.39</v>
      </c>
      <c r="C198" s="1">
        <v>38.586394674023701</v>
      </c>
      <c r="D198" s="1">
        <v>37.274897257748698</v>
      </c>
      <c r="E198" s="1">
        <v>36.336383467679902</v>
      </c>
      <c r="F198" s="1">
        <v>36.155103516727003</v>
      </c>
      <c r="G198" s="1">
        <v>35.644580548540603</v>
      </c>
      <c r="H198" s="1">
        <v>35.1652737445255</v>
      </c>
      <c r="I198" s="1">
        <v>34.714223149774099</v>
      </c>
      <c r="J198" s="1">
        <v>34.288844669825998</v>
      </c>
      <c r="K198" s="1">
        <v>33.506300364227101</v>
      </c>
      <c r="L198" s="1">
        <v>32.165466073245497</v>
      </c>
      <c r="M198" s="1">
        <v>40.110079514177997</v>
      </c>
      <c r="N198" s="1">
        <v>34.801465549161001</v>
      </c>
    </row>
    <row r="199" spans="1:14" x14ac:dyDescent="0.2">
      <c r="A199" t="s">
        <v>785</v>
      </c>
      <c r="B199" s="1">
        <v>135.52000000000001</v>
      </c>
      <c r="C199" s="1">
        <v>148.01392908826</v>
      </c>
      <c r="D199" s="1">
        <v>148.770685097518</v>
      </c>
      <c r="E199" s="1">
        <v>149.21212491035999</v>
      </c>
      <c r="F199" s="1">
        <v>149.290647282099</v>
      </c>
      <c r="G199" s="1">
        <v>149.49805393012701</v>
      </c>
      <c r="H199" s="1">
        <v>149.674644675471</v>
      </c>
      <c r="I199" s="1">
        <v>149.82508874885599</v>
      </c>
      <c r="J199" s="1">
        <v>149.95321490639401</v>
      </c>
      <c r="K199" s="1">
        <v>150.154645312849</v>
      </c>
      <c r="L199" s="1">
        <v>150.398724716668</v>
      </c>
      <c r="M199" s="1">
        <v>146.94758611055801</v>
      </c>
      <c r="N199" s="1">
        <v>153.53771880720001</v>
      </c>
    </row>
    <row r="200" spans="1:14" x14ac:dyDescent="0.2">
      <c r="A200" t="s">
        <v>786</v>
      </c>
      <c r="B200" s="1">
        <v>-15.58</v>
      </c>
      <c r="C200" s="1">
        <v>-13.933255409647501</v>
      </c>
      <c r="D200" s="1">
        <v>-14.3518333237596</v>
      </c>
      <c r="E200" s="1">
        <v>-14.6512309801025</v>
      </c>
      <c r="F200" s="1">
        <v>-14.7094930106615</v>
      </c>
      <c r="G200" s="1">
        <v>-14.873840642635701</v>
      </c>
      <c r="H200" s="1">
        <v>-15.028460725714099</v>
      </c>
      <c r="I200" s="1">
        <v>-15.1742056732416</v>
      </c>
      <c r="J200" s="1">
        <v>-15.311827225534101</v>
      </c>
      <c r="K200" s="1">
        <v>-15.5653000715691</v>
      </c>
      <c r="L200" s="1">
        <v>-16.003518533094599</v>
      </c>
      <c r="M200" s="1">
        <v>-13.453662253607099</v>
      </c>
      <c r="N200" s="1">
        <v>-13.286179891714999</v>
      </c>
    </row>
    <row r="201" spans="1:14" x14ac:dyDescent="0.2">
      <c r="A201" t="s">
        <v>787</v>
      </c>
      <c r="B201" s="1">
        <v>-2.97</v>
      </c>
      <c r="C201" s="1">
        <v>3.9776384440681798</v>
      </c>
      <c r="D201" s="1">
        <v>4.1576079360284703</v>
      </c>
      <c r="E201" s="1">
        <v>4.2962724082465904</v>
      </c>
      <c r="F201" s="1">
        <v>4.3233648379855101</v>
      </c>
      <c r="G201" s="1">
        <v>4.4008963379597201</v>
      </c>
      <c r="H201" s="1">
        <v>4.4754018231547104</v>
      </c>
      <c r="I201" s="1">
        <v>4.5470991717979397</v>
      </c>
      <c r="J201" s="1">
        <v>4.6161839625798198</v>
      </c>
      <c r="K201" s="1">
        <v>4.7472001304679603</v>
      </c>
      <c r="L201" s="1">
        <v>4.9845942929472198</v>
      </c>
      <c r="M201" s="1">
        <v>3.7786177413339499</v>
      </c>
      <c r="N201" s="1">
        <v>6.7633915460367202</v>
      </c>
    </row>
    <row r="202" spans="1:14" x14ac:dyDescent="0.2">
      <c r="A202" t="s">
        <v>788</v>
      </c>
      <c r="B202" s="1">
        <v>1.07</v>
      </c>
      <c r="C202" s="1">
        <v>2.1268479153449702</v>
      </c>
      <c r="D202" s="1">
        <v>1.8658131749057101</v>
      </c>
      <c r="E202" s="1">
        <v>1.6810675861675199</v>
      </c>
      <c r="F202" s="1">
        <v>1.6454216691497401</v>
      </c>
      <c r="G202" s="1">
        <v>1.54532429078859</v>
      </c>
      <c r="H202" s="1">
        <v>1.4517820539639601</v>
      </c>
      <c r="I202" s="1">
        <v>1.3641897781777099</v>
      </c>
      <c r="J202" s="1">
        <v>1.28201757467893</v>
      </c>
      <c r="K202" s="1">
        <v>1.1321102998885</v>
      </c>
      <c r="L202" s="1">
        <v>0.87988378354795604</v>
      </c>
      <c r="M202" s="1">
        <v>2.4308922574500902</v>
      </c>
      <c r="N202" s="1">
        <v>3.6559952387334902</v>
      </c>
    </row>
    <row r="203" spans="1:14" x14ac:dyDescent="0.2">
      <c r="A203" t="s">
        <v>789</v>
      </c>
      <c r="B203" s="1">
        <v>68.790000000000006</v>
      </c>
      <c r="C203" s="1">
        <v>76.960075581636104</v>
      </c>
      <c r="D203" s="1">
        <v>75.857146443252105</v>
      </c>
      <c r="E203" s="1">
        <v>75.029426124582997</v>
      </c>
      <c r="F203" s="1">
        <v>74.867789382134305</v>
      </c>
      <c r="G203" s="1">
        <v>74.407492897015501</v>
      </c>
      <c r="H203" s="1">
        <v>73.968379298517107</v>
      </c>
      <c r="I203" s="1">
        <v>73.548854752728502</v>
      </c>
      <c r="J203" s="1">
        <v>73.147492697200207</v>
      </c>
      <c r="K203" s="1">
        <v>72.3942477261417</v>
      </c>
      <c r="L203" s="1">
        <v>71.056815403876698</v>
      </c>
      <c r="M203" s="1">
        <v>78.192386081965694</v>
      </c>
      <c r="N203" s="1">
        <v>78.543522497802698</v>
      </c>
    </row>
    <row r="204" spans="1:14" x14ac:dyDescent="0.2">
      <c r="A204" t="s">
        <v>790</v>
      </c>
      <c r="B204" s="1">
        <v>-3.4</v>
      </c>
      <c r="C204" s="1">
        <v>4.8757029806416003</v>
      </c>
      <c r="D204" s="1">
        <v>4.6481387914155103</v>
      </c>
      <c r="E204" s="1">
        <v>4.49037799329676</v>
      </c>
      <c r="F204" s="1">
        <v>4.4586937562196196</v>
      </c>
      <c r="G204" s="1">
        <v>4.36901315693071</v>
      </c>
      <c r="H204" s="1">
        <v>4.2842352696911004</v>
      </c>
      <c r="I204" s="1">
        <v>4.2039632376054596</v>
      </c>
      <c r="J204" s="1">
        <v>4.1424399237799099</v>
      </c>
      <c r="K204" s="1">
        <v>4.0023355185963796</v>
      </c>
      <c r="L204" s="1">
        <v>3.7587624430638802</v>
      </c>
      <c r="M204" s="1">
        <v>5.1266866237969104</v>
      </c>
      <c r="N204" s="1">
        <v>7.2968601235630803</v>
      </c>
    </row>
    <row r="205" spans="1:14" x14ac:dyDescent="0.2">
      <c r="A205" t="s">
        <v>791</v>
      </c>
      <c r="B205" s="1">
        <v>-8.92</v>
      </c>
      <c r="C205" s="1">
        <v>-8.0383567012352</v>
      </c>
      <c r="D205" s="1">
        <v>-8.6061927087657395</v>
      </c>
      <c r="E205" s="1">
        <v>-9.0090533305748099</v>
      </c>
      <c r="F205" s="1">
        <v>-9.0884749996683496</v>
      </c>
      <c r="G205" s="1">
        <v>-9.3130927302388002</v>
      </c>
      <c r="H205" s="1">
        <v>-9.5252397528962192</v>
      </c>
      <c r="I205" s="1">
        <v>-9.7259817412330793</v>
      </c>
      <c r="J205" s="1">
        <v>-9.9162621092436396</v>
      </c>
      <c r="K205" s="1">
        <v>-10.2687036423088</v>
      </c>
      <c r="L205" s="1">
        <v>-10.875797851120099</v>
      </c>
      <c r="M205" s="1">
        <v>-7.3972702418323797</v>
      </c>
      <c r="N205" s="1">
        <v>-8.1596806860840196</v>
      </c>
    </row>
    <row r="206" spans="1:14" x14ac:dyDescent="0.2">
      <c r="A206" t="s">
        <v>792</v>
      </c>
      <c r="B206" s="1">
        <v>48.5</v>
      </c>
      <c r="C206" s="1">
        <v>56.243432059061902</v>
      </c>
      <c r="D206" s="1">
        <v>54.952160279709602</v>
      </c>
      <c r="E206" s="1">
        <v>54.000243759896001</v>
      </c>
      <c r="F206" s="1">
        <v>53.812904414876002</v>
      </c>
      <c r="G206" s="1">
        <v>53.279822295780299</v>
      </c>
      <c r="H206" s="1">
        <v>52.771840787030101</v>
      </c>
      <c r="I206" s="1">
        <v>52.287050152359399</v>
      </c>
      <c r="J206" s="1">
        <v>51.8237390725713</v>
      </c>
      <c r="K206" s="1">
        <v>50.955555185216703</v>
      </c>
      <c r="L206" s="1">
        <v>49.422173934123599</v>
      </c>
      <c r="M206" s="1">
        <v>57.680269430734597</v>
      </c>
      <c r="N206" s="1">
        <v>56.445305365506201</v>
      </c>
    </row>
    <row r="207" spans="1:14" x14ac:dyDescent="0.2">
      <c r="A207" t="s">
        <v>793</v>
      </c>
      <c r="B207" s="1">
        <v>40.880000000000003</v>
      </c>
      <c r="C207" s="1">
        <v>43.584616779883099</v>
      </c>
      <c r="D207" s="1">
        <v>43.283811735945598</v>
      </c>
      <c r="E207" s="1">
        <v>43.067990768878801</v>
      </c>
      <c r="F207" s="1">
        <v>43.026263322382498</v>
      </c>
      <c r="G207" s="1">
        <v>42.908724344572697</v>
      </c>
      <c r="H207" s="1">
        <v>42.798371199694202</v>
      </c>
      <c r="I207" s="1">
        <v>42.694563616455703</v>
      </c>
      <c r="J207" s="1">
        <v>42.596734440151302</v>
      </c>
      <c r="K207" s="1">
        <v>42.417062890301501</v>
      </c>
      <c r="L207" s="1">
        <v>42.110730855500002</v>
      </c>
      <c r="M207" s="1">
        <v>43.932036992540297</v>
      </c>
      <c r="N207" s="1">
        <v>44.529975154710698</v>
      </c>
    </row>
    <row r="208" spans="1:14" x14ac:dyDescent="0.2">
      <c r="A208" t="s">
        <v>794</v>
      </c>
      <c r="B208" s="1">
        <v>97.52</v>
      </c>
      <c r="C208" s="1">
        <v>106.956099391252</v>
      </c>
      <c r="D208" s="1">
        <v>105.850447092821</v>
      </c>
      <c r="E208" s="1">
        <v>105.017358402596</v>
      </c>
      <c r="F208" s="1">
        <v>104.854549713067</v>
      </c>
      <c r="G208" s="1">
        <v>104.39052562771001</v>
      </c>
      <c r="H208" s="1">
        <v>103.94733030078</v>
      </c>
      <c r="I208" s="1">
        <v>103.523445871764</v>
      </c>
      <c r="J208" s="1">
        <v>103.117503423465</v>
      </c>
      <c r="K208" s="1">
        <v>102.354628149297</v>
      </c>
      <c r="L208" s="1">
        <v>100.996986074703</v>
      </c>
      <c r="M208" s="1">
        <v>108.187320200952</v>
      </c>
      <c r="N208" s="1">
        <v>107.895884108159</v>
      </c>
    </row>
    <row r="209" spans="1:14" x14ac:dyDescent="0.2">
      <c r="A209" t="s">
        <v>795</v>
      </c>
      <c r="B209" s="1">
        <v>20.82</v>
      </c>
      <c r="C209" s="1">
        <v>26.328098195950201</v>
      </c>
      <c r="D209" s="1">
        <v>24.725205625772698</v>
      </c>
      <c r="E209" s="1">
        <v>23.549155122757501</v>
      </c>
      <c r="F209" s="1">
        <v>23.3235758344176</v>
      </c>
      <c r="G209" s="1">
        <v>22.686229478154701</v>
      </c>
      <c r="H209" s="1">
        <v>22.084897294941602</v>
      </c>
      <c r="I209" s="1">
        <v>21.5161988192264</v>
      </c>
      <c r="J209" s="1">
        <v>20.977191184398698</v>
      </c>
      <c r="K209" s="1">
        <v>19.978262971778101</v>
      </c>
      <c r="L209" s="1">
        <v>18.2417581838234</v>
      </c>
      <c r="M209" s="1">
        <v>28.183512968214998</v>
      </c>
      <c r="N209" s="1">
        <v>23.104410600736401</v>
      </c>
    </row>
    <row r="210" spans="1:14" x14ac:dyDescent="0.2">
      <c r="A210" t="s">
        <v>796</v>
      </c>
      <c r="B210" s="1">
        <v>22.72</v>
      </c>
      <c r="C210" s="1">
        <v>27.753173447263499</v>
      </c>
      <c r="D210" s="1">
        <v>26.350486372972998</v>
      </c>
      <c r="E210" s="1">
        <v>25.335187648144199</v>
      </c>
      <c r="F210" s="1">
        <v>25.1411361103407</v>
      </c>
      <c r="G210" s="1">
        <v>24.594681406588698</v>
      </c>
      <c r="H210" s="1">
        <v>24.081591247665699</v>
      </c>
      <c r="I210" s="1">
        <v>23.598600853266301</v>
      </c>
      <c r="J210" s="1">
        <v>23.142877699459898</v>
      </c>
      <c r="K210" s="1">
        <v>22.303668205504</v>
      </c>
      <c r="L210" s="1">
        <v>20.861847488858899</v>
      </c>
      <c r="M210" s="1">
        <v>29.393290676179799</v>
      </c>
      <c r="N210" s="1">
        <v>24.926600066748701</v>
      </c>
    </row>
    <row r="211" spans="1:14" x14ac:dyDescent="0.2">
      <c r="A211" t="s">
        <v>797</v>
      </c>
      <c r="B211" s="1">
        <v>-5.41</v>
      </c>
      <c r="C211" s="1">
        <v>-7.2423470800428698</v>
      </c>
      <c r="D211" s="1">
        <v>-9.4514430148370394</v>
      </c>
      <c r="E211" s="1">
        <v>-10.982414312449601</v>
      </c>
      <c r="F211" s="1">
        <v>-11.2710508676593</v>
      </c>
      <c r="G211" s="1">
        <v>-12.0758086512205</v>
      </c>
      <c r="H211" s="1">
        <v>-12.821148254879599</v>
      </c>
      <c r="I211" s="1">
        <v>-13.5142167011204</v>
      </c>
      <c r="J211" s="1">
        <v>-14.160981967647301</v>
      </c>
      <c r="K211" s="1">
        <v>-15.3350018756576</v>
      </c>
      <c r="L211" s="1">
        <v>-17.283542580470801</v>
      </c>
      <c r="M211" s="1">
        <v>-4.52019144729692</v>
      </c>
      <c r="N211" s="1">
        <v>-16.8673140980226</v>
      </c>
    </row>
    <row r="212" spans="1:14" x14ac:dyDescent="0.2">
      <c r="A212" t="s">
        <v>798</v>
      </c>
      <c r="B212" s="1">
        <v>-2.68</v>
      </c>
      <c r="C212" s="1">
        <v>-2.5571001944488199</v>
      </c>
      <c r="D212" s="1">
        <v>-5.03428135392525</v>
      </c>
      <c r="E212" s="1">
        <v>-6.7720917885369802</v>
      </c>
      <c r="F212" s="1">
        <v>-7.1045204455500803</v>
      </c>
      <c r="G212" s="1">
        <v>-8.0361306684801903</v>
      </c>
      <c r="H212" s="1">
        <v>-8.9051604965046796</v>
      </c>
      <c r="I212" s="1">
        <v>-9.7185436836736105</v>
      </c>
      <c r="J212" s="1">
        <v>-10.4821430845534</v>
      </c>
      <c r="K212" s="1">
        <v>-11.879305513179199</v>
      </c>
      <c r="L212" s="1">
        <v>-14.255850168424599</v>
      </c>
      <c r="M212" s="1">
        <v>0.422519089080514</v>
      </c>
      <c r="N212" s="1">
        <v>-7.3029465485681104</v>
      </c>
    </row>
    <row r="213" spans="1:14" x14ac:dyDescent="0.2">
      <c r="A213" t="s">
        <v>799</v>
      </c>
      <c r="B213" s="1">
        <v>-20.89</v>
      </c>
      <c r="C213" s="1">
        <v>-15.3696869581287</v>
      </c>
      <c r="D213" s="1">
        <v>-16.1499173646095</v>
      </c>
      <c r="E213" s="1">
        <v>-16.7379938145205</v>
      </c>
      <c r="F213" s="1">
        <v>-16.856582525996402</v>
      </c>
      <c r="G213" s="1">
        <v>-17.196782534103001</v>
      </c>
      <c r="H213" s="1">
        <v>-17.5243467361244</v>
      </c>
      <c r="I213" s="1">
        <v>-17.839626857545898</v>
      </c>
      <c r="J213" s="1">
        <v>-18.143056997729101</v>
      </c>
      <c r="K213" s="1">
        <v>-18.7163224692946</v>
      </c>
      <c r="L213" s="1">
        <v>-19.742465665220401</v>
      </c>
      <c r="M213" s="1">
        <v>-14.565039072320101</v>
      </c>
      <c r="N213" s="1">
        <v>-12.439299617349</v>
      </c>
    </row>
    <row r="214" spans="1:14" x14ac:dyDescent="0.2">
      <c r="A214" t="s">
        <v>800</v>
      </c>
      <c r="B214" s="1">
        <v>26.95</v>
      </c>
      <c r="C214" s="1">
        <v>28.0157764533594</v>
      </c>
      <c r="D214" s="1">
        <v>26.0800987220113</v>
      </c>
      <c r="E214" s="1">
        <v>24.683391942362501</v>
      </c>
      <c r="F214" s="1">
        <v>24.415066133253401</v>
      </c>
      <c r="G214" s="1">
        <v>23.658369961148701</v>
      </c>
      <c r="H214" s="1">
        <v>22.946263206430402</v>
      </c>
      <c r="I214" s="1">
        <v>22.274334361026</v>
      </c>
      <c r="J214" s="1">
        <v>21.638781928048999</v>
      </c>
      <c r="K214" s="1">
        <v>20.464038353930398</v>
      </c>
      <c r="L214" s="1">
        <v>18.452847670521798</v>
      </c>
      <c r="M214" s="1">
        <v>30.271435855570399</v>
      </c>
      <c r="N214" s="1">
        <v>25.789841935359501</v>
      </c>
    </row>
    <row r="215" spans="1:14" x14ac:dyDescent="0.2">
      <c r="A215" t="s">
        <v>801</v>
      </c>
      <c r="B215" s="1">
        <v>52.07</v>
      </c>
      <c r="C215" s="1">
        <v>55.1666102670195</v>
      </c>
      <c r="D215" s="1">
        <v>53.569499459727503</v>
      </c>
      <c r="E215" s="1">
        <v>52.383619140490801</v>
      </c>
      <c r="F215" s="1">
        <v>52.118572691667502</v>
      </c>
      <c r="G215" s="1">
        <v>51.487778081427201</v>
      </c>
      <c r="H215" s="1">
        <v>50.894908043470501</v>
      </c>
      <c r="I215" s="1">
        <v>50.336119999733597</v>
      </c>
      <c r="J215" s="1">
        <v>49.808114319647899</v>
      </c>
      <c r="K215" s="1">
        <v>48.833409471481502</v>
      </c>
      <c r="L215" s="1">
        <v>47.149484429496503</v>
      </c>
      <c r="M215" s="1">
        <v>57.0678044018156</v>
      </c>
      <c r="N215" s="1">
        <v>52.640992825869098</v>
      </c>
    </row>
    <row r="216" spans="1:14" x14ac:dyDescent="0.2">
      <c r="A216" t="s">
        <v>802</v>
      </c>
      <c r="B216" s="1">
        <v>38.729999999999997</v>
      </c>
      <c r="C216" s="1">
        <v>49.837265014732701</v>
      </c>
      <c r="D216" s="1">
        <v>46.751032760822298</v>
      </c>
      <c r="E216" s="1">
        <v>44.558212161814403</v>
      </c>
      <c r="F216" s="1">
        <v>44.135241067675203</v>
      </c>
      <c r="G216" s="1">
        <v>42.945801441440203</v>
      </c>
      <c r="H216" s="1">
        <v>41.831046542636599</v>
      </c>
      <c r="I216" s="1">
        <v>40.783336282733799</v>
      </c>
      <c r="J216" s="1">
        <v>39.796108446056301</v>
      </c>
      <c r="K216" s="1">
        <v>37.981117449157402</v>
      </c>
      <c r="L216" s="1">
        <v>34.847850228306299</v>
      </c>
      <c r="M216" s="1">
        <v>53.477171121735402</v>
      </c>
      <c r="N216" s="1">
        <v>44.155762593350403</v>
      </c>
    </row>
    <row r="217" spans="1:14" x14ac:dyDescent="0.2">
      <c r="A217" t="s">
        <v>803</v>
      </c>
      <c r="B217" s="1">
        <v>19.260000000000002</v>
      </c>
      <c r="C217" s="1">
        <v>27.600258000531898</v>
      </c>
      <c r="D217" s="1">
        <v>24.827741318206002</v>
      </c>
      <c r="E217" s="1">
        <v>22.877888696094601</v>
      </c>
      <c r="F217" s="1">
        <v>22.503235324182899</v>
      </c>
      <c r="G217" s="1">
        <v>21.452826934550099</v>
      </c>
      <c r="H217" s="1">
        <v>20.472680314560701</v>
      </c>
      <c r="I217" s="1">
        <v>19.555368854391102</v>
      </c>
      <c r="J217" s="1">
        <v>18.694533410021101</v>
      </c>
      <c r="K217" s="1">
        <v>17.1210631484747</v>
      </c>
      <c r="L217" s="1">
        <v>14.430488864808201</v>
      </c>
      <c r="M217" s="1">
        <v>30.9048489543624</v>
      </c>
      <c r="N217" s="1">
        <v>21.441566148574001</v>
      </c>
    </row>
    <row r="218" spans="1:14" x14ac:dyDescent="0.2">
      <c r="A218" t="s">
        <v>804</v>
      </c>
      <c r="B218" s="1">
        <v>16.52</v>
      </c>
      <c r="C218" s="1">
        <v>22.915011114866601</v>
      </c>
      <c r="D218" s="1">
        <v>20.410579657329802</v>
      </c>
      <c r="E218" s="1">
        <v>18.667566172146302</v>
      </c>
      <c r="F218" s="1">
        <v>18.336704902073599</v>
      </c>
      <c r="G218" s="1">
        <v>17.413148951774101</v>
      </c>
      <c r="H218" s="1">
        <v>16.5566925562214</v>
      </c>
      <c r="I218" s="1">
        <v>15.759695836872901</v>
      </c>
      <c r="J218" s="1">
        <v>15.0156945269629</v>
      </c>
      <c r="K218" s="1">
        <v>13.6653667859606</v>
      </c>
      <c r="L218" s="1">
        <v>11.402796452726401</v>
      </c>
      <c r="M218" s="1">
        <v>25.9621384179136</v>
      </c>
      <c r="N218" s="1">
        <v>11.8771985991908</v>
      </c>
    </row>
    <row r="219" spans="1:14" x14ac:dyDescent="0.2">
      <c r="A219" t="s">
        <v>805</v>
      </c>
      <c r="B219" s="1">
        <v>-47.75</v>
      </c>
      <c r="C219" s="1">
        <v>-47.0766987034023</v>
      </c>
      <c r="D219" s="1">
        <v>-48.042543788411201</v>
      </c>
      <c r="E219" s="1">
        <v>-48.719938000202902</v>
      </c>
      <c r="F219" s="1">
        <v>-48.849594114020597</v>
      </c>
      <c r="G219" s="1">
        <v>-49.212539349340801</v>
      </c>
      <c r="H219" s="1">
        <v>-49.550337528598703</v>
      </c>
      <c r="I219" s="1">
        <v>-49.865600362444702</v>
      </c>
      <c r="J219" s="1">
        <v>-50.160577305538602</v>
      </c>
      <c r="K219" s="1">
        <v>-50.697241380073798</v>
      </c>
      <c r="L219" s="1">
        <v>-51.598406914224299</v>
      </c>
      <c r="M219" s="1">
        <v>-45.927931056489903</v>
      </c>
      <c r="N219" s="1">
        <v>-49.846794619968897</v>
      </c>
    </row>
    <row r="220" spans="1:14" x14ac:dyDescent="0.2">
      <c r="A220" t="s">
        <v>806</v>
      </c>
      <c r="B220" s="1">
        <v>-44.7</v>
      </c>
      <c r="C220" s="1">
        <v>-41.646517470708297</v>
      </c>
      <c r="D220" s="1">
        <v>-43.039060299369801</v>
      </c>
      <c r="E220" s="1">
        <v>-44.034260046465697</v>
      </c>
      <c r="F220" s="1">
        <v>-44.228604373763197</v>
      </c>
      <c r="G220" s="1">
        <v>-44.777692156418098</v>
      </c>
      <c r="H220" s="1">
        <v>-45.29569292963</v>
      </c>
      <c r="I220" s="1">
        <v>-45.7854715933222</v>
      </c>
      <c r="J220" s="1">
        <v>-46.249527603404502</v>
      </c>
      <c r="K220" s="1">
        <v>-47.108992369605801</v>
      </c>
      <c r="L220" s="1">
        <v>-48.600442252955702</v>
      </c>
      <c r="M220" s="1">
        <v>-40.050971295222404</v>
      </c>
      <c r="N220" s="1">
        <v>-42.148326350355703</v>
      </c>
    </row>
    <row r="221" spans="1:14" x14ac:dyDescent="0.2">
      <c r="A221" t="s">
        <v>807</v>
      </c>
      <c r="B221" s="1">
        <v>-78.84</v>
      </c>
      <c r="C221" s="1">
        <v>-80.403409631221706</v>
      </c>
      <c r="D221" s="1">
        <v>-81.411007286909694</v>
      </c>
      <c r="E221" s="1">
        <v>-82.105399253401799</v>
      </c>
      <c r="F221" s="1">
        <v>-82.239193668848998</v>
      </c>
      <c r="G221" s="1">
        <v>-82.613237815344604</v>
      </c>
      <c r="H221" s="1">
        <v>-82.9606637280245</v>
      </c>
      <c r="I221" s="1">
        <v>-83.284231971263196</v>
      </c>
      <c r="J221" s="1">
        <v>-83.586323985773404</v>
      </c>
      <c r="K221" s="1">
        <v>-84.134106912320803</v>
      </c>
      <c r="L221" s="1">
        <v>-85.047631778404494</v>
      </c>
      <c r="M221" s="1">
        <v>-79.208629257094103</v>
      </c>
      <c r="N221" s="1">
        <v>-82.260457200716303</v>
      </c>
    </row>
    <row r="222" spans="1:14" x14ac:dyDescent="0.2">
      <c r="A222" t="s">
        <v>808</v>
      </c>
      <c r="B222" s="1">
        <v>-102.6</v>
      </c>
      <c r="C222" s="1">
        <v>-105.703752438846</v>
      </c>
      <c r="D222" s="1">
        <v>-108.17035814155</v>
      </c>
      <c r="E222" s="1">
        <v>-109.86311213056599</v>
      </c>
      <c r="F222" s="1">
        <v>-110.187235877885</v>
      </c>
      <c r="G222" s="1">
        <v>-111.092072276983</v>
      </c>
      <c r="H222" s="1">
        <v>-111.93126461413701</v>
      </c>
      <c r="I222" s="1">
        <v>-112.712244269739</v>
      </c>
      <c r="J222" s="1">
        <v>-113.44130305933901</v>
      </c>
      <c r="K222" s="1">
        <v>-114.764390199183</v>
      </c>
      <c r="L222" s="1">
        <v>-116.980069315657</v>
      </c>
      <c r="M222" s="1">
        <v>-102.72097893343</v>
      </c>
      <c r="N222" s="1">
        <v>-110.37859333342701</v>
      </c>
    </row>
    <row r="223" spans="1:14" x14ac:dyDescent="0.2">
      <c r="A223" t="s">
        <v>809</v>
      </c>
      <c r="B223" s="1">
        <v>13.62</v>
      </c>
      <c r="C223" s="1">
        <v>22.686431201072601</v>
      </c>
      <c r="D223" s="1">
        <v>19.261632023141701</v>
      </c>
      <c r="E223" s="1">
        <v>16.857984963596799</v>
      </c>
      <c r="F223" s="1">
        <v>16.431734509243199</v>
      </c>
      <c r="G223" s="1">
        <v>15.116393321215201</v>
      </c>
      <c r="H223" s="1">
        <v>13.882401705560801</v>
      </c>
      <c r="I223" s="1">
        <v>12.7215506440083</v>
      </c>
      <c r="J223" s="1">
        <v>11.6267760544039</v>
      </c>
      <c r="K223" s="1">
        <v>9.6117463316062999</v>
      </c>
      <c r="L223" s="1">
        <v>6.1512134692781002</v>
      </c>
      <c r="M223" s="1">
        <v>26.680802575454599</v>
      </c>
      <c r="N223" s="1">
        <v>17.3046117027694</v>
      </c>
    </row>
    <row r="224" spans="1:14" x14ac:dyDescent="0.2">
      <c r="A224" t="s">
        <v>810</v>
      </c>
      <c r="B224" s="1">
        <v>145.38999999999999</v>
      </c>
      <c r="C224" s="1">
        <v>153.94643674096301</v>
      </c>
      <c r="D224" s="1">
        <v>150.04669773837401</v>
      </c>
      <c r="E224" s="1">
        <v>147.23152627811001</v>
      </c>
      <c r="F224" s="1">
        <v>146.690056756877</v>
      </c>
      <c r="G224" s="1">
        <v>145.16367082023001</v>
      </c>
      <c r="H224" s="1">
        <v>143.728009359666</v>
      </c>
      <c r="I224" s="1">
        <v>142.37401603446699</v>
      </c>
      <c r="J224" s="1">
        <v>141.09388938045601</v>
      </c>
      <c r="K224" s="1">
        <v>138.72904146558301</v>
      </c>
      <c r="L224" s="1">
        <v>134.63873413877999</v>
      </c>
      <c r="M224" s="1">
        <v>158.51279603657699</v>
      </c>
      <c r="N224" s="1">
        <v>144.68923417576801</v>
      </c>
    </row>
    <row r="225" spans="1:14" x14ac:dyDescent="0.2">
      <c r="A225" t="s">
        <v>811</v>
      </c>
      <c r="B225" s="1">
        <v>-17.63</v>
      </c>
      <c r="C225" s="1">
        <v>-16.8495236911</v>
      </c>
      <c r="D225" s="1">
        <v>-16.6050400059334</v>
      </c>
      <c r="E225" s="1">
        <v>-16.4259983962192</v>
      </c>
      <c r="F225" s="1">
        <v>-16.3907717863564</v>
      </c>
      <c r="G225" s="1">
        <v>-16.290613225895299</v>
      </c>
      <c r="H225" s="1">
        <v>-16.1952566793966</v>
      </c>
      <c r="I225" s="1">
        <v>-16.104305179299502</v>
      </c>
      <c r="J225" s="1">
        <v>-16.0174079487029</v>
      </c>
      <c r="K225" s="1">
        <v>-15.8545707668088</v>
      </c>
      <c r="L225" s="1">
        <v>-15.5696653426822</v>
      </c>
      <c r="M225" s="1">
        <v>-17.123240770981798</v>
      </c>
      <c r="N225" s="1">
        <v>-15.555412802256299</v>
      </c>
    </row>
    <row r="226" spans="1:14" x14ac:dyDescent="0.2">
      <c r="A226" t="s">
        <v>812</v>
      </c>
      <c r="B226" s="1">
        <v>-242.71</v>
      </c>
      <c r="C226" s="1">
        <v>-252.20521634828799</v>
      </c>
      <c r="D226" s="1">
        <v>-251.53267599032</v>
      </c>
      <c r="E226" s="1">
        <v>-250.97051430188799</v>
      </c>
      <c r="F226" s="1">
        <v>-250.86266525808799</v>
      </c>
      <c r="G226" s="1">
        <v>-250.552106040783</v>
      </c>
      <c r="H226" s="1">
        <v>-250.25123996660099</v>
      </c>
      <c r="I226" s="1">
        <v>-249.959715162972</v>
      </c>
      <c r="J226" s="1">
        <v>-249.67713506939899</v>
      </c>
      <c r="K226" s="1">
        <v>-249.13720346797501</v>
      </c>
      <c r="L226" s="1">
        <v>-248.14793757529799</v>
      </c>
      <c r="M226" s="1">
        <v>-252.93397947205401</v>
      </c>
      <c r="N226" s="1">
        <v>-250.79810770028601</v>
      </c>
    </row>
    <row r="227" spans="1:14" x14ac:dyDescent="0.2">
      <c r="A227" t="s">
        <v>813</v>
      </c>
      <c r="B227" s="1">
        <v>-194.28</v>
      </c>
      <c r="C227" s="1">
        <v>-208.10474713606101</v>
      </c>
      <c r="D227" s="1">
        <v>-206.88698876454399</v>
      </c>
      <c r="E227" s="1">
        <v>-205.96779993305199</v>
      </c>
      <c r="F227" s="1">
        <v>-205.79169722601</v>
      </c>
      <c r="G227" s="1">
        <v>-205.29216304652601</v>
      </c>
      <c r="H227" s="1">
        <v>-204.818095166044</v>
      </c>
      <c r="I227" s="1">
        <v>-204.36719965374499</v>
      </c>
      <c r="J227" s="1">
        <v>-203.93747660114701</v>
      </c>
      <c r="K227" s="1">
        <v>-203.12759925920901</v>
      </c>
      <c r="L227" s="1">
        <v>-201.71380155095801</v>
      </c>
      <c r="M227" s="1">
        <v>-209.50907435329199</v>
      </c>
      <c r="N227" s="1">
        <v>-206.16454221367599</v>
      </c>
    </row>
    <row r="228" spans="1:14" x14ac:dyDescent="0.2">
      <c r="A228" t="s">
        <v>814</v>
      </c>
      <c r="B228" s="1">
        <v>-184.59</v>
      </c>
      <c r="C228" s="1">
        <v>-184.09593855743699</v>
      </c>
      <c r="D228" s="1">
        <v>-184.379857631242</v>
      </c>
      <c r="E228" s="1">
        <v>-184.502686681781</v>
      </c>
      <c r="F228" s="1">
        <v>-184.531118090597</v>
      </c>
      <c r="G228" s="1">
        <v>-184.588653343537</v>
      </c>
      <c r="H228" s="1">
        <v>-184.63840782957701</v>
      </c>
      <c r="I228" s="1">
        <v>-184.67788487704701</v>
      </c>
      <c r="J228" s="1">
        <v>-184.686482913243</v>
      </c>
      <c r="K228" s="1">
        <v>-184.751063792059</v>
      </c>
      <c r="L228" s="1">
        <v>-184.77472591627699</v>
      </c>
      <c r="M228" s="1">
        <v>-183.67814840004701</v>
      </c>
      <c r="N228" s="1">
        <v>-185.41234816495299</v>
      </c>
    </row>
    <row r="229" spans="1:14" x14ac:dyDescent="0.2">
      <c r="A229" t="s">
        <v>815</v>
      </c>
      <c r="B229" s="1">
        <v>-74.290000000000006</v>
      </c>
      <c r="C229" s="1">
        <v>-69.768362633485395</v>
      </c>
      <c r="D229" s="1">
        <v>-68.893224455647697</v>
      </c>
      <c r="E229" s="1">
        <v>-68.284776024245403</v>
      </c>
      <c r="F229" s="1">
        <v>-68.210377157523595</v>
      </c>
      <c r="G229" s="1">
        <v>-67.883226859344703</v>
      </c>
      <c r="H229" s="1">
        <v>-67.584590904818697</v>
      </c>
      <c r="I229" s="1">
        <v>-67.307227528017705</v>
      </c>
      <c r="J229" s="1">
        <v>-67.011988425145802</v>
      </c>
      <c r="K229" s="1">
        <v>-66.534545651828097</v>
      </c>
      <c r="L229" s="1">
        <v>-65.755314770375193</v>
      </c>
      <c r="M229" s="1">
        <v>-70.824881878466101</v>
      </c>
      <c r="N229" s="1">
        <v>-64.998448857657905</v>
      </c>
    </row>
    <row r="230" spans="1:14" x14ac:dyDescent="0.2">
      <c r="A230" t="s">
        <v>816</v>
      </c>
      <c r="B230" s="1">
        <v>-217.36</v>
      </c>
      <c r="C230" s="1">
        <v>-217.17289053764301</v>
      </c>
      <c r="D230" s="1">
        <v>-217.331960264288</v>
      </c>
      <c r="E230" s="1">
        <v>-217.34120340390899</v>
      </c>
      <c r="F230" s="1">
        <v>-217.34284366563</v>
      </c>
      <c r="G230" s="1">
        <v>-217.33885627890299</v>
      </c>
      <c r="H230" s="1">
        <v>-217.32394692822999</v>
      </c>
      <c r="I230" s="1">
        <v>-217.300428663448</v>
      </c>
      <c r="J230" s="1">
        <v>-217.27009749525899</v>
      </c>
      <c r="K230" s="1">
        <v>-217.19436880113599</v>
      </c>
      <c r="L230" s="1">
        <v>-217.00712785202199</v>
      </c>
      <c r="M230" s="1">
        <v>-216.87565811479899</v>
      </c>
      <c r="N230" s="1">
        <v>-218.18772308617301</v>
      </c>
    </row>
    <row r="231" spans="1:14" x14ac:dyDescent="0.2">
      <c r="A231" t="s">
        <v>817</v>
      </c>
      <c r="B231" s="1">
        <v>-63.25</v>
      </c>
      <c r="C231" s="1">
        <v>-57.118613878025798</v>
      </c>
      <c r="D231" s="1">
        <v>-56.698783740661099</v>
      </c>
      <c r="E231" s="1">
        <v>-56.3510023600575</v>
      </c>
      <c r="F231" s="1">
        <v>-56.291556976522301</v>
      </c>
      <c r="G231" s="1">
        <v>-56.111744618509398</v>
      </c>
      <c r="H231" s="1">
        <v>-55.941362003906001</v>
      </c>
      <c r="I231" s="1">
        <v>-55.779839125814902</v>
      </c>
      <c r="J231" s="1">
        <v>-55.612001433006803</v>
      </c>
      <c r="K231" s="1">
        <v>-55.359911883113199</v>
      </c>
      <c r="L231" s="1">
        <v>-54.868445898266998</v>
      </c>
      <c r="M231" s="1">
        <v>-57.587984491439201</v>
      </c>
      <c r="N231" s="1">
        <v>-53.861917188678099</v>
      </c>
    </row>
    <row r="232" spans="1:14" x14ac:dyDescent="0.2">
      <c r="A232" t="s">
        <v>818</v>
      </c>
      <c r="B232" s="1">
        <v>-152.97</v>
      </c>
      <c r="C232" s="1">
        <v>-155.53226945238401</v>
      </c>
      <c r="D232" s="1">
        <v>-154.59293221272901</v>
      </c>
      <c r="E232" s="1">
        <v>-153.885922022377</v>
      </c>
      <c r="F232" s="1">
        <v>-153.75377471721399</v>
      </c>
      <c r="G232" s="1">
        <v>-153.38152919861699</v>
      </c>
      <c r="H232" s="1">
        <v>-153.031663757139</v>
      </c>
      <c r="I232" s="1">
        <v>-152.701803594442</v>
      </c>
      <c r="J232" s="1">
        <v>-152.389926373218</v>
      </c>
      <c r="K232" s="1">
        <v>-151.81342303911299</v>
      </c>
      <c r="L232" s="1">
        <v>-150.813652489514</v>
      </c>
      <c r="M232" s="1">
        <v>-156.66483854382801</v>
      </c>
      <c r="N232" s="1">
        <v>-152.29233581340199</v>
      </c>
    </row>
    <row r="233" spans="1:14" x14ac:dyDescent="0.2">
      <c r="A233" t="s">
        <v>819</v>
      </c>
      <c r="B233" s="1">
        <v>-44.23</v>
      </c>
      <c r="C233" s="1">
        <v>-37.379008550028097</v>
      </c>
      <c r="D233" s="1">
        <v>-36.715862070910298</v>
      </c>
      <c r="E233" s="1">
        <v>-36.251554423904203</v>
      </c>
      <c r="F233" s="1">
        <v>-36.166104627504097</v>
      </c>
      <c r="G233" s="1">
        <v>-35.929379863420401</v>
      </c>
      <c r="H233" s="1">
        <v>-35.712205633351097</v>
      </c>
      <c r="I233" s="1">
        <v>-35.512131075637001</v>
      </c>
      <c r="J233" s="1">
        <v>-35.312509063075701</v>
      </c>
      <c r="K233" s="1">
        <v>-34.992389153620998</v>
      </c>
      <c r="L233" s="1">
        <v>-34.448952315689503</v>
      </c>
      <c r="M233" s="1">
        <v>-38.222793561256701</v>
      </c>
      <c r="N233" s="1">
        <v>-31.741645492413799</v>
      </c>
    </row>
    <row r="234" spans="1:14" x14ac:dyDescent="0.2">
      <c r="A234" t="s">
        <v>820</v>
      </c>
      <c r="B234" s="1">
        <v>-26.04</v>
      </c>
      <c r="C234" s="1">
        <v>-22.110892057488801</v>
      </c>
      <c r="D234" s="1">
        <v>-20.127240032981</v>
      </c>
      <c r="E234" s="1">
        <v>-18.7630671376515</v>
      </c>
      <c r="F234" s="1">
        <v>-18.504648679302399</v>
      </c>
      <c r="G234" s="1">
        <v>-17.785087826571701</v>
      </c>
      <c r="H234" s="1">
        <v>-17.120120999652102</v>
      </c>
      <c r="I234" s="1">
        <v>-16.524704113018199</v>
      </c>
      <c r="J234" s="1">
        <v>-15.9363628256162</v>
      </c>
      <c r="K234" s="1">
        <v>-14.898063450186401</v>
      </c>
      <c r="L234" s="1">
        <v>-13.1693421714072</v>
      </c>
      <c r="M234" s="1">
        <v>-24.547413916253898</v>
      </c>
      <c r="N234" s="1">
        <v>-13.0782627742092</v>
      </c>
    </row>
    <row r="235" spans="1:14" x14ac:dyDescent="0.2">
      <c r="A235" t="s">
        <v>821</v>
      </c>
      <c r="B235" s="1">
        <v>-138.41</v>
      </c>
      <c r="C235" s="1">
        <v>-139.378651809361</v>
      </c>
      <c r="D235" s="1">
        <v>-137.610917621694</v>
      </c>
      <c r="E235" s="1">
        <v>-136.357217067769</v>
      </c>
      <c r="F235" s="1">
        <v>-136.11915611277701</v>
      </c>
      <c r="G235" s="1">
        <v>-135.452366966569</v>
      </c>
      <c r="H235" s="1">
        <v>-134.83089906893699</v>
      </c>
      <c r="I235" s="1">
        <v>-134.24973127419199</v>
      </c>
      <c r="J235" s="1">
        <v>-133.704593906941</v>
      </c>
      <c r="K235" s="1">
        <v>-132.70831084028501</v>
      </c>
      <c r="L235" s="1">
        <v>-131.01679436401699</v>
      </c>
      <c r="M235" s="1">
        <v>-141.51061262982901</v>
      </c>
      <c r="N235" s="1">
        <v>-132.16040844752999</v>
      </c>
    </row>
    <row r="236" spans="1:14" x14ac:dyDescent="0.2">
      <c r="A236" t="s">
        <v>822</v>
      </c>
      <c r="B236" s="1">
        <v>-82.67</v>
      </c>
      <c r="C236" s="1">
        <v>-82.248931913508201</v>
      </c>
      <c r="D236" s="1">
        <v>-81.6601024135758</v>
      </c>
      <c r="E236" s="1">
        <v>-81.231640285178798</v>
      </c>
      <c r="F236" s="1">
        <v>-81.153224268201299</v>
      </c>
      <c r="G236" s="1">
        <v>-80.934953825531807</v>
      </c>
      <c r="H236" s="1">
        <v>-80.733333132115007</v>
      </c>
      <c r="I236" s="1">
        <v>-80.546371284909895</v>
      </c>
      <c r="J236" s="1">
        <v>-80.357788808473202</v>
      </c>
      <c r="K236" s="1">
        <v>-80.042324414140495</v>
      </c>
      <c r="L236" s="1">
        <v>-79.517407646686294</v>
      </c>
      <c r="M236" s="1">
        <v>-82.990408624715101</v>
      </c>
      <c r="N236" s="1">
        <v>-76.881528375611097</v>
      </c>
    </row>
    <row r="237" spans="1:14" x14ac:dyDescent="0.2">
      <c r="A237" t="s">
        <v>823</v>
      </c>
      <c r="B237" s="1">
        <v>-28.61</v>
      </c>
      <c r="C237" s="1">
        <v>-24.051625954728401</v>
      </c>
      <c r="D237" s="1">
        <v>-23.891350412344501</v>
      </c>
      <c r="E237" s="1">
        <v>-23.8024510506254</v>
      </c>
      <c r="F237" s="1">
        <v>-23.785823995685099</v>
      </c>
      <c r="G237" s="1">
        <v>-23.756292610000799</v>
      </c>
      <c r="H237" s="1">
        <v>-23.7367815031912</v>
      </c>
      <c r="I237" s="1">
        <v>-23.725573960469202</v>
      </c>
      <c r="J237" s="1">
        <v>-23.706674258160799</v>
      </c>
      <c r="K237" s="1">
        <v>-23.680817743872101</v>
      </c>
      <c r="L237" s="1">
        <v>-23.7394815688452</v>
      </c>
      <c r="M237" s="1">
        <v>-24.3402309238794</v>
      </c>
      <c r="N237" s="1">
        <v>-18.874839352541098</v>
      </c>
    </row>
    <row r="238" spans="1:14" x14ac:dyDescent="0.2">
      <c r="A238" t="s">
        <v>824</v>
      </c>
      <c r="B238" s="1">
        <v>-106.98</v>
      </c>
      <c r="C238" s="1">
        <v>-108.95768469890901</v>
      </c>
      <c r="D238" s="1">
        <v>-109.754316925753</v>
      </c>
      <c r="E238" s="1">
        <v>-110.302172081565</v>
      </c>
      <c r="F238" s="1">
        <v>-110.402973605762</v>
      </c>
      <c r="G238" s="1">
        <v>-110.69606101790001</v>
      </c>
      <c r="H238" s="1">
        <v>-110.968913302046</v>
      </c>
      <c r="I238" s="1">
        <v>-111.22385902457199</v>
      </c>
      <c r="J238" s="1">
        <v>-111.462855292147</v>
      </c>
      <c r="K238" s="1">
        <v>-111.866744100513</v>
      </c>
      <c r="L238" s="1">
        <v>-112.607713227624</v>
      </c>
      <c r="M238" s="1">
        <v>-108.005657843924</v>
      </c>
      <c r="N238" s="1">
        <v>-110.901034428335</v>
      </c>
    </row>
    <row r="239" spans="1:14" x14ac:dyDescent="0.2">
      <c r="A239" t="s">
        <v>825</v>
      </c>
      <c r="B239" s="1">
        <v>-209.18</v>
      </c>
      <c r="C239" s="1">
        <v>-213.262521042174</v>
      </c>
      <c r="D239" s="1">
        <v>-212.36383224035399</v>
      </c>
      <c r="E239" s="1">
        <v>-211.65368005475599</v>
      </c>
      <c r="F239" s="1">
        <v>-211.52193920628</v>
      </c>
      <c r="G239" s="1">
        <v>-211.14896838880799</v>
      </c>
      <c r="H239" s="1">
        <v>-210.796015728621</v>
      </c>
      <c r="I239" s="1">
        <v>-210.46122875251399</v>
      </c>
      <c r="J239" s="1">
        <v>-210.14298842351801</v>
      </c>
      <c r="K239" s="1">
        <v>-209.55066302933301</v>
      </c>
      <c r="L239" s="1">
        <v>-208.51235309598499</v>
      </c>
      <c r="M239" s="1">
        <v>-214.32941551240799</v>
      </c>
      <c r="N239" s="1">
        <v>-208.168173552642</v>
      </c>
    </row>
    <row r="240" spans="1:14" x14ac:dyDescent="0.2">
      <c r="A240" t="s">
        <v>826</v>
      </c>
      <c r="B240" s="1">
        <v>-172.3</v>
      </c>
      <c r="C240" s="1">
        <v>-172.811582767868</v>
      </c>
      <c r="D240" s="1">
        <v>-171.52346954747401</v>
      </c>
      <c r="E240" s="1">
        <v>-170.57430969644801</v>
      </c>
      <c r="F240" s="1">
        <v>-170.395815797643</v>
      </c>
      <c r="G240" s="1">
        <v>-169.894130490224</v>
      </c>
      <c r="H240" s="1">
        <v>-169.42422464536801</v>
      </c>
      <c r="I240" s="1">
        <v>-168.982749451845</v>
      </c>
      <c r="J240" s="1">
        <v>-168.56683609852001</v>
      </c>
      <c r="K240" s="1">
        <v>-167.80214226565801</v>
      </c>
      <c r="L240" s="1">
        <v>-166.48999564090201</v>
      </c>
      <c r="M240" s="1">
        <v>-174.35885744058999</v>
      </c>
      <c r="N240" s="1">
        <v>-165.67000527344001</v>
      </c>
    </row>
    <row r="241" spans="1:14" x14ac:dyDescent="0.2">
      <c r="A241" t="s">
        <v>827</v>
      </c>
      <c r="B241" s="1">
        <v>-166.65</v>
      </c>
      <c r="C241" s="1">
        <v>-169.04587587827299</v>
      </c>
      <c r="D241" s="1">
        <v>-167.51710364580899</v>
      </c>
      <c r="E241" s="1">
        <v>-166.40798841190801</v>
      </c>
      <c r="F241" s="1">
        <v>-166.195759955933</v>
      </c>
      <c r="G241" s="1">
        <v>-165.59797309003801</v>
      </c>
      <c r="H241" s="1">
        <v>-165.03639785489599</v>
      </c>
      <c r="I241" s="1">
        <v>-164.507407826616</v>
      </c>
      <c r="J241" s="1">
        <v>-164.00787138814701</v>
      </c>
      <c r="K241" s="1">
        <v>-163.08662830223901</v>
      </c>
      <c r="L241" s="1">
        <v>-161.498220110067</v>
      </c>
      <c r="M241" s="1">
        <v>-170.84343040979101</v>
      </c>
      <c r="N241" s="1">
        <v>-163.976846748323</v>
      </c>
    </row>
    <row r="242" spans="1:14" x14ac:dyDescent="0.2">
      <c r="A242" t="s">
        <v>828</v>
      </c>
      <c r="B242" s="1">
        <v>-128</v>
      </c>
      <c r="C242" s="1">
        <v>-133.538511895878</v>
      </c>
      <c r="D242" s="1">
        <v>-132.74975263526699</v>
      </c>
      <c r="E242" s="1">
        <v>-132.192609518181</v>
      </c>
      <c r="F242" s="1">
        <v>-132.08721157369001</v>
      </c>
      <c r="G242" s="1">
        <v>-131.79263096070301</v>
      </c>
      <c r="H242" s="1">
        <v>-131.51896866394</v>
      </c>
      <c r="I242" s="1">
        <v>-131.26389485695699</v>
      </c>
      <c r="J242" s="1">
        <v>-131.025419638518</v>
      </c>
      <c r="K242" s="1">
        <v>-130.59167749515601</v>
      </c>
      <c r="L242" s="1">
        <v>-129.86191917610401</v>
      </c>
      <c r="M242" s="1">
        <v>-134.49383239457899</v>
      </c>
      <c r="N242" s="1">
        <v>-131.90102727217899</v>
      </c>
    </row>
    <row r="243" spans="1:14" x14ac:dyDescent="0.2">
      <c r="A243" t="s">
        <v>829</v>
      </c>
      <c r="B243" s="1">
        <v>-80.3</v>
      </c>
      <c r="C243" s="1">
        <v>-78.7210715634194</v>
      </c>
      <c r="D243" s="1">
        <v>-77.690933018343202</v>
      </c>
      <c r="E243" s="1">
        <v>-76.936183439095103</v>
      </c>
      <c r="F243" s="1">
        <v>-76.790797689052596</v>
      </c>
      <c r="G243" s="1">
        <v>-76.379921078547696</v>
      </c>
      <c r="H243" s="1">
        <v>-75.992130718593401</v>
      </c>
      <c r="I243" s="1">
        <v>-75.625284188105795</v>
      </c>
      <c r="J243" s="1">
        <v>-75.277510016312405</v>
      </c>
      <c r="K243" s="1">
        <v>-74.632801437773395</v>
      </c>
      <c r="L243" s="1">
        <v>-73.511510783176902</v>
      </c>
      <c r="M243" s="1">
        <v>-79.912506534296995</v>
      </c>
      <c r="N243" s="1">
        <v>-74.065881105343195</v>
      </c>
    </row>
    <row r="244" spans="1:14" x14ac:dyDescent="0.2">
      <c r="A244" t="s">
        <v>830</v>
      </c>
      <c r="B244" s="1">
        <v>-86.2</v>
      </c>
      <c r="C244" s="1">
        <v>-82.425746228577395</v>
      </c>
      <c r="D244" s="1">
        <v>-81.7122793359691</v>
      </c>
      <c r="E244" s="1">
        <v>-81.180290410561298</v>
      </c>
      <c r="F244" s="1">
        <v>-81.078005311558996</v>
      </c>
      <c r="G244" s="1">
        <v>-80.788265740932403</v>
      </c>
      <c r="H244" s="1">
        <v>-80.513897275803004</v>
      </c>
      <c r="I244" s="1">
        <v>-80.253536479967096</v>
      </c>
      <c r="J244" s="1">
        <v>-80.0059779208691</v>
      </c>
      <c r="K244" s="1">
        <v>-79.545157134492896</v>
      </c>
      <c r="L244" s="1">
        <v>-78.737766229670896</v>
      </c>
      <c r="M244" s="1">
        <v>-83.246041027491799</v>
      </c>
      <c r="N244" s="1">
        <v>-78.332616340264295</v>
      </c>
    </row>
    <row r="245" spans="1:14" x14ac:dyDescent="0.2">
      <c r="A245" t="s">
        <v>831</v>
      </c>
      <c r="B245" s="1">
        <v>-80.7</v>
      </c>
      <c r="C245" s="1">
        <v>-83.411287264630005</v>
      </c>
      <c r="D245" s="1">
        <v>-81.327383347117305</v>
      </c>
      <c r="E245" s="1">
        <v>-79.854318112442101</v>
      </c>
      <c r="F245" s="1">
        <v>-79.566546781202405</v>
      </c>
      <c r="G245" s="1">
        <v>-78.754842229648204</v>
      </c>
      <c r="H245" s="1">
        <v>-77.990858538623797</v>
      </c>
      <c r="I245" s="1">
        <v>-77.270006562742196</v>
      </c>
      <c r="J245" s="1">
        <v>-76.588299148485504</v>
      </c>
      <c r="K245" s="1">
        <v>-75.328799008527497</v>
      </c>
      <c r="L245" s="1">
        <v>-73.151257193426005</v>
      </c>
      <c r="M245" s="1">
        <v>-85.810889966576397</v>
      </c>
      <c r="N245" s="1">
        <v>-76.462651526814298</v>
      </c>
    </row>
    <row r="246" spans="1:14" x14ac:dyDescent="0.2">
      <c r="A246" t="s">
        <v>832</v>
      </c>
      <c r="B246" s="1">
        <v>-145.96</v>
      </c>
      <c r="C246" s="1">
        <v>-147.612465928277</v>
      </c>
      <c r="D246" s="1">
        <v>-146.19627904549699</v>
      </c>
      <c r="E246" s="1">
        <v>-145.15702769880201</v>
      </c>
      <c r="F246" s="1">
        <v>-144.958233831201</v>
      </c>
      <c r="G246" s="1">
        <v>-144.39733967740199</v>
      </c>
      <c r="H246" s="1">
        <v>-143.86916745729999</v>
      </c>
      <c r="I246" s="1">
        <v>-143.370547219044</v>
      </c>
      <c r="J246" s="1">
        <v>-142.89872108005801</v>
      </c>
      <c r="K246" s="1">
        <v>-142.02611272429999</v>
      </c>
      <c r="L246" s="1">
        <v>-140.51395621632301</v>
      </c>
      <c r="M246" s="1">
        <v>-149.26838520888799</v>
      </c>
      <c r="N246" s="1">
        <v>-141.704092660161</v>
      </c>
    </row>
    <row r="247" spans="1:14" x14ac:dyDescent="0.2">
      <c r="A247" t="s">
        <v>833</v>
      </c>
      <c r="B247" s="1">
        <v>-97.87</v>
      </c>
      <c r="C247" s="1">
        <v>-96.2979556987368</v>
      </c>
      <c r="D247" s="1">
        <v>-95.059467716251902</v>
      </c>
      <c r="E247" s="1">
        <v>-94.156206466392405</v>
      </c>
      <c r="F247" s="1">
        <v>-93.982509367055499</v>
      </c>
      <c r="G247" s="1">
        <v>-93.492233100583604</v>
      </c>
      <c r="H247" s="1">
        <v>-93.030335279092796</v>
      </c>
      <c r="I247" s="1">
        <v>-92.594127422956802</v>
      </c>
      <c r="J247" s="1">
        <v>-92.181269132690005</v>
      </c>
      <c r="K247" s="1">
        <v>-91.417658729643193</v>
      </c>
      <c r="L247" s="1">
        <v>-90.095119754606202</v>
      </c>
      <c r="M247" s="1">
        <v>-97.737491495092897</v>
      </c>
      <c r="N247" s="1">
        <v>-90.960056187192293</v>
      </c>
    </row>
    <row r="248" spans="1:14" x14ac:dyDescent="0.2">
      <c r="A248" t="s">
        <v>834</v>
      </c>
      <c r="B248" s="1">
        <v>-8.4</v>
      </c>
      <c r="C248" s="1">
        <v>-7.1783355344653899</v>
      </c>
      <c r="D248" s="1">
        <v>-6.5397426027075296</v>
      </c>
      <c r="E248" s="1">
        <v>-6.0908135394939302</v>
      </c>
      <c r="F248" s="1">
        <v>-6.0041842687964797</v>
      </c>
      <c r="G248" s="1">
        <v>-5.76086513090676</v>
      </c>
      <c r="H248" s="1">
        <v>-5.5332122274288702</v>
      </c>
      <c r="I248" s="1">
        <v>-5.3409956938566401</v>
      </c>
      <c r="J248" s="1">
        <v>-5.1403743956652903</v>
      </c>
      <c r="K248" s="1">
        <v>-4.77212300019489</v>
      </c>
      <c r="L248" s="1">
        <v>-4.1456620693375603</v>
      </c>
      <c r="M248" s="1">
        <v>-7.9310945492679998</v>
      </c>
      <c r="N248" s="1">
        <v>-4.2228772336529499</v>
      </c>
    </row>
    <row r="249" spans="1:14" x14ac:dyDescent="0.2">
      <c r="A249" t="s">
        <v>330</v>
      </c>
      <c r="B249" s="1">
        <v>-75.81</v>
      </c>
      <c r="C249" s="1">
        <v>-78.557499831120893</v>
      </c>
      <c r="D249" s="1">
        <v>-78.2945377497891</v>
      </c>
      <c r="E249" s="1">
        <v>-78.101177915736798</v>
      </c>
      <c r="F249" s="1">
        <v>-78.063608179879097</v>
      </c>
      <c r="G249" s="1">
        <v>-77.957184092354296</v>
      </c>
      <c r="H249" s="1">
        <v>-77.856438865618799</v>
      </c>
      <c r="I249" s="1">
        <v>-77.760900383917502</v>
      </c>
      <c r="J249" s="1">
        <v>-77.670145045881199</v>
      </c>
      <c r="K249" s="1">
        <v>-77.501502501784401</v>
      </c>
      <c r="L249" s="1">
        <v>-77.207247744609703</v>
      </c>
      <c r="M249" s="1">
        <v>-78.854999510990794</v>
      </c>
      <c r="N249" s="1">
        <v>-77.945169521380905</v>
      </c>
    </row>
    <row r="250" spans="1:14" x14ac:dyDescent="0.2">
      <c r="A250" t="s">
        <v>331</v>
      </c>
      <c r="B250" s="1">
        <v>-64.53</v>
      </c>
      <c r="C250" s="1">
        <v>-62.623448677989899</v>
      </c>
      <c r="D250" s="1">
        <v>-62.368415104313698</v>
      </c>
      <c r="E250" s="1">
        <v>-62.161785002832801</v>
      </c>
      <c r="F250" s="1">
        <v>-62.121291296139397</v>
      </c>
      <c r="G250" s="1">
        <v>-62.004572771876703</v>
      </c>
      <c r="H250" s="1">
        <v>-61.891359782571499</v>
      </c>
      <c r="I250" s="1">
        <v>-61.760163972178503</v>
      </c>
      <c r="J250" s="1">
        <v>-61.653319320424202</v>
      </c>
      <c r="K250" s="1">
        <v>-61.449329614129297</v>
      </c>
      <c r="L250" s="1">
        <v>-61.077135847539999</v>
      </c>
      <c r="M250" s="1">
        <v>-62.893214735634899</v>
      </c>
      <c r="N250" s="1">
        <v>-61.103435199716799</v>
      </c>
    </row>
    <row r="251" spans="1:14" x14ac:dyDescent="0.2">
      <c r="A251" t="s">
        <v>332</v>
      </c>
      <c r="B251" s="1">
        <v>-63.66</v>
      </c>
      <c r="C251" s="1">
        <v>-58.351951394300798</v>
      </c>
      <c r="D251" s="1">
        <v>-57.011387833922498</v>
      </c>
      <c r="E251" s="1">
        <v>-56.063764923999003</v>
      </c>
      <c r="F251" s="1">
        <v>-55.881875671546297</v>
      </c>
      <c r="G251" s="1">
        <v>-55.371106951665404</v>
      </c>
      <c r="H251" s="1">
        <v>-54.893288419934201</v>
      </c>
      <c r="I251" s="1">
        <v>-54.444880714293298</v>
      </c>
      <c r="J251" s="1">
        <v>-54.0228701280368</v>
      </c>
      <c r="K251" s="1">
        <v>-53.248036655317499</v>
      </c>
      <c r="L251" s="1">
        <v>-51.921718287282303</v>
      </c>
      <c r="M251" s="1">
        <v>-59.9455403417696</v>
      </c>
      <c r="N251" s="1">
        <v>-50.317250802350401</v>
      </c>
    </row>
    <row r="252" spans="1:14" x14ac:dyDescent="0.2">
      <c r="A252" t="s">
        <v>333</v>
      </c>
      <c r="B252" s="1">
        <v>-96.2</v>
      </c>
      <c r="C252" s="1">
        <v>-93.258984045666907</v>
      </c>
      <c r="D252" s="1">
        <v>-91.915772608257996</v>
      </c>
      <c r="E252" s="1">
        <v>-90.961580811089505</v>
      </c>
      <c r="F252" s="1">
        <v>-90.779405643477403</v>
      </c>
      <c r="G252" s="1">
        <v>-90.268116527895202</v>
      </c>
      <c r="H252" s="1">
        <v>-89.790154312276101</v>
      </c>
      <c r="I252" s="1">
        <v>-89.341879114109304</v>
      </c>
      <c r="J252" s="1">
        <v>-88.920201468844596</v>
      </c>
      <c r="K252" s="1">
        <v>-88.146421067778803</v>
      </c>
      <c r="L252" s="1">
        <v>-86.822845342048197</v>
      </c>
      <c r="M252" s="1">
        <v>-94.867122201984301</v>
      </c>
      <c r="N252" s="1">
        <v>-85.7128154293043</v>
      </c>
    </row>
    <row r="253" spans="1:14" x14ac:dyDescent="0.2">
      <c r="A253" t="s">
        <v>334</v>
      </c>
      <c r="B253" s="1">
        <v>-129.31</v>
      </c>
      <c r="C253" s="1">
        <v>-128.533505463289</v>
      </c>
      <c r="D253" s="1">
        <v>-127.418229178538</v>
      </c>
      <c r="E253" s="1">
        <v>-126.608417102552</v>
      </c>
      <c r="F253" s="1">
        <v>-126.453018040907</v>
      </c>
      <c r="G253" s="1">
        <v>-126.014926437938</v>
      </c>
      <c r="H253" s="1">
        <v>-125.602884973182</v>
      </c>
      <c r="I253" s="1">
        <v>-125.214343637333</v>
      </c>
      <c r="J253" s="1">
        <v>-124.847088041021</v>
      </c>
      <c r="K253" s="1">
        <v>-124.168969826381</v>
      </c>
      <c r="L253" s="1">
        <v>-122.997485821346</v>
      </c>
      <c r="M253" s="1">
        <v>-129.83765382965899</v>
      </c>
      <c r="N253" s="1">
        <v>-123.908281588853</v>
      </c>
    </row>
    <row r="254" spans="1:14" x14ac:dyDescent="0.2">
      <c r="A254" t="s">
        <v>335</v>
      </c>
      <c r="B254" s="1">
        <v>-66.680000000000007</v>
      </c>
      <c r="C254" s="1">
        <v>-68.989573507913406</v>
      </c>
      <c r="D254" s="1">
        <v>-69.221819448423105</v>
      </c>
      <c r="E254" s="1">
        <v>-69.357727824460298</v>
      </c>
      <c r="F254" s="1">
        <v>-69.380167920559003</v>
      </c>
      <c r="G254" s="1">
        <v>-69.437876346204504</v>
      </c>
      <c r="H254" s="1">
        <v>-69.484811693284499</v>
      </c>
      <c r="I254" s="1">
        <v>-69.522702577809994</v>
      </c>
      <c r="J254" s="1">
        <v>-69.552951753362194</v>
      </c>
      <c r="K254" s="1">
        <v>-69.594941920053401</v>
      </c>
      <c r="L254" s="1">
        <v>-69.626605856421307</v>
      </c>
      <c r="M254" s="1">
        <v>-68.637774742079401</v>
      </c>
      <c r="N254" s="1">
        <v>-71.519971763260003</v>
      </c>
    </row>
    <row r="255" spans="1:14" x14ac:dyDescent="0.2">
      <c r="A255" t="s">
        <v>336</v>
      </c>
      <c r="B255" s="1">
        <v>47.85</v>
      </c>
      <c r="C255" s="1">
        <v>54.644311073882598</v>
      </c>
      <c r="D255" s="1">
        <v>55.115262484399302</v>
      </c>
      <c r="E255" s="1">
        <v>55.432364927285398</v>
      </c>
      <c r="F255" s="1">
        <v>55.4932161373182</v>
      </c>
      <c r="G255" s="1">
        <v>55.662706368138799</v>
      </c>
      <c r="H255" s="1">
        <v>55.8194182867134</v>
      </c>
      <c r="I255" s="1">
        <v>55.964863189013201</v>
      </c>
      <c r="J255" s="1">
        <v>56.114911760919099</v>
      </c>
      <c r="K255" s="1">
        <v>56.360917775987801</v>
      </c>
      <c r="L255" s="1">
        <v>56.770316345087899</v>
      </c>
      <c r="M255" s="1">
        <v>54.0699839779409</v>
      </c>
      <c r="N255" s="1">
        <v>57.978710473604004</v>
      </c>
    </row>
    <row r="256" spans="1:14" x14ac:dyDescent="0.2">
      <c r="A256" t="s">
        <v>337</v>
      </c>
      <c r="B256" s="1">
        <v>-97.8</v>
      </c>
      <c r="C256" s="1">
        <v>-99.063307923544599</v>
      </c>
      <c r="D256" s="1">
        <v>-96.446059924233694</v>
      </c>
      <c r="E256" s="1">
        <v>-94.613267216157695</v>
      </c>
      <c r="F256" s="1">
        <v>-94.2645197169211</v>
      </c>
      <c r="G256" s="1">
        <v>-93.289161248474102</v>
      </c>
      <c r="H256" s="1">
        <v>-92.3820357622497</v>
      </c>
      <c r="I256" s="1">
        <v>-91.535429723168093</v>
      </c>
      <c r="J256" s="1">
        <v>-90.742811505676499</v>
      </c>
      <c r="K256" s="1">
        <v>-89.298008776909597</v>
      </c>
      <c r="L256" s="1">
        <v>-86.856311895570201</v>
      </c>
      <c r="M256" s="1">
        <v>-102.230194111272</v>
      </c>
      <c r="N256" s="1">
        <v>-86.436009465778</v>
      </c>
    </row>
    <row r="257" spans="1:14" x14ac:dyDescent="0.2">
      <c r="A257" t="s">
        <v>338</v>
      </c>
      <c r="B257" s="1">
        <v>31.06</v>
      </c>
      <c r="C257" s="1">
        <v>32.097781912939098</v>
      </c>
      <c r="D257" s="1">
        <v>32.379953295798501</v>
      </c>
      <c r="E257" s="1">
        <v>32.578022545014697</v>
      </c>
      <c r="F257" s="1">
        <v>32.618587584037897</v>
      </c>
      <c r="G257" s="1">
        <v>32.734388602127503</v>
      </c>
      <c r="H257" s="1">
        <v>32.845245214469003</v>
      </c>
      <c r="I257" s="1">
        <v>32.951496033336198</v>
      </c>
      <c r="J257" s="1">
        <v>33.0534518055521</v>
      </c>
      <c r="K257" s="1">
        <v>33.245578976039198</v>
      </c>
      <c r="L257" s="1">
        <v>33.585421135478001</v>
      </c>
      <c r="M257" s="1">
        <v>31.795823962139998</v>
      </c>
      <c r="N257" s="1">
        <v>33.257957722394501</v>
      </c>
    </row>
    <row r="258" spans="1:14" x14ac:dyDescent="0.2">
      <c r="A258" t="s">
        <v>339</v>
      </c>
      <c r="B258" s="1">
        <v>-223.61</v>
      </c>
      <c r="C258" s="1">
        <v>-230.69479912083901</v>
      </c>
      <c r="D258" s="1">
        <v>-229.82675745225299</v>
      </c>
      <c r="E258" s="1">
        <v>-229.13724835494099</v>
      </c>
      <c r="F258" s="1">
        <v>-229.00634311270599</v>
      </c>
      <c r="G258" s="1">
        <v>-228.633052807708</v>
      </c>
      <c r="H258" s="1">
        <v>-228.276180575317</v>
      </c>
      <c r="I258" s="1">
        <v>-227.93446786048099</v>
      </c>
      <c r="J258" s="1">
        <v>-227.60678822163499</v>
      </c>
      <c r="K258" s="1">
        <v>-226.989592384795</v>
      </c>
      <c r="L258" s="1">
        <v>-225.88532363753501</v>
      </c>
      <c r="M258" s="1">
        <v>-231.68431404101699</v>
      </c>
      <c r="N258" s="1">
        <v>-228.422802467781</v>
      </c>
    </row>
    <row r="259" spans="1:14" x14ac:dyDescent="0.2">
      <c r="A259" t="s">
        <v>340</v>
      </c>
      <c r="B259" s="1">
        <v>-94.82</v>
      </c>
      <c r="C259" s="1">
        <v>-97.491599840851705</v>
      </c>
      <c r="D259" s="1">
        <v>-95.681466732030003</v>
      </c>
      <c r="E259" s="1">
        <v>-94.406287518945106</v>
      </c>
      <c r="F259" s="1">
        <v>-94.164454381512897</v>
      </c>
      <c r="G259" s="1">
        <v>-93.487871231226606</v>
      </c>
      <c r="H259" s="1">
        <v>-92.8581756796966</v>
      </c>
      <c r="I259" s="1">
        <v>-92.269966664169701</v>
      </c>
      <c r="J259" s="1">
        <v>-91.718693372222006</v>
      </c>
      <c r="K259" s="1">
        <v>-90.712040820812405</v>
      </c>
      <c r="L259" s="1">
        <v>-89.003973741867298</v>
      </c>
      <c r="M259" s="1">
        <v>-99.696336774638993</v>
      </c>
      <c r="N259" s="1">
        <v>-88.088446336580901</v>
      </c>
    </row>
    <row r="260" spans="1:14" x14ac:dyDescent="0.2">
      <c r="A260" t="s">
        <v>341</v>
      </c>
      <c r="B260" s="1">
        <v>-191.4</v>
      </c>
      <c r="C260" s="1">
        <v>-200.40219281584601</v>
      </c>
      <c r="D260" s="1">
        <v>-199.53717255539399</v>
      </c>
      <c r="E260" s="1">
        <v>-198.866007883669</v>
      </c>
      <c r="F260" s="1">
        <v>-198.740894357911</v>
      </c>
      <c r="G260" s="1">
        <v>-198.387103160728</v>
      </c>
      <c r="H260" s="1">
        <v>-198.05279125592099</v>
      </c>
      <c r="I260" s="1">
        <v>-197.73604380371501</v>
      </c>
      <c r="J260" s="1">
        <v>-197.43520611861501</v>
      </c>
      <c r="K260" s="1">
        <v>-196.86335829963301</v>
      </c>
      <c r="L260" s="1">
        <v>-195.88210782054699</v>
      </c>
      <c r="M260" s="1">
        <v>-201.43245360728699</v>
      </c>
      <c r="N260" s="1">
        <v>-197.43221869659999</v>
      </c>
    </row>
    <row r="261" spans="1:14" x14ac:dyDescent="0.2">
      <c r="A261" t="s">
        <v>342</v>
      </c>
      <c r="B261" s="1">
        <v>-136.25</v>
      </c>
      <c r="C261" s="1">
        <v>-137.79766699277999</v>
      </c>
      <c r="D261" s="1">
        <v>-136.107018966635</v>
      </c>
      <c r="E261" s="1">
        <v>-134.89726255685</v>
      </c>
      <c r="F261" s="1">
        <v>-134.66474997486699</v>
      </c>
      <c r="G261" s="1">
        <v>-134.01060495481099</v>
      </c>
      <c r="H261" s="1">
        <v>-133.39718945258801</v>
      </c>
      <c r="I261" s="1">
        <v>-132.820409364574</v>
      </c>
      <c r="J261" s="1">
        <v>-132.276726140177</v>
      </c>
      <c r="K261" s="1">
        <v>-131.27674046989301</v>
      </c>
      <c r="L261" s="1">
        <v>-129.561481456423</v>
      </c>
      <c r="M261" s="1">
        <v>-139.78283012041899</v>
      </c>
      <c r="N261" s="1">
        <v>-133.23615763815801</v>
      </c>
    </row>
    <row r="262" spans="1:14" x14ac:dyDescent="0.2">
      <c r="A262" t="s">
        <v>343</v>
      </c>
      <c r="B262" s="1">
        <v>-67.41</v>
      </c>
      <c r="C262" s="1">
        <v>-67.098041786755701</v>
      </c>
      <c r="D262" s="1">
        <v>-66.004765202935005</v>
      </c>
      <c r="E262" s="1">
        <v>-65.234591717847294</v>
      </c>
      <c r="F262" s="1">
        <v>-65.089764375708398</v>
      </c>
      <c r="G262" s="1">
        <v>-64.685644350087102</v>
      </c>
      <c r="H262" s="1">
        <v>-64.311010915534396</v>
      </c>
      <c r="I262" s="1">
        <v>-63.962427761088399</v>
      </c>
      <c r="J262" s="1">
        <v>-63.622395009497097</v>
      </c>
      <c r="K262" s="1">
        <v>-63.030527563117403</v>
      </c>
      <c r="L262" s="1">
        <v>-62.037619276276402</v>
      </c>
      <c r="M262" s="1">
        <v>-68.441704480728504</v>
      </c>
      <c r="N262" s="1">
        <v>-61.121743391829703</v>
      </c>
    </row>
    <row r="263" spans="1:14" x14ac:dyDescent="0.2">
      <c r="A263" t="s">
        <v>344</v>
      </c>
      <c r="B263" s="1">
        <v>-4.91</v>
      </c>
      <c r="C263" s="1">
        <v>-2.5479556080730998</v>
      </c>
      <c r="D263" s="1">
        <v>-2.3339545413663898</v>
      </c>
      <c r="E263" s="1">
        <v>-2.17807238197063</v>
      </c>
      <c r="F263" s="1">
        <v>-2.1470251414847099</v>
      </c>
      <c r="G263" s="1">
        <v>-2.05858434877825</v>
      </c>
      <c r="H263" s="1">
        <v>-1.9741903002464301</v>
      </c>
      <c r="I263" s="1">
        <v>-1.8935566873990599</v>
      </c>
      <c r="J263" s="1">
        <v>-1.81642101869346</v>
      </c>
      <c r="K263" s="1">
        <v>-1.6717054990487701</v>
      </c>
      <c r="L263" s="1">
        <v>-1.4187257232339101</v>
      </c>
      <c r="M263" s="1">
        <v>-2.78239868679632</v>
      </c>
      <c r="N263" s="1">
        <v>-0.77726211964644998</v>
      </c>
    </row>
    <row r="264" spans="1:14" x14ac:dyDescent="0.2">
      <c r="A264" t="s">
        <v>345</v>
      </c>
      <c r="B264" s="1">
        <v>-0.41</v>
      </c>
      <c r="C264" s="1">
        <v>2.9553683375117599</v>
      </c>
      <c r="D264" s="1">
        <v>3.3212762202553101</v>
      </c>
      <c r="E264" s="1">
        <v>3.5794774308493702</v>
      </c>
      <c r="F264" s="1">
        <v>3.62986859336158</v>
      </c>
      <c r="G264" s="1">
        <v>3.77191361113025</v>
      </c>
      <c r="H264" s="1">
        <v>3.9054787266617099</v>
      </c>
      <c r="I264" s="1">
        <v>4.0313742007103501</v>
      </c>
      <c r="J264" s="1">
        <v>4.1503059900315398</v>
      </c>
      <c r="K264" s="1">
        <v>4.36966737849695</v>
      </c>
      <c r="L264" s="1">
        <v>4.7437747297833397</v>
      </c>
      <c r="M264" s="1">
        <v>2.5329117577147202</v>
      </c>
      <c r="N264" s="1">
        <v>5.7919451723820403</v>
      </c>
    </row>
    <row r="265" spans="1:14" x14ac:dyDescent="0.2">
      <c r="A265" t="s">
        <v>346</v>
      </c>
      <c r="B265" s="1">
        <v>-6.66</v>
      </c>
      <c r="C265" s="1">
        <v>-5.8948987084122901</v>
      </c>
      <c r="D265" s="1">
        <v>-5.7456406149760904</v>
      </c>
      <c r="E265" s="1">
        <v>-5.6421776495099003</v>
      </c>
      <c r="F265" s="1">
        <v>-5.6210180109932102</v>
      </c>
      <c r="G265" s="1">
        <v>-5.5607479124147803</v>
      </c>
      <c r="H265" s="1">
        <v>-5.5032209728179202</v>
      </c>
      <c r="I265" s="1">
        <v>-5.4482239320085197</v>
      </c>
      <c r="J265" s="1">
        <v>-5.3955651162905101</v>
      </c>
      <c r="K265" s="1">
        <v>-5.29659642927811</v>
      </c>
      <c r="L265" s="1">
        <v>-5.1277206819923604</v>
      </c>
      <c r="M265" s="1">
        <v>-6.0563920117747996</v>
      </c>
      <c r="N265" s="1">
        <v>-5.1264992056488996</v>
      </c>
    </row>
    <row r="266" spans="1:14" x14ac:dyDescent="0.2">
      <c r="A266" t="s">
        <v>347</v>
      </c>
      <c r="B266" s="1">
        <v>9.99</v>
      </c>
      <c r="C266" s="1">
        <v>10.165204616562299</v>
      </c>
      <c r="D266" s="1">
        <v>10.472005883653599</v>
      </c>
      <c r="E266" s="1">
        <v>10.6901209167423</v>
      </c>
      <c r="F266" s="1">
        <v>10.7338966688359</v>
      </c>
      <c r="G266" s="1">
        <v>10.8584170209917</v>
      </c>
      <c r="H266" s="1">
        <v>10.977021806806601</v>
      </c>
      <c r="I266" s="1">
        <v>11.090171519428599</v>
      </c>
      <c r="J266" s="1">
        <v>11.198279683851201</v>
      </c>
      <c r="K266" s="1">
        <v>11.4008139421795</v>
      </c>
      <c r="L266" s="1">
        <v>11.7556816346502</v>
      </c>
      <c r="M266" s="1">
        <v>9.8281624992467993</v>
      </c>
      <c r="N266" s="1">
        <v>11.8156759247818</v>
      </c>
    </row>
    <row r="267" spans="1:14" x14ac:dyDescent="0.2">
      <c r="A267" t="s">
        <v>348</v>
      </c>
      <c r="B267" s="1">
        <v>49.8</v>
      </c>
      <c r="C267" s="1">
        <v>51.622973481091599</v>
      </c>
      <c r="D267" s="1">
        <v>51.890004444693503</v>
      </c>
      <c r="E267" s="1">
        <v>52.077044099453602</v>
      </c>
      <c r="F267" s="1">
        <v>52.114738322041902</v>
      </c>
      <c r="G267" s="1">
        <v>52.221817074793599</v>
      </c>
      <c r="H267" s="1">
        <v>52.323610952572601</v>
      </c>
      <c r="I267" s="1">
        <v>52.420545357679799</v>
      </c>
      <c r="J267" s="1">
        <v>52.512996549368196</v>
      </c>
      <c r="K267" s="1">
        <v>52.685766532574597</v>
      </c>
      <c r="L267" s="1">
        <v>52.986528706593397</v>
      </c>
      <c r="M267" s="1">
        <v>51.329307234390498</v>
      </c>
      <c r="N267" s="1">
        <v>52.689655840785797</v>
      </c>
    </row>
    <row r="268" spans="1:14" x14ac:dyDescent="0.2">
      <c r="A268" t="s">
        <v>349</v>
      </c>
      <c r="B268" s="1">
        <v>-75.540000000000006</v>
      </c>
      <c r="C268" s="1">
        <v>-75.096671333001396</v>
      </c>
      <c r="D268" s="1">
        <v>-72.817351767536607</v>
      </c>
      <c r="E268" s="1">
        <v>-71.208309667688496</v>
      </c>
      <c r="F268" s="1">
        <v>-70.900607563173395</v>
      </c>
      <c r="G268" s="1">
        <v>-70.037938771157101</v>
      </c>
      <c r="H268" s="1">
        <v>-69.232746489731596</v>
      </c>
      <c r="I268" s="1">
        <v>-68.478684668139806</v>
      </c>
      <c r="J268" s="1">
        <v>-67.755770910892494</v>
      </c>
      <c r="K268" s="1">
        <v>-66.457660442568795</v>
      </c>
      <c r="L268" s="1">
        <v>-64.245917923773803</v>
      </c>
      <c r="M268" s="1">
        <v>-77.837489580962199</v>
      </c>
      <c r="N268" s="1">
        <v>-66.337862639869698</v>
      </c>
    </row>
    <row r="269" spans="1:14" x14ac:dyDescent="0.2">
      <c r="A269" t="s">
        <v>350</v>
      </c>
      <c r="B269" s="1">
        <v>-89.9</v>
      </c>
      <c r="C269" s="1">
        <v>-95.292973980319204</v>
      </c>
      <c r="D269" s="1">
        <v>-94.549249896194894</v>
      </c>
      <c r="E269" s="1">
        <v>-94.000599146741294</v>
      </c>
      <c r="F269" s="1">
        <v>-93.893186287023894</v>
      </c>
      <c r="G269" s="1">
        <v>-93.5891067893848</v>
      </c>
      <c r="H269" s="1">
        <v>-93.301670430637998</v>
      </c>
      <c r="I269" s="1">
        <v>-93.029620452028695</v>
      </c>
      <c r="J269" s="1">
        <v>-92.771785835976999</v>
      </c>
      <c r="K269" s="1">
        <v>-92.294535874060998</v>
      </c>
      <c r="L269" s="1">
        <v>-91.446660669203098</v>
      </c>
      <c r="M269" s="1">
        <v>-96.126472722602202</v>
      </c>
      <c r="N269" s="1">
        <v>-91.693952462465901</v>
      </c>
    </row>
    <row r="270" spans="1:14" x14ac:dyDescent="0.2">
      <c r="A270" t="s">
        <v>351</v>
      </c>
      <c r="B270" s="1">
        <v>-155.19999999999999</v>
      </c>
      <c r="C270" s="1">
        <v>-163.62273327418399</v>
      </c>
      <c r="D270" s="1">
        <v>-163.673896965024</v>
      </c>
      <c r="E270" s="1">
        <v>-163.65043846031301</v>
      </c>
      <c r="F270" s="1">
        <v>-163.64281988355199</v>
      </c>
      <c r="G270" s="1">
        <v>-163.61424308388899</v>
      </c>
      <c r="H270" s="1">
        <v>-163.57816063001499</v>
      </c>
      <c r="I270" s="1">
        <v>-163.536325637234</v>
      </c>
      <c r="J270" s="1">
        <v>-163.490087885252</v>
      </c>
      <c r="K270" s="1">
        <v>-163.388387728781</v>
      </c>
      <c r="L270" s="1">
        <v>-163.16595635246699</v>
      </c>
      <c r="M270" s="1">
        <v>-163.45178093179899</v>
      </c>
      <c r="N270" s="1">
        <v>-163.896296911192</v>
      </c>
    </row>
    <row r="271" spans="1:14" x14ac:dyDescent="0.2">
      <c r="A271" t="s">
        <v>352</v>
      </c>
      <c r="B271" s="1">
        <v>-173.4</v>
      </c>
      <c r="C271" s="1">
        <v>-176.43532003786399</v>
      </c>
      <c r="D271" s="1">
        <v>-174.789532975708</v>
      </c>
      <c r="E271" s="1">
        <v>-173.61634048629699</v>
      </c>
      <c r="F271" s="1">
        <v>-173.39488196399901</v>
      </c>
      <c r="G271" s="1">
        <v>-172.77489494951101</v>
      </c>
      <c r="H271" s="1">
        <v>-172.197346869634</v>
      </c>
      <c r="I271" s="1">
        <v>-171.657408811106</v>
      </c>
      <c r="J271" s="1">
        <v>-171.15100179842699</v>
      </c>
      <c r="K271" s="1">
        <v>-170.225404684897</v>
      </c>
      <c r="L271" s="1">
        <v>-168.65257184926301</v>
      </c>
      <c r="M271" s="1">
        <v>-178.4393390932</v>
      </c>
      <c r="N271" s="1">
        <v>-169.032649979973</v>
      </c>
    </row>
    <row r="272" spans="1:14" x14ac:dyDescent="0.2">
      <c r="A272" t="s">
        <v>353</v>
      </c>
      <c r="B272" s="1">
        <v>-125.57</v>
      </c>
      <c r="C272" s="1">
        <v>-133.04985662630401</v>
      </c>
      <c r="D272" s="1">
        <v>-132.55951688901601</v>
      </c>
      <c r="E272" s="1">
        <v>-132.19495472941401</v>
      </c>
      <c r="F272" s="1">
        <v>-132.12323330474899</v>
      </c>
      <c r="G272" s="1">
        <v>-131.91974245425999</v>
      </c>
      <c r="H272" s="1">
        <v>-131.72673692715099</v>
      </c>
      <c r="I272" s="1">
        <v>-131.543447592463</v>
      </c>
      <c r="J272" s="1">
        <v>-131.36916287264901</v>
      </c>
      <c r="K272" s="1">
        <v>-131.04504386167201</v>
      </c>
      <c r="L272" s="1">
        <v>-130.457258513521</v>
      </c>
      <c r="M272" s="1">
        <v>-133.602864165309</v>
      </c>
      <c r="N272" s="1">
        <v>-130.80350842726401</v>
      </c>
    </row>
    <row r="273" spans="1:14" x14ac:dyDescent="0.2">
      <c r="A273" t="s">
        <v>354</v>
      </c>
      <c r="B273" s="1">
        <v>-32.42</v>
      </c>
      <c r="C273" s="1">
        <v>-32.884016633328102</v>
      </c>
      <c r="D273" s="1">
        <v>-31.528307421701701</v>
      </c>
      <c r="E273" s="1">
        <v>-30.634565693800798</v>
      </c>
      <c r="F273" s="1">
        <v>-30.503562727696998</v>
      </c>
      <c r="G273" s="1">
        <v>-30.025520056736902</v>
      </c>
      <c r="H273" s="1">
        <v>-29.585614132287802</v>
      </c>
      <c r="I273" s="1">
        <v>-29.179283751103199</v>
      </c>
      <c r="J273" s="1">
        <v>-28.802689548681698</v>
      </c>
      <c r="K273" s="1">
        <v>-28.126124526921799</v>
      </c>
      <c r="L273" s="1">
        <v>-27.013633659235701</v>
      </c>
      <c r="M273" s="1">
        <v>-34.5384768734896</v>
      </c>
      <c r="N273" s="1">
        <v>-22.1856455385741</v>
      </c>
    </row>
    <row r="274" spans="1:14" x14ac:dyDescent="0.2">
      <c r="A274" t="s">
        <v>355</v>
      </c>
      <c r="B274" s="1">
        <v>-45.75</v>
      </c>
      <c r="C274" s="1">
        <v>-38.213361885686197</v>
      </c>
      <c r="D274" s="1">
        <v>-38.346774120571197</v>
      </c>
      <c r="E274" s="1">
        <v>-38.459972672548602</v>
      </c>
      <c r="F274" s="1">
        <v>-38.486894351725098</v>
      </c>
      <c r="G274" s="1">
        <v>-38.567496696688302</v>
      </c>
      <c r="H274" s="1">
        <v>-38.649475633157302</v>
      </c>
      <c r="I274" s="1">
        <v>-38.732067468102997</v>
      </c>
      <c r="J274" s="1">
        <v>-38.814695422309001</v>
      </c>
      <c r="K274" s="1">
        <v>-38.978416549317302</v>
      </c>
      <c r="L274" s="1">
        <v>-39.315267860425898</v>
      </c>
      <c r="M274" s="1">
        <v>-38.129110153569698</v>
      </c>
      <c r="N274" s="1">
        <v>-30.670875771164098</v>
      </c>
    </row>
    <row r="275" spans="1:14" x14ac:dyDescent="0.2">
      <c r="A275" t="s">
        <v>356</v>
      </c>
      <c r="B275" s="1">
        <v>-133.26</v>
      </c>
      <c r="C275" s="1">
        <v>-133.465375079274</v>
      </c>
      <c r="D275" s="1">
        <v>-133.81187429289301</v>
      </c>
      <c r="E275" s="1">
        <v>-134.000457975681</v>
      </c>
      <c r="F275" s="1">
        <v>-134.035064113819</v>
      </c>
      <c r="G275" s="1">
        <v>-134.12528548089401</v>
      </c>
      <c r="H275" s="1">
        <v>-134.20031981898501</v>
      </c>
      <c r="I275" s="1">
        <v>-134.262413099133</v>
      </c>
      <c r="J275" s="1">
        <v>-134.31341139064099</v>
      </c>
      <c r="K275" s="1">
        <v>-134.38801906723401</v>
      </c>
      <c r="L275" s="1">
        <v>-134.47961731919901</v>
      </c>
      <c r="M275" s="1">
        <v>-132.96945106658799</v>
      </c>
      <c r="N275" s="1">
        <v>-135.15178421405</v>
      </c>
    </row>
    <row r="276" spans="1:14" x14ac:dyDescent="0.2">
      <c r="A276" t="s">
        <v>357</v>
      </c>
      <c r="B276" s="1">
        <v>-67.97</v>
      </c>
      <c r="C276" s="1">
        <v>-65.135615785409698</v>
      </c>
      <c r="D276" s="1">
        <v>-64.687227224099303</v>
      </c>
      <c r="E276" s="1">
        <v>-64.350618662145394</v>
      </c>
      <c r="F276" s="1">
        <v>-64.285430517290905</v>
      </c>
      <c r="G276" s="1">
        <v>-64.100149186390098</v>
      </c>
      <c r="H276" s="1">
        <v>-63.923829619608199</v>
      </c>
      <c r="I276" s="1">
        <v>-63.755707913963903</v>
      </c>
      <c r="J276" s="1">
        <v>-63.595109341438103</v>
      </c>
      <c r="K276" s="1">
        <v>-63.294167212442701</v>
      </c>
      <c r="L276" s="1">
        <v>-62.760321636005798</v>
      </c>
      <c r="M276" s="1">
        <v>-65.6441428573916</v>
      </c>
      <c r="N276" s="1">
        <v>-62.9494397652524</v>
      </c>
    </row>
    <row r="277" spans="1:14" x14ac:dyDescent="0.2">
      <c r="A277" t="s">
        <v>358</v>
      </c>
      <c r="B277" s="1">
        <v>-69.92</v>
      </c>
      <c r="C277" s="1">
        <v>-72.365052929933</v>
      </c>
      <c r="D277" s="1">
        <v>-72.804814578161697</v>
      </c>
      <c r="E277" s="1">
        <v>-73.0963459227914</v>
      </c>
      <c r="F277" s="1">
        <v>-73.150718669127102</v>
      </c>
      <c r="G277" s="1">
        <v>-73.300145085141395</v>
      </c>
      <c r="H277" s="1">
        <v>-73.435423975110496</v>
      </c>
      <c r="I277" s="1">
        <v>-73.558250230047904</v>
      </c>
      <c r="J277" s="1">
        <v>-73.670061876565399</v>
      </c>
      <c r="K277" s="1">
        <v>-73.865403269958406</v>
      </c>
      <c r="L277" s="1">
        <v>-74.171833927302202</v>
      </c>
      <c r="M277" s="1">
        <v>-71.811359015297398</v>
      </c>
      <c r="N277" s="1">
        <v>-74.100776514596603</v>
      </c>
    </row>
    <row r="278" spans="1:14" x14ac:dyDescent="0.2">
      <c r="A278" t="s">
        <v>359</v>
      </c>
      <c r="B278" s="1">
        <v>-93.68</v>
      </c>
      <c r="C278" s="1">
        <v>-97.665395737610993</v>
      </c>
      <c r="D278" s="1">
        <v>-99.564165432784705</v>
      </c>
      <c r="E278" s="1">
        <v>-100.85405879999099</v>
      </c>
      <c r="F278" s="1">
        <v>-101.098760878216</v>
      </c>
      <c r="G278" s="1">
        <v>-101.778979546762</v>
      </c>
      <c r="H278" s="1">
        <v>-102.406024861259</v>
      </c>
      <c r="I278" s="1">
        <v>-102.986262528488</v>
      </c>
      <c r="J278" s="1">
        <v>-103.525040950095</v>
      </c>
      <c r="K278" s="1">
        <v>-104.49568655687401</v>
      </c>
      <c r="L278" s="1">
        <v>-106.10427146453701</v>
      </c>
      <c r="M278" s="1">
        <v>-95.323708691580507</v>
      </c>
      <c r="N278" s="1">
        <v>-102.218912647325</v>
      </c>
    </row>
    <row r="279" spans="1:14" x14ac:dyDescent="0.2">
      <c r="A279" t="s">
        <v>360</v>
      </c>
      <c r="B279" s="1">
        <v>-138.9</v>
      </c>
      <c r="C279" s="1">
        <v>-138.37920187869801</v>
      </c>
      <c r="D279" s="1">
        <v>-139.37798358793901</v>
      </c>
      <c r="E279" s="1">
        <v>-140.020361708179</v>
      </c>
      <c r="F279" s="1">
        <v>-140.106564928795</v>
      </c>
      <c r="G279" s="1">
        <v>-140.46171909417501</v>
      </c>
      <c r="H279" s="1">
        <v>-140.79059842794899</v>
      </c>
      <c r="I279" s="1">
        <v>-141.09623130949799</v>
      </c>
      <c r="J279" s="1">
        <v>-141.381168746258</v>
      </c>
      <c r="K279" s="1">
        <v>-141.89733588406699</v>
      </c>
      <c r="L279" s="1">
        <v>-142.75889271476501</v>
      </c>
      <c r="M279" s="1">
        <v>-137.19349744546099</v>
      </c>
      <c r="N279" s="1">
        <v>-139.28873865983601</v>
      </c>
    </row>
    <row r="280" spans="1:14" x14ac:dyDescent="0.2">
      <c r="A280" t="s">
        <v>361</v>
      </c>
      <c r="B280" s="1">
        <v>47.13</v>
      </c>
      <c r="C280" s="1">
        <v>51.096591960690098</v>
      </c>
      <c r="D280" s="1">
        <v>50.878859597873998</v>
      </c>
      <c r="E280" s="1">
        <v>50.688028962286403</v>
      </c>
      <c r="F280" s="1">
        <v>50.648313083363199</v>
      </c>
      <c r="G280" s="1">
        <v>50.5310506424753</v>
      </c>
      <c r="H280" s="1">
        <v>50.413671622259898</v>
      </c>
      <c r="I280" s="1">
        <v>50.296730513061298</v>
      </c>
      <c r="J280" s="1">
        <v>50.195240770104398</v>
      </c>
      <c r="K280" s="1">
        <v>49.967712817510098</v>
      </c>
      <c r="L280" s="1">
        <v>49.530968726130197</v>
      </c>
      <c r="M280" s="1">
        <v>51.282015779453097</v>
      </c>
      <c r="N280" s="1">
        <v>53.424771469141099</v>
      </c>
    </row>
    <row r="281" spans="1:14" x14ac:dyDescent="0.2">
      <c r="A281" t="s">
        <v>362</v>
      </c>
      <c r="B281" s="1">
        <v>-94.02</v>
      </c>
      <c r="C281" s="1">
        <v>-97.026242719133293</v>
      </c>
      <c r="D281" s="1">
        <v>-95.169091931338798</v>
      </c>
      <c r="E281" s="1">
        <v>-93.818451962860493</v>
      </c>
      <c r="F281" s="1">
        <v>-93.563853027587697</v>
      </c>
      <c r="G281" s="1">
        <v>-92.834429883757295</v>
      </c>
      <c r="H281" s="1">
        <v>-92.147453561340399</v>
      </c>
      <c r="I281" s="1">
        <v>-91.498664884648704</v>
      </c>
      <c r="J281" s="1">
        <v>-90.884410053249198</v>
      </c>
      <c r="K281" s="1">
        <v>-89.779934120270198</v>
      </c>
      <c r="L281" s="1">
        <v>-87.804931216477897</v>
      </c>
      <c r="M281" s="1">
        <v>-99.197321429590502</v>
      </c>
      <c r="N281" s="1">
        <v>-92.204045659819201</v>
      </c>
    </row>
    <row r="282" spans="1:14" x14ac:dyDescent="0.2">
      <c r="A282" t="s">
        <v>363</v>
      </c>
      <c r="B282" s="1">
        <v>-135.72999999999999</v>
      </c>
      <c r="C282" s="1">
        <v>-143.24753164936101</v>
      </c>
      <c r="D282" s="1">
        <v>-141.77835906456701</v>
      </c>
      <c r="E282" s="1">
        <v>-140.66834222032301</v>
      </c>
      <c r="F282" s="1">
        <v>-140.45969165230801</v>
      </c>
      <c r="G282" s="1">
        <v>-139.85604502290099</v>
      </c>
      <c r="H282" s="1">
        <v>-139.28232666453701</v>
      </c>
      <c r="I282" s="1">
        <v>-138.73585613839899</v>
      </c>
      <c r="J282" s="1">
        <v>-138.21427977725099</v>
      </c>
      <c r="K282" s="1">
        <v>-137.27045936749801</v>
      </c>
      <c r="L282" s="1">
        <v>-135.54022434769101</v>
      </c>
      <c r="M282" s="1">
        <v>-144.92832162814699</v>
      </c>
      <c r="N282" s="1">
        <v>-139.89707327195001</v>
      </c>
    </row>
    <row r="283" spans="1:14" x14ac:dyDescent="0.2">
      <c r="A283" t="s">
        <v>364</v>
      </c>
      <c r="B283" s="1">
        <v>-87.3</v>
      </c>
      <c r="C283" s="1">
        <v>-99.147062437151902</v>
      </c>
      <c r="D283" s="1">
        <v>-97.132671838773007</v>
      </c>
      <c r="E283" s="1">
        <v>-95.665627851487599</v>
      </c>
      <c r="F283" s="1">
        <v>-95.388723620301207</v>
      </c>
      <c r="G283" s="1">
        <v>-94.596102028626206</v>
      </c>
      <c r="H283" s="1">
        <v>-93.849181863890806</v>
      </c>
      <c r="I283" s="1">
        <v>-93.143340629173494</v>
      </c>
      <c r="J283" s="1">
        <v>-92.474621308964302</v>
      </c>
      <c r="K283" s="1">
        <v>-91.260855158750104</v>
      </c>
      <c r="L283" s="1">
        <v>-89.106088323315603</v>
      </c>
      <c r="M283" s="1">
        <v>-101.503416509385</v>
      </c>
      <c r="N283" s="1">
        <v>-95.263507785376603</v>
      </c>
    </row>
    <row r="284" spans="1:14" x14ac:dyDescent="0.2">
      <c r="A284" t="s">
        <v>365</v>
      </c>
      <c r="B284" s="1">
        <v>-77.61</v>
      </c>
      <c r="C284" s="1">
        <v>-75.138253858510296</v>
      </c>
      <c r="D284" s="1">
        <v>-74.625540705471295</v>
      </c>
      <c r="E284" s="1">
        <v>-74.200514600198701</v>
      </c>
      <c r="F284" s="1">
        <v>-74.128144484853195</v>
      </c>
      <c r="G284" s="1">
        <v>-73.892592325636798</v>
      </c>
      <c r="H284" s="1">
        <v>-73.669494527512896</v>
      </c>
      <c r="I284" s="1">
        <v>-73.454025852456994</v>
      </c>
      <c r="J284" s="1">
        <v>-73.223627621096199</v>
      </c>
      <c r="K284" s="1">
        <v>-72.884319691528106</v>
      </c>
      <c r="L284" s="1">
        <v>-72.1670126886346</v>
      </c>
      <c r="M284" s="1">
        <v>-75.672490556141099</v>
      </c>
      <c r="N284" s="1">
        <v>-74.511313736617694</v>
      </c>
    </row>
    <row r="285" spans="1:14" x14ac:dyDescent="0.2">
      <c r="A285" t="s">
        <v>366</v>
      </c>
      <c r="B285" s="1">
        <v>-121.43</v>
      </c>
      <c r="C285" s="1">
        <v>-120.864954594175</v>
      </c>
      <c r="D285" s="1">
        <v>-119.77208405350299</v>
      </c>
      <c r="E285" s="1">
        <v>-118.972804986496</v>
      </c>
      <c r="F285" s="1">
        <v>-118.85869024088601</v>
      </c>
      <c r="G285" s="1">
        <v>-118.414277501802</v>
      </c>
      <c r="H285" s="1">
        <v>-117.99826252706001</v>
      </c>
      <c r="I285" s="1">
        <v>-117.603958041079</v>
      </c>
      <c r="J285" s="1">
        <v>-117.20722919524999</v>
      </c>
      <c r="K285" s="1">
        <v>-116.50225846930201</v>
      </c>
      <c r="L285" s="1">
        <v>-115.286283496487</v>
      </c>
      <c r="M285" s="1">
        <v>-122.106897657901</v>
      </c>
      <c r="N285" s="1">
        <v>-118.423220326834</v>
      </c>
    </row>
    <row r="286" spans="1:14" x14ac:dyDescent="0.2">
      <c r="A286" t="s">
        <v>367</v>
      </c>
      <c r="B286" s="1">
        <v>-110.38</v>
      </c>
      <c r="C286" s="1">
        <v>-108.215205838716</v>
      </c>
      <c r="D286" s="1">
        <v>-107.57764333851701</v>
      </c>
      <c r="E286" s="1">
        <v>-107.039031322361</v>
      </c>
      <c r="F286" s="1">
        <v>-106.939870059885</v>
      </c>
      <c r="G286" s="1">
        <v>-106.64279526102</v>
      </c>
      <c r="H286" s="1">
        <v>-106.355033626183</v>
      </c>
      <c r="I286" s="1">
        <v>-106.07656963887599</v>
      </c>
      <c r="J286" s="1">
        <v>-105.807242203111</v>
      </c>
      <c r="K286" s="1">
        <v>-105.327624700641</v>
      </c>
      <c r="L286" s="1">
        <v>-104.399414624415</v>
      </c>
      <c r="M286" s="1">
        <v>-108.87000027089201</v>
      </c>
      <c r="N286" s="1">
        <v>-107.286688657819</v>
      </c>
    </row>
    <row r="287" spans="1:14" x14ac:dyDescent="0.2">
      <c r="A287" t="s">
        <v>368</v>
      </c>
      <c r="B287" s="1">
        <v>-45.99</v>
      </c>
      <c r="C287" s="1">
        <v>-46.574584753456897</v>
      </c>
      <c r="D287" s="1">
        <v>-44.838615286939799</v>
      </c>
      <c r="E287" s="1">
        <v>-43.583749940811998</v>
      </c>
      <c r="F287" s="1">
        <v>-43.350801111416096</v>
      </c>
      <c r="G287" s="1">
        <v>-42.685468180716697</v>
      </c>
      <c r="H287" s="1">
        <v>-42.062750455075701</v>
      </c>
      <c r="I287" s="1">
        <v>-41.477944569851999</v>
      </c>
      <c r="J287" s="1">
        <v>-40.927071081052503</v>
      </c>
      <c r="K287" s="1">
        <v>-39.946678938618199</v>
      </c>
      <c r="L287" s="1">
        <v>-38.2059392619256</v>
      </c>
      <c r="M287" s="1">
        <v>-48.659180699868799</v>
      </c>
      <c r="N287" s="1">
        <v>-41.391301385048997</v>
      </c>
    </row>
    <row r="288" spans="1:14" x14ac:dyDescent="0.2">
      <c r="A288" t="s">
        <v>369</v>
      </c>
      <c r="B288" s="1">
        <v>-91.37</v>
      </c>
      <c r="C288" s="1">
        <v>-88.475600510718195</v>
      </c>
      <c r="D288" s="1">
        <v>-87.594721668784302</v>
      </c>
      <c r="E288" s="1">
        <v>-86.939583386172899</v>
      </c>
      <c r="F288" s="1">
        <v>-86.814417710885195</v>
      </c>
      <c r="G288" s="1">
        <v>-86.460430505913607</v>
      </c>
      <c r="H288" s="1">
        <v>-86.125877255611002</v>
      </c>
      <c r="I288" s="1">
        <v>-85.8088615886806</v>
      </c>
      <c r="J288" s="1">
        <v>-85.507749833162407</v>
      </c>
      <c r="K288" s="1">
        <v>-84.960101971149001</v>
      </c>
      <c r="L288" s="1">
        <v>-83.979921041819793</v>
      </c>
      <c r="M288" s="1">
        <v>-89.5048093406742</v>
      </c>
      <c r="N288" s="1">
        <v>-85.166416961554901</v>
      </c>
    </row>
    <row r="289" spans="1:14" x14ac:dyDescent="0.2">
      <c r="A289" t="s">
        <v>370</v>
      </c>
      <c r="B289" s="1">
        <v>-73.17</v>
      </c>
      <c r="C289" s="1">
        <v>-73.207484018178903</v>
      </c>
      <c r="D289" s="1">
        <v>-71.006099630837198</v>
      </c>
      <c r="E289" s="1">
        <v>-69.451096099955805</v>
      </c>
      <c r="F289" s="1">
        <v>-69.152961762665598</v>
      </c>
      <c r="G289" s="1">
        <v>-68.316138469047104</v>
      </c>
      <c r="H289" s="1">
        <v>-67.533792621929805</v>
      </c>
      <c r="I289" s="1">
        <v>-66.821434626079593</v>
      </c>
      <c r="J289" s="1">
        <v>-66.131603595702899</v>
      </c>
      <c r="K289" s="1">
        <v>-64.865776267678697</v>
      </c>
      <c r="L289" s="1">
        <v>-62.700310897537499</v>
      </c>
      <c r="M289" s="1">
        <v>-75.829429695671394</v>
      </c>
      <c r="N289" s="1">
        <v>-66.503034243350399</v>
      </c>
    </row>
    <row r="290" spans="1:14" x14ac:dyDescent="0.2">
      <c r="A290" t="s">
        <v>371</v>
      </c>
      <c r="B290" s="1">
        <v>47.5</v>
      </c>
      <c r="C290" s="1">
        <v>56.245148579930301</v>
      </c>
      <c r="D290" s="1">
        <v>59.2697878624354</v>
      </c>
      <c r="E290" s="1">
        <v>61.367740569263098</v>
      </c>
      <c r="F290" s="1">
        <v>61.768307309355997</v>
      </c>
      <c r="G290" s="1">
        <v>62.888123650325603</v>
      </c>
      <c r="H290" s="1">
        <v>63.929087259897301</v>
      </c>
      <c r="I290" s="1">
        <v>64.900252027561194</v>
      </c>
      <c r="J290" s="1">
        <v>65.823857169330395</v>
      </c>
      <c r="K290" s="1">
        <v>67.481396582649097</v>
      </c>
      <c r="L290" s="1">
        <v>70.2816431381451</v>
      </c>
      <c r="M290" s="1">
        <v>52.580820980427802</v>
      </c>
      <c r="N290" s="1">
        <v>68.611830425579697</v>
      </c>
    </row>
    <row r="291" spans="1:14" x14ac:dyDescent="0.2">
      <c r="A291" t="s">
        <v>372</v>
      </c>
      <c r="B291" s="1">
        <v>-31.43</v>
      </c>
      <c r="C291" s="1">
        <v>-30.420967110434301</v>
      </c>
      <c r="D291" s="1">
        <v>-27.856600695922602</v>
      </c>
      <c r="E291" s="1">
        <v>-26.055044986222299</v>
      </c>
      <c r="F291" s="1">
        <v>-25.7161825070154</v>
      </c>
      <c r="G291" s="1">
        <v>-24.7563059486688</v>
      </c>
      <c r="H291" s="1">
        <v>-23.8619857668909</v>
      </c>
      <c r="I291" s="1">
        <v>-23.025872249619699</v>
      </c>
      <c r="J291" s="1">
        <v>-22.241738614794102</v>
      </c>
      <c r="K291" s="1">
        <v>-20.8415667397547</v>
      </c>
      <c r="L291" s="1">
        <v>-18.4090811364103</v>
      </c>
      <c r="M291" s="1">
        <v>-33.504954785905298</v>
      </c>
      <c r="N291" s="1">
        <v>-21.259374019194201</v>
      </c>
    </row>
    <row r="292" spans="1:14" x14ac:dyDescent="0.2">
      <c r="A292" t="s">
        <v>373</v>
      </c>
      <c r="B292" s="1">
        <v>-129.80000000000001</v>
      </c>
      <c r="C292" s="1">
        <v>-133.34552387419799</v>
      </c>
      <c r="D292" s="1">
        <v>-132.53896201141399</v>
      </c>
      <c r="E292" s="1">
        <v>-131.919669247483</v>
      </c>
      <c r="F292" s="1">
        <v>-131.801537351582</v>
      </c>
      <c r="G292" s="1">
        <v>-131.46600446802501</v>
      </c>
      <c r="H292" s="1">
        <v>-131.14700475439199</v>
      </c>
      <c r="I292" s="1">
        <v>-130.843101797971</v>
      </c>
      <c r="J292" s="1">
        <v>-130.553029578577</v>
      </c>
      <c r="K292" s="1">
        <v>-130.010037231632</v>
      </c>
      <c r="L292" s="1">
        <v>-129.04837637283401</v>
      </c>
      <c r="M292" s="1">
        <v>-134.27242440416799</v>
      </c>
      <c r="N292" s="1">
        <v>-130.30629984477</v>
      </c>
    </row>
    <row r="293" spans="1:14" x14ac:dyDescent="0.2">
      <c r="A293" t="s">
        <v>374</v>
      </c>
      <c r="B293" s="1">
        <v>-75.739999999999995</v>
      </c>
      <c r="C293" s="1">
        <v>-75.148217915418499</v>
      </c>
      <c r="D293" s="1">
        <v>-74.770210010218506</v>
      </c>
      <c r="E293" s="1">
        <v>-74.490480012929694</v>
      </c>
      <c r="F293" s="1">
        <v>-74.434137079048398</v>
      </c>
      <c r="G293" s="1">
        <v>-74.287343252476106</v>
      </c>
      <c r="H293" s="1">
        <v>-74.150453125451094</v>
      </c>
      <c r="I293" s="1">
        <v>-74.022304473530596</v>
      </c>
      <c r="J293" s="1">
        <v>-73.901915028265293</v>
      </c>
      <c r="K293" s="1">
        <v>-73.648530561346604</v>
      </c>
      <c r="L293" s="1">
        <v>-73.270450294993296</v>
      </c>
      <c r="M293" s="1">
        <v>-75.622246703314801</v>
      </c>
      <c r="N293" s="1">
        <v>-72.2996108217</v>
      </c>
    </row>
    <row r="294" spans="1:14" x14ac:dyDescent="0.2">
      <c r="A294" t="s">
        <v>375</v>
      </c>
      <c r="B294" s="1">
        <v>-102.2</v>
      </c>
      <c r="C294" s="1">
        <v>-104.304836343247</v>
      </c>
      <c r="D294" s="1">
        <v>-102.609515314601</v>
      </c>
      <c r="E294" s="1">
        <v>-101.351507973191</v>
      </c>
      <c r="F294" s="1">
        <v>-101.118965600499</v>
      </c>
      <c r="G294" s="1">
        <v>-100.452907370907</v>
      </c>
      <c r="H294" s="1">
        <v>-99.827102426593299</v>
      </c>
      <c r="I294" s="1">
        <v>-99.237369727941896</v>
      </c>
      <c r="J294" s="1">
        <v>-98.680133131370596</v>
      </c>
      <c r="K294" s="1">
        <v>-97.683918928855704</v>
      </c>
      <c r="L294" s="1">
        <v>-95.904639868378894</v>
      </c>
      <c r="M294" s="1">
        <v>-106.323757668501</v>
      </c>
      <c r="N294" s="1">
        <v>-97.267139124289002</v>
      </c>
    </row>
    <row r="295" spans="1:14" x14ac:dyDescent="0.2">
      <c r="A295" t="s">
        <v>376</v>
      </c>
      <c r="B295" s="1">
        <v>-65.31</v>
      </c>
      <c r="C295" s="1">
        <v>-63.853898068959602</v>
      </c>
      <c r="D295" s="1">
        <v>-61.769152621720501</v>
      </c>
      <c r="E295" s="1">
        <v>-60.2721376148831</v>
      </c>
      <c r="F295" s="1">
        <v>-59.992842191881202</v>
      </c>
      <c r="G295" s="1">
        <v>-59.198069472324001</v>
      </c>
      <c r="H295" s="1">
        <v>-58.4553113433224</v>
      </c>
      <c r="I295" s="1">
        <v>-57.758890427272597</v>
      </c>
      <c r="J295" s="1">
        <v>-57.103980806373002</v>
      </c>
      <c r="K295" s="1">
        <v>-55.9353981651631</v>
      </c>
      <c r="L295" s="1">
        <v>-53.882282413277601</v>
      </c>
      <c r="M295" s="1">
        <v>-66.353199596666002</v>
      </c>
      <c r="N295" s="1">
        <v>-54.768970845086301</v>
      </c>
    </row>
    <row r="296" spans="1:14" x14ac:dyDescent="0.2">
      <c r="A296" t="s">
        <v>377</v>
      </c>
      <c r="B296" s="1">
        <v>-59.66</v>
      </c>
      <c r="C296" s="1">
        <v>-60.088191179345998</v>
      </c>
      <c r="D296" s="1">
        <v>-57.762786720038001</v>
      </c>
      <c r="E296" s="1">
        <v>-56.105816330343401</v>
      </c>
      <c r="F296" s="1">
        <v>-55.792786350171397</v>
      </c>
      <c r="G296" s="1">
        <v>-54.901912072137598</v>
      </c>
      <c r="H296" s="1">
        <v>-54.067484552849798</v>
      </c>
      <c r="I296" s="1">
        <v>-53.283548802043804</v>
      </c>
      <c r="J296" s="1">
        <v>-52.545016095999998</v>
      </c>
      <c r="K296" s="1">
        <v>-51.219884201744001</v>
      </c>
      <c r="L296" s="1">
        <v>-48.890506882443198</v>
      </c>
      <c r="M296" s="1">
        <v>-62.837772565884897</v>
      </c>
      <c r="N296" s="1">
        <v>-53.0758123199872</v>
      </c>
    </row>
    <row r="297" spans="1:14" x14ac:dyDescent="0.2">
      <c r="A297" t="s">
        <v>378</v>
      </c>
      <c r="B297" s="1">
        <v>-91.85</v>
      </c>
      <c r="C297" s="1">
        <v>-94.098282136886695</v>
      </c>
      <c r="D297" s="1">
        <v>-91.019400757534299</v>
      </c>
      <c r="E297" s="1">
        <v>-88.816468800296903</v>
      </c>
      <c r="F297" s="1">
        <v>-88.396373182297097</v>
      </c>
      <c r="G297" s="1">
        <v>-87.216411660103006</v>
      </c>
      <c r="H297" s="1">
        <v>-86.112142611718497</v>
      </c>
      <c r="I297" s="1">
        <v>-85.075419446239707</v>
      </c>
      <c r="J297" s="1">
        <v>-84.084703829543699</v>
      </c>
      <c r="K297" s="1">
        <v>-82.290353877676097</v>
      </c>
      <c r="L297" s="1">
        <v>-79.2152361003793</v>
      </c>
      <c r="M297" s="1">
        <v>-97.775643546171196</v>
      </c>
      <c r="N297" s="1">
        <v>-82.582828426722102</v>
      </c>
    </row>
    <row r="298" spans="1:14" x14ac:dyDescent="0.2">
      <c r="A298" t="s">
        <v>379</v>
      </c>
      <c r="B298" s="1">
        <v>-21.01</v>
      </c>
      <c r="C298" s="1">
        <v>-24.5808271969515</v>
      </c>
      <c r="D298" s="1">
        <v>-22.995435709495599</v>
      </c>
      <c r="E298" s="1">
        <v>-21.890437436615901</v>
      </c>
      <c r="F298" s="1">
        <v>-21.6842379679284</v>
      </c>
      <c r="G298" s="1">
        <v>-21.0965699428024</v>
      </c>
      <c r="H298" s="1">
        <v>-20.550055361876002</v>
      </c>
      <c r="I298" s="1">
        <v>-20.040035832385101</v>
      </c>
      <c r="J298" s="1">
        <v>-19.562564346370401</v>
      </c>
      <c r="K298" s="1">
        <v>-18.724933394661299</v>
      </c>
      <c r="L298" s="1">
        <v>-17.254205948479299</v>
      </c>
      <c r="M298" s="1">
        <v>-26.488174550655</v>
      </c>
      <c r="N298" s="1">
        <v>-20.999992843843302</v>
      </c>
    </row>
    <row r="299" spans="1:14" x14ac:dyDescent="0.2">
      <c r="A299" t="s">
        <v>380</v>
      </c>
      <c r="B299" s="1">
        <v>26.68</v>
      </c>
      <c r="C299" s="1">
        <v>30.2366131355076</v>
      </c>
      <c r="D299" s="1">
        <v>32.063383907428097</v>
      </c>
      <c r="E299" s="1">
        <v>33.3659886424701</v>
      </c>
      <c r="F299" s="1">
        <v>33.612175916709802</v>
      </c>
      <c r="G299" s="1">
        <v>34.316139939352901</v>
      </c>
      <c r="H299" s="1">
        <v>34.976782583452703</v>
      </c>
      <c r="I299" s="1">
        <v>35.598574836466497</v>
      </c>
      <c r="J299" s="1">
        <v>36.185345275835303</v>
      </c>
      <c r="K299" s="1">
        <v>37.233942662704102</v>
      </c>
      <c r="L299" s="1">
        <v>39.096202444447798</v>
      </c>
      <c r="M299" s="1">
        <v>28.0931513096095</v>
      </c>
      <c r="N299" s="1">
        <v>36.835153323010502</v>
      </c>
    </row>
    <row r="300" spans="1:14" x14ac:dyDescent="0.2">
      <c r="A300" t="s">
        <v>381</v>
      </c>
      <c r="B300" s="1">
        <v>51.46</v>
      </c>
      <c r="C300" s="1">
        <v>57.875445420515099</v>
      </c>
      <c r="D300" s="1">
        <v>61.116423676394099</v>
      </c>
      <c r="E300" s="1">
        <v>63.384596115567</v>
      </c>
      <c r="F300" s="1">
        <v>63.819172241392103</v>
      </c>
      <c r="G300" s="1">
        <v>65.0367200690403</v>
      </c>
      <c r="H300" s="1">
        <v>66.171907245005201</v>
      </c>
      <c r="I300" s="1">
        <v>67.233764226118097</v>
      </c>
      <c r="J300" s="1">
        <v>68.244574375779706</v>
      </c>
      <c r="K300" s="1">
        <v>70.066437069327904</v>
      </c>
      <c r="L300" s="1">
        <v>73.158576753996698</v>
      </c>
      <c r="M300" s="1">
        <v>53.996163960531298</v>
      </c>
      <c r="N300" s="1">
        <v>71.774092935715899</v>
      </c>
    </row>
    <row r="301" spans="1:14" x14ac:dyDescent="0.2">
      <c r="A301" t="s">
        <v>382</v>
      </c>
      <c r="B301" s="1">
        <v>20.78</v>
      </c>
      <c r="C301" s="1">
        <v>26.531938470349601</v>
      </c>
      <c r="D301" s="1">
        <v>28.042037589802199</v>
      </c>
      <c r="E301" s="1">
        <v>29.121881671003901</v>
      </c>
      <c r="F301" s="1">
        <v>29.324968294203401</v>
      </c>
      <c r="G301" s="1">
        <v>29.907795276950299</v>
      </c>
      <c r="H301" s="1">
        <v>30.4550160262609</v>
      </c>
      <c r="I301" s="1">
        <v>30.9703225446052</v>
      </c>
      <c r="J301" s="1">
        <v>31.456877371278601</v>
      </c>
      <c r="K301" s="1">
        <v>32.321586966037998</v>
      </c>
      <c r="L301" s="1">
        <v>33.869946997935898</v>
      </c>
      <c r="M301" s="1">
        <v>24.759616816414798</v>
      </c>
      <c r="N301" s="1">
        <v>32.568418088089402</v>
      </c>
    </row>
    <row r="302" spans="1:14" x14ac:dyDescent="0.2">
      <c r="A302" t="s">
        <v>383</v>
      </c>
      <c r="B302" s="1">
        <v>-22.55</v>
      </c>
      <c r="C302" s="1">
        <v>-18.9915420266849</v>
      </c>
      <c r="D302" s="1">
        <v>-16.423946367151199</v>
      </c>
      <c r="E302" s="1">
        <v>-14.606925473447699</v>
      </c>
      <c r="F302" s="1">
        <v>-14.260597489477099</v>
      </c>
      <c r="G302" s="1">
        <v>-13.289689058017199</v>
      </c>
      <c r="H302" s="1">
        <v>-12.383516255419</v>
      </c>
      <c r="I302" s="1">
        <v>-11.534907239841001</v>
      </c>
      <c r="J302" s="1">
        <v>-10.723173171557301</v>
      </c>
      <c r="K302" s="1">
        <v>-9.2623085394120093</v>
      </c>
      <c r="L302" s="1">
        <v>-6.7725278147267902</v>
      </c>
      <c r="M302" s="1">
        <v>-22.078238402466098</v>
      </c>
      <c r="N302" s="1">
        <v>-9.2603343941075202</v>
      </c>
    </row>
    <row r="303" spans="1:14" x14ac:dyDescent="0.2">
      <c r="A303" t="s">
        <v>384</v>
      </c>
      <c r="B303" s="1">
        <v>26.28</v>
      </c>
      <c r="C303" s="1">
        <v>25.546397434314802</v>
      </c>
      <c r="D303" s="1">
        <v>28.426933578654001</v>
      </c>
      <c r="E303" s="1">
        <v>30.447853969123098</v>
      </c>
      <c r="F303" s="1">
        <v>30.836426824542201</v>
      </c>
      <c r="G303" s="1">
        <v>31.941218788252399</v>
      </c>
      <c r="H303" s="1">
        <v>32.978054763386602</v>
      </c>
      <c r="I303" s="1">
        <v>33.953852461830103</v>
      </c>
      <c r="J303" s="1">
        <v>34.874556143662097</v>
      </c>
      <c r="K303" s="1">
        <v>36.537945092003497</v>
      </c>
      <c r="L303" s="1">
        <v>39.456456034145198</v>
      </c>
      <c r="M303" s="1">
        <v>22.194767877365798</v>
      </c>
      <c r="N303" s="1">
        <v>34.438382901557198</v>
      </c>
    </row>
    <row r="304" spans="1:14" x14ac:dyDescent="0.2">
      <c r="A304" t="s">
        <v>385</v>
      </c>
      <c r="B304" s="1">
        <v>-48.15</v>
      </c>
      <c r="C304" s="1">
        <v>-47.914147844021898</v>
      </c>
      <c r="D304" s="1">
        <v>-45.632926659860303</v>
      </c>
      <c r="E304" s="1">
        <v>-43.985335539313098</v>
      </c>
      <c r="F304" s="1">
        <v>-43.667057475483098</v>
      </c>
      <c r="G304" s="1">
        <v>-42.768573660714097</v>
      </c>
      <c r="H304" s="1">
        <v>-41.921749279671097</v>
      </c>
      <c r="I304" s="1">
        <v>-41.121511180296899</v>
      </c>
      <c r="J304" s="1">
        <v>-40.348886174300901</v>
      </c>
      <c r="K304" s="1">
        <v>-38.943832032598202</v>
      </c>
      <c r="L304" s="1">
        <v>-36.502484324356999</v>
      </c>
      <c r="M304" s="1">
        <v>-50.568811769185601</v>
      </c>
      <c r="N304" s="1">
        <v>-39.260963959986199</v>
      </c>
    </row>
    <row r="305" spans="1:14" x14ac:dyDescent="0.2">
      <c r="A305" t="s">
        <v>386</v>
      </c>
      <c r="B305" s="1">
        <v>-16.989999999999998</v>
      </c>
      <c r="C305" s="1">
        <v>-15.1700778537137</v>
      </c>
      <c r="D305" s="1">
        <v>-12.681883609684</v>
      </c>
      <c r="E305" s="1">
        <v>-10.899824240304699</v>
      </c>
      <c r="F305" s="1">
        <v>-10.558685705035799</v>
      </c>
      <c r="G305" s="1">
        <v>-9.5993177269880992</v>
      </c>
      <c r="H305" s="1">
        <v>-8.6999199370158706</v>
      </c>
      <c r="I305" s="1">
        <v>-7.8541554559647198</v>
      </c>
      <c r="J305" s="1">
        <v>-7.0420136260686599</v>
      </c>
      <c r="K305" s="1">
        <v>-5.57265005272414</v>
      </c>
      <c r="L305" s="1">
        <v>-3.0451997761010099</v>
      </c>
      <c r="M305" s="1">
        <v>-18.123124672773599</v>
      </c>
      <c r="N305" s="1">
        <v>-5.1328367921529798</v>
      </c>
    </row>
    <row r="306" spans="1:14" x14ac:dyDescent="0.2">
      <c r="A306" t="s">
        <v>387</v>
      </c>
      <c r="B306" s="1">
        <v>-38.979999999999997</v>
      </c>
      <c r="C306" s="1">
        <v>-38.654781229368297</v>
      </c>
      <c r="D306" s="1">
        <v>-36.4419621197436</v>
      </c>
      <c r="E306" s="1">
        <v>-34.854855617237199</v>
      </c>
      <c r="F306" s="1">
        <v>-34.555260225439199</v>
      </c>
      <c r="G306" s="1">
        <v>-33.701278659519197</v>
      </c>
      <c r="H306" s="1">
        <v>-32.900254155253897</v>
      </c>
      <c r="I306" s="1">
        <v>-32.146688194472198</v>
      </c>
      <c r="J306" s="1">
        <v>-31.4358657879106</v>
      </c>
      <c r="K306" s="1">
        <v>-30.1593686237693</v>
      </c>
      <c r="L306" s="1">
        <v>-27.906242988698299</v>
      </c>
      <c r="M306" s="1">
        <v>-41.262727364963503</v>
      </c>
      <c r="N306" s="1">
        <v>-30.8030582318078</v>
      </c>
    </row>
    <row r="307" spans="1:14" x14ac:dyDescent="0.2">
      <c r="A307" t="s">
        <v>388</v>
      </c>
      <c r="B307" s="1">
        <v>9.11</v>
      </c>
      <c r="C307" s="1">
        <v>12.659729000207999</v>
      </c>
      <c r="D307" s="1">
        <v>14.694849209519401</v>
      </c>
      <c r="E307" s="1">
        <v>16.145965615172699</v>
      </c>
      <c r="F307" s="1">
        <v>16.420464238724701</v>
      </c>
      <c r="G307" s="1">
        <v>17.203827917317</v>
      </c>
      <c r="H307" s="1">
        <v>17.938578022953401</v>
      </c>
      <c r="I307" s="1">
        <v>18.6297316016155</v>
      </c>
      <c r="J307" s="1">
        <v>19.2815861594576</v>
      </c>
      <c r="K307" s="1">
        <v>20.449085370887701</v>
      </c>
      <c r="L307" s="1">
        <v>22.512593473000599</v>
      </c>
      <c r="M307" s="1">
        <v>10.2681663488493</v>
      </c>
      <c r="N307" s="1">
        <v>19.940978241143601</v>
      </c>
    </row>
    <row r="308" spans="1:14" x14ac:dyDescent="0.2">
      <c r="A308" t="s">
        <v>389</v>
      </c>
      <c r="B308" s="1">
        <v>31.17</v>
      </c>
      <c r="C308" s="1">
        <v>30.4001848678061</v>
      </c>
      <c r="D308" s="1">
        <v>31.4597791759643</v>
      </c>
      <c r="E308" s="1">
        <v>32.200994165828298</v>
      </c>
      <c r="F308" s="1">
        <v>32.339365425883301</v>
      </c>
      <c r="G308" s="1">
        <v>32.7388769255463</v>
      </c>
      <c r="H308" s="1">
        <v>33.112474436462897</v>
      </c>
      <c r="I308" s="1">
        <v>33.462958640654797</v>
      </c>
      <c r="J308" s="1">
        <v>33.792710246266402</v>
      </c>
      <c r="K308" s="1">
        <v>34.365241598728701</v>
      </c>
      <c r="L308" s="1">
        <v>35.400465483014997</v>
      </c>
      <c r="M308" s="1">
        <v>29.150658332933599</v>
      </c>
      <c r="N308" s="1">
        <v>32.955864906954901</v>
      </c>
    </row>
    <row r="309" spans="1:14" x14ac:dyDescent="0.2">
      <c r="A309" t="s">
        <v>390</v>
      </c>
      <c r="B309" s="1">
        <v>-39.67</v>
      </c>
      <c r="C309" s="1">
        <v>-39.117270072129003</v>
      </c>
      <c r="D309" s="1">
        <v>-36.564185872074297</v>
      </c>
      <c r="E309" s="1">
        <v>-34.7250371978526</v>
      </c>
      <c r="F309" s="1">
        <v>-34.3727697884853</v>
      </c>
      <c r="G309" s="1">
        <v>-33.380964791754302</v>
      </c>
      <c r="H309" s="1">
        <v>-32.449612813379503</v>
      </c>
      <c r="I309" s="1">
        <v>-31.572424973199801</v>
      </c>
      <c r="J309" s="1">
        <v>-30.7294292369067</v>
      </c>
      <c r="K309" s="1">
        <v>-29.200178884286</v>
      </c>
      <c r="L309" s="1">
        <v>-26.560564668884901</v>
      </c>
      <c r="M309" s="1">
        <v>-42.136810662582498</v>
      </c>
      <c r="N309" s="1">
        <v>-28.626970675923801</v>
      </c>
    </row>
    <row r="310" spans="1:14" x14ac:dyDescent="0.2">
      <c r="A310" t="s">
        <v>391</v>
      </c>
      <c r="B310" s="1">
        <v>42.46</v>
      </c>
      <c r="C310" s="1">
        <v>46.334236020937098</v>
      </c>
      <c r="D310" s="1">
        <v>47.385901821457601</v>
      </c>
      <c r="E310" s="1">
        <v>48.140387078714603</v>
      </c>
      <c r="F310" s="1">
        <v>48.281682309605202</v>
      </c>
      <c r="G310" s="1">
        <v>48.691488246023901</v>
      </c>
      <c r="H310" s="1">
        <v>49.077553519474598</v>
      </c>
      <c r="I310" s="1">
        <v>49.463695052393803</v>
      </c>
      <c r="J310" s="1">
        <v>49.809535971741298</v>
      </c>
      <c r="K310" s="1">
        <v>50.417414486383798</v>
      </c>
      <c r="L310" s="1">
        <v>51.530577380066902</v>
      </c>
      <c r="M310" s="1">
        <v>45.112443108289497</v>
      </c>
      <c r="N310" s="1">
        <v>49.797599228636898</v>
      </c>
    </row>
    <row r="311" spans="1:14" x14ac:dyDescent="0.2">
      <c r="A311" t="s">
        <v>392</v>
      </c>
      <c r="B311" s="1">
        <v>-4.82</v>
      </c>
      <c r="C311" s="1">
        <v>-3.5622900582273598</v>
      </c>
      <c r="D311" s="1">
        <v>-1.92629426875387</v>
      </c>
      <c r="E311" s="1">
        <v>-0.75391053401142005</v>
      </c>
      <c r="F311" s="1">
        <v>-0.52746530623704702</v>
      </c>
      <c r="G311" s="1">
        <v>0.111021858400714</v>
      </c>
      <c r="H311" s="1">
        <v>0.71182881268334397</v>
      </c>
      <c r="I311" s="1">
        <v>1.27876663276088</v>
      </c>
      <c r="J311" s="1">
        <v>1.82970427901975</v>
      </c>
      <c r="K311" s="1">
        <v>2.8224543959022399</v>
      </c>
      <c r="L311" s="1">
        <v>4.5424855487476501</v>
      </c>
      <c r="M311" s="1">
        <v>-5.4763114773700199</v>
      </c>
      <c r="N311" s="1">
        <v>0.177475595775101</v>
      </c>
    </row>
    <row r="312" spans="1:14" x14ac:dyDescent="0.2">
      <c r="A312" t="s">
        <v>393</v>
      </c>
      <c r="B312" s="1">
        <v>10.78</v>
      </c>
      <c r="C312" s="1">
        <v>15.6987006532422</v>
      </c>
      <c r="D312" s="1">
        <v>17.8385443175133</v>
      </c>
      <c r="E312" s="1">
        <v>19.340591270475599</v>
      </c>
      <c r="F312" s="1">
        <v>19.623567962302801</v>
      </c>
      <c r="G312" s="1">
        <v>20.427944490005402</v>
      </c>
      <c r="H312" s="1">
        <v>21.178758989734298</v>
      </c>
      <c r="I312" s="1">
        <v>21.881979910391699</v>
      </c>
      <c r="J312" s="1">
        <v>22.542653823267401</v>
      </c>
      <c r="K312" s="1">
        <v>23.720323032680898</v>
      </c>
      <c r="L312" s="1">
        <v>25.784867885594299</v>
      </c>
      <c r="M312" s="1">
        <v>13.138535641850901</v>
      </c>
      <c r="N312" s="1">
        <v>25.1882189989959</v>
      </c>
    </row>
    <row r="313" spans="1:14" x14ac:dyDescent="0.2">
      <c r="A313" t="s">
        <v>394</v>
      </c>
      <c r="B313" s="1">
        <v>27.93</v>
      </c>
      <c r="C313" s="1">
        <v>29.860436584199999</v>
      </c>
      <c r="D313" s="1">
        <v>32.29396802574</v>
      </c>
      <c r="E313" s="1">
        <v>33.998112892398801</v>
      </c>
      <c r="F313" s="1">
        <v>34.324638318360599</v>
      </c>
      <c r="G313" s="1">
        <v>35.239148576675099</v>
      </c>
      <c r="H313" s="1">
        <v>36.091453119646999</v>
      </c>
      <c r="I313" s="1">
        <v>36.888473418079002</v>
      </c>
      <c r="J313" s="1">
        <v>37.650674987415599</v>
      </c>
      <c r="K313" s="1">
        <v>39.017921838161698</v>
      </c>
      <c r="L313" s="1">
        <v>41.360654177246403</v>
      </c>
      <c r="M313" s="1">
        <v>26.927414871541199</v>
      </c>
      <c r="N313" s="1">
        <v>36.984255417547601</v>
      </c>
    </row>
    <row r="314" spans="1:14" x14ac:dyDescent="0.2">
      <c r="A314" t="s">
        <v>395</v>
      </c>
      <c r="B314" s="1">
        <v>-22.33</v>
      </c>
      <c r="C314" s="1">
        <v>-19.575820764362899</v>
      </c>
      <c r="D314" s="1">
        <v>-17.663912252784801</v>
      </c>
      <c r="E314" s="1">
        <v>-16.306245020986701</v>
      </c>
      <c r="F314" s="1">
        <v>-16.050044435126701</v>
      </c>
      <c r="G314" s="1">
        <v>-15.318865420055801</v>
      </c>
      <c r="H314" s="1">
        <v>-14.6339716711365</v>
      </c>
      <c r="I314" s="1">
        <v>-13.9904846127613</v>
      </c>
      <c r="J314" s="1">
        <v>-13.384232748873799</v>
      </c>
      <c r="K314" s="1">
        <v>-12.3022257259034</v>
      </c>
      <c r="L314" s="1">
        <v>-10.389772593739099</v>
      </c>
      <c r="M314" s="1">
        <v>-21.8319959857524</v>
      </c>
      <c r="N314" s="1">
        <v>-13.0072471605173</v>
      </c>
    </row>
    <row r="315" spans="1:14" x14ac:dyDescent="0.2">
      <c r="A315" t="s">
        <v>396</v>
      </c>
      <c r="B315" s="1">
        <v>87.97</v>
      </c>
      <c r="C315" s="1">
        <v>94.751755159589095</v>
      </c>
      <c r="D315" s="1">
        <v>97.822720922810106</v>
      </c>
      <c r="E315" s="1">
        <v>99.9116656365495</v>
      </c>
      <c r="F315" s="1">
        <v>100.270696497947</v>
      </c>
      <c r="G315" s="1">
        <v>101.386561064137</v>
      </c>
      <c r="H315" s="1">
        <v>102.41984525362101</v>
      </c>
      <c r="I315" s="1">
        <v>103.38017273626799</v>
      </c>
      <c r="J315" s="1">
        <v>104.29026173922399</v>
      </c>
      <c r="K315" s="1">
        <v>105.91429241432699</v>
      </c>
      <c r="L315" s="1">
        <v>108.62963855216201</v>
      </c>
      <c r="M315" s="1">
        <v>91.021270535829103</v>
      </c>
      <c r="N315" s="1">
        <v>107.406652146778</v>
      </c>
    </row>
    <row r="316" spans="1:14" x14ac:dyDescent="0.2">
      <c r="A316" t="s">
        <v>397</v>
      </c>
      <c r="B316" s="1">
        <v>-9.1300000000000008</v>
      </c>
      <c r="C316" s="1">
        <v>-10.3459544494075</v>
      </c>
      <c r="D316" s="1">
        <v>-9.6021336588950206</v>
      </c>
      <c r="E316" s="1">
        <v>-9.0407642722291293</v>
      </c>
      <c r="F316" s="1">
        <v>-8.9310201520173003</v>
      </c>
      <c r="G316" s="1">
        <v>-8.6180203762882996</v>
      </c>
      <c r="H316" s="1">
        <v>-8.3187123869550206</v>
      </c>
      <c r="I316" s="1">
        <v>-8.0320605669096992</v>
      </c>
      <c r="J316" s="1">
        <v>-7.7425349343458496</v>
      </c>
      <c r="K316" s="1">
        <v>-7.2236761612229401</v>
      </c>
      <c r="L316" s="1">
        <v>-6.2961178000115803</v>
      </c>
      <c r="M316" s="1">
        <v>-11.174913992956199</v>
      </c>
      <c r="N316" s="1">
        <v>-12.4547133671268</v>
      </c>
    </row>
    <row r="317" spans="1:14" x14ac:dyDescent="0.2">
      <c r="A317" t="s">
        <v>398</v>
      </c>
      <c r="B317" s="1">
        <v>40.31</v>
      </c>
      <c r="C317" s="1">
        <v>39.968111190995799</v>
      </c>
      <c r="D317" s="1">
        <v>40.532497477348201</v>
      </c>
      <c r="E317" s="1">
        <v>40.944444257104898</v>
      </c>
      <c r="F317" s="1">
        <v>41.022805685185602</v>
      </c>
      <c r="G317" s="1">
        <v>41.2581846716961</v>
      </c>
      <c r="H317" s="1">
        <v>41.484101608725901</v>
      </c>
      <c r="I317" s="1">
        <v>41.701156446762297</v>
      </c>
      <c r="J317" s="1">
        <v>41.909903538821197</v>
      </c>
      <c r="K317" s="1">
        <v>42.271802180477501</v>
      </c>
      <c r="L317" s="1">
        <v>42.981107371185502</v>
      </c>
      <c r="M317" s="1">
        <v>39.367883101862802</v>
      </c>
      <c r="N317" s="1">
        <v>39.3810626651115</v>
      </c>
    </row>
    <row r="318" spans="1:14" x14ac:dyDescent="0.2">
      <c r="A318" t="s">
        <v>399</v>
      </c>
      <c r="B318" s="1">
        <v>78.38</v>
      </c>
      <c r="C318" s="1">
        <v>84.906058744180797</v>
      </c>
      <c r="D318" s="1">
        <v>85.862966513409006</v>
      </c>
      <c r="E318" s="1">
        <v>86.499721030939796</v>
      </c>
      <c r="F318" s="1">
        <v>86.617149610077306</v>
      </c>
      <c r="G318" s="1">
        <v>86.939768407899805</v>
      </c>
      <c r="H318" s="1">
        <v>87.232131798854994</v>
      </c>
      <c r="I318" s="1">
        <v>87.498285064103101</v>
      </c>
      <c r="J318" s="1">
        <v>87.756181033986906</v>
      </c>
      <c r="K318" s="1">
        <v>88.185926356641005</v>
      </c>
      <c r="L318" s="1">
        <v>88.868231658779493</v>
      </c>
      <c r="M318" s="1">
        <v>83.665426920044993</v>
      </c>
      <c r="N318" s="1">
        <v>92.026195075794803</v>
      </c>
    </row>
    <row r="319" spans="1:14" x14ac:dyDescent="0.2">
      <c r="A319" t="s">
        <v>400</v>
      </c>
      <c r="B319" s="1">
        <v>106.98</v>
      </c>
      <c r="C319" s="1">
        <v>108.95768469890901</v>
      </c>
      <c r="D319" s="1">
        <v>109.754316925753</v>
      </c>
      <c r="E319" s="1">
        <v>110.302172081565</v>
      </c>
      <c r="F319" s="1">
        <v>110.402973605762</v>
      </c>
      <c r="G319" s="1">
        <v>110.69606101790001</v>
      </c>
      <c r="H319" s="1">
        <v>110.968913302046</v>
      </c>
      <c r="I319" s="1">
        <v>111.22385902457199</v>
      </c>
      <c r="J319" s="1">
        <v>111.462855292147</v>
      </c>
      <c r="K319" s="1">
        <v>111.866744100513</v>
      </c>
      <c r="L319" s="1">
        <v>112.607713227624</v>
      </c>
      <c r="M319" s="1">
        <v>108.005657843924</v>
      </c>
      <c r="N319" s="1">
        <v>110.901034428335</v>
      </c>
    </row>
    <row r="320" spans="1:14" x14ac:dyDescent="0.2">
      <c r="A320" t="s">
        <v>401</v>
      </c>
      <c r="B320" s="1">
        <v>0.71</v>
      </c>
      <c r="C320" s="1">
        <v>3.5477191131925401</v>
      </c>
      <c r="D320" s="1">
        <v>4.2364028865431198</v>
      </c>
      <c r="E320" s="1">
        <v>4.7443359650167602</v>
      </c>
      <c r="F320" s="1">
        <v>4.8449030539549902</v>
      </c>
      <c r="G320" s="1">
        <v>5.1316557256456301</v>
      </c>
      <c r="H320" s="1">
        <v>5.4057466644535399</v>
      </c>
      <c r="I320" s="1">
        <v>5.6681326759518198</v>
      </c>
      <c r="J320" s="1">
        <v>5.9196709908146898</v>
      </c>
      <c r="K320" s="1">
        <v>6.3932049584598296</v>
      </c>
      <c r="L320" s="1">
        <v>7.2393476189398003</v>
      </c>
      <c r="M320" s="1">
        <v>2.7879681985055802</v>
      </c>
      <c r="N320" s="1">
        <v>4.5539390044451196</v>
      </c>
    </row>
    <row r="321" spans="1:14" x14ac:dyDescent="0.2">
      <c r="A321" t="s">
        <v>402</v>
      </c>
      <c r="B321" s="1">
        <v>-47.13</v>
      </c>
      <c r="C321" s="1">
        <v>-51.096591960690098</v>
      </c>
      <c r="D321" s="1">
        <v>-50.878859597873998</v>
      </c>
      <c r="E321" s="1">
        <v>-50.688028962286403</v>
      </c>
      <c r="F321" s="1">
        <v>-50.648313083363199</v>
      </c>
      <c r="G321" s="1">
        <v>-50.5310506424753</v>
      </c>
      <c r="H321" s="1">
        <v>-50.413671622259898</v>
      </c>
      <c r="I321" s="1">
        <v>-50.296730513061298</v>
      </c>
      <c r="J321" s="1">
        <v>-50.195240770104398</v>
      </c>
      <c r="K321" s="1">
        <v>-49.967712817510098</v>
      </c>
      <c r="L321" s="1">
        <v>-49.530968726130197</v>
      </c>
      <c r="M321" s="1">
        <v>-51.282015779453097</v>
      </c>
      <c r="N321" s="1">
        <v>-53.424771469141099</v>
      </c>
    </row>
    <row r="322" spans="1:14" x14ac:dyDescent="0.2">
      <c r="A322" t="s">
        <v>403</v>
      </c>
      <c r="B322" s="1">
        <v>-116.63</v>
      </c>
      <c r="C322" s="1">
        <v>-121.73711442189401</v>
      </c>
      <c r="D322" s="1">
        <v>-120.0724405265</v>
      </c>
      <c r="E322" s="1">
        <v>-118.835076273393</v>
      </c>
      <c r="F322" s="1">
        <v>-118.603369506961</v>
      </c>
      <c r="G322" s="1">
        <v>-117.936991789826</v>
      </c>
      <c r="H322" s="1">
        <v>-117.307267273253</v>
      </c>
      <c r="I322" s="1">
        <v>-116.710608835909</v>
      </c>
      <c r="J322" s="1">
        <v>-116.143932929488</v>
      </c>
      <c r="K322" s="1">
        <v>-115.122848284317</v>
      </c>
      <c r="L322" s="1">
        <v>-113.277610409928</v>
      </c>
      <c r="M322" s="1">
        <v>-123.67865619709301</v>
      </c>
      <c r="N322" s="1">
        <v>-117.521768039427</v>
      </c>
    </row>
    <row r="323" spans="1:14" x14ac:dyDescent="0.2">
      <c r="A323" t="s">
        <v>404</v>
      </c>
      <c r="B323" s="1">
        <v>-84.42</v>
      </c>
      <c r="C323" s="1">
        <v>-91.444508116937101</v>
      </c>
      <c r="D323" s="1">
        <v>-89.782855629641006</v>
      </c>
      <c r="E323" s="1">
        <v>-88.563835802086601</v>
      </c>
      <c r="F323" s="1">
        <v>-88.337920752148904</v>
      </c>
      <c r="G323" s="1">
        <v>-87.691042142828096</v>
      </c>
      <c r="H323" s="1">
        <v>-87.083877953857396</v>
      </c>
      <c r="I323" s="1">
        <v>-86.512184779142601</v>
      </c>
      <c r="J323" s="1">
        <v>-85.972350826467803</v>
      </c>
      <c r="K323" s="1">
        <v>-84.996614199102098</v>
      </c>
      <c r="L323" s="1">
        <v>-83.274394592922405</v>
      </c>
      <c r="M323" s="1">
        <v>-93.426795763380596</v>
      </c>
      <c r="N323" s="1">
        <v>-86.531184268246307</v>
      </c>
    </row>
    <row r="324" spans="1:14" x14ac:dyDescent="0.2">
      <c r="A324" t="s">
        <v>405</v>
      </c>
      <c r="B324" s="1">
        <v>-29.26</v>
      </c>
      <c r="C324" s="1">
        <v>-28.839982293853399</v>
      </c>
      <c r="D324" s="1">
        <v>-26.352702040864202</v>
      </c>
      <c r="E324" s="1">
        <v>-24.595090475284699</v>
      </c>
      <c r="F324" s="1">
        <v>-24.261776369105299</v>
      </c>
      <c r="G324" s="1">
        <v>-23.314543936910599</v>
      </c>
      <c r="H324" s="1">
        <v>-22.4282761505516</v>
      </c>
      <c r="I324" s="1">
        <v>-21.596550340010801</v>
      </c>
      <c r="J324" s="1">
        <v>-20.8138708480299</v>
      </c>
      <c r="K324" s="1">
        <v>-19.409996369388999</v>
      </c>
      <c r="L324" s="1">
        <v>-16.9537682288077</v>
      </c>
      <c r="M324" s="1">
        <v>-31.777172276504</v>
      </c>
      <c r="N324" s="1">
        <v>-22.335123209804902</v>
      </c>
    </row>
    <row r="325" spans="1:14" x14ac:dyDescent="0.2">
      <c r="A325" t="s">
        <v>406</v>
      </c>
      <c r="B325" s="1">
        <v>-114.54</v>
      </c>
      <c r="C325" s="1">
        <v>-118.194633747445</v>
      </c>
      <c r="D325" s="1">
        <v>-116.883624800809</v>
      </c>
      <c r="E325" s="1">
        <v>-115.922620680151</v>
      </c>
      <c r="F325" s="1">
        <v>-115.73807745907099</v>
      </c>
      <c r="G325" s="1">
        <v>-115.216694992562</v>
      </c>
      <c r="H325" s="1">
        <v>-114.724682537794</v>
      </c>
      <c r="I325" s="1">
        <v>-114.259158274149</v>
      </c>
      <c r="J325" s="1">
        <v>-113.81763577960101</v>
      </c>
      <c r="K325" s="1">
        <v>-112.998240380627</v>
      </c>
      <c r="L325" s="1">
        <v>-111.568588002406</v>
      </c>
      <c r="M325" s="1">
        <v>-119.72372026016301</v>
      </c>
      <c r="N325" s="1">
        <v>-114.546514860988</v>
      </c>
    </row>
    <row r="326" spans="1:14" x14ac:dyDescent="0.2">
      <c r="A326" t="s">
        <v>407</v>
      </c>
      <c r="B326" s="1">
        <v>-39.840000000000003</v>
      </c>
      <c r="C326" s="1">
        <v>-35.238141736773002</v>
      </c>
      <c r="D326" s="1">
        <v>-32.983243545598498</v>
      </c>
      <c r="E326" s="1">
        <v>-31.366917941402399</v>
      </c>
      <c r="F326" s="1">
        <v>-31.0570922643691</v>
      </c>
      <c r="G326" s="1">
        <v>-30.185404584115901</v>
      </c>
      <c r="H326" s="1">
        <v>-29.367735584685999</v>
      </c>
      <c r="I326" s="1">
        <v>-28.598457386848001</v>
      </c>
      <c r="J326" s="1">
        <v>-27.858154861607499</v>
      </c>
      <c r="K326" s="1">
        <v>-26.520482040469702</v>
      </c>
      <c r="L326" s="1">
        <v>-24.218595607222898</v>
      </c>
      <c r="M326" s="1">
        <v>-37.905714584541499</v>
      </c>
      <c r="N326" s="1">
        <v>-26.9427971122714</v>
      </c>
    </row>
    <row r="327" spans="1:14" x14ac:dyDescent="0.2">
      <c r="A327" t="s">
        <v>408</v>
      </c>
      <c r="B327" s="1">
        <v>-32.85</v>
      </c>
      <c r="C327" s="1">
        <v>-31.3754158446643</v>
      </c>
      <c r="D327" s="1">
        <v>-28.857122435630998</v>
      </c>
      <c r="E327" s="1">
        <v>-27.060002653948299</v>
      </c>
      <c r="F327" s="1">
        <v>-26.716157525311999</v>
      </c>
      <c r="G327" s="1">
        <v>-25.749875120726902</v>
      </c>
      <c r="H327" s="1">
        <v>-24.844922524931</v>
      </c>
      <c r="I327" s="1">
        <v>-23.994750314468401</v>
      </c>
      <c r="J327" s="1">
        <v>-23.179180593998499</v>
      </c>
      <c r="K327" s="1">
        <v>-21.705388902928298</v>
      </c>
      <c r="L327" s="1">
        <v>-19.176251838949401</v>
      </c>
      <c r="M327" s="1">
        <v>-34.372008013402599</v>
      </c>
      <c r="N327" s="1">
        <v>-22.288408491833</v>
      </c>
    </row>
    <row r="328" spans="1:14" x14ac:dyDescent="0.2">
      <c r="A328" t="s">
        <v>409</v>
      </c>
      <c r="B328" s="1">
        <v>-30.42</v>
      </c>
      <c r="C328" s="1">
        <v>-29.225973616812102</v>
      </c>
      <c r="D328" s="1">
        <v>-26.681317475494101</v>
      </c>
      <c r="E328" s="1">
        <v>-24.8729207243288</v>
      </c>
      <c r="F328" s="1">
        <v>-24.5271121102856</v>
      </c>
      <c r="G328" s="1">
        <v>-23.556141698560801</v>
      </c>
      <c r="H328" s="1">
        <v>-22.647909858869699</v>
      </c>
      <c r="I328" s="1">
        <v>-21.795637667447799</v>
      </c>
      <c r="J328" s="1">
        <v>-20.978955983866701</v>
      </c>
      <c r="K328" s="1">
        <v>-19.505297030822199</v>
      </c>
      <c r="L328" s="1">
        <v>-16.982803216495</v>
      </c>
      <c r="M328" s="1">
        <v>-32.262467961787799</v>
      </c>
      <c r="N328" s="1">
        <v>-19.917938723986499</v>
      </c>
    </row>
    <row r="329" spans="1:14" x14ac:dyDescent="0.2">
      <c r="A329" t="s">
        <v>410</v>
      </c>
      <c r="B329" s="1">
        <v>-37.67</v>
      </c>
      <c r="C329" s="1">
        <v>-36.603487803691401</v>
      </c>
      <c r="D329" s="1">
        <v>-34.002708209978302</v>
      </c>
      <c r="E329" s="1">
        <v>-32.150784953410898</v>
      </c>
      <c r="F329" s="1">
        <v>-31.796211829785801</v>
      </c>
      <c r="G329" s="1">
        <v>-30.799951139606499</v>
      </c>
      <c r="H329" s="1">
        <v>-29.867150334611701</v>
      </c>
      <c r="I329" s="1">
        <v>-28.9910160635363</v>
      </c>
      <c r="J329" s="1">
        <v>-28.151163934157999</v>
      </c>
      <c r="K329" s="1">
        <v>-26.633165630698802</v>
      </c>
      <c r="L329" s="1">
        <v>-24.0294636698458</v>
      </c>
      <c r="M329" s="1">
        <v>-39.698169873694901</v>
      </c>
      <c r="N329" s="1">
        <v>-27.405590880332301</v>
      </c>
    </row>
    <row r="330" spans="1:14" x14ac:dyDescent="0.2">
      <c r="A330" t="s">
        <v>411</v>
      </c>
      <c r="B330" s="1">
        <v>-43.14</v>
      </c>
      <c r="C330" s="1">
        <v>-43.5275416998211</v>
      </c>
      <c r="D330" s="1">
        <v>-40.952402940061198</v>
      </c>
      <c r="E330" s="1">
        <v>-39.120846738559599</v>
      </c>
      <c r="F330" s="1">
        <v>-38.7708587551395</v>
      </c>
      <c r="G330" s="1">
        <v>-37.788170575695702</v>
      </c>
      <c r="H330" s="1">
        <v>-36.868976238019897</v>
      </c>
      <c r="I330" s="1">
        <v>-36.006386159330503</v>
      </c>
      <c r="J330" s="1">
        <v>-35.179942913858397</v>
      </c>
      <c r="K330" s="1">
        <v>-33.688162298582199</v>
      </c>
      <c r="L330" s="1">
        <v>-31.133742835925499</v>
      </c>
      <c r="M330" s="1">
        <v>-46.603310045991101</v>
      </c>
      <c r="N330" s="1">
        <v>-34.6960894065964</v>
      </c>
    </row>
    <row r="331" spans="1:14" x14ac:dyDescent="0.2">
      <c r="A331" t="s">
        <v>412</v>
      </c>
      <c r="B331" s="1">
        <v>-54.05</v>
      </c>
      <c r="C331" s="1">
        <v>-48.8459759124257</v>
      </c>
      <c r="D331" s="1">
        <v>-46.747222371957697</v>
      </c>
      <c r="E331" s="1">
        <v>-45.254668354836099</v>
      </c>
      <c r="F331" s="1">
        <v>-44.967675047532502</v>
      </c>
      <c r="G331" s="1">
        <v>-44.160541187994198</v>
      </c>
      <c r="H331" s="1">
        <v>-43.403845600874</v>
      </c>
      <c r="I331" s="1">
        <v>-42.692307193890699</v>
      </c>
      <c r="J331" s="1">
        <v>-42.006815604316301</v>
      </c>
      <c r="K331" s="1">
        <v>-40.771022673651203</v>
      </c>
      <c r="L331" s="1">
        <v>-38.647636026685497</v>
      </c>
      <c r="M331" s="1">
        <v>-51.327743823239999</v>
      </c>
      <c r="N331" s="1">
        <v>-40.391548800697997</v>
      </c>
    </row>
    <row r="332" spans="1:14" x14ac:dyDescent="0.2">
      <c r="A332" t="s">
        <v>413</v>
      </c>
      <c r="B332" s="1">
        <v>33.43</v>
      </c>
      <c r="C332" s="1">
        <v>36.500077003467098</v>
      </c>
      <c r="D332" s="1">
        <v>37.617603274037201</v>
      </c>
      <c r="E332" s="1">
        <v>38.393869670591201</v>
      </c>
      <c r="F332" s="1">
        <v>38.543419249291397</v>
      </c>
      <c r="G332" s="1">
        <v>38.962684918473897</v>
      </c>
      <c r="H332" s="1">
        <v>39.354025605076501</v>
      </c>
      <c r="I332" s="1">
        <v>39.720545089896198</v>
      </c>
      <c r="J332" s="1">
        <v>40.0794717428723</v>
      </c>
      <c r="K332" s="1">
        <v>40.7111510723145</v>
      </c>
      <c r="L332" s="1">
        <v>41.787696005791602</v>
      </c>
      <c r="M332" s="1">
        <v>35.165154780904601</v>
      </c>
      <c r="N332" s="1">
        <v>39.402952741912699</v>
      </c>
    </row>
    <row r="333" spans="1:14" x14ac:dyDescent="0.2">
      <c r="A333" t="s">
        <v>414</v>
      </c>
      <c r="B333" s="1">
        <v>-63.74</v>
      </c>
      <c r="C333" s="1">
        <v>-63.748681003774998</v>
      </c>
      <c r="D333" s="1">
        <v>-61.259377767088999</v>
      </c>
      <c r="E333" s="1">
        <v>-59.481010779474403</v>
      </c>
      <c r="F333" s="1">
        <v>-59.142172904661201</v>
      </c>
      <c r="G333" s="1">
        <v>-58.190701443625798</v>
      </c>
      <c r="H333" s="1">
        <v>-57.300491478978799</v>
      </c>
      <c r="I333" s="1">
        <v>-56.464809975902597</v>
      </c>
      <c r="J333" s="1">
        <v>-55.663349623939098</v>
      </c>
      <c r="K333" s="1">
        <v>-54.216316618586703</v>
      </c>
      <c r="L333" s="1">
        <v>-51.7339266003559</v>
      </c>
      <c r="M333" s="1">
        <v>-66.733179499171598</v>
      </c>
      <c r="N333" s="1">
        <v>-55.8798847895862</v>
      </c>
    </row>
    <row r="334" spans="1:14" x14ac:dyDescent="0.2">
      <c r="A334" t="s">
        <v>415</v>
      </c>
      <c r="B334" s="1">
        <v>38.39</v>
      </c>
      <c r="C334" s="1">
        <v>45.678853410408401</v>
      </c>
      <c r="D334" s="1">
        <v>50.236410072609097</v>
      </c>
      <c r="E334" s="1">
        <v>53.3947306631879</v>
      </c>
      <c r="F334" s="1">
        <v>53.993370860639999</v>
      </c>
      <c r="G334" s="1">
        <v>55.662771937961203</v>
      </c>
      <c r="H334" s="1">
        <v>57.208879451985297</v>
      </c>
      <c r="I334" s="1">
        <v>58.646055623197903</v>
      </c>
      <c r="J334" s="1">
        <v>60.0010206126111</v>
      </c>
      <c r="K334" s="1">
        <v>62.432028329981797</v>
      </c>
      <c r="L334" s="1">
        <v>66.499332043049193</v>
      </c>
      <c r="M334" s="1">
        <v>40.104327097226303</v>
      </c>
      <c r="N334" s="1">
        <v>62.856368468470997</v>
      </c>
    </row>
    <row r="335" spans="1:14" x14ac:dyDescent="0.2">
      <c r="A335" t="s">
        <v>416</v>
      </c>
      <c r="B335" s="1">
        <v>-100.1</v>
      </c>
      <c r="C335" s="1">
        <v>-98.357437233788502</v>
      </c>
      <c r="D335" s="1">
        <v>-94.376667088902906</v>
      </c>
      <c r="E335" s="1">
        <v>-91.521121838947806</v>
      </c>
      <c r="F335" s="1">
        <v>-90.973911583465195</v>
      </c>
      <c r="G335" s="1">
        <v>-89.434385654220094</v>
      </c>
      <c r="H335" s="1">
        <v>-87.9903634003674</v>
      </c>
      <c r="I335" s="1">
        <v>-86.631933953856603</v>
      </c>
      <c r="J335" s="1">
        <v>-85.336010331203198</v>
      </c>
      <c r="K335" s="1">
        <v>-82.975416852403796</v>
      </c>
      <c r="L335" s="1">
        <v>-78.914798380689902</v>
      </c>
      <c r="M335" s="1">
        <v>-103.064641271993</v>
      </c>
      <c r="N335" s="1">
        <v>-83.917958792701597</v>
      </c>
    </row>
    <row r="336" spans="1:14" x14ac:dyDescent="0.2">
      <c r="A336" t="s">
        <v>417</v>
      </c>
      <c r="B336" s="1">
        <v>-48.63</v>
      </c>
      <c r="C336" s="1">
        <v>-46.091643618808099</v>
      </c>
      <c r="D336" s="1">
        <v>-43.582114745217297</v>
      </c>
      <c r="E336" s="1">
        <v>-41.817150487293901</v>
      </c>
      <c r="F336" s="1">
        <v>-41.4843720065657</v>
      </c>
      <c r="G336" s="1">
        <v>-40.555459696386201</v>
      </c>
      <c r="H336" s="1">
        <v>-39.693924436474198</v>
      </c>
      <c r="I336" s="1">
        <v>-38.8919829732816</v>
      </c>
      <c r="J336" s="1">
        <v>-38.128455221211702</v>
      </c>
      <c r="K336" s="1">
        <v>-36.767061797632699</v>
      </c>
      <c r="L336" s="1">
        <v>-34.477218739513503</v>
      </c>
      <c r="M336" s="1">
        <v>-49.162989582597199</v>
      </c>
      <c r="N336" s="1">
        <v>-34.236044973223102</v>
      </c>
    </row>
    <row r="337" spans="1:14" x14ac:dyDescent="0.2">
      <c r="A337" t="s">
        <v>418</v>
      </c>
      <c r="B337" s="1">
        <v>76.7</v>
      </c>
      <c r="C337" s="1">
        <v>80.628001195311498</v>
      </c>
      <c r="D337" s="1">
        <v>81.125241467057407</v>
      </c>
      <c r="E337" s="1">
        <v>81.468203279848197</v>
      </c>
      <c r="F337" s="1">
        <v>81.530973878640694</v>
      </c>
      <c r="G337" s="1">
        <v>81.704296149546806</v>
      </c>
      <c r="H337" s="1">
        <v>81.862433005847905</v>
      </c>
      <c r="I337" s="1">
        <v>82.007247052538006</v>
      </c>
      <c r="J337" s="1">
        <v>82.140312239066802</v>
      </c>
      <c r="K337" s="1">
        <v>82.376365177528598</v>
      </c>
      <c r="L337" s="1">
        <v>82.755227890871495</v>
      </c>
      <c r="M337" s="1">
        <v>80.003807232728803</v>
      </c>
      <c r="N337" s="1">
        <v>84.791473507414594</v>
      </c>
    </row>
    <row r="338" spans="1:14" x14ac:dyDescent="0.2">
      <c r="A338" t="s">
        <v>419</v>
      </c>
      <c r="B338" s="1">
        <v>-122.67</v>
      </c>
      <c r="C338" s="1">
        <v>-126.1932632937</v>
      </c>
      <c r="D338" s="1">
        <v>-123.696211365401</v>
      </c>
      <c r="E338" s="1">
        <v>-121.896338629974</v>
      </c>
      <c r="F338" s="1">
        <v>-121.54892064652699</v>
      </c>
      <c r="G338" s="1">
        <v>-120.568989413632</v>
      </c>
      <c r="H338" s="1">
        <v>-119.646418112009</v>
      </c>
      <c r="I338" s="1">
        <v>-118.775415181201</v>
      </c>
      <c r="J338" s="1">
        <v>-117.951011680996</v>
      </c>
      <c r="K338" s="1">
        <v>-116.42537326009599</v>
      </c>
      <c r="L338" s="1">
        <v>-113.77688664992201</v>
      </c>
      <c r="M338" s="1">
        <v>-129.11950536038799</v>
      </c>
      <c r="N338" s="1">
        <v>-119.762634109028</v>
      </c>
    </row>
    <row r="339" spans="1:14" x14ac:dyDescent="0.2">
      <c r="A339" t="s">
        <v>420</v>
      </c>
      <c r="B339" s="1">
        <v>-48.21</v>
      </c>
      <c r="C339" s="1">
        <v>-54.6650485752035</v>
      </c>
      <c r="D339" s="1">
        <v>-53.919580039252899</v>
      </c>
      <c r="E339" s="1">
        <v>-53.3482663787482</v>
      </c>
      <c r="F339" s="1">
        <v>-53.239846277772401</v>
      </c>
      <c r="G339" s="1">
        <v>-52.918182065988297</v>
      </c>
      <c r="H339" s="1">
        <v>-52.609247327933097</v>
      </c>
      <c r="I339" s="1">
        <v>-52.312466612590399</v>
      </c>
      <c r="J339" s="1">
        <v>-52.027232593068597</v>
      </c>
      <c r="K339" s="1">
        <v>-51.521643628322003</v>
      </c>
      <c r="L339" s="1">
        <v>-50.558243124825196</v>
      </c>
      <c r="M339" s="1">
        <v>-55.446123087892801</v>
      </c>
      <c r="N339" s="1">
        <v>-52.995262482892002</v>
      </c>
    </row>
    <row r="340" spans="1:14" x14ac:dyDescent="0.2">
      <c r="A340" t="s">
        <v>421</v>
      </c>
      <c r="B340" s="1">
        <v>-66.42</v>
      </c>
      <c r="C340" s="1">
        <v>-67.477635338883502</v>
      </c>
      <c r="D340" s="1">
        <v>-65.035216049937205</v>
      </c>
      <c r="E340" s="1">
        <v>-63.314168404731802</v>
      </c>
      <c r="F340" s="1">
        <v>-62.991908358218701</v>
      </c>
      <c r="G340" s="1">
        <v>-62.0788339316112</v>
      </c>
      <c r="H340" s="1">
        <v>-61.228433567552798</v>
      </c>
      <c r="I340" s="1">
        <v>-60.433549786462798</v>
      </c>
      <c r="J340" s="1">
        <v>-59.688146506244301</v>
      </c>
      <c r="K340" s="1">
        <v>-58.358660584437501</v>
      </c>
      <c r="L340" s="1">
        <v>-56.044858621621003</v>
      </c>
      <c r="M340" s="1">
        <v>-70.433681249222104</v>
      </c>
      <c r="N340" s="1">
        <v>-58.131615551672901</v>
      </c>
    </row>
    <row r="341" spans="1:14" x14ac:dyDescent="0.2">
      <c r="A341" t="s">
        <v>422</v>
      </c>
      <c r="B341" s="1">
        <v>-18.59</v>
      </c>
      <c r="C341" s="1">
        <v>-24.092171927395199</v>
      </c>
      <c r="D341" s="1">
        <v>-22.805199963244998</v>
      </c>
      <c r="E341" s="1">
        <v>-21.892782647848701</v>
      </c>
      <c r="F341" s="1">
        <v>-21.7202596989688</v>
      </c>
      <c r="G341" s="1">
        <v>-21.223681436359399</v>
      </c>
      <c r="H341" s="1">
        <v>-20.757823624998</v>
      </c>
      <c r="I341" s="1">
        <v>-20.319588567890801</v>
      </c>
      <c r="J341" s="1">
        <v>-19.906307580466098</v>
      </c>
      <c r="K341" s="1">
        <v>-19.178299761212401</v>
      </c>
      <c r="L341" s="1">
        <v>-17.849545285878701</v>
      </c>
      <c r="M341" s="1">
        <v>-25.597206321402901</v>
      </c>
      <c r="N341" s="1">
        <v>-19.9024739989644</v>
      </c>
    </row>
    <row r="342" spans="1:14" x14ac:dyDescent="0.2">
      <c r="A342" t="s">
        <v>423</v>
      </c>
      <c r="B342" s="1">
        <v>-26.28</v>
      </c>
      <c r="C342" s="1">
        <v>-24.507690380294001</v>
      </c>
      <c r="D342" s="1">
        <v>-24.057557367086002</v>
      </c>
      <c r="E342" s="1">
        <v>-23.698285894152299</v>
      </c>
      <c r="F342" s="1">
        <v>-23.6320905081107</v>
      </c>
      <c r="G342" s="1">
        <v>-23.429224462993599</v>
      </c>
      <c r="H342" s="1">
        <v>-23.231406516903299</v>
      </c>
      <c r="I342" s="1">
        <v>-23.038554074525599</v>
      </c>
      <c r="J342" s="1">
        <v>-22.850556098458402</v>
      </c>
      <c r="K342" s="1">
        <v>-22.5212749667037</v>
      </c>
      <c r="L342" s="1">
        <v>-21.871904091628</v>
      </c>
      <c r="M342" s="1">
        <v>-24.963793222682199</v>
      </c>
      <c r="N342" s="1">
        <v>-24.2507497857498</v>
      </c>
    </row>
    <row r="343" spans="1:14" x14ac:dyDescent="0.2">
      <c r="A343" t="s">
        <v>424</v>
      </c>
      <c r="B343" s="1">
        <v>-31.92</v>
      </c>
      <c r="C343" s="1">
        <v>-29.421517179753302</v>
      </c>
      <c r="D343" s="1">
        <v>-29.623666662168102</v>
      </c>
      <c r="E343" s="1">
        <v>-29.718189626596502</v>
      </c>
      <c r="F343" s="1">
        <v>-29.703591323014699</v>
      </c>
      <c r="G343" s="1">
        <v>-29.765658076292901</v>
      </c>
      <c r="H343" s="1">
        <v>-29.821685125885399</v>
      </c>
      <c r="I343" s="1">
        <v>-29.8723722849263</v>
      </c>
      <c r="J343" s="1">
        <v>-29.9183134541112</v>
      </c>
      <c r="K343" s="1">
        <v>-30.030591783572198</v>
      </c>
      <c r="L343" s="1">
        <v>-30.1511794871403</v>
      </c>
      <c r="M343" s="1">
        <v>-29.187839601536499</v>
      </c>
      <c r="N343" s="1">
        <v>-28.387704231482999</v>
      </c>
    </row>
    <row r="344" spans="1:14" x14ac:dyDescent="0.2">
      <c r="A344" t="s">
        <v>425</v>
      </c>
      <c r="B344" s="1">
        <v>-62.09</v>
      </c>
      <c r="C344" s="1">
        <v>-67.604725539415597</v>
      </c>
      <c r="D344" s="1">
        <v>-65.545425269188598</v>
      </c>
      <c r="E344" s="1">
        <v>-64.100262336299593</v>
      </c>
      <c r="F344" s="1">
        <v>-63.8602617045551</v>
      </c>
      <c r="G344" s="1">
        <v>-63.068771807446502</v>
      </c>
      <c r="H344" s="1">
        <v>-62.325768435472803</v>
      </c>
      <c r="I344" s="1">
        <v>-61.6262925997937</v>
      </c>
      <c r="J344" s="1">
        <v>-60.9660965991201</v>
      </c>
      <c r="K344" s="1">
        <v>-59.749342336698</v>
      </c>
      <c r="L344" s="1">
        <v>-57.653751729301902</v>
      </c>
      <c r="M344" s="1">
        <v>-70.009481828107496</v>
      </c>
      <c r="N344" s="1">
        <v>-63.816341428300497</v>
      </c>
    </row>
    <row r="345" spans="1:14" x14ac:dyDescent="0.2">
      <c r="A345" t="s">
        <v>426</v>
      </c>
      <c r="B345" s="1">
        <v>-103.81</v>
      </c>
      <c r="C345" s="1">
        <v>-113.82601446957101</v>
      </c>
      <c r="D345" s="1">
        <v>-112.154692402363</v>
      </c>
      <c r="E345" s="1">
        <v>-110.950152593726</v>
      </c>
      <c r="F345" s="1">
        <v>-110.75610032929301</v>
      </c>
      <c r="G345" s="1">
        <v>-110.09038694659</v>
      </c>
      <c r="H345" s="1">
        <v>-109.460641538652</v>
      </c>
      <c r="I345" s="1">
        <v>-108.863483853473</v>
      </c>
      <c r="J345" s="1">
        <v>-108.29596632313999</v>
      </c>
      <c r="K345" s="1">
        <v>-107.23986758390799</v>
      </c>
      <c r="L345" s="1">
        <v>-105.38904486053301</v>
      </c>
      <c r="M345" s="1">
        <v>-115.74048202661</v>
      </c>
      <c r="N345" s="1">
        <v>-111.509369040449</v>
      </c>
    </row>
    <row r="346" spans="1:14" x14ac:dyDescent="0.2">
      <c r="A346" t="s">
        <v>427</v>
      </c>
      <c r="B346" s="1">
        <v>-55.38</v>
      </c>
      <c r="C346" s="1">
        <v>-69.725545257434206</v>
      </c>
      <c r="D346" s="1">
        <v>-67.509005176551398</v>
      </c>
      <c r="E346" s="1">
        <v>-65.947438224926699</v>
      </c>
      <c r="F346" s="1">
        <v>-65.685132297268595</v>
      </c>
      <c r="G346" s="1">
        <v>-64.830443952315406</v>
      </c>
      <c r="H346" s="1">
        <v>-64.027496738023302</v>
      </c>
      <c r="I346" s="1">
        <v>-63.270968344175799</v>
      </c>
      <c r="J346" s="1">
        <v>-62.556307854835197</v>
      </c>
      <c r="K346" s="1">
        <v>-61.230263375177898</v>
      </c>
      <c r="L346" s="1">
        <v>-58.954908836139602</v>
      </c>
      <c r="M346" s="1">
        <v>-72.315576907831002</v>
      </c>
      <c r="N346" s="1">
        <v>-66.875803553929202</v>
      </c>
    </row>
    <row r="347" spans="1:14" x14ac:dyDescent="0.2">
      <c r="A347" t="s">
        <v>428</v>
      </c>
      <c r="B347" s="1">
        <v>-45.69</v>
      </c>
      <c r="C347" s="1">
        <v>-45.716736678721297</v>
      </c>
      <c r="D347" s="1">
        <v>-45.001874043321003</v>
      </c>
      <c r="E347" s="1">
        <v>-44.482324973602097</v>
      </c>
      <c r="F347" s="1">
        <v>-44.424553161820597</v>
      </c>
      <c r="G347" s="1">
        <v>-44.126934249325998</v>
      </c>
      <c r="H347" s="1">
        <v>-43.847809401609702</v>
      </c>
      <c r="I347" s="1">
        <v>-43.581653567530601</v>
      </c>
      <c r="J347" s="1">
        <v>-43.305314166967101</v>
      </c>
      <c r="K347" s="1">
        <v>-42.8537279079559</v>
      </c>
      <c r="L347" s="1">
        <v>-42.01583320153</v>
      </c>
      <c r="M347" s="1">
        <v>-46.484650954622303</v>
      </c>
      <c r="N347" s="1">
        <v>-46.123609505134603</v>
      </c>
    </row>
    <row r="348" spans="1:14" x14ac:dyDescent="0.2">
      <c r="A348" t="s">
        <v>429</v>
      </c>
      <c r="B348" s="1">
        <v>-14.06</v>
      </c>
      <c r="C348" s="1">
        <v>-17.153067573667901</v>
      </c>
      <c r="D348" s="1">
        <v>-15.2149486247895</v>
      </c>
      <c r="E348" s="1">
        <v>-13.865560314179801</v>
      </c>
      <c r="F348" s="1">
        <v>-13.647209788419101</v>
      </c>
      <c r="G348" s="1">
        <v>-12.9198101044416</v>
      </c>
      <c r="H348" s="1">
        <v>-12.2410653292081</v>
      </c>
      <c r="I348" s="1">
        <v>-11.605572284961299</v>
      </c>
      <c r="J348" s="1">
        <v>-11.008757626959101</v>
      </c>
      <c r="K348" s="1">
        <v>-9.9160871550460392</v>
      </c>
      <c r="L348" s="1">
        <v>-8.0547597747496908</v>
      </c>
      <c r="M348" s="1">
        <v>-19.4713410983857</v>
      </c>
      <c r="N348" s="1">
        <v>-13.003597153530199</v>
      </c>
    </row>
    <row r="349" spans="1:14" x14ac:dyDescent="0.2">
      <c r="A349" t="s">
        <v>430</v>
      </c>
      <c r="B349" s="1">
        <v>-15.63</v>
      </c>
      <c r="C349" s="1">
        <v>-13.327382595264</v>
      </c>
      <c r="D349" s="1">
        <v>-12.824511658565701</v>
      </c>
      <c r="E349" s="1">
        <v>-12.4491033732787</v>
      </c>
      <c r="F349" s="1">
        <v>-12.3802806318546</v>
      </c>
      <c r="G349" s="1">
        <v>-12.1730872534374</v>
      </c>
      <c r="H349" s="1">
        <v>-11.9754241301956</v>
      </c>
      <c r="I349" s="1">
        <v>-11.786557115167801</v>
      </c>
      <c r="J349" s="1">
        <v>-11.6058348049506</v>
      </c>
      <c r="K349" s="1">
        <v>-11.3115714097666</v>
      </c>
      <c r="L349" s="1">
        <v>-10.709470746790799</v>
      </c>
      <c r="M349" s="1">
        <v>-13.882562637359401</v>
      </c>
      <c r="N349" s="1">
        <v>-12.8668061398548</v>
      </c>
    </row>
    <row r="350" spans="1:14" x14ac:dyDescent="0.2">
      <c r="A350" t="s">
        <v>431</v>
      </c>
      <c r="B350" s="1">
        <v>2.57</v>
      </c>
      <c r="C350" s="1">
        <v>1.9407338972752599</v>
      </c>
      <c r="D350" s="1">
        <v>3.76411037936353</v>
      </c>
      <c r="E350" s="1">
        <v>5.0393839129739</v>
      </c>
      <c r="F350" s="1">
        <v>5.28117531638273</v>
      </c>
      <c r="G350" s="1">
        <v>5.9712047834290098</v>
      </c>
      <c r="H350" s="1">
        <v>6.6166605035390704</v>
      </c>
      <c r="I350" s="1">
        <v>7.20086984745096</v>
      </c>
      <c r="J350" s="1">
        <v>7.7703114325623703</v>
      </c>
      <c r="K350" s="1">
        <v>8.7827542936678693</v>
      </c>
      <c r="L350" s="1">
        <v>10.570139397455799</v>
      </c>
      <c r="M350" s="1">
        <v>-0.20718299237444701</v>
      </c>
      <c r="N350" s="1">
        <v>5.7965765783496597</v>
      </c>
    </row>
    <row r="351" spans="1:14" x14ac:dyDescent="0.2">
      <c r="A351" t="s">
        <v>432</v>
      </c>
      <c r="B351" s="1">
        <v>-30.88</v>
      </c>
      <c r="C351" s="1">
        <v>-28.6609101642326</v>
      </c>
      <c r="D351" s="1">
        <v>-26.593178650991401</v>
      </c>
      <c r="E351" s="1">
        <v>-25.131980461676601</v>
      </c>
      <c r="F351" s="1">
        <v>-24.848842300739101</v>
      </c>
      <c r="G351" s="1">
        <v>-24.051644757592001</v>
      </c>
      <c r="H351" s="1">
        <v>-23.3030445389576</v>
      </c>
      <c r="I351" s="1">
        <v>-22.598033036541899</v>
      </c>
      <c r="J351" s="1">
        <v>-21.9323238646564</v>
      </c>
      <c r="K351" s="1">
        <v>-20.704529774027598</v>
      </c>
      <c r="L351" s="1">
        <v>-18.586588520598799</v>
      </c>
      <c r="M351" s="1">
        <v>-31.084605939617099</v>
      </c>
      <c r="N351" s="1">
        <v>-23.414364650214999</v>
      </c>
    </row>
    <row r="352" spans="1:14" x14ac:dyDescent="0.2">
      <c r="A352" t="s">
        <v>433</v>
      </c>
      <c r="B352" s="1">
        <v>0.5</v>
      </c>
      <c r="C352" s="1">
        <v>-0.99944993064532495</v>
      </c>
      <c r="D352" s="1">
        <v>1.7670659662276</v>
      </c>
      <c r="E352" s="1">
        <v>3.66314464039203</v>
      </c>
      <c r="F352" s="1">
        <v>3.9874088159993</v>
      </c>
      <c r="G352" s="1">
        <v>5.0093521276062596</v>
      </c>
      <c r="H352" s="1">
        <v>5.9596993590123102</v>
      </c>
      <c r="I352" s="1">
        <v>6.8465000352887602</v>
      </c>
      <c r="J352" s="1">
        <v>7.6765748393170998</v>
      </c>
      <c r="K352" s="1">
        <v>9.1890250437818093</v>
      </c>
      <c r="L352" s="1">
        <v>11.742098350729901</v>
      </c>
      <c r="M352" s="1">
        <v>-4.3171151843687401</v>
      </c>
      <c r="N352" s="1">
        <v>7.1283302123244798</v>
      </c>
    </row>
    <row r="353" spans="1:14" x14ac:dyDescent="0.2">
      <c r="A353" t="s">
        <v>434</v>
      </c>
      <c r="B353" s="1">
        <v>-54.06</v>
      </c>
      <c r="C353" s="1">
        <v>-58.197305958779801</v>
      </c>
      <c r="D353" s="1">
        <v>-57.768752001231299</v>
      </c>
      <c r="E353" s="1">
        <v>-57.429189234553299</v>
      </c>
      <c r="F353" s="1">
        <v>-57.3674002725161</v>
      </c>
      <c r="G353" s="1">
        <v>-57.1786612155488</v>
      </c>
      <c r="H353" s="1">
        <v>-56.996551628923797</v>
      </c>
      <c r="I353" s="1">
        <v>-56.820797324440598</v>
      </c>
      <c r="J353" s="1">
        <v>-56.6511145503124</v>
      </c>
      <c r="K353" s="1">
        <v>-56.361506670286097</v>
      </c>
      <c r="L353" s="1">
        <v>-55.777926077841101</v>
      </c>
      <c r="M353" s="1">
        <v>-58.650177700853398</v>
      </c>
      <c r="N353" s="1">
        <v>-58.006689023070003</v>
      </c>
    </row>
    <row r="354" spans="1:14" x14ac:dyDescent="0.2">
      <c r="A354" t="s">
        <v>435</v>
      </c>
      <c r="B354" s="1">
        <v>31.92</v>
      </c>
      <c r="C354" s="1">
        <v>29.421517179753302</v>
      </c>
      <c r="D354" s="1">
        <v>29.623666662168102</v>
      </c>
      <c r="E354" s="1">
        <v>29.718189626596502</v>
      </c>
      <c r="F354" s="1">
        <v>29.703591323014699</v>
      </c>
      <c r="G354" s="1">
        <v>29.765658076292901</v>
      </c>
      <c r="H354" s="1">
        <v>29.821685125885399</v>
      </c>
      <c r="I354" s="1">
        <v>29.8723722849263</v>
      </c>
      <c r="J354" s="1">
        <v>29.9183134541112</v>
      </c>
      <c r="K354" s="1">
        <v>30.030591783572198</v>
      </c>
      <c r="L354" s="1">
        <v>30.1511794871403</v>
      </c>
      <c r="M354" s="1">
        <v>29.187839601536499</v>
      </c>
      <c r="N354" s="1">
        <v>28.387704231482999</v>
      </c>
    </row>
    <row r="355" spans="1:14" x14ac:dyDescent="0.2">
      <c r="A355" t="s">
        <v>436</v>
      </c>
      <c r="B355" s="1">
        <v>-70.28</v>
      </c>
      <c r="C355" s="1">
        <v>-74.883319163494406</v>
      </c>
      <c r="D355" s="1">
        <v>-72.985848652415299</v>
      </c>
      <c r="E355" s="1">
        <v>-71.633318346594507</v>
      </c>
      <c r="F355" s="1">
        <v>-71.415374277485</v>
      </c>
      <c r="G355" s="1">
        <v>-70.687249294614702</v>
      </c>
      <c r="H355" s="1">
        <v>-70.005417300689999</v>
      </c>
      <c r="I355" s="1">
        <v>-69.364997443015497</v>
      </c>
      <c r="J355" s="1">
        <v>-68.761819677259396</v>
      </c>
      <c r="K355" s="1">
        <v>-67.653327145265607</v>
      </c>
      <c r="L355" s="1">
        <v>-65.753460381220705</v>
      </c>
      <c r="M355" s="1">
        <v>-77.135918066965004</v>
      </c>
      <c r="N355" s="1">
        <v>-68.879434892823696</v>
      </c>
    </row>
    <row r="356" spans="1:14" x14ac:dyDescent="0.2">
      <c r="A356" t="s">
        <v>437</v>
      </c>
      <c r="B356" s="1">
        <v>-33.39</v>
      </c>
      <c r="C356" s="1">
        <v>-34.4323808892062</v>
      </c>
      <c r="D356" s="1">
        <v>-32.145485959534497</v>
      </c>
      <c r="E356" s="1">
        <v>-30.553947988286598</v>
      </c>
      <c r="F356" s="1">
        <v>-30.289250868848601</v>
      </c>
      <c r="G356" s="1">
        <v>-29.4324113960311</v>
      </c>
      <c r="H356" s="1">
        <v>-28.633626217437001</v>
      </c>
      <c r="I356" s="1">
        <v>-27.886518142346201</v>
      </c>
      <c r="J356" s="1">
        <v>-27.185667352261799</v>
      </c>
      <c r="K356" s="1">
        <v>-25.904806381573099</v>
      </c>
      <c r="L356" s="1">
        <v>-23.731102926155099</v>
      </c>
      <c r="M356" s="1">
        <v>-37.1653599951294</v>
      </c>
      <c r="N356" s="1">
        <v>-26.381266613603199</v>
      </c>
    </row>
    <row r="357" spans="1:14" x14ac:dyDescent="0.2">
      <c r="A357" t="s">
        <v>438</v>
      </c>
      <c r="B357" s="1">
        <v>-27.74</v>
      </c>
      <c r="C357" s="1">
        <v>-30.666673999556899</v>
      </c>
      <c r="D357" s="1">
        <v>-28.1391200578698</v>
      </c>
      <c r="E357" s="1">
        <v>-26.387626703729001</v>
      </c>
      <c r="F357" s="1">
        <v>-26.0891950271388</v>
      </c>
      <c r="G357" s="1">
        <v>-25.136253995826799</v>
      </c>
      <c r="H357" s="1">
        <v>-24.245799426946501</v>
      </c>
      <c r="I357" s="1">
        <v>-23.4111765171175</v>
      </c>
      <c r="J357" s="1">
        <v>-22.626702641888802</v>
      </c>
      <c r="K357" s="1">
        <v>-21.189292418171799</v>
      </c>
      <c r="L357" s="1">
        <v>-18.739327395338499</v>
      </c>
      <c r="M357" s="1">
        <v>-33.649932964348302</v>
      </c>
      <c r="N357" s="1">
        <v>-24.688108088486299</v>
      </c>
    </row>
    <row r="358" spans="1:14" x14ac:dyDescent="0.2">
      <c r="A358" t="s">
        <v>439</v>
      </c>
      <c r="B358" s="1">
        <v>-170.23</v>
      </c>
      <c r="C358" s="1">
        <v>-179.00434088106701</v>
      </c>
      <c r="D358" s="1">
        <v>-176.882367270961</v>
      </c>
      <c r="E358" s="1">
        <v>-175.316189831218</v>
      </c>
      <c r="F358" s="1">
        <v>-175.01352279233799</v>
      </c>
      <c r="G358" s="1">
        <v>-174.15618006802001</v>
      </c>
      <c r="H358" s="1">
        <v>-173.344274410591</v>
      </c>
      <c r="I358" s="1">
        <v>-172.57370451035999</v>
      </c>
      <c r="J358" s="1">
        <v>-171.84088486352999</v>
      </c>
      <c r="K358" s="1">
        <v>-170.47628023431699</v>
      </c>
      <c r="L358" s="1">
        <v>-168.083467759141</v>
      </c>
      <c r="M358" s="1">
        <v>-181.44107046621599</v>
      </c>
      <c r="N358" s="1">
        <v>-174.609023502517</v>
      </c>
    </row>
    <row r="359" spans="1:14" x14ac:dyDescent="0.2">
      <c r="A359" t="s">
        <v>440</v>
      </c>
      <c r="B359" s="1">
        <v>10.91</v>
      </c>
      <c r="C359" s="1">
        <v>4.8406899828375503</v>
      </c>
      <c r="D359" s="1">
        <v>6.6282309526725101</v>
      </c>
      <c r="E359" s="1">
        <v>7.8277521899806501</v>
      </c>
      <c r="F359" s="1">
        <v>8.0193533551041494</v>
      </c>
      <c r="G359" s="1">
        <v>8.6690881334905399</v>
      </c>
      <c r="H359" s="1">
        <v>9.2716297640093899</v>
      </c>
      <c r="I359" s="1">
        <v>9.8323364525055901</v>
      </c>
      <c r="J359" s="1">
        <v>10.355749107740699</v>
      </c>
      <c r="K359" s="1">
        <v>11.3056583889287</v>
      </c>
      <c r="L359" s="1">
        <v>12.896973538643101</v>
      </c>
      <c r="M359" s="1">
        <v>2.6996650508815399</v>
      </c>
      <c r="N359" s="1">
        <v>7.3877113876575597</v>
      </c>
    </row>
    <row r="360" spans="1:14" x14ac:dyDescent="0.2">
      <c r="A360" t="s">
        <v>441</v>
      </c>
      <c r="B360" s="1">
        <v>58.6</v>
      </c>
      <c r="C360" s="1">
        <v>59.658130315243099</v>
      </c>
      <c r="D360" s="1">
        <v>61.687050569614001</v>
      </c>
      <c r="E360" s="1">
        <v>63.084178269066697</v>
      </c>
      <c r="F360" s="1">
        <v>63.315767239724501</v>
      </c>
      <c r="G360" s="1">
        <v>64.081798015627996</v>
      </c>
      <c r="H360" s="1">
        <v>64.798467709356004</v>
      </c>
      <c r="I360" s="1">
        <v>65.470947121392896</v>
      </c>
      <c r="J360" s="1">
        <v>66.103658729946503</v>
      </c>
      <c r="K360" s="1">
        <v>67.264534446294107</v>
      </c>
      <c r="L360" s="1">
        <v>69.247381931570303</v>
      </c>
      <c r="M360" s="1">
        <v>57.280990911163997</v>
      </c>
      <c r="N360" s="1">
        <v>65.222857554475794</v>
      </c>
    </row>
    <row r="361" spans="1:14" x14ac:dyDescent="0.2">
      <c r="A361" t="s">
        <v>442</v>
      </c>
      <c r="B361" s="1">
        <v>-26.92</v>
      </c>
      <c r="C361" s="1">
        <v>-27.0306133236835</v>
      </c>
      <c r="D361" s="1">
        <v>-24.746542837032699</v>
      </c>
      <c r="E361" s="1">
        <v>-23.1151249153727</v>
      </c>
      <c r="F361" s="1">
        <v>-22.7979773686851</v>
      </c>
      <c r="G361" s="1">
        <v>-21.9030483388417</v>
      </c>
      <c r="H361" s="1">
        <v>-21.060224553831802</v>
      </c>
      <c r="I361" s="1">
        <v>-20.264520837949298</v>
      </c>
      <c r="J361" s="1">
        <v>-19.5116066582071</v>
      </c>
      <c r="K361" s="1">
        <v>-18.119489287295199</v>
      </c>
      <c r="L361" s="1">
        <v>-15.709654904782701</v>
      </c>
      <c r="M361" s="1">
        <v>-29.6692629594958</v>
      </c>
      <c r="N361" s="1">
        <v>-20.2521021400789</v>
      </c>
    </row>
    <row r="362" spans="1:14" x14ac:dyDescent="0.2">
      <c r="A362" t="s">
        <v>443</v>
      </c>
      <c r="B362" s="1">
        <v>52.7</v>
      </c>
      <c r="C362" s="1">
        <v>55.953455650138601</v>
      </c>
      <c r="D362" s="1">
        <v>57.665704251970297</v>
      </c>
      <c r="E362" s="1">
        <v>58.840071297600403</v>
      </c>
      <c r="F362" s="1">
        <v>59.0285596172181</v>
      </c>
      <c r="G362" s="1">
        <v>59.673453353261102</v>
      </c>
      <c r="H362" s="1">
        <v>60.276701152146401</v>
      </c>
      <c r="I362" s="1">
        <v>60.842694829549401</v>
      </c>
      <c r="J362" s="1">
        <v>61.375190825389801</v>
      </c>
      <c r="K362" s="1">
        <v>62.352178749574598</v>
      </c>
      <c r="L362" s="1">
        <v>64.021126485076195</v>
      </c>
      <c r="M362" s="1">
        <v>53.9474564179514</v>
      </c>
      <c r="N362" s="1">
        <v>60.956122319572501</v>
      </c>
    </row>
    <row r="363" spans="1:14" x14ac:dyDescent="0.2">
      <c r="A363" t="s">
        <v>444</v>
      </c>
      <c r="B363" s="1">
        <v>-100.92</v>
      </c>
      <c r="C363" s="1">
        <v>-103.89760077084701</v>
      </c>
      <c r="D363" s="1">
        <v>-102.286912880578</v>
      </c>
      <c r="E363" s="1">
        <v>-101.106646504387</v>
      </c>
      <c r="F363" s="1">
        <v>-100.87774709957201</v>
      </c>
      <c r="G363" s="1">
        <v>-100.22945746591699</v>
      </c>
      <c r="H363" s="1">
        <v>-99.615648054291796</v>
      </c>
      <c r="I363" s="1">
        <v>-99.033192303944105</v>
      </c>
      <c r="J363" s="1">
        <v>-98.479354205544197</v>
      </c>
      <c r="K363" s="1">
        <v>-97.4482348960709</v>
      </c>
      <c r="L363" s="1">
        <v>-95.640759473470695</v>
      </c>
      <c r="M363" s="1">
        <v>-105.74366532251101</v>
      </c>
      <c r="N363" s="1">
        <v>-101.286529469884</v>
      </c>
    </row>
    <row r="364" spans="1:14" x14ac:dyDescent="0.2">
      <c r="A364" t="s">
        <v>445</v>
      </c>
      <c r="B364" s="1">
        <v>58.21</v>
      </c>
      <c r="C364" s="1">
        <v>54.967914614103897</v>
      </c>
      <c r="D364" s="1">
        <v>58.0506002408043</v>
      </c>
      <c r="E364" s="1">
        <v>60.166043595684002</v>
      </c>
      <c r="F364" s="1">
        <v>60.540018147574798</v>
      </c>
      <c r="G364" s="1">
        <v>61.7068768645631</v>
      </c>
      <c r="H364" s="1">
        <v>62.799739889289903</v>
      </c>
      <c r="I364" s="1">
        <v>63.826224746792199</v>
      </c>
      <c r="J364" s="1">
        <v>64.792869597755498</v>
      </c>
      <c r="K364" s="1">
        <v>66.568536875540005</v>
      </c>
      <c r="L364" s="1">
        <v>69.6076355213212</v>
      </c>
      <c r="M364" s="1">
        <v>51.382607478848897</v>
      </c>
      <c r="N364" s="1">
        <v>62.826087133040303</v>
      </c>
    </row>
    <row r="365" spans="1:14" x14ac:dyDescent="0.2">
      <c r="A365" t="s">
        <v>446</v>
      </c>
      <c r="B365" s="1">
        <v>-126.53</v>
      </c>
      <c r="C365" s="1">
        <v>-132.820206588167</v>
      </c>
      <c r="D365" s="1">
        <v>-131.49589317325101</v>
      </c>
      <c r="E365" s="1">
        <v>-130.48505657028801</v>
      </c>
      <c r="F365" s="1">
        <v>-130.28420708556001</v>
      </c>
      <c r="G365" s="1">
        <v>-129.708342068631</v>
      </c>
      <c r="H365" s="1">
        <v>-129.15388107850799</v>
      </c>
      <c r="I365" s="1">
        <v>-128.619796244382</v>
      </c>
      <c r="J365" s="1">
        <v>-128.10506720832299</v>
      </c>
      <c r="K365" s="1">
        <v>-127.12975838925701</v>
      </c>
      <c r="L365" s="1">
        <v>-125.370715983118</v>
      </c>
      <c r="M365" s="1">
        <v>-134.23423868928401</v>
      </c>
      <c r="N365" s="1">
        <v>-131.287159035781</v>
      </c>
    </row>
    <row r="366" spans="1:14" x14ac:dyDescent="0.2">
      <c r="A366" t="s">
        <v>447</v>
      </c>
      <c r="B366" s="1">
        <v>-95.36</v>
      </c>
      <c r="C366" s="1">
        <v>-100.076136597876</v>
      </c>
      <c r="D366" s="1">
        <v>-98.544850123092999</v>
      </c>
      <c r="E366" s="1">
        <v>-97.399545271244506</v>
      </c>
      <c r="F366" s="1">
        <v>-97.175835315095298</v>
      </c>
      <c r="G366" s="1">
        <v>-96.539086134870104</v>
      </c>
      <c r="H366" s="1">
        <v>-95.932051735888706</v>
      </c>
      <c r="I366" s="1">
        <v>-95.352440520067802</v>
      </c>
      <c r="J366" s="1">
        <v>-94.798194660055501</v>
      </c>
      <c r="K366" s="1">
        <v>-93.758576409382997</v>
      </c>
      <c r="L366" s="1">
        <v>-91.913431434862702</v>
      </c>
      <c r="M366" s="1">
        <v>-101.788551592818</v>
      </c>
      <c r="N366" s="1">
        <v>-97.159031867929997</v>
      </c>
    </row>
    <row r="367" spans="1:14" x14ac:dyDescent="0.2">
      <c r="A367" t="s">
        <v>448</v>
      </c>
      <c r="B367" s="1">
        <v>-7.06</v>
      </c>
      <c r="C367" s="1">
        <v>-9.2332640495792599</v>
      </c>
      <c r="D367" s="1">
        <v>-6.8182954575577197</v>
      </c>
      <c r="E367" s="1">
        <v>-5.13666599064066</v>
      </c>
      <c r="F367" s="1">
        <v>-4.8516689024066997</v>
      </c>
      <c r="G367" s="1">
        <v>-3.9356205832084301</v>
      </c>
      <c r="H367" s="1">
        <v>-3.0785690293685102</v>
      </c>
      <c r="I367" s="1">
        <v>-2.2743159095458698</v>
      </c>
      <c r="J367" s="1">
        <v>-1.5175523337994501</v>
      </c>
      <c r="K367" s="1">
        <v>-0.12877684021493199</v>
      </c>
      <c r="L367" s="1">
        <v>2.2449364984241198</v>
      </c>
      <c r="M367" s="1">
        <v>-12.074887763426901</v>
      </c>
      <c r="N367" s="1">
        <v>-2.4153540003247298</v>
      </c>
    </row>
    <row r="368" spans="1:14" x14ac:dyDescent="0.2">
      <c r="A368" t="s">
        <v>449</v>
      </c>
      <c r="B368" s="1">
        <v>41.03</v>
      </c>
      <c r="C368" s="1">
        <v>42.081246179997002</v>
      </c>
      <c r="D368" s="1">
        <v>44.318515871740999</v>
      </c>
      <c r="E368" s="1">
        <v>45.864155241733599</v>
      </c>
      <c r="F368" s="1">
        <v>46.124055561757203</v>
      </c>
      <c r="G368" s="1">
        <v>46.969485993592102</v>
      </c>
      <c r="H368" s="1">
        <v>47.760263148856602</v>
      </c>
      <c r="I368" s="1">
        <v>48.502103886541803</v>
      </c>
      <c r="J368" s="1">
        <v>49.199899613550997</v>
      </c>
      <c r="K368" s="1">
        <v>50.4796771544599</v>
      </c>
      <c r="L368" s="1">
        <v>52.663772960105298</v>
      </c>
      <c r="M368" s="1">
        <v>39.456005950368102</v>
      </c>
      <c r="N368" s="1">
        <v>48.328682472662301</v>
      </c>
    </row>
    <row r="369" spans="1:14" x14ac:dyDescent="0.2">
      <c r="A369" t="s">
        <v>450</v>
      </c>
      <c r="B369" s="1">
        <v>63.09</v>
      </c>
      <c r="C369" s="1">
        <v>59.821702047559498</v>
      </c>
      <c r="D369" s="1">
        <v>61.083445838150297</v>
      </c>
      <c r="E369" s="1">
        <v>61.919183792424903</v>
      </c>
      <c r="F369" s="1">
        <v>62.042956748915898</v>
      </c>
      <c r="G369" s="1">
        <v>62.504535001839201</v>
      </c>
      <c r="H369" s="1">
        <v>62.934159562348398</v>
      </c>
      <c r="I369" s="1">
        <v>63.335330925563298</v>
      </c>
      <c r="J369" s="1">
        <v>63.711023700377702</v>
      </c>
      <c r="K369" s="1">
        <v>64.395833382301007</v>
      </c>
      <c r="L369" s="1">
        <v>65.551644970155294</v>
      </c>
      <c r="M369" s="1">
        <v>58.338497934470197</v>
      </c>
      <c r="N369" s="1">
        <v>61.343569138455898</v>
      </c>
    </row>
    <row r="370" spans="1:14" x14ac:dyDescent="0.2">
      <c r="A370" t="s">
        <v>451</v>
      </c>
      <c r="B370" s="1">
        <v>-118.04</v>
      </c>
      <c r="C370" s="1">
        <v>-124.023328816345</v>
      </c>
      <c r="D370" s="1">
        <v>-122.427152385483</v>
      </c>
      <c r="E370" s="1">
        <v>-121.22475822877399</v>
      </c>
      <c r="F370" s="1">
        <v>-120.98991939852699</v>
      </c>
      <c r="G370" s="1">
        <v>-120.32073319967201</v>
      </c>
      <c r="H370" s="1">
        <v>-119.681744612252</v>
      </c>
      <c r="I370" s="1">
        <v>-119.070710037303</v>
      </c>
      <c r="J370" s="1">
        <v>-118.48561027089301</v>
      </c>
      <c r="K370" s="1">
        <v>-117.386105240944</v>
      </c>
      <c r="L370" s="1">
        <v>-115.42879632762801</v>
      </c>
      <c r="M370" s="1">
        <v>-125.802237582627</v>
      </c>
      <c r="N370" s="1">
        <v>-120.65316575171801</v>
      </c>
    </row>
    <row r="371" spans="1:14" x14ac:dyDescent="0.2">
      <c r="A371" t="s">
        <v>452</v>
      </c>
      <c r="B371" s="1">
        <v>74.38</v>
      </c>
      <c r="C371" s="1">
        <v>75.755753200690506</v>
      </c>
      <c r="D371" s="1">
        <v>77.009568483625699</v>
      </c>
      <c r="E371" s="1">
        <v>77.858576705329</v>
      </c>
      <c r="F371" s="1">
        <v>77.985273632619894</v>
      </c>
      <c r="G371" s="1">
        <v>78.457146322316902</v>
      </c>
      <c r="H371" s="1">
        <v>78.899238645377906</v>
      </c>
      <c r="I371" s="1">
        <v>79.336067337320202</v>
      </c>
      <c r="J371" s="1">
        <v>79.727849425852497</v>
      </c>
      <c r="K371" s="1">
        <v>80.448006269956096</v>
      </c>
      <c r="L371" s="1">
        <v>81.681756867207199</v>
      </c>
      <c r="M371" s="1">
        <v>74.300282709826007</v>
      </c>
      <c r="N371" s="1">
        <v>78.185303460119997</v>
      </c>
    </row>
    <row r="372" spans="1:14" x14ac:dyDescent="0.2">
      <c r="A372" t="s">
        <v>453</v>
      </c>
      <c r="B372" s="1">
        <v>-17.91</v>
      </c>
      <c r="C372" s="1">
        <v>-20.138589508650199</v>
      </c>
      <c r="D372" s="1">
        <v>-18.6646137133156</v>
      </c>
      <c r="E372" s="1">
        <v>-17.603792251414699</v>
      </c>
      <c r="F372" s="1">
        <v>-17.3949813197856</v>
      </c>
      <c r="G372" s="1">
        <v>-16.803610254976999</v>
      </c>
      <c r="H372" s="1">
        <v>-16.2438127867768</v>
      </c>
      <c r="I372" s="1">
        <v>-15.7128132461545</v>
      </c>
      <c r="J372" s="1">
        <v>-15.2081747056921</v>
      </c>
      <c r="K372" s="1">
        <v>-14.2696201060359</v>
      </c>
      <c r="L372" s="1">
        <v>-12.6064504267493</v>
      </c>
      <c r="M372" s="1">
        <v>-21.816430188199799</v>
      </c>
      <c r="N372" s="1">
        <v>-19.646375031293299</v>
      </c>
    </row>
    <row r="373" spans="1:14" x14ac:dyDescent="0.2">
      <c r="A373" t="s">
        <v>454</v>
      </c>
      <c r="B373" s="1">
        <v>-83.2</v>
      </c>
      <c r="C373" s="1">
        <v>-88.468348802515095</v>
      </c>
      <c r="D373" s="1">
        <v>-87.789260782145007</v>
      </c>
      <c r="E373" s="1">
        <v>-87.253631564986804</v>
      </c>
      <c r="F373" s="1">
        <v>-87.144614916314296</v>
      </c>
      <c r="G373" s="1">
        <v>-86.828746549481295</v>
      </c>
      <c r="H373" s="1">
        <v>-86.520302986153794</v>
      </c>
      <c r="I373" s="1">
        <v>-86.2195184313601</v>
      </c>
      <c r="J373" s="1">
        <v>-85.926476754967098</v>
      </c>
      <c r="K373" s="1">
        <v>-85.363471960756598</v>
      </c>
      <c r="L373" s="1">
        <v>-84.325746110013995</v>
      </c>
      <c r="M373" s="1">
        <v>-89.141738397397106</v>
      </c>
      <c r="N373" s="1">
        <v>-91.848719480019696</v>
      </c>
    </row>
    <row r="374" spans="1:14" x14ac:dyDescent="0.2">
      <c r="A374" t="s">
        <v>455</v>
      </c>
      <c r="B374" s="1">
        <v>42.7</v>
      </c>
      <c r="C374" s="1">
        <v>45.120217832959902</v>
      </c>
      <c r="D374" s="1">
        <v>47.462210979663503</v>
      </c>
      <c r="E374" s="1">
        <v>49.058780897107901</v>
      </c>
      <c r="F374" s="1">
        <v>49.327159285335298</v>
      </c>
      <c r="G374" s="1">
        <v>50.193602566316201</v>
      </c>
      <c r="H374" s="1">
        <v>51.000444115601901</v>
      </c>
      <c r="I374" s="1">
        <v>51.754352195389401</v>
      </c>
      <c r="J374" s="1">
        <v>52.460967277396499</v>
      </c>
      <c r="K374" s="1">
        <v>53.750914816324403</v>
      </c>
      <c r="L374" s="1">
        <v>55.936047372770297</v>
      </c>
      <c r="M374" s="1">
        <v>42.326375243333999</v>
      </c>
      <c r="N374" s="1">
        <v>53.575923230443301</v>
      </c>
    </row>
    <row r="375" spans="1:14" x14ac:dyDescent="0.2">
      <c r="A375" t="s">
        <v>456</v>
      </c>
      <c r="B375" s="1">
        <v>-50.45</v>
      </c>
      <c r="C375" s="1">
        <v>-55.0456221600164</v>
      </c>
      <c r="D375" s="1">
        <v>-53.568998487651101</v>
      </c>
      <c r="E375" s="1">
        <v>-52.501608138505198</v>
      </c>
      <c r="F375" s="1">
        <v>-52.2925112917167</v>
      </c>
      <c r="G375" s="1">
        <v>-51.7006198312069</v>
      </c>
      <c r="H375" s="1">
        <v>-51.140678679261399</v>
      </c>
      <c r="I375" s="1">
        <v>-50.609811645970503</v>
      </c>
      <c r="J375" s="1">
        <v>-50.1055060465712</v>
      </c>
      <c r="K375" s="1">
        <v>-49.168004518425803</v>
      </c>
      <c r="L375" s="1">
        <v>-47.507577481515298</v>
      </c>
      <c r="M375" s="1">
        <v>-56.7380120484858</v>
      </c>
      <c r="N375" s="1">
        <v>-55.041939658247202</v>
      </c>
    </row>
    <row r="376" spans="1:14" x14ac:dyDescent="0.2">
      <c r="A376" t="s">
        <v>457</v>
      </c>
      <c r="B376" s="1">
        <v>9.59</v>
      </c>
      <c r="C376" s="1">
        <v>9.8456964154083106</v>
      </c>
      <c r="D376" s="1">
        <v>11.9597544094011</v>
      </c>
      <c r="E376" s="1">
        <v>13.411944605645401</v>
      </c>
      <c r="F376" s="1">
        <v>13.6535468878701</v>
      </c>
      <c r="G376" s="1">
        <v>14.4467926562728</v>
      </c>
      <c r="H376" s="1">
        <v>15.1877134547489</v>
      </c>
      <c r="I376" s="1">
        <v>15.881887672182801</v>
      </c>
      <c r="J376" s="1">
        <v>16.534080705219498</v>
      </c>
      <c r="K376" s="1">
        <v>17.728366057704399</v>
      </c>
      <c r="L376" s="1">
        <v>19.761406893419</v>
      </c>
      <c r="M376" s="1">
        <v>7.3558436157662603</v>
      </c>
      <c r="N376" s="1">
        <v>15.380457071001301</v>
      </c>
    </row>
    <row r="377" spans="1:14" x14ac:dyDescent="0.2">
      <c r="A377" t="s">
        <v>458</v>
      </c>
      <c r="B377" s="1">
        <v>-87.51</v>
      </c>
      <c r="C377" s="1">
        <v>-95.252013193588297</v>
      </c>
      <c r="D377" s="1">
        <v>-95.465100172321797</v>
      </c>
      <c r="E377" s="1">
        <v>-95.540485303133195</v>
      </c>
      <c r="F377" s="1">
        <v>-95.548169762094602</v>
      </c>
      <c r="G377" s="1">
        <v>-95.557788784205997</v>
      </c>
      <c r="H377" s="1">
        <v>-95.550844185827799</v>
      </c>
      <c r="I377" s="1">
        <v>-95.530345631030698</v>
      </c>
      <c r="J377" s="1">
        <v>-95.498715968332704</v>
      </c>
      <c r="K377" s="1">
        <v>-95.409602517917506</v>
      </c>
      <c r="L377" s="1">
        <v>-95.164349458773302</v>
      </c>
      <c r="M377" s="1">
        <v>-94.840340913019105</v>
      </c>
      <c r="N377" s="1">
        <v>-104.480908442886</v>
      </c>
    </row>
    <row r="378" spans="1:14" x14ac:dyDescent="0.2">
      <c r="A378" t="s">
        <v>459</v>
      </c>
      <c r="B378" s="1">
        <v>45.75</v>
      </c>
      <c r="C378" s="1">
        <v>38.213361885686197</v>
      </c>
      <c r="D378" s="1">
        <v>38.346774120571197</v>
      </c>
      <c r="E378" s="1">
        <v>38.459972672548602</v>
      </c>
      <c r="F378" s="1">
        <v>38.486894351725098</v>
      </c>
      <c r="G378" s="1">
        <v>38.567496696688302</v>
      </c>
      <c r="H378" s="1">
        <v>38.649475633157302</v>
      </c>
      <c r="I378" s="1">
        <v>38.732067468102997</v>
      </c>
      <c r="J378" s="1">
        <v>38.814695422309001</v>
      </c>
      <c r="K378" s="1">
        <v>38.978416549317302</v>
      </c>
      <c r="L378" s="1">
        <v>39.315267860425898</v>
      </c>
      <c r="M378" s="1">
        <v>38.129110153569698</v>
      </c>
      <c r="N378" s="1">
        <v>30.670875771164098</v>
      </c>
    </row>
    <row r="379" spans="1:14" x14ac:dyDescent="0.2">
      <c r="A379" t="s">
        <v>460</v>
      </c>
      <c r="B379" s="1">
        <v>72.23</v>
      </c>
      <c r="C379" s="1">
        <v>69.389628370784806</v>
      </c>
      <c r="D379" s="1">
        <v>70.156164139569896</v>
      </c>
      <c r="E379" s="1">
        <v>70.662633883701403</v>
      </c>
      <c r="F379" s="1">
        <v>70.7263970082181</v>
      </c>
      <c r="G379" s="1">
        <v>71.023842748006899</v>
      </c>
      <c r="H379" s="1">
        <v>71.305786734629194</v>
      </c>
      <c r="I379" s="1">
        <v>71.573528731652999</v>
      </c>
      <c r="J379" s="1">
        <v>71.828216992914506</v>
      </c>
      <c r="K379" s="1">
        <v>72.302393964049799</v>
      </c>
      <c r="L379" s="1">
        <v>73.132286858325898</v>
      </c>
      <c r="M379" s="1">
        <v>68.555722703381605</v>
      </c>
      <c r="N379" s="1">
        <v>67.768766896594599</v>
      </c>
    </row>
    <row r="380" spans="1:14" x14ac:dyDescent="0.2">
      <c r="A380" t="s">
        <v>461</v>
      </c>
      <c r="B380" s="1">
        <v>138.9</v>
      </c>
      <c r="C380" s="1">
        <v>138.37920187869801</v>
      </c>
      <c r="D380" s="1">
        <v>139.37798358793901</v>
      </c>
      <c r="E380" s="1">
        <v>140.020361708179</v>
      </c>
      <c r="F380" s="1">
        <v>140.106564928795</v>
      </c>
      <c r="G380" s="1">
        <v>140.46171909417501</v>
      </c>
      <c r="H380" s="1">
        <v>140.79059842794899</v>
      </c>
      <c r="I380" s="1">
        <v>141.09623130949799</v>
      </c>
      <c r="J380" s="1">
        <v>141.381168746258</v>
      </c>
      <c r="K380" s="1">
        <v>141.89733588406699</v>
      </c>
      <c r="L380" s="1">
        <v>142.75889271476501</v>
      </c>
      <c r="M380" s="1">
        <v>137.19349744546099</v>
      </c>
      <c r="N380" s="1">
        <v>139.28873865983601</v>
      </c>
    </row>
    <row r="381" spans="1:14" x14ac:dyDescent="0.2">
      <c r="A381" t="s">
        <v>462</v>
      </c>
      <c r="B381" s="1">
        <v>76.45</v>
      </c>
      <c r="C381" s="1">
        <v>78.695937028611098</v>
      </c>
      <c r="D381" s="1">
        <v>79.006612896761595</v>
      </c>
      <c r="E381" s="1">
        <v>79.234815977910799</v>
      </c>
      <c r="F381" s="1">
        <v>79.279040133003406</v>
      </c>
      <c r="G381" s="1">
        <v>79.418998978121806</v>
      </c>
      <c r="H381" s="1">
        <v>79.556199789904596</v>
      </c>
      <c r="I381" s="1">
        <v>79.6904371494646</v>
      </c>
      <c r="J381" s="1">
        <v>79.821586019062096</v>
      </c>
      <c r="K381" s="1">
        <v>80.0417355198243</v>
      </c>
      <c r="L381" s="1">
        <v>80.509797913933099</v>
      </c>
      <c r="M381" s="1">
        <v>78.410214901820396</v>
      </c>
      <c r="N381" s="1">
        <v>76.853549826163004</v>
      </c>
    </row>
    <row r="382" spans="1:14" x14ac:dyDescent="0.2">
      <c r="A382" t="s">
        <v>463</v>
      </c>
      <c r="B382" s="1">
        <v>-78.38</v>
      </c>
      <c r="C382" s="1">
        <v>-84.906058744180797</v>
      </c>
      <c r="D382" s="1">
        <v>-85.862966513409006</v>
      </c>
      <c r="E382" s="1">
        <v>-86.499721030939796</v>
      </c>
      <c r="F382" s="1">
        <v>-86.617149610077306</v>
      </c>
      <c r="G382" s="1">
        <v>-86.939768407899805</v>
      </c>
      <c r="H382" s="1">
        <v>-87.232131798854994</v>
      </c>
      <c r="I382" s="1">
        <v>-87.498285064103101</v>
      </c>
      <c r="J382" s="1">
        <v>-87.756181033986906</v>
      </c>
      <c r="K382" s="1">
        <v>-88.185926356641005</v>
      </c>
      <c r="L382" s="1">
        <v>-88.868231658779493</v>
      </c>
      <c r="M382" s="1">
        <v>-83.665426920044993</v>
      </c>
      <c r="N382" s="1">
        <v>-92.026195075794803</v>
      </c>
    </row>
    <row r="383" spans="1:14" x14ac:dyDescent="0.2">
      <c r="A383" t="s">
        <v>464</v>
      </c>
      <c r="B383" s="1">
        <v>28.61</v>
      </c>
      <c r="C383" s="1">
        <v>24.051625954728401</v>
      </c>
      <c r="D383" s="1">
        <v>23.891350412344501</v>
      </c>
      <c r="E383" s="1">
        <v>23.8024510506254</v>
      </c>
      <c r="F383" s="1">
        <v>23.785823995685099</v>
      </c>
      <c r="G383" s="1">
        <v>23.756292610000799</v>
      </c>
      <c r="H383" s="1">
        <v>23.7367815031912</v>
      </c>
      <c r="I383" s="1">
        <v>23.725573960469202</v>
      </c>
      <c r="J383" s="1">
        <v>23.706674258160799</v>
      </c>
      <c r="K383" s="1">
        <v>23.680817743872101</v>
      </c>
      <c r="L383" s="1">
        <v>23.7394815688452</v>
      </c>
      <c r="M383" s="1">
        <v>24.3402309238794</v>
      </c>
      <c r="N383" s="1">
        <v>18.874839352541098</v>
      </c>
    </row>
    <row r="384" spans="1:14" x14ac:dyDescent="0.2">
      <c r="A384" t="s">
        <v>465</v>
      </c>
      <c r="B384" s="1">
        <v>-52.05</v>
      </c>
      <c r="C384" s="1">
        <v>-60.849946037858302</v>
      </c>
      <c r="D384" s="1">
        <v>-58.099285803662497</v>
      </c>
      <c r="E384" s="1">
        <v>-56.1532945436091</v>
      </c>
      <c r="F384" s="1">
        <v>-55.777625365196002</v>
      </c>
      <c r="G384" s="1">
        <v>-54.7216645517857</v>
      </c>
      <c r="H384" s="1">
        <v>-53.732560129092299</v>
      </c>
      <c r="I384" s="1">
        <v>-52.803362255064997</v>
      </c>
      <c r="J384" s="1">
        <v>-51.928116083403097</v>
      </c>
      <c r="K384" s="1">
        <v>-50.319592227592302</v>
      </c>
      <c r="L384" s="1">
        <v>-47.541044035108598</v>
      </c>
      <c r="M384" s="1">
        <v>-64.101083957702301</v>
      </c>
      <c r="N384" s="1">
        <v>-55.765133694613802</v>
      </c>
    </row>
    <row r="385" spans="1:14" x14ac:dyDescent="0.2">
      <c r="A385" t="s">
        <v>466</v>
      </c>
      <c r="B385" s="1">
        <v>57.17</v>
      </c>
      <c r="C385" s="1">
        <v>64.174650630514904</v>
      </c>
      <c r="D385" s="1">
        <v>65.065639054055495</v>
      </c>
      <c r="E385" s="1">
        <v>65.702218403815905</v>
      </c>
      <c r="F385" s="1">
        <v>65.829060567290298</v>
      </c>
      <c r="G385" s="1">
        <v>66.189509334116593</v>
      </c>
      <c r="H385" s="1">
        <v>66.532386981837206</v>
      </c>
      <c r="I385" s="1">
        <v>66.859141856118796</v>
      </c>
      <c r="J385" s="1">
        <v>67.171057391222504</v>
      </c>
      <c r="K385" s="1">
        <v>67.747654157211002</v>
      </c>
      <c r="L385" s="1">
        <v>68.782226094165196</v>
      </c>
      <c r="M385" s="1">
        <v>63.184589747924299</v>
      </c>
      <c r="N385" s="1">
        <v>64.743286854937395</v>
      </c>
    </row>
    <row r="386" spans="1:14" x14ac:dyDescent="0.2">
      <c r="A386" t="s">
        <v>467</v>
      </c>
      <c r="B386" s="1">
        <v>-84.71</v>
      </c>
      <c r="C386" s="1">
        <v>-92.315597242105099</v>
      </c>
      <c r="D386" s="1">
        <v>-90.448773864296498</v>
      </c>
      <c r="E386" s="1">
        <v>-89.116886646779307</v>
      </c>
      <c r="F386" s="1">
        <v>-88.899778183929101</v>
      </c>
      <c r="G386" s="1">
        <v>-88.171333713497404</v>
      </c>
      <c r="H386" s="1">
        <v>-87.485582147367793</v>
      </c>
      <c r="I386" s="1">
        <v>-86.838236551000705</v>
      </c>
      <c r="J386" s="1">
        <v>-86.225619475376902</v>
      </c>
      <c r="K386" s="1">
        <v>-85.092256500709894</v>
      </c>
      <c r="L386" s="1">
        <v>-83.126430922787904</v>
      </c>
      <c r="M386" s="1">
        <v>-94.490816595556396</v>
      </c>
      <c r="N386" s="1">
        <v>-89.134063807926495</v>
      </c>
    </row>
    <row r="387" spans="1:14" x14ac:dyDescent="0.2">
      <c r="A387" t="s">
        <v>468</v>
      </c>
      <c r="B387" s="1">
        <v>-49.07</v>
      </c>
      <c r="C387" s="1">
        <v>-59.278237955272502</v>
      </c>
      <c r="D387" s="1">
        <v>-57.334692611423101</v>
      </c>
      <c r="E387" s="1">
        <v>-55.946314846360799</v>
      </c>
      <c r="F387" s="1">
        <v>-55.677560029752101</v>
      </c>
      <c r="G387" s="1">
        <v>-54.920374534538297</v>
      </c>
      <c r="H387" s="1">
        <v>-54.208700046539199</v>
      </c>
      <c r="I387" s="1">
        <v>-53.537899196030899</v>
      </c>
      <c r="J387" s="1">
        <v>-52.903997949948597</v>
      </c>
      <c r="K387" s="1">
        <v>-51.733624271530701</v>
      </c>
      <c r="L387" s="1">
        <v>-49.6887058813343</v>
      </c>
      <c r="M387" s="1">
        <v>-61.567226621069203</v>
      </c>
      <c r="N387" s="1">
        <v>-57.417570565523803</v>
      </c>
    </row>
    <row r="388" spans="1:14" x14ac:dyDescent="0.2">
      <c r="A388" t="s">
        <v>469</v>
      </c>
      <c r="B388" s="1">
        <v>-52.5</v>
      </c>
      <c r="C388" s="1">
        <v>-62.0229909371837</v>
      </c>
      <c r="D388" s="1">
        <v>-60.159188967437203</v>
      </c>
      <c r="E388" s="1">
        <v>-58.845646175490003</v>
      </c>
      <c r="F388" s="1">
        <v>-58.634329429116399</v>
      </c>
      <c r="G388" s="1">
        <v>-57.925384066517303</v>
      </c>
      <c r="H388" s="1">
        <v>-57.262192827954102</v>
      </c>
      <c r="I388" s="1">
        <v>-56.639812494216301</v>
      </c>
      <c r="J388" s="1">
        <v>-56.054037372356603</v>
      </c>
      <c r="K388" s="1">
        <v>-54.966022415547698</v>
      </c>
      <c r="L388" s="1">
        <v>-53.123215105782101</v>
      </c>
      <c r="M388" s="1">
        <v>-64.238956161844001</v>
      </c>
      <c r="N388" s="1">
        <v>-58.143480036781</v>
      </c>
    </row>
    <row r="389" spans="1:14" x14ac:dyDescent="0.2">
      <c r="A389" t="s">
        <v>470</v>
      </c>
      <c r="B389" s="1">
        <v>2.66</v>
      </c>
      <c r="C389" s="1">
        <v>0.58153488591782099</v>
      </c>
      <c r="D389" s="1">
        <v>3.2709646213038401</v>
      </c>
      <c r="E389" s="1">
        <v>5.1230991513118198</v>
      </c>
      <c r="F389" s="1">
        <v>5.4418149539093603</v>
      </c>
      <c r="G389" s="1">
        <v>6.4511141393823204</v>
      </c>
      <c r="H389" s="1">
        <v>7.3934089753515897</v>
      </c>
      <c r="I389" s="1">
        <v>8.2758219448977002</v>
      </c>
      <c r="J389" s="1">
        <v>9.1044426060812391</v>
      </c>
      <c r="K389" s="1">
        <v>10.6205954141831</v>
      </c>
      <c r="L389" s="1">
        <v>13.197411258332499</v>
      </c>
      <c r="M389" s="1">
        <v>-2.5893326749674901</v>
      </c>
      <c r="N389" s="1">
        <v>6.0525810216781197</v>
      </c>
    </row>
    <row r="390" spans="1:14" x14ac:dyDescent="0.2">
      <c r="A390" t="s">
        <v>471</v>
      </c>
      <c r="B390" s="1">
        <v>-38.799999999999997</v>
      </c>
      <c r="C390" s="1">
        <v>-43.046415832009401</v>
      </c>
      <c r="D390" s="1">
        <v>-42.113414790590397</v>
      </c>
      <c r="E390" s="1">
        <v>-41.432140667221802</v>
      </c>
      <c r="F390" s="1">
        <v>-41.303940380023199</v>
      </c>
      <c r="G390" s="1">
        <v>-40.929351740086297</v>
      </c>
      <c r="H390" s="1">
        <v>-40.574229412325302</v>
      </c>
      <c r="I390" s="1">
        <v>-40.236853800619201</v>
      </c>
      <c r="J390" s="1">
        <v>-39.915720751354101</v>
      </c>
      <c r="K390" s="1">
        <v>-39.349709819262998</v>
      </c>
      <c r="L390" s="1">
        <v>-38.298137707431202</v>
      </c>
      <c r="M390" s="1">
        <v>-44.1014735568669</v>
      </c>
      <c r="N390" s="1">
        <v>-42.246904039270703</v>
      </c>
    </row>
    <row r="391" spans="1:14" x14ac:dyDescent="0.2">
      <c r="A391" t="s">
        <v>472</v>
      </c>
      <c r="B391" s="1">
        <v>-118.22</v>
      </c>
      <c r="C391" s="1">
        <v>-120.144200480918</v>
      </c>
      <c r="D391" s="1">
        <v>-118.84621005900701</v>
      </c>
      <c r="E391" s="1">
        <v>-117.866638972342</v>
      </c>
      <c r="F391" s="1">
        <v>-117.674241874446</v>
      </c>
      <c r="G391" s="1">
        <v>-117.125172992033</v>
      </c>
      <c r="H391" s="1">
        <v>-116.599867383541</v>
      </c>
      <c r="I391" s="1">
        <v>-116.096742450951</v>
      </c>
      <c r="J391" s="1">
        <v>-115.614335895576</v>
      </c>
      <c r="K391" s="1">
        <v>-114.70640839714601</v>
      </c>
      <c r="L391" s="1">
        <v>-113.086827265984</v>
      </c>
      <c r="M391" s="1">
        <v>-121.571141504586</v>
      </c>
      <c r="N391" s="1">
        <v>-118.968992188066</v>
      </c>
    </row>
    <row r="392" spans="1:14" x14ac:dyDescent="0.2">
      <c r="A392" t="s">
        <v>473</v>
      </c>
      <c r="B392" s="1">
        <v>-111.23</v>
      </c>
      <c r="C392" s="1">
        <v>-116.281474588827</v>
      </c>
      <c r="D392" s="1">
        <v>-114.720088949057</v>
      </c>
      <c r="E392" s="1">
        <v>-113.55972368486999</v>
      </c>
      <c r="F392" s="1">
        <v>-113.333307135407</v>
      </c>
      <c r="G392" s="1">
        <v>-112.689643528644</v>
      </c>
      <c r="H392" s="1">
        <v>-112.077054323768</v>
      </c>
      <c r="I392" s="1">
        <v>-111.49303537857099</v>
      </c>
      <c r="J392" s="1">
        <v>-110.935361627985</v>
      </c>
      <c r="K392" s="1">
        <v>-109.89131525960499</v>
      </c>
      <c r="L392" s="1">
        <v>-108.044483497711</v>
      </c>
      <c r="M392" s="1">
        <v>-118.037434933447</v>
      </c>
      <c r="N392" s="1">
        <v>-114.314603567627</v>
      </c>
    </row>
    <row r="393" spans="1:14" x14ac:dyDescent="0.2">
      <c r="A393" t="s">
        <v>474</v>
      </c>
      <c r="B393" s="1">
        <v>-108.79</v>
      </c>
      <c r="C393" s="1">
        <v>-114.132032360975</v>
      </c>
      <c r="D393" s="1">
        <v>-112.544283988903</v>
      </c>
      <c r="E393" s="1">
        <v>-111.37264175526801</v>
      </c>
      <c r="F393" s="1">
        <v>-111.14426172032699</v>
      </c>
      <c r="G393" s="1">
        <v>-110.49591010647799</v>
      </c>
      <c r="H393" s="1">
        <v>-109.880041657742</v>
      </c>
      <c r="I393" s="1">
        <v>-109.29392273155101</v>
      </c>
      <c r="J393" s="1">
        <v>-108.73513701785301</v>
      </c>
      <c r="K393" s="1">
        <v>-107.691223387498</v>
      </c>
      <c r="L393" s="1">
        <v>-105.851034875274</v>
      </c>
      <c r="M393" s="1">
        <v>-115.927894881832</v>
      </c>
      <c r="N393" s="1">
        <v>-111.944133799799</v>
      </c>
    </row>
    <row r="394" spans="1:14" x14ac:dyDescent="0.2">
      <c r="A394" t="s">
        <v>475</v>
      </c>
      <c r="B394" s="1">
        <v>-116.05</v>
      </c>
      <c r="C394" s="1">
        <v>-121.50954654787201</v>
      </c>
      <c r="D394" s="1">
        <v>-119.86567472340499</v>
      </c>
      <c r="E394" s="1">
        <v>-118.65050598435</v>
      </c>
      <c r="F394" s="1">
        <v>-118.413361439845</v>
      </c>
      <c r="G394" s="1">
        <v>-117.739719547524</v>
      </c>
      <c r="H394" s="1">
        <v>-117.099282133484</v>
      </c>
      <c r="I394" s="1">
        <v>-116.489301127639</v>
      </c>
      <c r="J394" s="1">
        <v>-115.90734496812701</v>
      </c>
      <c r="K394" s="1">
        <v>-114.819091987357</v>
      </c>
      <c r="L394" s="1">
        <v>-112.89769532862501</v>
      </c>
      <c r="M394" s="1">
        <v>-123.36359679373901</v>
      </c>
      <c r="N394" s="1">
        <v>-119.431785956109</v>
      </c>
    </row>
    <row r="395" spans="1:14" x14ac:dyDescent="0.2">
      <c r="A395" t="s">
        <v>476</v>
      </c>
      <c r="B395" s="1">
        <v>-121.52</v>
      </c>
      <c r="C395" s="1">
        <v>-128.43360044401899</v>
      </c>
      <c r="D395" s="1">
        <v>-126.81536945347</v>
      </c>
      <c r="E395" s="1">
        <v>-125.620567769481</v>
      </c>
      <c r="F395" s="1">
        <v>-125.388008365199</v>
      </c>
      <c r="G395" s="1">
        <v>-124.727938983595</v>
      </c>
      <c r="H395" s="1">
        <v>-124.101108036874</v>
      </c>
      <c r="I395" s="1">
        <v>-123.504671223451</v>
      </c>
      <c r="J395" s="1">
        <v>-122.936123947863</v>
      </c>
      <c r="K395" s="1">
        <v>-121.874088655259</v>
      </c>
      <c r="L395" s="1">
        <v>-120.001974494687</v>
      </c>
      <c r="M395" s="1">
        <v>-130.26873696603599</v>
      </c>
      <c r="N395" s="1">
        <v>-126.722284482391</v>
      </c>
    </row>
    <row r="396" spans="1:14" x14ac:dyDescent="0.2">
      <c r="A396" t="s">
        <v>477</v>
      </c>
      <c r="B396" s="1">
        <v>-132.41999999999999</v>
      </c>
      <c r="C396" s="1">
        <v>-133.75203465660601</v>
      </c>
      <c r="D396" s="1">
        <v>-132.61018888542</v>
      </c>
      <c r="E396" s="1">
        <v>-131.75438938574001</v>
      </c>
      <c r="F396" s="1">
        <v>-131.584824657609</v>
      </c>
      <c r="G396" s="1">
        <v>-131.100309595911</v>
      </c>
      <c r="H396" s="1">
        <v>-130.635977399746</v>
      </c>
      <c r="I396" s="1">
        <v>-130.19059225801101</v>
      </c>
      <c r="J396" s="1">
        <v>-129.76299663830301</v>
      </c>
      <c r="K396" s="1">
        <v>-128.95694903034499</v>
      </c>
      <c r="L396" s="1">
        <v>-127.51586768548199</v>
      </c>
      <c r="M396" s="1">
        <v>-134.99317074330199</v>
      </c>
      <c r="N396" s="1">
        <v>-132.417743876457</v>
      </c>
    </row>
    <row r="397" spans="1:14" x14ac:dyDescent="0.2">
      <c r="A397" t="s">
        <v>478</v>
      </c>
      <c r="B397" s="1">
        <v>-44.95</v>
      </c>
      <c r="C397" s="1">
        <v>-48.4059817406958</v>
      </c>
      <c r="D397" s="1">
        <v>-48.245363239389597</v>
      </c>
      <c r="E397" s="1">
        <v>-48.105851360348503</v>
      </c>
      <c r="F397" s="1">
        <v>-48.073730360785802</v>
      </c>
      <c r="G397" s="1">
        <v>-47.9770834894438</v>
      </c>
      <c r="H397" s="1">
        <v>-47.878106193813998</v>
      </c>
      <c r="I397" s="1">
        <v>-47.777739974206902</v>
      </c>
      <c r="J397" s="1">
        <v>-47.676709291114499</v>
      </c>
      <c r="K397" s="1">
        <v>-47.474775284326398</v>
      </c>
      <c r="L397" s="1">
        <v>-47.080535652969999</v>
      </c>
      <c r="M397" s="1">
        <v>-48.5002721391403</v>
      </c>
      <c r="N397" s="1">
        <v>-52.623242333864198</v>
      </c>
    </row>
    <row r="398" spans="1:14" x14ac:dyDescent="0.2">
      <c r="A398" t="s">
        <v>479</v>
      </c>
      <c r="B398" s="1">
        <v>-142.12</v>
      </c>
      <c r="C398" s="1">
        <v>-148.65473974799099</v>
      </c>
      <c r="D398" s="1">
        <v>-147.122344280551</v>
      </c>
      <c r="E398" s="1">
        <v>-145.98073181044899</v>
      </c>
      <c r="F398" s="1">
        <v>-145.75932251473799</v>
      </c>
      <c r="G398" s="1">
        <v>-145.13046985157899</v>
      </c>
      <c r="H398" s="1">
        <v>-144.53262327788701</v>
      </c>
      <c r="I398" s="1">
        <v>-143.96309503995201</v>
      </c>
      <c r="J398" s="1">
        <v>-143.419530657997</v>
      </c>
      <c r="K398" s="1">
        <v>-142.402242975245</v>
      </c>
      <c r="L398" s="1">
        <v>-140.602158259189</v>
      </c>
      <c r="M398" s="1">
        <v>-150.39860641927001</v>
      </c>
      <c r="N398" s="1">
        <v>-147.906079865381</v>
      </c>
    </row>
    <row r="399" spans="1:14" x14ac:dyDescent="0.2">
      <c r="A399" t="s">
        <v>480</v>
      </c>
      <c r="B399" s="1">
        <v>-39.99</v>
      </c>
      <c r="C399" s="1">
        <v>-39.227205333772297</v>
      </c>
      <c r="D399" s="1">
        <v>-35.626556440817701</v>
      </c>
      <c r="E399" s="1">
        <v>-33.104990367751803</v>
      </c>
      <c r="F399" s="1">
        <v>-32.623778749401602</v>
      </c>
      <c r="G399" s="1">
        <v>-31.276996469956401</v>
      </c>
      <c r="H399" s="1">
        <v>-30.023252346923201</v>
      </c>
      <c r="I399" s="1">
        <v>-28.852229440887399</v>
      </c>
      <c r="J399" s="1">
        <v>-27.755160421375699</v>
      </c>
      <c r="K399" s="1">
        <v>-25.753898026677</v>
      </c>
      <c r="L399" s="1">
        <v>-22.368899615712401</v>
      </c>
      <c r="M399" s="1">
        <v>-43.561099822800699</v>
      </c>
      <c r="N399" s="1">
        <v>-29.169826607323799</v>
      </c>
    </row>
    <row r="400" spans="1:14" x14ac:dyDescent="0.2">
      <c r="A400" t="s">
        <v>481</v>
      </c>
      <c r="B400" s="1">
        <v>-178.48</v>
      </c>
      <c r="C400" s="1">
        <v>-183.263495977969</v>
      </c>
      <c r="D400" s="1">
        <v>-180.23963360231099</v>
      </c>
      <c r="E400" s="1">
        <v>-178.02084286988699</v>
      </c>
      <c r="F400" s="1">
        <v>-177.59106119353299</v>
      </c>
      <c r="G400" s="1">
        <v>-176.37415406212801</v>
      </c>
      <c r="H400" s="1">
        <v>-175.22249519923099</v>
      </c>
      <c r="I400" s="1">
        <v>-174.13021901796799</v>
      </c>
      <c r="J400" s="1">
        <v>-173.09219136518999</v>
      </c>
      <c r="K400" s="1">
        <v>-171.161343209053</v>
      </c>
      <c r="L400" s="1">
        <v>-167.78303003945999</v>
      </c>
      <c r="M400" s="1">
        <v>-186.73006819204701</v>
      </c>
      <c r="N400" s="1">
        <v>-175.94415386849599</v>
      </c>
    </row>
    <row r="401" spans="1:14" x14ac:dyDescent="0.2">
      <c r="A401" t="s">
        <v>482</v>
      </c>
      <c r="B401" s="1">
        <v>-50.34</v>
      </c>
      <c r="C401" s="1">
        <v>-51.8429242384953</v>
      </c>
      <c r="D401" s="1">
        <v>-49.751255926567403</v>
      </c>
      <c r="E401" s="1">
        <v>-48.2690227769953</v>
      </c>
      <c r="F401" s="1">
        <v>-47.987457027247999</v>
      </c>
      <c r="G401" s="1">
        <v>-47.198934737107599</v>
      </c>
      <c r="H401" s="1">
        <v>-46.4642227351844</v>
      </c>
      <c r="I401" s="1">
        <v>-45.777393940146098</v>
      </c>
      <c r="J401" s="1">
        <v>-45.133404817949497</v>
      </c>
      <c r="K401" s="1">
        <v>-43.957232292076398</v>
      </c>
      <c r="L401" s="1">
        <v>-41.963162907167998</v>
      </c>
      <c r="M401" s="1">
        <v>-54.362479261298098</v>
      </c>
      <c r="N401" s="1">
        <v>-42.926592360940397</v>
      </c>
    </row>
    <row r="402" spans="1:14" x14ac:dyDescent="0.2">
      <c r="A402" t="s">
        <v>483</v>
      </c>
      <c r="B402" s="1">
        <v>38.65</v>
      </c>
      <c r="C402" s="1">
        <v>51.264212294506798</v>
      </c>
      <c r="D402" s="1">
        <v>52.324292018488102</v>
      </c>
      <c r="E402" s="1">
        <v>53.079220531718803</v>
      </c>
      <c r="F402" s="1">
        <v>53.226755070258498</v>
      </c>
      <c r="G402" s="1">
        <v>53.643495170430398</v>
      </c>
      <c r="H402" s="1">
        <v>54.036543154836401</v>
      </c>
      <c r="I402" s="1">
        <v>54.408116217098097</v>
      </c>
      <c r="J402" s="1">
        <v>54.774745996568001</v>
      </c>
      <c r="K402" s="1">
        <v>55.420535723144098</v>
      </c>
      <c r="L402" s="1">
        <v>56.555721921435897</v>
      </c>
      <c r="M402" s="1">
        <v>50.046956754389697</v>
      </c>
      <c r="N402" s="1">
        <v>55.246712123981098</v>
      </c>
    </row>
    <row r="403" spans="1:14" x14ac:dyDescent="0.2">
      <c r="A403" t="s">
        <v>484</v>
      </c>
      <c r="B403" s="1">
        <v>-127.01</v>
      </c>
      <c r="C403" s="1">
        <v>-130.99770236297101</v>
      </c>
      <c r="D403" s="1">
        <v>-129.445081258626</v>
      </c>
      <c r="E403" s="1">
        <v>-128.31687151821501</v>
      </c>
      <c r="F403" s="1">
        <v>-128.10152161662501</v>
      </c>
      <c r="G403" s="1">
        <v>-127.495228104303</v>
      </c>
      <c r="H403" s="1">
        <v>-126.926056235329</v>
      </c>
      <c r="I403" s="1">
        <v>-126.390268037384</v>
      </c>
      <c r="J403" s="1">
        <v>-125.88463625518</v>
      </c>
      <c r="K403" s="1">
        <v>-124.952988154309</v>
      </c>
      <c r="L403" s="1">
        <v>-123.34545039827501</v>
      </c>
      <c r="M403" s="1">
        <v>-132.828416502642</v>
      </c>
      <c r="N403" s="1">
        <v>-126.262240049018</v>
      </c>
    </row>
    <row r="404" spans="1:14" x14ac:dyDescent="0.2">
      <c r="A404" t="s">
        <v>485</v>
      </c>
      <c r="B404" s="1">
        <v>-46.93</v>
      </c>
      <c r="C404" s="1">
        <v>-51.045045378264</v>
      </c>
      <c r="D404" s="1">
        <v>-48.926001355201002</v>
      </c>
      <c r="E404" s="1">
        <v>-47.405858617045098</v>
      </c>
      <c r="F404" s="1">
        <v>-47.1147835674793</v>
      </c>
      <c r="G404" s="1">
        <v>-46.281646161156303</v>
      </c>
      <c r="H404" s="1">
        <v>-45.495964986540301</v>
      </c>
      <c r="I404" s="1">
        <v>-44.753110707670501</v>
      </c>
      <c r="J404" s="1">
        <v>-44.049096652731599</v>
      </c>
      <c r="K404" s="1">
        <v>-42.776842698714503</v>
      </c>
      <c r="L404" s="1">
        <v>-40.506436354946501</v>
      </c>
      <c r="M404" s="1">
        <v>-53.4972586570738</v>
      </c>
      <c r="N404" s="1">
        <v>-47.463023287310698</v>
      </c>
    </row>
    <row r="405" spans="1:14" x14ac:dyDescent="0.2">
      <c r="A405" t="s">
        <v>486</v>
      </c>
      <c r="B405" s="1">
        <v>-44.15</v>
      </c>
      <c r="C405" s="1">
        <v>-57.0796120947399</v>
      </c>
      <c r="D405" s="1">
        <v>-56.202475775659302</v>
      </c>
      <c r="E405" s="1">
        <v>-55.540626474228297</v>
      </c>
      <c r="F405" s="1">
        <v>-55.406291935263098</v>
      </c>
      <c r="G405" s="1">
        <v>-55.021610092625103</v>
      </c>
      <c r="H405" s="1">
        <v>-54.652194797480597</v>
      </c>
      <c r="I405" s="1">
        <v>-54.297552983818598</v>
      </c>
      <c r="J405" s="1">
        <v>-53.957090413703597</v>
      </c>
      <c r="K405" s="1">
        <v>-53.3161193247794</v>
      </c>
      <c r="L405" s="1">
        <v>-52.131392808741403</v>
      </c>
      <c r="M405" s="1">
        <v>-57.997362569032397</v>
      </c>
      <c r="N405" s="1">
        <v>-61.023076691337401</v>
      </c>
    </row>
    <row r="406" spans="1:14" x14ac:dyDescent="0.2">
      <c r="A406" t="s">
        <v>487</v>
      </c>
      <c r="B406" s="1">
        <v>-16.29</v>
      </c>
      <c r="C406" s="1">
        <v>-25.2435313954858</v>
      </c>
      <c r="D406" s="1">
        <v>-24.2959133771027</v>
      </c>
      <c r="E406" s="1">
        <v>-23.6300767521873</v>
      </c>
      <c r="F406" s="1">
        <v>-23.5362549547398</v>
      </c>
      <c r="G406" s="1">
        <v>-23.152523989677501</v>
      </c>
      <c r="H406" s="1">
        <v>-22.787562202065502</v>
      </c>
      <c r="I406" s="1">
        <v>-22.440094327664099</v>
      </c>
      <c r="J406" s="1">
        <v>-22.108919139010901</v>
      </c>
      <c r="K406" s="1">
        <v>-21.491051844749801</v>
      </c>
      <c r="L406" s="1">
        <v>-20.407063637649198</v>
      </c>
      <c r="M406" s="1">
        <v>-26.258283486338399</v>
      </c>
      <c r="N406" s="1">
        <v>-24.607558251373199</v>
      </c>
    </row>
    <row r="407" spans="1:14" x14ac:dyDescent="0.2">
      <c r="A407" t="s">
        <v>488</v>
      </c>
      <c r="B407" s="1">
        <v>-34.5</v>
      </c>
      <c r="C407" s="1">
        <v>-38.056118159165699</v>
      </c>
      <c r="D407" s="1">
        <v>-35.411549387786899</v>
      </c>
      <c r="E407" s="1">
        <v>-33.595978778170903</v>
      </c>
      <c r="F407" s="1">
        <v>-33.288317035186203</v>
      </c>
      <c r="G407" s="1">
        <v>-32.3131758553004</v>
      </c>
      <c r="H407" s="1">
        <v>-31.406748441685199</v>
      </c>
      <c r="I407" s="1">
        <v>-30.561177501607801</v>
      </c>
      <c r="J407" s="1">
        <v>-29.769833052186598</v>
      </c>
      <c r="K407" s="1">
        <v>-28.3280688008652</v>
      </c>
      <c r="L407" s="1">
        <v>-25.893679134516301</v>
      </c>
      <c r="M407" s="1">
        <v>-41.245841647738999</v>
      </c>
      <c r="N407" s="1">
        <v>-29.743911320154201</v>
      </c>
    </row>
    <row r="408" spans="1:14" x14ac:dyDescent="0.2">
      <c r="A408" t="s">
        <v>489</v>
      </c>
      <c r="B408" s="1">
        <v>13.33</v>
      </c>
      <c r="C408" s="1">
        <v>5.3293452523224696</v>
      </c>
      <c r="D408" s="1">
        <v>6.8184666989051896</v>
      </c>
      <c r="E408" s="1">
        <v>7.8254069787834597</v>
      </c>
      <c r="F408" s="1">
        <v>7.9833316240637</v>
      </c>
      <c r="G408" s="1">
        <v>8.5419766399513808</v>
      </c>
      <c r="H408" s="1">
        <v>9.0638615008695496</v>
      </c>
      <c r="I408" s="1">
        <v>9.5527837170354903</v>
      </c>
      <c r="J408" s="1">
        <v>10.012005873662901</v>
      </c>
      <c r="K408" s="1">
        <v>10.8522920223598</v>
      </c>
      <c r="L408" s="1">
        <v>12.3016342012259</v>
      </c>
      <c r="M408" s="1">
        <v>3.5906332800801701</v>
      </c>
      <c r="N408" s="1">
        <v>8.4852302325543505</v>
      </c>
    </row>
    <row r="409" spans="1:14" x14ac:dyDescent="0.2">
      <c r="A409" t="s">
        <v>490</v>
      </c>
      <c r="B409" s="1">
        <v>5.64</v>
      </c>
      <c r="C409" s="1">
        <v>4.9138267994236404</v>
      </c>
      <c r="D409" s="1">
        <v>5.5661092950642299</v>
      </c>
      <c r="E409" s="1">
        <v>6.0199037324799303</v>
      </c>
      <c r="F409" s="1">
        <v>6.0715008149217997</v>
      </c>
      <c r="G409" s="1">
        <v>6.3364336132457701</v>
      </c>
      <c r="H409" s="1">
        <v>6.5902786089642102</v>
      </c>
      <c r="I409" s="1">
        <v>6.8338182103293299</v>
      </c>
      <c r="J409" s="1">
        <v>7.0677573556706399</v>
      </c>
      <c r="K409" s="1">
        <v>7.5093168168684601</v>
      </c>
      <c r="L409" s="1">
        <v>8.2792753955479892</v>
      </c>
      <c r="M409" s="1">
        <v>4.2240463788008302</v>
      </c>
      <c r="N409" s="1">
        <v>4.1369544457688798</v>
      </c>
    </row>
    <row r="410" spans="1:14" x14ac:dyDescent="0.2">
      <c r="A410" t="s">
        <v>491</v>
      </c>
      <c r="B410" s="1">
        <v>-22.21</v>
      </c>
      <c r="C410" s="1">
        <v>-26.922253899830402</v>
      </c>
      <c r="D410" s="1">
        <v>-26.3404531035637</v>
      </c>
      <c r="E410" s="1">
        <v>-25.8906459896324</v>
      </c>
      <c r="F410" s="1">
        <v>-25.798536165530098</v>
      </c>
      <c r="G410" s="1">
        <v>-25.532652489630401</v>
      </c>
      <c r="H410" s="1">
        <v>-25.274353986379499</v>
      </c>
      <c r="I410" s="1">
        <v>-25.023640445825102</v>
      </c>
      <c r="J410" s="1">
        <v>-24.780413919093402</v>
      </c>
      <c r="K410" s="1">
        <v>-24.315750663161101</v>
      </c>
      <c r="L410" s="1">
        <v>-23.4450537754729</v>
      </c>
      <c r="M410" s="1">
        <v>-27.515032703821799</v>
      </c>
      <c r="N410" s="1">
        <v>-32.278563994195203</v>
      </c>
    </row>
    <row r="411" spans="1:14" x14ac:dyDescent="0.2">
      <c r="A411" t="s">
        <v>492</v>
      </c>
      <c r="B411" s="1">
        <v>-5.7</v>
      </c>
      <c r="C411" s="1">
        <v>-0.688189389608442</v>
      </c>
      <c r="D411" s="1">
        <v>-0.36639056133860898</v>
      </c>
      <c r="E411" s="1">
        <v>-0.131095461780839</v>
      </c>
      <c r="F411" s="1">
        <v>-8.1532799981780202E-2</v>
      </c>
      <c r="G411" s="1">
        <v>6.1942664230201401E-2</v>
      </c>
      <c r="H411" s="1">
        <v>0.20197035654656201</v>
      </c>
      <c r="I411" s="1">
        <v>0.33855261711923901</v>
      </c>
      <c r="J411" s="1">
        <v>0.471728767392185</v>
      </c>
      <c r="K411" s="1">
        <v>0.72095882447394399</v>
      </c>
      <c r="L411" s="1">
        <v>1.1985525641477599</v>
      </c>
      <c r="M411" s="1">
        <v>-1.00766092582579</v>
      </c>
      <c r="N411" s="1">
        <v>-1.8969426195509</v>
      </c>
    </row>
    <row r="412" spans="1:14" x14ac:dyDescent="0.2">
      <c r="A412" t="s">
        <v>493</v>
      </c>
      <c r="B412" s="1">
        <v>-2.65</v>
      </c>
      <c r="C412" s="1">
        <v>4.7419918431569803</v>
      </c>
      <c r="D412" s="1">
        <v>4.6370929277027999</v>
      </c>
      <c r="E412" s="1">
        <v>4.5545824920277003</v>
      </c>
      <c r="F412" s="1">
        <v>4.5394569402756604</v>
      </c>
      <c r="G412" s="1">
        <v>4.4967898570815601</v>
      </c>
      <c r="H412" s="1">
        <v>4.4566149555152297</v>
      </c>
      <c r="I412" s="1">
        <v>4.4186813863130903</v>
      </c>
      <c r="J412" s="1">
        <v>4.3827784694549701</v>
      </c>
      <c r="K412" s="1">
        <v>4.3092078349419696</v>
      </c>
      <c r="L412" s="1">
        <v>4.1965172254163301</v>
      </c>
      <c r="M412" s="1">
        <v>4.8692988353703202</v>
      </c>
      <c r="N412" s="1">
        <v>5.8015256500622696</v>
      </c>
    </row>
    <row r="413" spans="1:14" x14ac:dyDescent="0.2">
      <c r="A413" t="s">
        <v>494</v>
      </c>
      <c r="B413" s="1">
        <v>75.739999999999995</v>
      </c>
      <c r="C413" s="1">
        <v>75.148217915418499</v>
      </c>
      <c r="D413" s="1">
        <v>74.770210010218506</v>
      </c>
      <c r="E413" s="1">
        <v>74.490480012929694</v>
      </c>
      <c r="F413" s="1">
        <v>74.434137079048398</v>
      </c>
      <c r="G413" s="1">
        <v>74.287343252476106</v>
      </c>
      <c r="H413" s="1">
        <v>74.150453125451094</v>
      </c>
      <c r="I413" s="1">
        <v>74.022304473530596</v>
      </c>
      <c r="J413" s="1">
        <v>73.901915028265293</v>
      </c>
      <c r="K413" s="1">
        <v>73.648530561346604</v>
      </c>
      <c r="L413" s="1">
        <v>73.270450294993296</v>
      </c>
      <c r="M413" s="1">
        <v>75.622246703314801</v>
      </c>
      <c r="N413" s="1">
        <v>72.2996108217</v>
      </c>
    </row>
    <row r="414" spans="1:14" x14ac:dyDescent="0.2">
      <c r="A414" t="s">
        <v>495</v>
      </c>
      <c r="B414" s="1">
        <v>76.05</v>
      </c>
      <c r="C414" s="1">
        <v>80.815872046528895</v>
      </c>
      <c r="D414" s="1">
        <v>82.959125426833396</v>
      </c>
      <c r="E414" s="1">
        <v>84.428060403790397</v>
      </c>
      <c r="F414" s="1">
        <v>84.707989091860298</v>
      </c>
      <c r="G414" s="1">
        <v>85.488366320866803</v>
      </c>
      <c r="H414" s="1">
        <v>86.210768181862804</v>
      </c>
      <c r="I414" s="1">
        <v>86.881957349206402</v>
      </c>
      <c r="J414" s="1">
        <v>87.507633001428204</v>
      </c>
      <c r="K414" s="1">
        <v>88.641115790083802</v>
      </c>
      <c r="L414" s="1">
        <v>90.534606121872997</v>
      </c>
      <c r="M414" s="1">
        <v>78.200467920598697</v>
      </c>
      <c r="N414" s="1">
        <v>86.663499845086704</v>
      </c>
    </row>
    <row r="415" spans="1:14" x14ac:dyDescent="0.2">
      <c r="A415" t="s">
        <v>496</v>
      </c>
      <c r="B415" s="1">
        <v>2.65</v>
      </c>
      <c r="C415" s="1">
        <v>-4.7419918431569803</v>
      </c>
      <c r="D415" s="1">
        <v>-4.6370929277027999</v>
      </c>
      <c r="E415" s="1">
        <v>-4.5545824920277003</v>
      </c>
      <c r="F415" s="1">
        <v>-4.5394569402756604</v>
      </c>
      <c r="G415" s="1">
        <v>-4.4967898570815601</v>
      </c>
      <c r="H415" s="1">
        <v>-4.4566149555152297</v>
      </c>
      <c r="I415" s="1">
        <v>-4.4186813863130903</v>
      </c>
      <c r="J415" s="1">
        <v>-4.3827784694549701</v>
      </c>
      <c r="K415" s="1">
        <v>-4.3092078349419696</v>
      </c>
      <c r="L415" s="1">
        <v>-4.1965172254163301</v>
      </c>
      <c r="M415" s="1">
        <v>-4.8692988353703202</v>
      </c>
      <c r="N415" s="1">
        <v>-5.8015256500622696</v>
      </c>
    </row>
    <row r="416" spans="1:14" x14ac:dyDescent="0.2">
      <c r="A416" t="s">
        <v>497</v>
      </c>
      <c r="B416" s="1">
        <v>96.13</v>
      </c>
      <c r="C416" s="1">
        <v>102.336792198756</v>
      </c>
      <c r="D416" s="1">
        <v>102.851902607599</v>
      </c>
      <c r="E416" s="1">
        <v>103.18489105659199</v>
      </c>
      <c r="F416" s="1">
        <v>103.252679315921</v>
      </c>
      <c r="G416" s="1">
        <v>103.44358334671099</v>
      </c>
      <c r="H416" s="1">
        <v>103.62301169637099</v>
      </c>
      <c r="I416" s="1">
        <v>103.792235000842</v>
      </c>
      <c r="J416" s="1">
        <v>103.95231239050599</v>
      </c>
      <c r="K416" s="1">
        <v>104.24845838028099</v>
      </c>
      <c r="L416" s="1">
        <v>104.75886187765801</v>
      </c>
      <c r="M416" s="1">
        <v>101.74381056302499</v>
      </c>
      <c r="N416" s="1">
        <v>102.847875398802</v>
      </c>
    </row>
    <row r="417" spans="1:14" x14ac:dyDescent="0.2">
      <c r="A417" t="s">
        <v>498</v>
      </c>
      <c r="B417" s="1">
        <v>-43.22</v>
      </c>
      <c r="C417" s="1">
        <v>-48.006638518096302</v>
      </c>
      <c r="D417" s="1">
        <v>-47.437286012334802</v>
      </c>
      <c r="E417" s="1">
        <v>-46.999318312985103</v>
      </c>
      <c r="F417" s="1">
        <v>-46.912001175713598</v>
      </c>
      <c r="G417" s="1">
        <v>-46.660951963734597</v>
      </c>
      <c r="H417" s="1">
        <v>-46.418218175244299</v>
      </c>
      <c r="I417" s="1">
        <v>-46.1834364729581</v>
      </c>
      <c r="J417" s="1">
        <v>-45.956248608349803</v>
      </c>
      <c r="K417" s="1">
        <v>-45.523292080043298</v>
      </c>
      <c r="L417" s="1">
        <v>-44.738017360865697</v>
      </c>
      <c r="M417" s="1">
        <v>-48.612653963556099</v>
      </c>
      <c r="N417" s="1">
        <v>-48.346783453498901</v>
      </c>
    </row>
    <row r="418" spans="1:14" x14ac:dyDescent="0.2">
      <c r="A418" t="s">
        <v>499</v>
      </c>
      <c r="B418" s="1">
        <v>100.09</v>
      </c>
      <c r="C418" s="1">
        <v>103.967089039287</v>
      </c>
      <c r="D418" s="1">
        <v>104.69853842157499</v>
      </c>
      <c r="E418" s="1">
        <v>105.20174660286099</v>
      </c>
      <c r="F418" s="1">
        <v>105.303544247993</v>
      </c>
      <c r="G418" s="1">
        <v>105.59217976546201</v>
      </c>
      <c r="H418" s="1">
        <v>105.86583168147899</v>
      </c>
      <c r="I418" s="1">
        <v>106.125747199435</v>
      </c>
      <c r="J418" s="1">
        <v>106.373029596991</v>
      </c>
      <c r="K418" s="1">
        <v>106.833498866978</v>
      </c>
      <c r="L418" s="1">
        <v>107.63579549352799</v>
      </c>
      <c r="M418" s="1">
        <v>103.159153543164</v>
      </c>
      <c r="N418" s="1">
        <v>106.010137908939</v>
      </c>
    </row>
    <row r="419" spans="1:14" x14ac:dyDescent="0.2">
      <c r="A419" t="s">
        <v>500</v>
      </c>
      <c r="B419" s="1">
        <v>26.08</v>
      </c>
      <c r="C419" s="1">
        <v>27.100101592123199</v>
      </c>
      <c r="D419" s="1">
        <v>27.1581683780304</v>
      </c>
      <c r="E419" s="1">
        <v>27.2102250138283</v>
      </c>
      <c r="F419" s="1">
        <v>27.223774517070702</v>
      </c>
      <c r="G419" s="1">
        <v>27.265770638368998</v>
      </c>
      <c r="H419" s="1">
        <v>27.310408181055099</v>
      </c>
      <c r="I419" s="1">
        <v>27.357075733458501</v>
      </c>
      <c r="J419" s="1">
        <v>27.405282049636501</v>
      </c>
      <c r="K419" s="1">
        <v>27.504753258238502</v>
      </c>
      <c r="L419" s="1">
        <v>27.704690924804598</v>
      </c>
      <c r="M419" s="1">
        <v>27.0847511801488</v>
      </c>
      <c r="N419" s="1">
        <v>24.975710579133398</v>
      </c>
    </row>
    <row r="420" spans="1:14" x14ac:dyDescent="0.2">
      <c r="A420" t="s">
        <v>501</v>
      </c>
      <c r="B420" s="1">
        <v>0.48</v>
      </c>
      <c r="C420" s="1">
        <v>-1.82250422519592</v>
      </c>
      <c r="D420" s="1">
        <v>-2.05081191467873</v>
      </c>
      <c r="E420" s="1">
        <v>-2.1681850520191799</v>
      </c>
      <c r="F420" s="1">
        <v>-2.1826854689174202</v>
      </c>
      <c r="G420" s="1">
        <v>-2.2131139643278899</v>
      </c>
      <c r="H420" s="1">
        <v>-2.2278248431968999</v>
      </c>
      <c r="I420" s="1">
        <v>-2.2295282069974198</v>
      </c>
      <c r="J420" s="1">
        <v>-2.2204309530892399</v>
      </c>
      <c r="K420" s="1">
        <v>-2.1767702349476399</v>
      </c>
      <c r="L420" s="1">
        <v>-2.0252655848434702</v>
      </c>
      <c r="M420" s="1">
        <v>-1.4058221866241201</v>
      </c>
      <c r="N420" s="1">
        <v>-5.02491898672735</v>
      </c>
    </row>
    <row r="421" spans="1:14" x14ac:dyDescent="0.2">
      <c r="A421" t="s">
        <v>502</v>
      </c>
      <c r="B421" s="1">
        <v>31.64</v>
      </c>
      <c r="C421" s="1">
        <v>30.9215657650944</v>
      </c>
      <c r="D421" s="1">
        <v>30.9002311355332</v>
      </c>
      <c r="E421" s="1">
        <v>30.917326246989202</v>
      </c>
      <c r="F421" s="1">
        <v>30.925686301547699</v>
      </c>
      <c r="G421" s="1">
        <v>30.956141969415899</v>
      </c>
      <c r="H421" s="1">
        <v>30.994004499458299</v>
      </c>
      <c r="I421" s="1">
        <v>31.037827517334701</v>
      </c>
      <c r="J421" s="1">
        <v>31.086441595125201</v>
      </c>
      <c r="K421" s="1">
        <v>31.194411744908599</v>
      </c>
      <c r="L421" s="1">
        <v>31.4320189633947</v>
      </c>
      <c r="M421" s="1">
        <v>31.039864909823599</v>
      </c>
      <c r="N421" s="1">
        <v>29.103208181070201</v>
      </c>
    </row>
    <row r="422" spans="1:14" x14ac:dyDescent="0.2">
      <c r="A422" t="s">
        <v>503</v>
      </c>
      <c r="B422" s="1">
        <v>85.28</v>
      </c>
      <c r="C422" s="1">
        <v>90.487060203127797</v>
      </c>
      <c r="D422" s="1">
        <v>93.0244228300771</v>
      </c>
      <c r="E422" s="1">
        <v>94.763245260515703</v>
      </c>
      <c r="F422" s="1">
        <v>95.094576609420301</v>
      </c>
      <c r="G422" s="1">
        <v>96.018114415819795</v>
      </c>
      <c r="H422" s="1">
        <v>96.872812633812799</v>
      </c>
      <c r="I422" s="1">
        <v>97.645266834649306</v>
      </c>
      <c r="J422" s="1">
        <v>98.384666554412405</v>
      </c>
      <c r="K422" s="1">
        <v>99.723563556715604</v>
      </c>
      <c r="L422" s="1">
        <v>101.958609395217</v>
      </c>
      <c r="M422" s="1">
        <v>87.392614142330402</v>
      </c>
      <c r="N422" s="1">
        <v>97.996035413672303</v>
      </c>
    </row>
    <row r="423" spans="1:14" x14ac:dyDescent="0.2">
      <c r="A423" t="s">
        <v>504</v>
      </c>
      <c r="B423" s="1">
        <v>8.9600000000000009</v>
      </c>
      <c r="C423" s="1">
        <v>6.9743735466435002</v>
      </c>
      <c r="D423" s="1">
        <v>7.0179288731430001</v>
      </c>
      <c r="E423" s="1">
        <v>7.0921132894591796</v>
      </c>
      <c r="F423" s="1">
        <v>7.1116022180981799</v>
      </c>
      <c r="G423" s="1">
        <v>7.17449490463191</v>
      </c>
      <c r="H423" s="1">
        <v>7.2443116230946503</v>
      </c>
      <c r="I423" s="1">
        <v>7.3195580000996801</v>
      </c>
      <c r="J423" s="1">
        <v>7.3990259843049699</v>
      </c>
      <c r="K423" s="1">
        <v>7.5668829133288797</v>
      </c>
      <c r="L423" s="1">
        <v>7.9166540706286197</v>
      </c>
      <c r="M423" s="1">
        <v>7.0261789200325104</v>
      </c>
      <c r="N423" s="1">
        <v>5.6090742973171697</v>
      </c>
    </row>
    <row r="424" spans="1:14" x14ac:dyDescent="0.2">
      <c r="A424" t="s">
        <v>505</v>
      </c>
      <c r="B424" s="1">
        <v>43.81</v>
      </c>
      <c r="C424" s="1">
        <v>42.529353560598601</v>
      </c>
      <c r="D424" s="1">
        <v>41.6558204765347</v>
      </c>
      <c r="E424" s="1">
        <v>41.0632399532468</v>
      </c>
      <c r="F424" s="1">
        <v>40.956906700292997</v>
      </c>
      <c r="G424" s="1">
        <v>40.666481554822603</v>
      </c>
      <c r="H424" s="1">
        <v>40.405753249193197</v>
      </c>
      <c r="I424" s="1">
        <v>40.1707496060247</v>
      </c>
      <c r="J424" s="1">
        <v>39.958159500231403</v>
      </c>
      <c r="K424" s="1">
        <v>39.589516193481401</v>
      </c>
      <c r="L424" s="1">
        <v>39.019704288225498</v>
      </c>
      <c r="M424" s="1">
        <v>43.686678105227202</v>
      </c>
      <c r="N424" s="1">
        <v>34.413520569069597</v>
      </c>
    </row>
    <row r="425" spans="1:14" x14ac:dyDescent="0.2">
      <c r="A425" t="s">
        <v>506</v>
      </c>
      <c r="B425" s="1">
        <v>76.56</v>
      </c>
      <c r="C425" s="1">
        <v>75.952080202883394</v>
      </c>
      <c r="D425" s="1">
        <v>75.876082770957296</v>
      </c>
      <c r="E425" s="1">
        <v>75.815263379657097</v>
      </c>
      <c r="F425" s="1">
        <v>75.809010324890593</v>
      </c>
      <c r="G425" s="1">
        <v>75.794608273096998</v>
      </c>
      <c r="H425" s="1">
        <v>75.785377556156902</v>
      </c>
      <c r="I425" s="1">
        <v>75.780456391414205</v>
      </c>
      <c r="J425" s="1">
        <v>75.779130208627393</v>
      </c>
      <c r="K425" s="1">
        <v>75.784983635812296</v>
      </c>
      <c r="L425" s="1">
        <v>75.837872916724294</v>
      </c>
      <c r="M425" s="1">
        <v>76.090404454138493</v>
      </c>
      <c r="N425" s="1">
        <v>71.220300390842098</v>
      </c>
    </row>
    <row r="426" spans="1:14" x14ac:dyDescent="0.2">
      <c r="A426" t="s">
        <v>507</v>
      </c>
      <c r="B426" s="1">
        <v>136.6</v>
      </c>
      <c r="C426" s="1">
        <v>140.843398778379</v>
      </c>
      <c r="D426" s="1">
        <v>141.404835668045</v>
      </c>
      <c r="E426" s="1">
        <v>141.72881612384299</v>
      </c>
      <c r="F426" s="1">
        <v>141.75506850451299</v>
      </c>
      <c r="G426" s="1">
        <v>141.942020760541</v>
      </c>
      <c r="H426" s="1">
        <v>142.11376969009501</v>
      </c>
      <c r="I426" s="1">
        <v>142.27215570956699</v>
      </c>
      <c r="J426" s="1">
        <v>142.41871696041801</v>
      </c>
      <c r="K426" s="1">
        <v>142.681354211978</v>
      </c>
      <c r="L426" s="1">
        <v>143.10685729169401</v>
      </c>
      <c r="M426" s="1">
        <v>140.18426011839</v>
      </c>
      <c r="N426" s="1">
        <v>141.64269712001899</v>
      </c>
    </row>
    <row r="427" spans="1:14" x14ac:dyDescent="0.2">
      <c r="A427" t="s">
        <v>508</v>
      </c>
      <c r="B427" s="1">
        <v>39.5</v>
      </c>
      <c r="C427" s="1">
        <v>35.745689169347102</v>
      </c>
      <c r="D427" s="1">
        <v>33.979981086357903</v>
      </c>
      <c r="E427" s="1">
        <v>32.776386215029099</v>
      </c>
      <c r="F427" s="1">
        <v>32.553351854548403</v>
      </c>
      <c r="G427" s="1">
        <v>31.937439320097901</v>
      </c>
      <c r="H427" s="1">
        <v>31.375212049519099</v>
      </c>
      <c r="I427" s="1">
        <v>30.859922406354102</v>
      </c>
      <c r="J427" s="1">
        <v>30.385920286830199</v>
      </c>
      <c r="K427" s="1">
        <v>29.543385636356302</v>
      </c>
      <c r="L427" s="1">
        <v>28.181100939501999</v>
      </c>
      <c r="M427" s="1">
        <v>37.988075589605202</v>
      </c>
      <c r="N427" s="1">
        <v>21.781331606096298</v>
      </c>
    </row>
    <row r="428" spans="1:14" x14ac:dyDescent="0.2">
      <c r="A428" t="s">
        <v>509</v>
      </c>
      <c r="B428" s="1">
        <v>50.34</v>
      </c>
      <c r="C428" s="1">
        <v>51.8429242384953</v>
      </c>
      <c r="D428" s="1">
        <v>49.751255926567403</v>
      </c>
      <c r="E428" s="1">
        <v>48.2690227769953</v>
      </c>
      <c r="F428" s="1">
        <v>47.987457027247999</v>
      </c>
      <c r="G428" s="1">
        <v>47.198934737107599</v>
      </c>
      <c r="H428" s="1">
        <v>46.4642227351844</v>
      </c>
      <c r="I428" s="1">
        <v>45.777393940146098</v>
      </c>
      <c r="J428" s="1">
        <v>45.133404817949497</v>
      </c>
      <c r="K428" s="1">
        <v>43.957232292076398</v>
      </c>
      <c r="L428" s="1">
        <v>41.963162907167998</v>
      </c>
      <c r="M428" s="1">
        <v>54.362479261298098</v>
      </c>
      <c r="N428" s="1">
        <v>42.926592360940397</v>
      </c>
    </row>
    <row r="429" spans="1:14" x14ac:dyDescent="0.2">
      <c r="A429" t="s">
        <v>510</v>
      </c>
      <c r="B429" s="1">
        <v>127.01</v>
      </c>
      <c r="C429" s="1">
        <v>130.99770236297101</v>
      </c>
      <c r="D429" s="1">
        <v>129.445081258626</v>
      </c>
      <c r="E429" s="1">
        <v>128.31687151821501</v>
      </c>
      <c r="F429" s="1">
        <v>128.10152161662501</v>
      </c>
      <c r="G429" s="1">
        <v>127.495228104303</v>
      </c>
      <c r="H429" s="1">
        <v>126.926056235329</v>
      </c>
      <c r="I429" s="1">
        <v>126.390268037384</v>
      </c>
      <c r="J429" s="1">
        <v>125.88463625518</v>
      </c>
      <c r="K429" s="1">
        <v>124.952988154309</v>
      </c>
      <c r="L429" s="1">
        <v>123.34545039827501</v>
      </c>
      <c r="M429" s="1">
        <v>132.828416502642</v>
      </c>
      <c r="N429" s="1">
        <v>126.262240049018</v>
      </c>
    </row>
    <row r="430" spans="1:14" x14ac:dyDescent="0.2">
      <c r="A430" t="s">
        <v>511</v>
      </c>
      <c r="B430" s="1">
        <v>48.63</v>
      </c>
      <c r="C430" s="1">
        <v>46.091643618808099</v>
      </c>
      <c r="D430" s="1">
        <v>43.582114745217297</v>
      </c>
      <c r="E430" s="1">
        <v>41.817150487293901</v>
      </c>
      <c r="F430" s="1">
        <v>41.4843720065657</v>
      </c>
      <c r="G430" s="1">
        <v>40.555459696386201</v>
      </c>
      <c r="H430" s="1">
        <v>39.693924436474198</v>
      </c>
      <c r="I430" s="1">
        <v>38.8919829732816</v>
      </c>
      <c r="J430" s="1">
        <v>38.128455221211702</v>
      </c>
      <c r="K430" s="1">
        <v>36.767061797632699</v>
      </c>
      <c r="L430" s="1">
        <v>34.477218739513503</v>
      </c>
      <c r="M430" s="1">
        <v>49.162989582597199</v>
      </c>
      <c r="N430" s="1">
        <v>34.236044973223102</v>
      </c>
    </row>
    <row r="431" spans="1:14" x14ac:dyDescent="0.2">
      <c r="A431" t="s">
        <v>512</v>
      </c>
      <c r="B431" s="1">
        <v>-41.16</v>
      </c>
      <c r="C431" s="1">
        <v>-45.030176055478499</v>
      </c>
      <c r="D431" s="1">
        <v>-44.7562217475718</v>
      </c>
      <c r="E431" s="1">
        <v>-44.5267325559822</v>
      </c>
      <c r="F431" s="1">
        <v>-44.479702626079003</v>
      </c>
      <c r="G431" s="1">
        <v>-44.341814210233899</v>
      </c>
      <c r="H431" s="1">
        <v>-44.204897163257499</v>
      </c>
      <c r="I431" s="1">
        <v>-44.069285793507099</v>
      </c>
      <c r="J431" s="1">
        <v>-43.935234760349999</v>
      </c>
      <c r="K431" s="1">
        <v>-43.672535923728503</v>
      </c>
      <c r="L431" s="1">
        <v>-43.171546193995603</v>
      </c>
      <c r="M431" s="1">
        <v>-45.291892064883498</v>
      </c>
      <c r="N431" s="1">
        <v>-48.416973032115898</v>
      </c>
    </row>
    <row r="432" spans="1:14" x14ac:dyDescent="0.2">
      <c r="A432" t="s">
        <v>513</v>
      </c>
      <c r="B432" s="1">
        <v>59.82</v>
      </c>
      <c r="C432" s="1">
        <v>59.432658787429297</v>
      </c>
      <c r="D432" s="1">
        <v>60.4285461263527</v>
      </c>
      <c r="E432" s="1">
        <v>61.147635911859503</v>
      </c>
      <c r="F432" s="1">
        <v>61.289603627086002</v>
      </c>
      <c r="G432" s="1">
        <v>61.692719477034998</v>
      </c>
      <c r="H432" s="1">
        <v>62.075772026321999</v>
      </c>
      <c r="I432" s="1">
        <v>62.440460469877003</v>
      </c>
      <c r="J432" s="1">
        <v>62.788278921838803</v>
      </c>
      <c r="K432" s="1">
        <v>63.438446322269101</v>
      </c>
      <c r="L432" s="1">
        <v>64.585708868748895</v>
      </c>
      <c r="M432" s="1">
        <v>58.315290912553998</v>
      </c>
      <c r="N432" s="1">
        <v>58.9417612048751</v>
      </c>
    </row>
    <row r="433" spans="1:14" x14ac:dyDescent="0.2">
      <c r="A433" t="s">
        <v>514</v>
      </c>
      <c r="B433" s="1">
        <v>124.74</v>
      </c>
      <c r="C433" s="1">
        <v>129.76317765058499</v>
      </c>
      <c r="D433" s="1">
        <v>131.94411872860101</v>
      </c>
      <c r="E433" s="1">
        <v>133.432081345006</v>
      </c>
      <c r="F433" s="1">
        <v>133.71734846220099</v>
      </c>
      <c r="G433" s="1">
        <v>134.51336814888899</v>
      </c>
      <c r="H433" s="1">
        <v>135.251270075675</v>
      </c>
      <c r="I433" s="1">
        <v>135.93775856180599</v>
      </c>
      <c r="J433" s="1">
        <v>136.57849275570101</v>
      </c>
      <c r="K433" s="1">
        <v>137.74126553291401</v>
      </c>
      <c r="L433" s="1">
        <v>139.68969259996101</v>
      </c>
      <c r="M433" s="1">
        <v>127.119532653774</v>
      </c>
      <c r="N433" s="1">
        <v>135.47687036973699</v>
      </c>
    </row>
    <row r="434" spans="1:14" x14ac:dyDescent="0.2">
      <c r="A434" t="s">
        <v>515</v>
      </c>
      <c r="B434" s="1">
        <v>8.7899999999999991</v>
      </c>
      <c r="C434" s="1">
        <v>10.8535018820529</v>
      </c>
      <c r="D434" s="1">
        <v>10.598871199618801</v>
      </c>
      <c r="E434" s="1">
        <v>10.4502325458736</v>
      </c>
      <c r="F434" s="1">
        <v>10.4272797421965</v>
      </c>
      <c r="G434" s="1">
        <v>10.370055112270199</v>
      </c>
      <c r="H434" s="1">
        <v>10.3261888517881</v>
      </c>
      <c r="I434" s="1">
        <v>10.2935255864514</v>
      </c>
      <c r="J434" s="1">
        <v>10.2703003596042</v>
      </c>
      <c r="K434" s="1">
        <v>10.2465797571629</v>
      </c>
      <c r="L434" s="1">
        <v>10.2586231322727</v>
      </c>
      <c r="M434" s="1">
        <v>11.257274998055699</v>
      </c>
      <c r="N434" s="1">
        <v>7.29324786095171</v>
      </c>
    </row>
    <row r="435" spans="1:14" x14ac:dyDescent="0.2">
      <c r="A435" t="s">
        <v>516</v>
      </c>
      <c r="B435" s="1">
        <v>15.78</v>
      </c>
      <c r="C435" s="1">
        <v>14.7162277741437</v>
      </c>
      <c r="D435" s="1">
        <v>14.724992309550499</v>
      </c>
      <c r="E435" s="1">
        <v>14.757147833345501</v>
      </c>
      <c r="F435" s="1">
        <v>14.768214481253599</v>
      </c>
      <c r="G435" s="1">
        <v>14.8055845756592</v>
      </c>
      <c r="H435" s="1">
        <v>14.8490019115431</v>
      </c>
      <c r="I435" s="1">
        <v>14.8972326588132</v>
      </c>
      <c r="J435" s="1">
        <v>14.949274627195299</v>
      </c>
      <c r="K435" s="1">
        <v>15.0616728946866</v>
      </c>
      <c r="L435" s="1">
        <v>15.3009669005462</v>
      </c>
      <c r="M435" s="1">
        <v>14.7909815691945</v>
      </c>
      <c r="N435" s="1">
        <v>11.9476364813901</v>
      </c>
    </row>
    <row r="436" spans="1:14" x14ac:dyDescent="0.2">
      <c r="A436" t="s">
        <v>517</v>
      </c>
      <c r="B436" s="1">
        <v>88.77</v>
      </c>
      <c r="C436" s="1">
        <v>95.117440129555703</v>
      </c>
      <c r="D436" s="1">
        <v>97.230210891418295</v>
      </c>
      <c r="E436" s="1">
        <v>98.675986417985499</v>
      </c>
      <c r="F436" s="1">
        <v>98.951735736714198</v>
      </c>
      <c r="G436" s="1">
        <v>99.720395197984004</v>
      </c>
      <c r="H436" s="1">
        <v>100.431834560995</v>
      </c>
      <c r="I436" s="1">
        <v>101.092705841106</v>
      </c>
      <c r="J436" s="1">
        <v>101.708619931402</v>
      </c>
      <c r="K436" s="1">
        <v>102.823981057826</v>
      </c>
      <c r="L436" s="1">
        <v>104.68554574132099</v>
      </c>
      <c r="M436" s="1">
        <v>92.541310004819906</v>
      </c>
      <c r="N436" s="1">
        <v>101.441650527696</v>
      </c>
    </row>
    <row r="437" spans="1:14" x14ac:dyDescent="0.2">
      <c r="A437" t="s">
        <v>518</v>
      </c>
      <c r="B437" s="1">
        <v>18.21</v>
      </c>
      <c r="C437" s="1">
        <v>16.865670001996001</v>
      </c>
      <c r="D437" s="1">
        <v>16.900797269740899</v>
      </c>
      <c r="E437" s="1">
        <v>16.944229762965001</v>
      </c>
      <c r="F437" s="1">
        <v>16.9572598962801</v>
      </c>
      <c r="G437" s="1">
        <v>16.999317997825401</v>
      </c>
      <c r="H437" s="1">
        <v>17.046014577604399</v>
      </c>
      <c r="I437" s="1">
        <v>17.096345305869399</v>
      </c>
      <c r="J437" s="1">
        <v>17.149499237362701</v>
      </c>
      <c r="K437" s="1">
        <v>17.261764766810401</v>
      </c>
      <c r="L437" s="1">
        <v>17.494415523036299</v>
      </c>
      <c r="M437" s="1">
        <v>16.9005216208094</v>
      </c>
      <c r="N437" s="1">
        <v>14.3181062492544</v>
      </c>
    </row>
    <row r="438" spans="1:14" x14ac:dyDescent="0.2">
      <c r="A438" t="s">
        <v>519</v>
      </c>
      <c r="B438" s="1">
        <v>10.96</v>
      </c>
      <c r="C438" s="1">
        <v>9.4881558150988994</v>
      </c>
      <c r="D438" s="1">
        <v>9.5794065352032796</v>
      </c>
      <c r="E438" s="1">
        <v>9.6663655339008496</v>
      </c>
      <c r="F438" s="1">
        <v>9.6881601767977497</v>
      </c>
      <c r="G438" s="1">
        <v>9.7555085567797004</v>
      </c>
      <c r="H438" s="1">
        <v>9.8267741018624299</v>
      </c>
      <c r="I438" s="1">
        <v>9.9009669097452999</v>
      </c>
      <c r="J438" s="1">
        <v>9.9772912870537205</v>
      </c>
      <c r="K438" s="1">
        <v>10.1338961669517</v>
      </c>
      <c r="L438" s="1">
        <v>10.447755069649901</v>
      </c>
      <c r="M438" s="1">
        <v>9.4648197089022705</v>
      </c>
      <c r="N438" s="1">
        <v>6.8304540928907898</v>
      </c>
    </row>
    <row r="439" spans="1:14" x14ac:dyDescent="0.2">
      <c r="A439" t="s">
        <v>520</v>
      </c>
      <c r="B439" s="1">
        <v>5.49</v>
      </c>
      <c r="C439" s="1">
        <v>2.5641019189691598</v>
      </c>
      <c r="D439" s="1">
        <v>2.6297118051561101</v>
      </c>
      <c r="E439" s="1">
        <v>2.6963037487164701</v>
      </c>
      <c r="F439" s="1">
        <v>2.7135132514261899</v>
      </c>
      <c r="G439" s="1">
        <v>2.7672891207082699</v>
      </c>
      <c r="H439" s="1">
        <v>2.8249481984542402</v>
      </c>
      <c r="I439" s="1">
        <v>2.8855968139511599</v>
      </c>
      <c r="J439" s="1">
        <v>2.9485123073175998</v>
      </c>
      <c r="K439" s="1">
        <v>3.0788994990504701</v>
      </c>
      <c r="L439" s="1">
        <v>3.3434759035702002</v>
      </c>
      <c r="M439" s="1">
        <v>2.5596795366060499</v>
      </c>
      <c r="N439" s="1">
        <v>-0.46004443339106399</v>
      </c>
    </row>
    <row r="440" spans="1:14" x14ac:dyDescent="0.2">
      <c r="A440" t="s">
        <v>521</v>
      </c>
      <c r="B440" s="1">
        <v>-5.42</v>
      </c>
      <c r="C440" s="1">
        <v>-2.7543322936353598</v>
      </c>
      <c r="D440" s="1">
        <v>-3.1651076267403702</v>
      </c>
      <c r="E440" s="1">
        <v>-3.4375178675421498</v>
      </c>
      <c r="F440" s="1">
        <v>-3.4833030409668102</v>
      </c>
      <c r="G440" s="1">
        <v>-3.6050814916436602</v>
      </c>
      <c r="H440" s="1">
        <v>-3.7099211643998</v>
      </c>
      <c r="I440" s="1">
        <v>-3.8003242206269001</v>
      </c>
      <c r="J440" s="1">
        <v>-3.8783603831046398</v>
      </c>
      <c r="K440" s="1">
        <v>-4.0039608760363201</v>
      </c>
      <c r="L440" s="1">
        <v>-4.1704172871719702</v>
      </c>
      <c r="M440" s="1">
        <v>-2.16475424064279</v>
      </c>
      <c r="N440" s="1">
        <v>-6.1555038274392304</v>
      </c>
    </row>
    <row r="441" spans="1:14" x14ac:dyDescent="0.2">
      <c r="A441" t="s">
        <v>522</v>
      </c>
      <c r="B441" s="1">
        <v>93.27</v>
      </c>
      <c r="C441" s="1">
        <v>100.620764075122</v>
      </c>
      <c r="D441" s="1">
        <v>102.88544165300399</v>
      </c>
      <c r="E441" s="1">
        <v>104.433536230859</v>
      </c>
      <c r="F441" s="1">
        <v>104.728629471578</v>
      </c>
      <c r="G441" s="1">
        <v>105.55089315789201</v>
      </c>
      <c r="H441" s="1">
        <v>106.311503587885</v>
      </c>
      <c r="I441" s="1">
        <v>107.01763672921599</v>
      </c>
      <c r="J441" s="1">
        <v>107.675346940144</v>
      </c>
      <c r="K441" s="1">
        <v>108.865353935407</v>
      </c>
      <c r="L441" s="1">
        <v>110.848046194302</v>
      </c>
      <c r="M441" s="1">
        <v>97.856620449295306</v>
      </c>
      <c r="N441" s="1">
        <v>108.010857819707</v>
      </c>
    </row>
    <row r="442" spans="1:14" x14ac:dyDescent="0.2">
      <c r="A442" t="s">
        <v>523</v>
      </c>
      <c r="B442" s="1">
        <v>82.06</v>
      </c>
      <c r="C442" s="1">
        <v>82.591720622275304</v>
      </c>
      <c r="D442" s="1">
        <v>81.199718019218807</v>
      </c>
      <c r="E442" s="1">
        <v>80.211020157902993</v>
      </c>
      <c r="F442" s="1">
        <v>80.027791255839304</v>
      </c>
      <c r="G442" s="1">
        <v>79.518144614860105</v>
      </c>
      <c r="H442" s="1">
        <v>79.047950041550706</v>
      </c>
      <c r="I442" s="1">
        <v>78.612528063177905</v>
      </c>
      <c r="J442" s="1">
        <v>78.207926964066203</v>
      </c>
      <c r="K442" s="1">
        <v>77.478212869965105</v>
      </c>
      <c r="L442" s="1">
        <v>76.264914745305205</v>
      </c>
      <c r="M442" s="1">
        <v>84.328144363484</v>
      </c>
      <c r="N442" s="1">
        <v>73.638997715135901</v>
      </c>
    </row>
    <row r="443" spans="1:14" x14ac:dyDescent="0.2">
      <c r="A443" t="s">
        <v>524</v>
      </c>
      <c r="B443" s="1">
        <v>-15.11</v>
      </c>
      <c r="C443" s="1">
        <v>-17.657037385091598</v>
      </c>
      <c r="D443" s="1">
        <v>-17.677263022014401</v>
      </c>
      <c r="E443" s="1">
        <v>-17.6638602922161</v>
      </c>
      <c r="F443" s="1">
        <v>-17.6578008981311</v>
      </c>
      <c r="G443" s="1">
        <v>-17.635241747275298</v>
      </c>
      <c r="H443" s="1">
        <v>-17.606567042540199</v>
      </c>
      <c r="I443" s="1">
        <v>-17.572827002567401</v>
      </c>
      <c r="J443" s="1">
        <v>-17.534894402798699</v>
      </c>
      <c r="K443" s="1">
        <v>-17.449254821007401</v>
      </c>
      <c r="L443" s="1">
        <v>-17.256707860806699</v>
      </c>
      <c r="M443" s="1">
        <v>-17.570189916503001</v>
      </c>
      <c r="N443" s="1">
        <v>-21.643839816362998</v>
      </c>
    </row>
    <row r="444" spans="1:14" x14ac:dyDescent="0.2">
      <c r="A444" t="s">
        <v>525</v>
      </c>
      <c r="B444" s="1">
        <v>87.02</v>
      </c>
      <c r="C444" s="1">
        <v>91.770497029234406</v>
      </c>
      <c r="D444" s="1">
        <v>93.818524817790703</v>
      </c>
      <c r="E444" s="1">
        <v>95.211881150446203</v>
      </c>
      <c r="F444" s="1">
        <v>95.477742867205706</v>
      </c>
      <c r="G444" s="1">
        <v>96.218231634347404</v>
      </c>
      <c r="H444" s="1">
        <v>96.902803888423804</v>
      </c>
      <c r="I444" s="1">
        <v>97.538038596497401</v>
      </c>
      <c r="J444" s="1">
        <v>98.129475833787197</v>
      </c>
      <c r="K444" s="1">
        <v>99.199090127632402</v>
      </c>
      <c r="L444" s="1">
        <v>100.976550782562</v>
      </c>
      <c r="M444" s="1">
        <v>89.267316679823594</v>
      </c>
      <c r="N444" s="1">
        <v>97.092413441729803</v>
      </c>
    </row>
    <row r="445" spans="1:14" x14ac:dyDescent="0.2">
      <c r="A445" t="s">
        <v>526</v>
      </c>
      <c r="B445" s="1">
        <v>-51.47</v>
      </c>
      <c r="C445" s="1">
        <v>-52.265793614998202</v>
      </c>
      <c r="D445" s="1">
        <v>-50.794552343703401</v>
      </c>
      <c r="E445" s="1">
        <v>-49.703971351671697</v>
      </c>
      <c r="F445" s="1">
        <v>-49.4895395769083</v>
      </c>
      <c r="G445" s="1">
        <v>-48.878925957824997</v>
      </c>
      <c r="H445" s="1">
        <v>-48.296438963902098</v>
      </c>
      <c r="I445" s="1">
        <v>-47.739950980583799</v>
      </c>
      <c r="J445" s="1">
        <v>-47.207555110009302</v>
      </c>
      <c r="K445" s="1">
        <v>-46.208355054771097</v>
      </c>
      <c r="L445" s="1">
        <v>-44.437579641176299</v>
      </c>
      <c r="M445" s="1">
        <v>-53.901651689422998</v>
      </c>
      <c r="N445" s="1">
        <v>-49.681913819460597</v>
      </c>
    </row>
    <row r="446" spans="1:14" x14ac:dyDescent="0.2">
      <c r="A446" t="s">
        <v>527</v>
      </c>
      <c r="B446" s="1">
        <v>103.67</v>
      </c>
      <c r="C446" s="1">
        <v>107.830600354209</v>
      </c>
      <c r="D446" s="1">
        <v>110.03617131645601</v>
      </c>
      <c r="E446" s="1">
        <v>111.544179716698</v>
      </c>
      <c r="F446" s="1">
        <v>111.832657547034</v>
      </c>
      <c r="G446" s="1">
        <v>112.637396567753</v>
      </c>
      <c r="H446" s="1">
        <v>113.38304666808401</v>
      </c>
      <c r="I446" s="1">
        <v>114.076434047898</v>
      </c>
      <c r="J446" s="1">
        <v>114.723320634</v>
      </c>
      <c r="K446" s="1">
        <v>115.89650049909</v>
      </c>
      <c r="L446" s="1">
        <v>117.859953099169</v>
      </c>
      <c r="M446" s="1">
        <v>105.15187119088</v>
      </c>
      <c r="N446" s="1">
        <v>114.03458857212399</v>
      </c>
    </row>
    <row r="447" spans="1:14" x14ac:dyDescent="0.2">
      <c r="A447" t="s">
        <v>528</v>
      </c>
      <c r="B447" s="1">
        <v>41.3</v>
      </c>
      <c r="C447" s="1">
        <v>46.522220451349803</v>
      </c>
      <c r="D447" s="1">
        <v>47.687199090785299</v>
      </c>
      <c r="E447" s="1">
        <v>48.524638039691098</v>
      </c>
      <c r="F447" s="1">
        <v>48.6872981299828</v>
      </c>
      <c r="G447" s="1">
        <v>49.146705313348797</v>
      </c>
      <c r="H447" s="1">
        <v>49.579928199321103</v>
      </c>
      <c r="I447" s="1">
        <v>49.989434830856297</v>
      </c>
      <c r="J447" s="1">
        <v>50.391967527184399</v>
      </c>
      <c r="K447" s="1">
        <v>51.111327888202197</v>
      </c>
      <c r="L447" s="1">
        <v>52.359204696019603</v>
      </c>
      <c r="M447" s="1">
        <v>45.177657919090699</v>
      </c>
      <c r="N447" s="1">
        <v>49.445186473918803</v>
      </c>
    </row>
    <row r="448" spans="1:14" x14ac:dyDescent="0.2">
      <c r="A448" t="s">
        <v>529</v>
      </c>
      <c r="B448" s="1">
        <v>93.68</v>
      </c>
      <c r="C448" s="1">
        <v>97.665395737610993</v>
      </c>
      <c r="D448" s="1">
        <v>99.564165432784705</v>
      </c>
      <c r="E448" s="1">
        <v>100.85405879999099</v>
      </c>
      <c r="F448" s="1">
        <v>101.098760878216</v>
      </c>
      <c r="G448" s="1">
        <v>101.778979546762</v>
      </c>
      <c r="H448" s="1">
        <v>102.406024861259</v>
      </c>
      <c r="I448" s="1">
        <v>102.986262528488</v>
      </c>
      <c r="J448" s="1">
        <v>103.525040950095</v>
      </c>
      <c r="K448" s="1">
        <v>104.49568655687401</v>
      </c>
      <c r="L448" s="1">
        <v>106.10427146453701</v>
      </c>
      <c r="M448" s="1">
        <v>95.323708691580507</v>
      </c>
      <c r="N448" s="1">
        <v>102.218912647325</v>
      </c>
    </row>
    <row r="449" spans="1:14" x14ac:dyDescent="0.2">
      <c r="A449" t="s">
        <v>530</v>
      </c>
      <c r="B449" s="1">
        <v>143.47999999999999</v>
      </c>
      <c r="C449" s="1">
        <v>149.28836921871999</v>
      </c>
      <c r="D449" s="1">
        <v>151.45416987747799</v>
      </c>
      <c r="E449" s="1">
        <v>152.931102899427</v>
      </c>
      <c r="F449" s="1">
        <v>153.21349920025801</v>
      </c>
      <c r="G449" s="1">
        <v>154.000796621538</v>
      </c>
      <c r="H449" s="1">
        <v>154.729635813832</v>
      </c>
      <c r="I449" s="1">
        <v>155.406807886168</v>
      </c>
      <c r="J449" s="1">
        <v>156.038037499463</v>
      </c>
      <c r="K449" s="1">
        <v>157.181453089467</v>
      </c>
      <c r="L449" s="1">
        <v>159.090800171148</v>
      </c>
      <c r="M449" s="1">
        <v>146.653015925971</v>
      </c>
      <c r="N449" s="1">
        <v>154.908568488111</v>
      </c>
    </row>
    <row r="450" spans="1:14" x14ac:dyDescent="0.2">
      <c r="A450" t="s">
        <v>531</v>
      </c>
      <c r="B450" s="1">
        <v>-76.7</v>
      </c>
      <c r="C450" s="1">
        <v>-80.628001195311498</v>
      </c>
      <c r="D450" s="1">
        <v>-81.125241467057407</v>
      </c>
      <c r="E450" s="1">
        <v>-81.468203279848197</v>
      </c>
      <c r="F450" s="1">
        <v>-81.530973878640694</v>
      </c>
      <c r="G450" s="1">
        <v>-81.704296149546806</v>
      </c>
      <c r="H450" s="1">
        <v>-81.862433005847905</v>
      </c>
      <c r="I450" s="1">
        <v>-82.007247052538006</v>
      </c>
      <c r="J450" s="1">
        <v>-82.140312239066802</v>
      </c>
      <c r="K450" s="1">
        <v>-82.376365177528598</v>
      </c>
      <c r="L450" s="1">
        <v>-82.755227890871495</v>
      </c>
      <c r="M450" s="1">
        <v>-80.003807232728803</v>
      </c>
      <c r="N450" s="1">
        <v>-84.791473507414594</v>
      </c>
    </row>
    <row r="451" spans="1:14" x14ac:dyDescent="0.2">
      <c r="A451" t="s">
        <v>532</v>
      </c>
      <c r="B451" s="1">
        <v>-3.05</v>
      </c>
      <c r="C451" s="1">
        <v>-5.4301812327654204</v>
      </c>
      <c r="D451" s="1">
        <v>-5.0034834890414102</v>
      </c>
      <c r="E451" s="1">
        <v>-4.6856779537372004</v>
      </c>
      <c r="F451" s="1">
        <v>-4.6209897401861104</v>
      </c>
      <c r="G451" s="1">
        <v>-4.4348471928513602</v>
      </c>
      <c r="H451" s="1">
        <v>-4.2546445989686701</v>
      </c>
      <c r="I451" s="1">
        <v>-4.0801287691938501</v>
      </c>
      <c r="J451" s="1">
        <v>-3.9110497020627801</v>
      </c>
      <c r="K451" s="1">
        <v>-3.5882490105393599</v>
      </c>
      <c r="L451" s="1">
        <v>-2.99796466126856</v>
      </c>
      <c r="M451" s="1">
        <v>-5.87695976119611</v>
      </c>
      <c r="N451" s="1">
        <v>-7.6984682696845201</v>
      </c>
    </row>
    <row r="452" spans="1:14" x14ac:dyDescent="0.2">
      <c r="A452" t="s">
        <v>533</v>
      </c>
      <c r="B452" s="1">
        <v>23.76</v>
      </c>
      <c r="C452" s="1">
        <v>25.300342807642298</v>
      </c>
      <c r="D452" s="1">
        <v>26.759350854640701</v>
      </c>
      <c r="E452" s="1">
        <v>27.7577128771647</v>
      </c>
      <c r="F452" s="1">
        <v>27.948042209000398</v>
      </c>
      <c r="G452" s="1">
        <v>28.478834461656401</v>
      </c>
      <c r="H452" s="1">
        <v>28.970600886131201</v>
      </c>
      <c r="I452" s="1">
        <v>29.428012298493599</v>
      </c>
      <c r="J452" s="1">
        <v>29.8549790735836</v>
      </c>
      <c r="K452" s="1">
        <v>30.630283286952</v>
      </c>
      <c r="L452" s="1">
        <v>31.9324375372886</v>
      </c>
      <c r="M452" s="1">
        <v>23.512349676336601</v>
      </c>
      <c r="N452" s="1">
        <v>28.1181361327465</v>
      </c>
    </row>
    <row r="453" spans="1:14" x14ac:dyDescent="0.2">
      <c r="A453" t="s">
        <v>534</v>
      </c>
      <c r="B453" s="1">
        <v>-67.739999999999995</v>
      </c>
      <c r="C453" s="1">
        <v>-72.5185523388392</v>
      </c>
      <c r="D453" s="1">
        <v>-71.111534564252807</v>
      </c>
      <c r="E453" s="1">
        <v>-70.120166068708201</v>
      </c>
      <c r="F453" s="1">
        <v>-69.931762519548201</v>
      </c>
      <c r="G453" s="1">
        <v>-69.405205420763593</v>
      </c>
      <c r="H453" s="1">
        <v>-68.916047044508403</v>
      </c>
      <c r="I453" s="1">
        <v>-68.460110810051702</v>
      </c>
      <c r="J453" s="1">
        <v>-68.033853954719405</v>
      </c>
      <c r="K453" s="1">
        <v>-67.258659153566498</v>
      </c>
      <c r="L453" s="1">
        <v>-65.9330271248499</v>
      </c>
      <c r="M453" s="1">
        <v>-74.233528206979599</v>
      </c>
      <c r="N453" s="1">
        <v>-67.953295874069298</v>
      </c>
    </row>
    <row r="454" spans="1:14" x14ac:dyDescent="0.2">
      <c r="A454" t="s">
        <v>535</v>
      </c>
      <c r="B454" s="1">
        <v>-109.45</v>
      </c>
      <c r="C454" s="1">
        <v>-118.739841269031</v>
      </c>
      <c r="D454" s="1">
        <v>-117.720801697374</v>
      </c>
      <c r="E454" s="1">
        <v>-116.970056326188</v>
      </c>
      <c r="F454" s="1">
        <v>-116.82760114425101</v>
      </c>
      <c r="G454" s="1">
        <v>-116.426820559907</v>
      </c>
      <c r="H454" s="1">
        <v>-116.05092014765199</v>
      </c>
      <c r="I454" s="1">
        <v>-115.69730206382</v>
      </c>
      <c r="J454" s="1">
        <v>-115.36372367873901</v>
      </c>
      <c r="K454" s="1">
        <v>-114.749184400776</v>
      </c>
      <c r="L454" s="1">
        <v>-113.668320256063</v>
      </c>
      <c r="M454" s="1">
        <v>-119.964528405465</v>
      </c>
      <c r="N454" s="1">
        <v>-115.646323486254</v>
      </c>
    </row>
    <row r="455" spans="1:14" x14ac:dyDescent="0.2">
      <c r="A455" t="s">
        <v>536</v>
      </c>
      <c r="B455" s="1">
        <v>-61.02</v>
      </c>
      <c r="C455" s="1">
        <v>-74.639372056857795</v>
      </c>
      <c r="D455" s="1">
        <v>-73.075114471615606</v>
      </c>
      <c r="E455" s="1">
        <v>-71.967341957335293</v>
      </c>
      <c r="F455" s="1">
        <v>-71.7566331121904</v>
      </c>
      <c r="G455" s="1">
        <v>-71.166877565632603</v>
      </c>
      <c r="H455" s="1">
        <v>-70.6177753469875</v>
      </c>
      <c r="I455" s="1">
        <v>-70.104786554576407</v>
      </c>
      <c r="J455" s="1">
        <v>-69.624065210434495</v>
      </c>
      <c r="K455" s="1">
        <v>-68.739580192046404</v>
      </c>
      <c r="L455" s="1">
        <v>-67.234184231687607</v>
      </c>
      <c r="M455" s="1">
        <v>-76.539623286703204</v>
      </c>
      <c r="N455" s="1">
        <v>-71.012757999698096</v>
      </c>
    </row>
    <row r="456" spans="1:14" x14ac:dyDescent="0.2">
      <c r="A456" t="s">
        <v>537</v>
      </c>
      <c r="B456" s="1">
        <v>-51.33</v>
      </c>
      <c r="C456" s="1">
        <v>-50.6305634781449</v>
      </c>
      <c r="D456" s="1">
        <v>-50.567983338349599</v>
      </c>
      <c r="E456" s="1">
        <v>-50.5022287060821</v>
      </c>
      <c r="F456" s="1">
        <v>-50.496053976742402</v>
      </c>
      <c r="G456" s="1">
        <v>-50.463367862643103</v>
      </c>
      <c r="H456" s="1">
        <v>-50.438088010609597</v>
      </c>
      <c r="I456" s="1">
        <v>-50.415471777895597</v>
      </c>
      <c r="J456" s="1">
        <v>-50.373071522602103</v>
      </c>
      <c r="K456" s="1">
        <v>-50.363044724824398</v>
      </c>
      <c r="L456" s="1">
        <v>-50.295108597042301</v>
      </c>
      <c r="M456" s="1">
        <v>-50.708697333458801</v>
      </c>
      <c r="N456" s="1">
        <v>-50.260563950939201</v>
      </c>
    </row>
    <row r="457" spans="1:14" x14ac:dyDescent="0.2">
      <c r="A457" t="s">
        <v>538</v>
      </c>
      <c r="B457" s="1">
        <v>-84.1</v>
      </c>
      <c r="C457" s="1">
        <v>-83.707515458350599</v>
      </c>
      <c r="D457" s="1">
        <v>-83.520085971413394</v>
      </c>
      <c r="E457" s="1">
        <v>-83.340745428209601</v>
      </c>
      <c r="F457" s="1">
        <v>-83.3077795517748</v>
      </c>
      <c r="G457" s="1">
        <v>-83.213570798080198</v>
      </c>
      <c r="H457" s="1">
        <v>-83.123627109226902</v>
      </c>
      <c r="I457" s="1">
        <v>-83.038015564314904</v>
      </c>
      <c r="J457" s="1">
        <v>-82.956686104581607</v>
      </c>
      <c r="K457" s="1">
        <v>-82.806349733937395</v>
      </c>
      <c r="L457" s="1">
        <v>-82.527510532822703</v>
      </c>
      <c r="M457" s="1">
        <v>-83.906207048227998</v>
      </c>
      <c r="N457" s="1">
        <v>-83.035938872122898</v>
      </c>
    </row>
    <row r="458" spans="1:14" x14ac:dyDescent="0.2">
      <c r="A458" t="s">
        <v>539</v>
      </c>
      <c r="B458" s="1">
        <v>-19.71</v>
      </c>
      <c r="C458" s="1">
        <v>-22.066894373127202</v>
      </c>
      <c r="D458" s="1">
        <v>-20.781057919853701</v>
      </c>
      <c r="E458" s="1">
        <v>-19.8854640466954</v>
      </c>
      <c r="F458" s="1">
        <v>-19.718710603340998</v>
      </c>
      <c r="G458" s="1">
        <v>-19.256243717722999</v>
      </c>
      <c r="H458" s="1">
        <v>-18.831343938136602</v>
      </c>
      <c r="I458" s="1">
        <v>-18.439390495362002</v>
      </c>
      <c r="J458" s="1">
        <v>-18.0765149825584</v>
      </c>
      <c r="K458" s="1">
        <v>-17.425403971914498</v>
      </c>
      <c r="L458" s="1">
        <v>-16.3340351702976</v>
      </c>
      <c r="M458" s="1">
        <v>-23.6953874771865</v>
      </c>
      <c r="N458" s="1">
        <v>-17.140551599334799</v>
      </c>
    </row>
    <row r="459" spans="1:14" x14ac:dyDescent="0.2">
      <c r="A459" t="s">
        <v>540</v>
      </c>
      <c r="B459" s="1">
        <v>56.63</v>
      </c>
      <c r="C459" s="1">
        <v>66.591103029337901</v>
      </c>
      <c r="D459" s="1">
        <v>68.871921521312601</v>
      </c>
      <c r="E459" s="1">
        <v>70.408504841492203</v>
      </c>
      <c r="F459" s="1">
        <v>70.699327461373301</v>
      </c>
      <c r="G459" s="1">
        <v>71.506144026613896</v>
      </c>
      <c r="H459" s="1">
        <v>72.2477996468523</v>
      </c>
      <c r="I459" s="1">
        <v>72.932312594488707</v>
      </c>
      <c r="J459" s="1">
        <v>73.566392103747603</v>
      </c>
      <c r="K459" s="1">
        <v>74.705072743925498</v>
      </c>
      <c r="L459" s="1">
        <v>76.577760938156601</v>
      </c>
      <c r="M459" s="1">
        <v>63.755734973419699</v>
      </c>
      <c r="N459" s="1">
        <v>81.066543792635201</v>
      </c>
    </row>
    <row r="460" spans="1:14" x14ac:dyDescent="0.2">
      <c r="A460" t="s">
        <v>541</v>
      </c>
      <c r="B460" s="1">
        <v>-5.15</v>
      </c>
      <c r="C460" s="1">
        <v>-5.9132767301403097</v>
      </c>
      <c r="D460" s="1">
        <v>-3.7990433288366199</v>
      </c>
      <c r="E460" s="1">
        <v>-2.35675909208789</v>
      </c>
      <c r="F460" s="1">
        <v>-2.0840919989403299</v>
      </c>
      <c r="G460" s="1">
        <v>-1.3270814856394999</v>
      </c>
      <c r="H460" s="1">
        <v>-0.63057924998756898</v>
      </c>
      <c r="I460" s="1">
        <v>1.26818249594254E-2</v>
      </c>
      <c r="J460" s="1">
        <v>0.60881748369997102</v>
      </c>
      <c r="K460" s="1">
        <v>1.67970822694901</v>
      </c>
      <c r="L460" s="1">
        <v>3.4628229551641101</v>
      </c>
      <c r="M460" s="1">
        <v>-8.5411615632409195</v>
      </c>
      <c r="N460" s="1">
        <v>2.99137576648425</v>
      </c>
    </row>
    <row r="461" spans="1:14" x14ac:dyDescent="0.2">
      <c r="A461" t="s">
        <v>542</v>
      </c>
      <c r="B461" s="1">
        <v>26.28</v>
      </c>
      <c r="C461" s="1">
        <v>24.507690380294001</v>
      </c>
      <c r="D461" s="1">
        <v>24.057557367086002</v>
      </c>
      <c r="E461" s="1">
        <v>23.698285894152299</v>
      </c>
      <c r="F461" s="1">
        <v>23.6320905081107</v>
      </c>
      <c r="G461" s="1">
        <v>23.429224462993599</v>
      </c>
      <c r="H461" s="1">
        <v>23.231406516903299</v>
      </c>
      <c r="I461" s="1">
        <v>23.038554074525599</v>
      </c>
      <c r="J461" s="1">
        <v>22.850556098458402</v>
      </c>
      <c r="K461" s="1">
        <v>22.5212749667037</v>
      </c>
      <c r="L461" s="1">
        <v>21.871904091628</v>
      </c>
      <c r="M461" s="1">
        <v>24.963793222682199</v>
      </c>
      <c r="N461" s="1">
        <v>24.2507497857498</v>
      </c>
    </row>
    <row r="462" spans="1:14" x14ac:dyDescent="0.2">
      <c r="A462" t="s">
        <v>543</v>
      </c>
      <c r="B462" s="1">
        <v>-75.92</v>
      </c>
      <c r="C462" s="1">
        <v>-79.797145962900302</v>
      </c>
      <c r="D462" s="1">
        <v>-78.5519579474973</v>
      </c>
      <c r="E462" s="1">
        <v>-77.653222079038699</v>
      </c>
      <c r="F462" s="1">
        <v>-77.486875092460295</v>
      </c>
      <c r="G462" s="1">
        <v>-77.023682907913994</v>
      </c>
      <c r="H462" s="1">
        <v>-76.595695909689894</v>
      </c>
      <c r="I462" s="1">
        <v>-76.198815653291305</v>
      </c>
      <c r="J462" s="1">
        <v>-75.8295770328765</v>
      </c>
      <c r="K462" s="1">
        <v>-75.162643962134098</v>
      </c>
      <c r="L462" s="1">
        <v>-74.032735776750897</v>
      </c>
      <c r="M462" s="1">
        <v>-81.359964445872905</v>
      </c>
      <c r="N462" s="1">
        <v>-73.016389338592603</v>
      </c>
    </row>
    <row r="463" spans="1:14" x14ac:dyDescent="0.2">
      <c r="A463" t="s">
        <v>544</v>
      </c>
      <c r="B463" s="1">
        <v>-39.03</v>
      </c>
      <c r="C463" s="1">
        <v>-39.346207688594198</v>
      </c>
      <c r="D463" s="1">
        <v>-37.711595254580899</v>
      </c>
      <c r="E463" s="1">
        <v>-36.573851720730801</v>
      </c>
      <c r="F463" s="1">
        <v>-36.360751683752603</v>
      </c>
      <c r="G463" s="1">
        <v>-35.768845009365997</v>
      </c>
      <c r="H463" s="1">
        <v>-35.223904826383396</v>
      </c>
      <c r="I463" s="1">
        <v>-34.720336352729099</v>
      </c>
      <c r="J463" s="1">
        <v>-34.253424707878899</v>
      </c>
      <c r="K463" s="1">
        <v>-33.414123198423702</v>
      </c>
      <c r="L463" s="1">
        <v>-32.010378321685302</v>
      </c>
      <c r="M463" s="1">
        <v>-41.389406374019401</v>
      </c>
      <c r="N463" s="1">
        <v>-30.518221059407701</v>
      </c>
    </row>
    <row r="464" spans="1:14" x14ac:dyDescent="0.2">
      <c r="A464" t="s">
        <v>545</v>
      </c>
      <c r="B464" s="1">
        <v>-33.380000000000003</v>
      </c>
      <c r="C464" s="1">
        <v>-35.580500799034098</v>
      </c>
      <c r="D464" s="1">
        <v>-33.705229352934097</v>
      </c>
      <c r="E464" s="1">
        <v>-32.407530436208901</v>
      </c>
      <c r="F464" s="1">
        <v>-32.160695842060598</v>
      </c>
      <c r="G464" s="1">
        <v>-31.472687609161699</v>
      </c>
      <c r="H464" s="1">
        <v>-30.8360780358929</v>
      </c>
      <c r="I464" s="1">
        <v>-30.244994727446802</v>
      </c>
      <c r="J464" s="1">
        <v>-29.694459997523701</v>
      </c>
      <c r="K464" s="1">
        <v>-28.698609235040198</v>
      </c>
      <c r="L464" s="1">
        <v>-27.0186027908508</v>
      </c>
      <c r="M464" s="1">
        <v>-37.873979343202599</v>
      </c>
      <c r="N464" s="1">
        <v>-28.825062534290801</v>
      </c>
    </row>
    <row r="465" spans="1:14" x14ac:dyDescent="0.2">
      <c r="A465" t="s">
        <v>546</v>
      </c>
      <c r="B465" s="1">
        <v>-82.72</v>
      </c>
      <c r="C465" s="1">
        <v>-83.752327687443398</v>
      </c>
      <c r="D465" s="1">
        <v>-81.417267098639201</v>
      </c>
      <c r="E465" s="1">
        <v>-79.7757045280499</v>
      </c>
      <c r="F465" s="1">
        <v>-79.465353030208504</v>
      </c>
      <c r="G465" s="1">
        <v>-78.598391283796801</v>
      </c>
      <c r="H465" s="1">
        <v>-77.793430224763497</v>
      </c>
      <c r="I465" s="1">
        <v>-77.04335887933</v>
      </c>
      <c r="J465" s="1">
        <v>-76.342168895197801</v>
      </c>
      <c r="K465" s="1">
        <v>-75.066677716417502</v>
      </c>
      <c r="L465" s="1">
        <v>-72.9191183003677</v>
      </c>
      <c r="M465" s="1">
        <v>-86.600729553161401</v>
      </c>
      <c r="N465" s="1">
        <v>-70.128115059613194</v>
      </c>
    </row>
    <row r="466" spans="1:14" x14ac:dyDescent="0.2">
      <c r="A466" t="s">
        <v>547</v>
      </c>
      <c r="B466" s="1">
        <v>5.27</v>
      </c>
      <c r="C466" s="1">
        <v>-7.3136816621759804E-2</v>
      </c>
      <c r="D466" s="1">
        <v>1.0621216576439401</v>
      </c>
      <c r="E466" s="1">
        <v>1.80784845753639</v>
      </c>
      <c r="F466" s="1">
        <v>1.9478525402001801</v>
      </c>
      <c r="G466" s="1">
        <v>2.3326545202091</v>
      </c>
      <c r="H466" s="1">
        <v>2.6813511550095099</v>
      </c>
      <c r="I466" s="1">
        <v>2.99851824217625</v>
      </c>
      <c r="J466" s="1">
        <v>3.2879917521235802</v>
      </c>
      <c r="K466" s="1">
        <v>3.7963415720602698</v>
      </c>
      <c r="L466" s="1">
        <v>4.6176981431308297</v>
      </c>
      <c r="M466" s="1">
        <v>-1.52438132799062</v>
      </c>
      <c r="N466" s="1">
        <v>3.2507569418886701</v>
      </c>
    </row>
    <row r="467" spans="1:14" x14ac:dyDescent="0.2">
      <c r="A467" t="s">
        <v>548</v>
      </c>
      <c r="B467" s="1">
        <v>52.96</v>
      </c>
      <c r="C467" s="1">
        <v>54.744303515890799</v>
      </c>
      <c r="D467" s="1">
        <v>56.120941274514102</v>
      </c>
      <c r="E467" s="1">
        <v>57.064274536622399</v>
      </c>
      <c r="F467" s="1">
        <v>57.244266424802703</v>
      </c>
      <c r="G467" s="1">
        <v>57.745364402346603</v>
      </c>
      <c r="H467" s="1">
        <v>58.208189100356101</v>
      </c>
      <c r="I467" s="1">
        <v>58.637128911027801</v>
      </c>
      <c r="J467" s="1">
        <v>59.035901374275802</v>
      </c>
      <c r="K467" s="1">
        <v>59.755217629390003</v>
      </c>
      <c r="L467" s="1">
        <v>60.9681065360936</v>
      </c>
      <c r="M467" s="1">
        <v>53.056944532256097</v>
      </c>
      <c r="N467" s="1">
        <v>61.085903108671197</v>
      </c>
    </row>
    <row r="468" spans="1:14" x14ac:dyDescent="0.2">
      <c r="A468" t="s">
        <v>549</v>
      </c>
      <c r="B468" s="1">
        <v>60.59</v>
      </c>
      <c r="C468" s="1">
        <v>68.221399869904801</v>
      </c>
      <c r="D468" s="1">
        <v>70.718557335289105</v>
      </c>
      <c r="E468" s="1">
        <v>72.425360387831802</v>
      </c>
      <c r="F468" s="1">
        <v>72.750192393445104</v>
      </c>
      <c r="G468" s="1">
        <v>73.654740445328599</v>
      </c>
      <c r="H468" s="1">
        <v>74.490619631924602</v>
      </c>
      <c r="I468" s="1">
        <v>75.265824793009998</v>
      </c>
      <c r="J468" s="1">
        <v>75.987109310089906</v>
      </c>
      <c r="K468" s="1">
        <v>77.290113230550901</v>
      </c>
      <c r="L468" s="1">
        <v>79.454694553990507</v>
      </c>
      <c r="M468" s="1">
        <v>65.171077953487597</v>
      </c>
      <c r="N468" s="1">
        <v>84.228806302842699</v>
      </c>
    </row>
    <row r="469" spans="1:14" x14ac:dyDescent="0.2">
      <c r="A469" t="s">
        <v>550</v>
      </c>
      <c r="B469" s="1">
        <v>47.06</v>
      </c>
      <c r="C469" s="1">
        <v>51.0396288506793</v>
      </c>
      <c r="D469" s="1">
        <v>52.099594956906103</v>
      </c>
      <c r="E469" s="1">
        <v>52.820167565138298</v>
      </c>
      <c r="F469" s="1">
        <v>52.957058802314101</v>
      </c>
      <c r="G469" s="1">
        <v>53.337019739943997</v>
      </c>
      <c r="H469" s="1">
        <v>53.686422543182097</v>
      </c>
      <c r="I469" s="1">
        <v>54.008876619202297</v>
      </c>
      <c r="J469" s="1">
        <v>54.307433469772597</v>
      </c>
      <c r="K469" s="1">
        <v>54.842861932741798</v>
      </c>
      <c r="L469" s="1">
        <v>55.741851089492599</v>
      </c>
      <c r="M469" s="1">
        <v>49.723410039079198</v>
      </c>
      <c r="N469" s="1">
        <v>56.819167873839298</v>
      </c>
    </row>
    <row r="470" spans="1:14" x14ac:dyDescent="0.2">
      <c r="A470" t="s">
        <v>551</v>
      </c>
      <c r="B470" s="1">
        <v>-13.41</v>
      </c>
      <c r="C470" s="1">
        <v>-8.6455875772417095</v>
      </c>
      <c r="D470" s="1">
        <v>-6.8218127082561804</v>
      </c>
      <c r="E470" s="1">
        <v>-5.5661612011651496</v>
      </c>
      <c r="F470" s="1">
        <v>-5.32957733749548</v>
      </c>
      <c r="G470" s="1">
        <v>-4.67166868171108</v>
      </c>
      <c r="H470" s="1">
        <v>-4.0648038684996699</v>
      </c>
      <c r="I470" s="1">
        <v>-3.5028466729134702</v>
      </c>
      <c r="J470" s="1">
        <v>-2.98063823717583</v>
      </c>
      <c r="K470" s="1">
        <v>-2.0386323781890598</v>
      </c>
      <c r="L470" s="1">
        <v>-0.47641001473304101</v>
      </c>
      <c r="M470" s="1">
        <v>-10.903324409509899</v>
      </c>
      <c r="N470" s="1">
        <v>3.1943789730549699</v>
      </c>
    </row>
    <row r="471" spans="1:14" x14ac:dyDescent="0.2">
      <c r="A471" t="s">
        <v>552</v>
      </c>
      <c r="B471" s="1">
        <v>52.56</v>
      </c>
      <c r="C471" s="1">
        <v>50.054087814644603</v>
      </c>
      <c r="D471" s="1">
        <v>52.484490945739999</v>
      </c>
      <c r="E471" s="1">
        <v>54.146139863275401</v>
      </c>
      <c r="F471" s="1">
        <v>54.468517332652901</v>
      </c>
      <c r="G471" s="1">
        <v>55.370443251246002</v>
      </c>
      <c r="H471" s="1">
        <v>56.209461280361303</v>
      </c>
      <c r="I471" s="1">
        <v>56.992406536391499</v>
      </c>
      <c r="J471" s="1">
        <v>57.7251122421562</v>
      </c>
      <c r="K471" s="1">
        <v>59.059220058707297</v>
      </c>
      <c r="L471" s="1">
        <v>61.328360125773202</v>
      </c>
      <c r="M471" s="1">
        <v>47.158561100048097</v>
      </c>
      <c r="N471" s="1">
        <v>58.689132687235798</v>
      </c>
    </row>
    <row r="472" spans="1:14" x14ac:dyDescent="0.2">
      <c r="A472" t="s">
        <v>553</v>
      </c>
      <c r="B472" s="1">
        <v>-39.020000000000003</v>
      </c>
      <c r="C472" s="1">
        <v>-37.568193394614298</v>
      </c>
      <c r="D472" s="1">
        <v>-36.030793000929599</v>
      </c>
      <c r="E472" s="1">
        <v>-34.944571267084001</v>
      </c>
      <c r="F472" s="1">
        <v>-34.736037323465801</v>
      </c>
      <c r="G472" s="1">
        <v>-34.150553284425797</v>
      </c>
      <c r="H472" s="1">
        <v>-33.603036892715998</v>
      </c>
      <c r="I472" s="1">
        <v>-33.089450613351502</v>
      </c>
      <c r="J472" s="1">
        <v>-32.606351239955103</v>
      </c>
      <c r="K472" s="1">
        <v>-31.7201558713396</v>
      </c>
      <c r="L472" s="1">
        <v>-30.206366524345398</v>
      </c>
      <c r="M472" s="1">
        <v>-39.393897776193697</v>
      </c>
      <c r="N472" s="1">
        <v>-26.806250592895001</v>
      </c>
    </row>
    <row r="473" spans="1:14" x14ac:dyDescent="0.2">
      <c r="A473" t="s">
        <v>554</v>
      </c>
      <c r="B473" s="1">
        <v>-7.86</v>
      </c>
      <c r="C473" s="1">
        <v>-4.8241234042883203</v>
      </c>
      <c r="D473" s="1">
        <v>-3.0797499508246702</v>
      </c>
      <c r="E473" s="1">
        <v>-1.8590599681112701</v>
      </c>
      <c r="F473" s="1">
        <v>-1.6276655530541799</v>
      </c>
      <c r="G473" s="1">
        <v>-0.98129735066413404</v>
      </c>
      <c r="H473" s="1">
        <v>-0.38120755004302298</v>
      </c>
      <c r="I473" s="1">
        <v>0.17790511092714001</v>
      </c>
      <c r="J473" s="1">
        <v>0.70052130831286097</v>
      </c>
      <c r="K473" s="1">
        <v>1.6510261084631299</v>
      </c>
      <c r="L473" s="1">
        <v>3.2509180239284001</v>
      </c>
      <c r="M473" s="1">
        <v>-6.9482106798173398</v>
      </c>
      <c r="N473" s="1">
        <v>7.3218765749203296</v>
      </c>
    </row>
    <row r="474" spans="1:14" x14ac:dyDescent="0.2">
      <c r="A474" t="s">
        <v>555</v>
      </c>
      <c r="B474" s="1">
        <v>-12.7</v>
      </c>
      <c r="C474" s="1">
        <v>-14.1470908490029</v>
      </c>
      <c r="D474" s="1">
        <v>-12.3844047526041</v>
      </c>
      <c r="E474" s="1">
        <v>-11.1565697230849</v>
      </c>
      <c r="F474" s="1">
        <v>-10.923169717346299</v>
      </c>
      <c r="G474" s="1">
        <v>-10.2720541965433</v>
      </c>
      <c r="H474" s="1">
        <v>-9.6688476383505595</v>
      </c>
      <c r="I474" s="1">
        <v>-9.1081341199108792</v>
      </c>
      <c r="J474" s="1">
        <v>-8.5853096893809102</v>
      </c>
      <c r="K474" s="1">
        <v>-7.6380936570655598</v>
      </c>
      <c r="L474" s="1">
        <v>-6.0343388971060303</v>
      </c>
      <c r="M474" s="1">
        <v>-16.298934142316899</v>
      </c>
      <c r="N474" s="1">
        <v>-6.55230844612929</v>
      </c>
    </row>
    <row r="475" spans="1:14" x14ac:dyDescent="0.2">
      <c r="A475" t="s">
        <v>556</v>
      </c>
      <c r="B475" s="1">
        <v>35.39</v>
      </c>
      <c r="C475" s="1">
        <v>37.167419380573399</v>
      </c>
      <c r="D475" s="1">
        <v>38.752406576712502</v>
      </c>
      <c r="E475" s="1">
        <v>39.844251509253702</v>
      </c>
      <c r="F475" s="1">
        <v>40.052554746835398</v>
      </c>
      <c r="G475" s="1">
        <v>40.633052380310701</v>
      </c>
      <c r="H475" s="1">
        <v>41.169984539892397</v>
      </c>
      <c r="I475" s="1">
        <v>41.668285676176801</v>
      </c>
      <c r="J475" s="1">
        <v>42.132142257916001</v>
      </c>
      <c r="K475" s="1">
        <v>42.970360337591501</v>
      </c>
      <c r="L475" s="1">
        <v>44.384497564628603</v>
      </c>
      <c r="M475" s="1">
        <v>35.231959571495899</v>
      </c>
      <c r="N475" s="1">
        <v>44.1917280268935</v>
      </c>
    </row>
    <row r="476" spans="1:14" x14ac:dyDescent="0.2">
      <c r="A476" t="s">
        <v>557</v>
      </c>
      <c r="B476" s="1">
        <v>57.45</v>
      </c>
      <c r="C476" s="1">
        <v>54.907875248135902</v>
      </c>
      <c r="D476" s="1">
        <v>55.517336543103902</v>
      </c>
      <c r="E476" s="1">
        <v>55.899280059980597</v>
      </c>
      <c r="F476" s="1">
        <v>55.9714559340119</v>
      </c>
      <c r="G476" s="1">
        <v>56.1681013885756</v>
      </c>
      <c r="H476" s="1">
        <v>56.343880953330597</v>
      </c>
      <c r="I476" s="1">
        <v>56.501512715216201</v>
      </c>
      <c r="J476" s="1">
        <v>56.643266344778397</v>
      </c>
      <c r="K476" s="1">
        <v>56.886516565414702</v>
      </c>
      <c r="L476" s="1">
        <v>57.272369574625202</v>
      </c>
      <c r="M476" s="1">
        <v>54.114451555598002</v>
      </c>
      <c r="N476" s="1">
        <v>57.206614692669099</v>
      </c>
    </row>
    <row r="477" spans="1:14" x14ac:dyDescent="0.2">
      <c r="A477" t="s">
        <v>558</v>
      </c>
      <c r="B477" s="1">
        <v>-30.53</v>
      </c>
      <c r="C477" s="1">
        <v>-28.771315622685702</v>
      </c>
      <c r="D477" s="1">
        <v>-26.962052213179199</v>
      </c>
      <c r="E477" s="1">
        <v>-25.684272925605601</v>
      </c>
      <c r="F477" s="1">
        <v>-25.4417496363967</v>
      </c>
      <c r="G477" s="1">
        <v>-24.762944415430301</v>
      </c>
      <c r="H477" s="1">
        <v>-24.130900426442299</v>
      </c>
      <c r="I477" s="1">
        <v>-23.540364406290099</v>
      </c>
      <c r="J477" s="1">
        <v>-22.986894302543</v>
      </c>
      <c r="K477" s="1">
        <v>-21.976502723063</v>
      </c>
      <c r="L477" s="1">
        <v>-20.2644468688733</v>
      </c>
      <c r="M477" s="1">
        <v>-30.961896669572699</v>
      </c>
      <c r="N477" s="1">
        <v>-16.172257308832599</v>
      </c>
    </row>
    <row r="478" spans="1:14" x14ac:dyDescent="0.2">
      <c r="A478" t="s">
        <v>559</v>
      </c>
      <c r="B478" s="1">
        <v>68.739999999999995</v>
      </c>
      <c r="C478" s="1">
        <v>70.841926401248998</v>
      </c>
      <c r="D478" s="1">
        <v>71.443459188579297</v>
      </c>
      <c r="E478" s="1">
        <v>71.838672972866902</v>
      </c>
      <c r="F478" s="1">
        <v>71.913772817698103</v>
      </c>
      <c r="G478" s="1">
        <v>72.120712709035402</v>
      </c>
      <c r="H478" s="1">
        <v>72.308960036413694</v>
      </c>
      <c r="I478" s="1">
        <v>72.502249126972998</v>
      </c>
      <c r="J478" s="1">
        <v>72.660092070217601</v>
      </c>
      <c r="K478" s="1">
        <v>72.938689453087605</v>
      </c>
      <c r="L478" s="1">
        <v>73.402481471694898</v>
      </c>
      <c r="M478" s="1">
        <v>70.076236330935998</v>
      </c>
      <c r="N478" s="1">
        <v>74.0483490142976</v>
      </c>
    </row>
    <row r="479" spans="1:14" x14ac:dyDescent="0.2">
      <c r="A479" t="s">
        <v>560</v>
      </c>
      <c r="B479" s="1">
        <v>4.3099999999999996</v>
      </c>
      <c r="C479" s="1">
        <v>6.7836643910375196</v>
      </c>
      <c r="D479" s="1">
        <v>7.6758393902481501</v>
      </c>
      <c r="E479" s="1">
        <v>8.2868537381463696</v>
      </c>
      <c r="F479" s="1">
        <v>8.4035548458159202</v>
      </c>
      <c r="G479" s="1">
        <v>8.7290422346533401</v>
      </c>
      <c r="H479" s="1">
        <v>9.0305411996026894</v>
      </c>
      <c r="I479" s="1">
        <v>9.3108271996705803</v>
      </c>
      <c r="J479" s="1">
        <v>9.5722392134012804</v>
      </c>
      <c r="K479" s="1">
        <v>10.0461305571251</v>
      </c>
      <c r="L479" s="1">
        <v>10.838603348723501</v>
      </c>
      <c r="M479" s="1">
        <v>5.6986025155505899</v>
      </c>
      <c r="N479" s="1">
        <v>12.632188962973199</v>
      </c>
    </row>
    <row r="480" spans="1:14" x14ac:dyDescent="0.2">
      <c r="A480" t="s">
        <v>561</v>
      </c>
      <c r="B480" s="1">
        <v>37.06</v>
      </c>
      <c r="C480" s="1">
        <v>40.206391033607602</v>
      </c>
      <c r="D480" s="1">
        <v>41.896101684670697</v>
      </c>
      <c r="E480" s="1">
        <v>43.038877164627898</v>
      </c>
      <c r="F480" s="1">
        <v>43.255658470342198</v>
      </c>
      <c r="G480" s="1">
        <v>43.857168952927701</v>
      </c>
      <c r="H480" s="1">
        <v>44.410165506637703</v>
      </c>
      <c r="I480" s="1">
        <v>44.920533984988701</v>
      </c>
      <c r="J480" s="1">
        <v>45.393209921797201</v>
      </c>
      <c r="K480" s="1">
        <v>46.241597999384602</v>
      </c>
      <c r="L480" s="1">
        <v>47.656771977293602</v>
      </c>
      <c r="M480" s="1">
        <v>38.102328864533199</v>
      </c>
      <c r="N480" s="1">
        <v>49.438968784674401</v>
      </c>
    </row>
    <row r="481" spans="1:14" x14ac:dyDescent="0.2">
      <c r="A481" t="s">
        <v>562</v>
      </c>
      <c r="B481" s="1">
        <v>-28.23</v>
      </c>
      <c r="C481" s="1">
        <v>-28.123368260257202</v>
      </c>
      <c r="D481" s="1">
        <v>-27.2285453841587</v>
      </c>
      <c r="E481" s="1">
        <v>-26.6109621489442</v>
      </c>
      <c r="F481" s="1">
        <v>-26.493975126186498</v>
      </c>
      <c r="G481" s="1">
        <v>-26.1679673415765</v>
      </c>
      <c r="H481" s="1">
        <v>-25.866324692739202</v>
      </c>
      <c r="I481" s="1">
        <v>-25.5861712002167</v>
      </c>
      <c r="J481" s="1">
        <v>-25.325092127477699</v>
      </c>
      <c r="K481" s="1">
        <v>-24.852253855335999</v>
      </c>
      <c r="L481" s="1">
        <v>-24.062523705971</v>
      </c>
      <c r="M481" s="1">
        <v>-29.222979344664001</v>
      </c>
      <c r="N481" s="1">
        <v>-22.7633756640519</v>
      </c>
    </row>
    <row r="482" spans="1:14" x14ac:dyDescent="0.2">
      <c r="A482" t="s">
        <v>563</v>
      </c>
      <c r="B482" s="1">
        <v>3.95</v>
      </c>
      <c r="C482" s="1">
        <v>4.9318696160559998</v>
      </c>
      <c r="D482" s="1">
        <v>6.39364511433687</v>
      </c>
      <c r="E482" s="1">
        <v>7.3920408732011804</v>
      </c>
      <c r="F482" s="1">
        <v>7.5820460729127097</v>
      </c>
      <c r="G482" s="1">
        <v>8.1103590429200398</v>
      </c>
      <c r="H482" s="1">
        <v>8.5974348457490208</v>
      </c>
      <c r="I482" s="1">
        <v>9.0480694618178603</v>
      </c>
      <c r="J482" s="1">
        <v>9.4663233495845898</v>
      </c>
      <c r="K482" s="1">
        <v>10.2190492408716</v>
      </c>
      <c r="L482" s="1">
        <v>11.4821314979067</v>
      </c>
      <c r="M482" s="1">
        <v>3.1317972369654301</v>
      </c>
      <c r="N482" s="1">
        <v>11.243502625161099</v>
      </c>
    </row>
    <row r="483" spans="1:14" x14ac:dyDescent="0.2">
      <c r="A483" t="s">
        <v>564</v>
      </c>
      <c r="B483" s="1">
        <v>97.1</v>
      </c>
      <c r="C483" s="1">
        <v>105.09770960903199</v>
      </c>
      <c r="D483" s="1">
        <v>107.424854581651</v>
      </c>
      <c r="E483" s="1">
        <v>108.952429908814</v>
      </c>
      <c r="F483" s="1">
        <v>109.201716649964</v>
      </c>
      <c r="G483" s="1">
        <v>110.004581440443</v>
      </c>
      <c r="H483" s="1">
        <v>110.738557640612</v>
      </c>
      <c r="I483" s="1">
        <v>111.412233303177</v>
      </c>
      <c r="J483" s="1">
        <v>112.032796673552</v>
      </c>
      <c r="K483" s="1">
        <v>113.137968575621</v>
      </c>
      <c r="L483" s="1">
        <v>114.925756352192</v>
      </c>
      <c r="M483" s="1">
        <v>102.196184528785</v>
      </c>
      <c r="N483" s="1">
        <v>119.861365513851</v>
      </c>
    </row>
    <row r="484" spans="1:14" x14ac:dyDescent="0.2">
      <c r="A484" t="s">
        <v>565</v>
      </c>
      <c r="B484" s="1">
        <v>67.97</v>
      </c>
      <c r="C484" s="1">
        <v>65.135615785409698</v>
      </c>
      <c r="D484" s="1">
        <v>64.687227224099303</v>
      </c>
      <c r="E484" s="1">
        <v>64.350618662145394</v>
      </c>
      <c r="F484" s="1">
        <v>64.285430517290905</v>
      </c>
      <c r="G484" s="1">
        <v>64.100149186390098</v>
      </c>
      <c r="H484" s="1">
        <v>63.923829619608199</v>
      </c>
      <c r="I484" s="1">
        <v>63.755707913963903</v>
      </c>
      <c r="J484" s="1">
        <v>63.595109341438103</v>
      </c>
      <c r="K484" s="1">
        <v>63.294167212442701</v>
      </c>
      <c r="L484" s="1">
        <v>62.760321636005798</v>
      </c>
      <c r="M484" s="1">
        <v>65.6441428573916</v>
      </c>
      <c r="N484" s="1">
        <v>62.9494397652524</v>
      </c>
    </row>
    <row r="485" spans="1:14" x14ac:dyDescent="0.2">
      <c r="A485" t="s">
        <v>566</v>
      </c>
      <c r="B485" s="1">
        <v>66.59</v>
      </c>
      <c r="C485" s="1">
        <v>64.475801571361202</v>
      </c>
      <c r="D485" s="1">
        <v>64.590054844505602</v>
      </c>
      <c r="E485" s="1">
        <v>64.642730151150104</v>
      </c>
      <c r="F485" s="1">
        <v>64.654896193296295</v>
      </c>
      <c r="G485" s="1">
        <v>64.687409134725399</v>
      </c>
      <c r="H485" s="1">
        <v>64.715508125700595</v>
      </c>
      <c r="I485" s="1">
        <v>64.739710521359399</v>
      </c>
      <c r="J485" s="1">
        <v>64.760459637279595</v>
      </c>
      <c r="K485" s="1">
        <v>64.793077147181293</v>
      </c>
      <c r="L485" s="1">
        <v>64.853011462742202</v>
      </c>
      <c r="M485" s="1">
        <v>64.331676324509402</v>
      </c>
      <c r="N485" s="1">
        <v>63.631812450861403</v>
      </c>
    </row>
    <row r="486" spans="1:14" x14ac:dyDescent="0.2">
      <c r="A486" t="s">
        <v>567</v>
      </c>
      <c r="B486" s="1">
        <v>87.51</v>
      </c>
      <c r="C486" s="1">
        <v>95.252013193588297</v>
      </c>
      <c r="D486" s="1">
        <v>95.465100172321797</v>
      </c>
      <c r="E486" s="1">
        <v>95.540485303133195</v>
      </c>
      <c r="F486" s="1">
        <v>95.548169762094602</v>
      </c>
      <c r="G486" s="1">
        <v>95.557788784205997</v>
      </c>
      <c r="H486" s="1">
        <v>95.550844185827799</v>
      </c>
      <c r="I486" s="1">
        <v>95.530345631030698</v>
      </c>
      <c r="J486" s="1">
        <v>95.498715968332704</v>
      </c>
      <c r="K486" s="1">
        <v>95.409602517917506</v>
      </c>
      <c r="L486" s="1">
        <v>95.164349458773302</v>
      </c>
      <c r="M486" s="1">
        <v>94.840340913019105</v>
      </c>
      <c r="N486" s="1">
        <v>104.480908442886</v>
      </c>
    </row>
    <row r="487" spans="1:14" x14ac:dyDescent="0.2">
      <c r="A487" t="s">
        <v>568</v>
      </c>
      <c r="B487" s="1">
        <v>133.26</v>
      </c>
      <c r="C487" s="1">
        <v>133.465375079274</v>
      </c>
      <c r="D487" s="1">
        <v>133.81187429289301</v>
      </c>
      <c r="E487" s="1">
        <v>134.000457975681</v>
      </c>
      <c r="F487" s="1">
        <v>134.035064113819</v>
      </c>
      <c r="G487" s="1">
        <v>134.12528548089401</v>
      </c>
      <c r="H487" s="1">
        <v>134.20031981898501</v>
      </c>
      <c r="I487" s="1">
        <v>134.262413099133</v>
      </c>
      <c r="J487" s="1">
        <v>134.31341139064099</v>
      </c>
      <c r="K487" s="1">
        <v>134.38801906723401</v>
      </c>
      <c r="L487" s="1">
        <v>134.47961731919901</v>
      </c>
      <c r="M487" s="1">
        <v>132.96945106658799</v>
      </c>
      <c r="N487" s="1">
        <v>135.15178421405</v>
      </c>
    </row>
    <row r="488" spans="1:14" x14ac:dyDescent="0.2">
      <c r="A488" t="s">
        <v>569</v>
      </c>
      <c r="B488" s="1">
        <v>9.1300000000000008</v>
      </c>
      <c r="C488" s="1">
        <v>10.3459544494075</v>
      </c>
      <c r="D488" s="1">
        <v>9.6021336588950206</v>
      </c>
      <c r="E488" s="1">
        <v>9.0407642722291293</v>
      </c>
      <c r="F488" s="1">
        <v>8.9310201520173003</v>
      </c>
      <c r="G488" s="1">
        <v>8.6180203762882996</v>
      </c>
      <c r="H488" s="1">
        <v>8.3187123869550206</v>
      </c>
      <c r="I488" s="1">
        <v>8.0320605669096992</v>
      </c>
      <c r="J488" s="1">
        <v>7.7425349343458496</v>
      </c>
      <c r="K488" s="1">
        <v>7.2236761612229401</v>
      </c>
      <c r="L488" s="1">
        <v>6.2961178000115803</v>
      </c>
      <c r="M488" s="1">
        <v>11.174913992956199</v>
      </c>
      <c r="N488" s="1">
        <v>12.4547133671268</v>
      </c>
    </row>
    <row r="489" spans="1:14" x14ac:dyDescent="0.2">
      <c r="A489" t="s">
        <v>570</v>
      </c>
      <c r="B489" s="1">
        <v>-29.83</v>
      </c>
      <c r="C489" s="1">
        <v>-33.927692137992103</v>
      </c>
      <c r="D489" s="1">
        <v>-31.758832700134398</v>
      </c>
      <c r="E489" s="1">
        <v>-30.262648554012301</v>
      </c>
      <c r="F489" s="1">
        <v>-29.9790891996658</v>
      </c>
      <c r="G489" s="1">
        <v>-29.189012062119598</v>
      </c>
      <c r="H489" s="1">
        <v>-28.458206142677099</v>
      </c>
      <c r="I489" s="1">
        <v>-27.779721809239799</v>
      </c>
      <c r="J489" s="1">
        <v>-27.147702164309599</v>
      </c>
      <c r="K489" s="1">
        <v>-26.0038415644668</v>
      </c>
      <c r="L489" s="1">
        <v>-24.095990259564299</v>
      </c>
      <c r="M489" s="1">
        <v>-36.586051253880498</v>
      </c>
      <c r="N489" s="1">
        <v>-23.486569700382901</v>
      </c>
    </row>
    <row r="490" spans="1:14" x14ac:dyDescent="0.2">
      <c r="A490" t="s">
        <v>571</v>
      </c>
      <c r="B490" s="1">
        <v>-90.35</v>
      </c>
      <c r="C490" s="1">
        <v>-97.2294240415644</v>
      </c>
      <c r="D490" s="1">
        <v>-96.014883159307203</v>
      </c>
      <c r="E490" s="1">
        <v>-95.1367903791879</v>
      </c>
      <c r="F490" s="1">
        <v>-94.971278998922202</v>
      </c>
      <c r="G490" s="1">
        <v>-94.507767326885897</v>
      </c>
      <c r="H490" s="1">
        <v>-94.075860756367703</v>
      </c>
      <c r="I490" s="1">
        <v>-93.672054761347894</v>
      </c>
      <c r="J490" s="1">
        <v>-93.293376831011898</v>
      </c>
      <c r="K490" s="1">
        <v>-92.601573317542702</v>
      </c>
      <c r="L490" s="1">
        <v>-91.405706318335902</v>
      </c>
      <c r="M490" s="1">
        <v>-98.714862974392901</v>
      </c>
      <c r="N490" s="1">
        <v>-93.271018253713294</v>
      </c>
    </row>
    <row r="491" spans="1:14" x14ac:dyDescent="0.2">
      <c r="A491" t="s">
        <v>572</v>
      </c>
      <c r="B491" s="1">
        <v>-2.98</v>
      </c>
      <c r="C491" s="1">
        <v>-4.3322919135236502</v>
      </c>
      <c r="D491" s="1">
        <v>-2.29514467374256</v>
      </c>
      <c r="E491" s="1">
        <v>-0.89680458115027295</v>
      </c>
      <c r="F491" s="1">
        <v>-0.62968586101244295</v>
      </c>
      <c r="G491" s="1">
        <v>0.114680526047375</v>
      </c>
      <c r="H491" s="1">
        <v>0.80313036636954604</v>
      </c>
      <c r="I491" s="1">
        <v>1.4420037345505201</v>
      </c>
      <c r="J491" s="1">
        <v>2.0366852504641102</v>
      </c>
      <c r="K491" s="1">
        <v>3.1112785973325598</v>
      </c>
      <c r="L491" s="1">
        <v>4.9181358628023704</v>
      </c>
      <c r="M491" s="1">
        <v>-6.81337905382183</v>
      </c>
      <c r="N491" s="1">
        <v>1.91562657585573</v>
      </c>
    </row>
    <row r="492" spans="1:14" x14ac:dyDescent="0.2">
      <c r="A492" t="s">
        <v>573</v>
      </c>
      <c r="B492" s="1">
        <v>-30.71</v>
      </c>
      <c r="C492" s="1">
        <v>-24.892187287365498</v>
      </c>
      <c r="D492" s="1">
        <v>-23.381109886756899</v>
      </c>
      <c r="E492" s="1">
        <v>-22.326153669226802</v>
      </c>
      <c r="F492" s="1">
        <v>-22.1260721123518</v>
      </c>
      <c r="G492" s="1">
        <v>-21.567384207827601</v>
      </c>
      <c r="H492" s="1">
        <v>-21.0490231976774</v>
      </c>
      <c r="I492" s="1">
        <v>-20.5663968199026</v>
      </c>
      <c r="J492" s="1">
        <v>-20.115619927190298</v>
      </c>
      <c r="K492" s="1">
        <v>-19.296805879300301</v>
      </c>
      <c r="L492" s="1">
        <v>-17.922477807193498</v>
      </c>
      <c r="M492" s="1">
        <v>-26.730800591585201</v>
      </c>
      <c r="N492" s="1">
        <v>-14.4880837451446</v>
      </c>
    </row>
    <row r="493" spans="1:14" x14ac:dyDescent="0.2">
      <c r="A493" t="s">
        <v>574</v>
      </c>
      <c r="B493" s="1">
        <v>-23.72</v>
      </c>
      <c r="C493" s="1">
        <v>-21.029461395292401</v>
      </c>
      <c r="D493" s="1">
        <v>-19.254988776700301</v>
      </c>
      <c r="E493" s="1">
        <v>-18.0192383816835</v>
      </c>
      <c r="F493" s="1">
        <v>-17.7851373732769</v>
      </c>
      <c r="G493" s="1">
        <v>-17.131854744438598</v>
      </c>
      <c r="H493" s="1">
        <v>-16.526210138011699</v>
      </c>
      <c r="I493" s="1">
        <v>-15.9626897475409</v>
      </c>
      <c r="J493" s="1">
        <v>-15.4366456596705</v>
      </c>
      <c r="K493" s="1">
        <v>-14.4817127416696</v>
      </c>
      <c r="L493" s="1">
        <v>-12.880134038937801</v>
      </c>
      <c r="M493" s="1">
        <v>-23.1970940203928</v>
      </c>
      <c r="N493" s="1">
        <v>-9.8336951247240307</v>
      </c>
    </row>
    <row r="494" spans="1:14" x14ac:dyDescent="0.2">
      <c r="A494" t="s">
        <v>575</v>
      </c>
      <c r="B494" s="1">
        <v>-21.29</v>
      </c>
      <c r="C494" s="1">
        <v>-18.880019167422301</v>
      </c>
      <c r="D494" s="1">
        <v>-17.079183816617</v>
      </c>
      <c r="E494" s="1">
        <v>-15.832156452064</v>
      </c>
      <c r="F494" s="1">
        <v>-15.5960919582326</v>
      </c>
      <c r="G494" s="1">
        <v>-14.938121322272499</v>
      </c>
      <c r="H494" s="1">
        <v>-14.3291974719146</v>
      </c>
      <c r="I494" s="1">
        <v>-13.763577100520299</v>
      </c>
      <c r="J494" s="1">
        <v>-13.236421049467401</v>
      </c>
      <c r="K494" s="1">
        <v>-12.2816208695101</v>
      </c>
      <c r="L494" s="1">
        <v>-10.6866854165369</v>
      </c>
      <c r="M494" s="1">
        <v>-21.0875539688315</v>
      </c>
      <c r="N494" s="1">
        <v>-7.4632253568775404</v>
      </c>
    </row>
    <row r="495" spans="1:14" x14ac:dyDescent="0.2">
      <c r="A495" t="s">
        <v>576</v>
      </c>
      <c r="B495" s="1">
        <v>-28.54</v>
      </c>
      <c r="C495" s="1">
        <v>-26.257533354283801</v>
      </c>
      <c r="D495" s="1">
        <v>-24.400574551083299</v>
      </c>
      <c r="E495" s="1">
        <v>-23.110020681163899</v>
      </c>
      <c r="F495" s="1">
        <v>-22.8651916777685</v>
      </c>
      <c r="G495" s="1">
        <v>-22.181930763282502</v>
      </c>
      <c r="H495" s="1">
        <v>-21.548437947656701</v>
      </c>
      <c r="I495" s="1">
        <v>-20.958955496608802</v>
      </c>
      <c r="J495" s="1">
        <v>-20.408628999794299</v>
      </c>
      <c r="K495" s="1">
        <v>-19.409489469440199</v>
      </c>
      <c r="L495" s="1">
        <v>-17.733345869851998</v>
      </c>
      <c r="M495" s="1">
        <v>-28.523255880703001</v>
      </c>
      <c r="N495" s="1">
        <v>-14.9508775132055</v>
      </c>
    </row>
    <row r="496" spans="1:14" x14ac:dyDescent="0.2">
      <c r="A496" t="s">
        <v>577</v>
      </c>
      <c r="B496" s="1">
        <v>-34.01</v>
      </c>
      <c r="C496" s="1">
        <v>-33.181587250395701</v>
      </c>
      <c r="D496" s="1">
        <v>-31.350269281166099</v>
      </c>
      <c r="E496" s="1">
        <v>-30.080082466348301</v>
      </c>
      <c r="F496" s="1">
        <v>-29.8398386031222</v>
      </c>
      <c r="G496" s="1">
        <v>-29.170150199407399</v>
      </c>
      <c r="H496" s="1">
        <v>-28.550263851047099</v>
      </c>
      <c r="I496" s="1">
        <v>-27.974325592420801</v>
      </c>
      <c r="J496" s="1">
        <v>-27.437407979476902</v>
      </c>
      <c r="K496" s="1">
        <v>-26.464486137359302</v>
      </c>
      <c r="L496" s="1">
        <v>-24.8376250359496</v>
      </c>
      <c r="M496" s="1">
        <v>-35.428396053017003</v>
      </c>
      <c r="N496" s="1">
        <v>-22.241376039487399</v>
      </c>
    </row>
    <row r="497" spans="1:14" x14ac:dyDescent="0.2">
      <c r="A497" t="s">
        <v>578</v>
      </c>
      <c r="B497" s="1">
        <v>-44.91</v>
      </c>
      <c r="C497" s="1">
        <v>-38.500021462982403</v>
      </c>
      <c r="D497" s="1">
        <v>-37.145088713098303</v>
      </c>
      <c r="E497" s="1">
        <v>-36.213904082571297</v>
      </c>
      <c r="F497" s="1">
        <v>-36.036654895550903</v>
      </c>
      <c r="G497" s="1">
        <v>-35.542520811741497</v>
      </c>
      <c r="H497" s="1">
        <v>-35.085133213883303</v>
      </c>
      <c r="I497" s="1">
        <v>-34.660246626909696</v>
      </c>
      <c r="J497" s="1">
        <v>-34.264280670006102</v>
      </c>
      <c r="K497" s="1">
        <v>-33.547346512428199</v>
      </c>
      <c r="L497" s="1">
        <v>-32.351518226709601</v>
      </c>
      <c r="M497" s="1">
        <v>-40.152829830319398</v>
      </c>
      <c r="N497" s="1">
        <v>-27.936835433535499</v>
      </c>
    </row>
    <row r="498" spans="1:14" x14ac:dyDescent="0.2">
      <c r="A498" t="s">
        <v>579</v>
      </c>
      <c r="B498" s="1">
        <v>42.56</v>
      </c>
      <c r="C498" s="1">
        <v>46.846031452874698</v>
      </c>
      <c r="D498" s="1">
        <v>47.219736932914302</v>
      </c>
      <c r="E498" s="1">
        <v>47.434633942838197</v>
      </c>
      <c r="F498" s="1">
        <v>47.4744394013087</v>
      </c>
      <c r="G498" s="1">
        <v>47.580705294797802</v>
      </c>
      <c r="H498" s="1">
        <v>47.672737992013701</v>
      </c>
      <c r="I498" s="1">
        <v>47.752605656823697</v>
      </c>
      <c r="J498" s="1">
        <v>47.822006677235997</v>
      </c>
      <c r="K498" s="1">
        <v>47.934827233537497</v>
      </c>
      <c r="L498" s="1">
        <v>48.083813805785397</v>
      </c>
      <c r="M498" s="1">
        <v>46.340068773896498</v>
      </c>
      <c r="N498" s="1">
        <v>51.857666109057398</v>
      </c>
    </row>
    <row r="499" spans="1:14" x14ac:dyDescent="0.2">
      <c r="A499" t="s">
        <v>580</v>
      </c>
      <c r="B499" s="1">
        <v>-54.61</v>
      </c>
      <c r="C499" s="1">
        <v>-53.402726554367398</v>
      </c>
      <c r="D499" s="1">
        <v>-51.657244108301001</v>
      </c>
      <c r="E499" s="1">
        <v>-50.440246507316601</v>
      </c>
      <c r="F499" s="1">
        <v>-50.211152752750898</v>
      </c>
      <c r="G499" s="1">
        <v>-49.572681067230498</v>
      </c>
      <c r="H499" s="1">
        <v>-48.981779091988102</v>
      </c>
      <c r="I499" s="1">
        <v>-48.432749408921602</v>
      </c>
      <c r="J499" s="1">
        <v>-47.920814689628898</v>
      </c>
      <c r="K499" s="1">
        <v>-46.992640457363699</v>
      </c>
      <c r="L499" s="1">
        <v>-45.437808800379997</v>
      </c>
      <c r="M499" s="1">
        <v>-55.558265506250997</v>
      </c>
      <c r="N499" s="1">
        <v>-43.425171422387997</v>
      </c>
    </row>
    <row r="500" spans="1:14" x14ac:dyDescent="0.2">
      <c r="A500" t="s">
        <v>581</v>
      </c>
      <c r="B500" s="1">
        <v>47.52</v>
      </c>
      <c r="C500" s="1">
        <v>56.024807859815901</v>
      </c>
      <c r="D500" s="1">
        <v>59.838543731468398</v>
      </c>
      <c r="E500" s="1">
        <v>62.435494935417097</v>
      </c>
      <c r="F500" s="1">
        <v>62.924391012621598</v>
      </c>
      <c r="G500" s="1">
        <v>64.280792314249496</v>
      </c>
      <c r="H500" s="1">
        <v>65.527591838975994</v>
      </c>
      <c r="I500" s="1">
        <v>66.678116190143299</v>
      </c>
      <c r="J500" s="1">
        <v>67.7435555469213</v>
      </c>
      <c r="K500" s="1">
        <v>69.6557044912404</v>
      </c>
      <c r="L500" s="1">
        <v>72.795449843060794</v>
      </c>
      <c r="M500" s="1">
        <v>51.279241090182602</v>
      </c>
      <c r="N500" s="1">
        <v>75.311081835562106</v>
      </c>
    </row>
    <row r="501" spans="1:14" x14ac:dyDescent="0.2">
      <c r="A501" t="s">
        <v>582</v>
      </c>
      <c r="B501" s="1">
        <v>-90.97</v>
      </c>
      <c r="C501" s="1">
        <v>-88.011482784381002</v>
      </c>
      <c r="D501" s="1">
        <v>-84.774533430025699</v>
      </c>
      <c r="E501" s="1">
        <v>-82.4803575667366</v>
      </c>
      <c r="F501" s="1">
        <v>-82.042891431456795</v>
      </c>
      <c r="G501" s="1">
        <v>-80.816365277958596</v>
      </c>
      <c r="H501" s="1">
        <v>-79.671651013403505</v>
      </c>
      <c r="I501" s="1">
        <v>-78.599873386955807</v>
      </c>
      <c r="J501" s="1">
        <v>-77.593475396857301</v>
      </c>
      <c r="K501" s="1">
        <v>-75.751740691145201</v>
      </c>
      <c r="L501" s="1">
        <v>-72.618680580696207</v>
      </c>
      <c r="M501" s="1">
        <v>-91.889727279028307</v>
      </c>
      <c r="N501" s="1">
        <v>-71.463245425610396</v>
      </c>
    </row>
    <row r="502" spans="1:14" x14ac:dyDescent="0.2">
      <c r="A502" t="s">
        <v>583</v>
      </c>
      <c r="B502" s="1">
        <v>-39.5</v>
      </c>
      <c r="C502" s="1">
        <v>-35.745689169347102</v>
      </c>
      <c r="D502" s="1">
        <v>-33.979981086357903</v>
      </c>
      <c r="E502" s="1">
        <v>-32.776386215029099</v>
      </c>
      <c r="F502" s="1">
        <v>-32.553351854548403</v>
      </c>
      <c r="G502" s="1">
        <v>-31.937439320097901</v>
      </c>
      <c r="H502" s="1">
        <v>-31.375212049519099</v>
      </c>
      <c r="I502" s="1">
        <v>-30.859922406354102</v>
      </c>
      <c r="J502" s="1">
        <v>-30.385920286830199</v>
      </c>
      <c r="K502" s="1">
        <v>-29.543385636356302</v>
      </c>
      <c r="L502" s="1">
        <v>-28.181100939501999</v>
      </c>
      <c r="M502" s="1">
        <v>-37.988075589605202</v>
      </c>
      <c r="N502" s="1">
        <v>-21.781331606096298</v>
      </c>
    </row>
    <row r="503" spans="1:14" x14ac:dyDescent="0.2">
      <c r="A503" t="s">
        <v>584</v>
      </c>
      <c r="B503" s="1">
        <v>-21.94</v>
      </c>
      <c r="C503" s="1">
        <v>-30.157358194980802</v>
      </c>
      <c r="D503" s="1">
        <v>-29.862022672166901</v>
      </c>
      <c r="E503" s="1">
        <v>-29.649980484667299</v>
      </c>
      <c r="F503" s="1">
        <v>-29.607755769733</v>
      </c>
      <c r="G503" s="1">
        <v>-29.488957602994699</v>
      </c>
      <c r="H503" s="1">
        <v>-29.3778408109584</v>
      </c>
      <c r="I503" s="1">
        <v>-29.2739125380647</v>
      </c>
      <c r="J503" s="1">
        <v>-29.176676494610199</v>
      </c>
      <c r="K503" s="1">
        <v>-29.0003686616183</v>
      </c>
      <c r="L503" s="1">
        <v>-28.6863390331972</v>
      </c>
      <c r="M503" s="1">
        <v>-30.482329865210598</v>
      </c>
      <c r="N503" s="1">
        <v>-28.7445126970708</v>
      </c>
    </row>
    <row r="504" spans="1:14" x14ac:dyDescent="0.2">
      <c r="A504" t="s">
        <v>585</v>
      </c>
      <c r="B504" s="1">
        <v>-40.14</v>
      </c>
      <c r="C504" s="1">
        <v>-42.969944958589402</v>
      </c>
      <c r="D504" s="1">
        <v>-40.9776586828511</v>
      </c>
      <c r="E504" s="1">
        <v>-39.615882510579503</v>
      </c>
      <c r="F504" s="1">
        <v>-39.359817850179297</v>
      </c>
      <c r="G504" s="1">
        <v>-38.649609468546203</v>
      </c>
      <c r="H504" s="1">
        <v>-37.997027050720803</v>
      </c>
      <c r="I504" s="1">
        <v>-37.394995711865803</v>
      </c>
      <c r="J504" s="1">
        <v>-36.837590407785903</v>
      </c>
      <c r="K504" s="1">
        <v>-35.837385617733702</v>
      </c>
      <c r="L504" s="1">
        <v>-34.172954529993</v>
      </c>
      <c r="M504" s="1">
        <v>-45.469888026611201</v>
      </c>
      <c r="N504" s="1">
        <v>-33.880865765923097</v>
      </c>
    </row>
    <row r="505" spans="1:14" x14ac:dyDescent="0.2">
      <c r="A505" t="s">
        <v>586</v>
      </c>
      <c r="B505" s="1">
        <v>7.69</v>
      </c>
      <c r="C505" s="1">
        <v>0.41551845289883299</v>
      </c>
      <c r="D505" s="1">
        <v>1.2523574038409599</v>
      </c>
      <c r="E505" s="1">
        <v>1.8055032463035301</v>
      </c>
      <c r="F505" s="1">
        <v>1.91183080907055</v>
      </c>
      <c r="G505" s="1">
        <v>2.2055430266342699</v>
      </c>
      <c r="H505" s="1">
        <v>2.47358289190533</v>
      </c>
      <c r="I505" s="1">
        <v>2.7189655067061498</v>
      </c>
      <c r="J505" s="1">
        <v>2.9442485180636102</v>
      </c>
      <c r="K505" s="1">
        <v>3.3429752054913302</v>
      </c>
      <c r="L505" s="1">
        <v>4.0223588056779196</v>
      </c>
      <c r="M505" s="1">
        <v>-0.63341309879199403</v>
      </c>
      <c r="N505" s="1">
        <v>4.34827578678546</v>
      </c>
    </row>
    <row r="506" spans="1:14" x14ac:dyDescent="0.2">
      <c r="A506" t="s">
        <v>587</v>
      </c>
      <c r="B506" s="1">
        <v>35.549999999999997</v>
      </c>
      <c r="C506" s="1">
        <v>32.251599152152899</v>
      </c>
      <c r="D506" s="1">
        <v>33.158919802397598</v>
      </c>
      <c r="E506" s="1">
        <v>33.716052968344499</v>
      </c>
      <c r="F506" s="1">
        <v>33.781867789593797</v>
      </c>
      <c r="G506" s="1">
        <v>34.074629129581801</v>
      </c>
      <c r="H506" s="1">
        <v>34.338215487320397</v>
      </c>
      <c r="I506" s="1">
        <v>34.576424162860597</v>
      </c>
      <c r="J506" s="1">
        <v>34.792419792756299</v>
      </c>
      <c r="K506" s="1">
        <v>35.168042685520902</v>
      </c>
      <c r="L506" s="1">
        <v>35.746687976770097</v>
      </c>
      <c r="M506" s="1">
        <v>31.105665983901901</v>
      </c>
      <c r="N506" s="1">
        <v>40.763794226749603</v>
      </c>
    </row>
    <row r="507" spans="1:14" x14ac:dyDescent="0.2">
      <c r="A507" t="s">
        <v>588</v>
      </c>
      <c r="B507" s="1">
        <v>22.21</v>
      </c>
      <c r="C507" s="1">
        <v>26.922253899830402</v>
      </c>
      <c r="D507" s="1">
        <v>26.3404531035637</v>
      </c>
      <c r="E507" s="1">
        <v>25.8906459896324</v>
      </c>
      <c r="F507" s="1">
        <v>25.798536165530098</v>
      </c>
      <c r="G507" s="1">
        <v>25.532652489630401</v>
      </c>
      <c r="H507" s="1">
        <v>25.274353986379499</v>
      </c>
      <c r="I507" s="1">
        <v>25.023640445825102</v>
      </c>
      <c r="J507" s="1">
        <v>24.780413919093402</v>
      </c>
      <c r="K507" s="1">
        <v>24.315750663161101</v>
      </c>
      <c r="L507" s="1">
        <v>23.4450537754729</v>
      </c>
      <c r="M507" s="1">
        <v>27.515032703821799</v>
      </c>
      <c r="N507" s="1">
        <v>32.278563994195203</v>
      </c>
    </row>
    <row r="508" spans="1:14" x14ac:dyDescent="0.2">
      <c r="A508" t="s">
        <v>589</v>
      </c>
      <c r="B508" s="1">
        <v>-5.64</v>
      </c>
      <c r="C508" s="1">
        <v>-4.9138267994236404</v>
      </c>
      <c r="D508" s="1">
        <v>-5.5661092950642299</v>
      </c>
      <c r="E508" s="1">
        <v>-6.0199037324799303</v>
      </c>
      <c r="F508" s="1">
        <v>-6.0715008149217997</v>
      </c>
      <c r="G508" s="1">
        <v>-6.3364336132457701</v>
      </c>
      <c r="H508" s="1">
        <v>-6.5902786089642102</v>
      </c>
      <c r="I508" s="1">
        <v>-6.8338182103293299</v>
      </c>
      <c r="J508" s="1">
        <v>-7.0677573556706399</v>
      </c>
      <c r="K508" s="1">
        <v>-7.5093168168684601</v>
      </c>
      <c r="L508" s="1">
        <v>-8.2792753955479892</v>
      </c>
      <c r="M508" s="1">
        <v>-4.2240463788008302</v>
      </c>
      <c r="N508" s="1">
        <v>-4.1369544457688798</v>
      </c>
    </row>
    <row r="509" spans="1:14" x14ac:dyDescent="0.2">
      <c r="A509" t="s">
        <v>590</v>
      </c>
      <c r="B509" s="1">
        <v>52.29</v>
      </c>
      <c r="C509" s="1">
        <v>55.515529238868602</v>
      </c>
      <c r="D509" s="1">
        <v>56.199774572156997</v>
      </c>
      <c r="E509" s="1">
        <v>56.670347526643503</v>
      </c>
      <c r="F509" s="1">
        <v>56.759946882788498</v>
      </c>
      <c r="G509" s="1">
        <v>57.009531859228197</v>
      </c>
      <c r="H509" s="1">
        <v>57.240167295731602</v>
      </c>
      <c r="I509" s="1">
        <v>57.453945050712697</v>
      </c>
      <c r="J509" s="1">
        <v>57.652653927808899</v>
      </c>
      <c r="K509" s="1">
        <v>58.010832503131802</v>
      </c>
      <c r="L509" s="1">
        <v>58.602168584584298</v>
      </c>
      <c r="M509" s="1">
        <v>54.688118244226303</v>
      </c>
      <c r="N509" s="1">
        <v>58.545363712340198</v>
      </c>
    </row>
    <row r="510" spans="1:14" x14ac:dyDescent="0.2">
      <c r="A510" t="s">
        <v>591</v>
      </c>
      <c r="B510" s="1">
        <v>-6.72</v>
      </c>
      <c r="C510" s="1">
        <v>2.1208197179472399</v>
      </c>
      <c r="D510" s="1">
        <v>1.96357990736281</v>
      </c>
      <c r="E510" s="1">
        <v>1.847175888627</v>
      </c>
      <c r="F510" s="1">
        <v>1.82487059271352</v>
      </c>
      <c r="G510" s="1">
        <v>1.7616721448689701</v>
      </c>
      <c r="H510" s="1">
        <v>1.7017283025504499</v>
      </c>
      <c r="I510" s="1">
        <v>1.6446757444533799</v>
      </c>
      <c r="J510" s="1">
        <v>1.59021125571508</v>
      </c>
      <c r="K510" s="1">
        <v>1.4809210384799001</v>
      </c>
      <c r="L510" s="1">
        <v>1.3011571068376599</v>
      </c>
      <c r="M510" s="1">
        <v>2.3060950797235402</v>
      </c>
      <c r="N510" s="1">
        <v>3.05946212562871</v>
      </c>
    </row>
    <row r="511" spans="1:14" x14ac:dyDescent="0.2">
      <c r="A511" t="s">
        <v>592</v>
      </c>
      <c r="B511" s="1">
        <v>-48.43</v>
      </c>
      <c r="C511" s="1">
        <v>-44.100469212173302</v>
      </c>
      <c r="D511" s="1">
        <v>-44.645687225829903</v>
      </c>
      <c r="E511" s="1">
        <v>-45.002714368853397</v>
      </c>
      <c r="F511" s="1">
        <v>-45.070968032060897</v>
      </c>
      <c r="G511" s="1">
        <v>-45.259942994346098</v>
      </c>
      <c r="H511" s="1">
        <v>-45.433144800593197</v>
      </c>
      <c r="I511" s="1">
        <v>-45.592515509244301</v>
      </c>
      <c r="J511" s="1">
        <v>-45.739658468304697</v>
      </c>
      <c r="K511" s="1">
        <v>-46.009604208730302</v>
      </c>
      <c r="L511" s="1">
        <v>-46.434136024375498</v>
      </c>
      <c r="M511" s="1">
        <v>-43.424905118761899</v>
      </c>
      <c r="N511" s="1">
        <v>-44.633565486555902</v>
      </c>
    </row>
    <row r="512" spans="1:14" x14ac:dyDescent="0.2">
      <c r="A512" t="s">
        <v>593</v>
      </c>
      <c r="B512" s="1">
        <v>5.7</v>
      </c>
      <c r="C512" s="1">
        <v>0.688189389608442</v>
      </c>
      <c r="D512" s="1">
        <v>0.36639056133860898</v>
      </c>
      <c r="E512" s="1">
        <v>0.131095461780839</v>
      </c>
      <c r="F512" s="1">
        <v>8.1532799981780202E-2</v>
      </c>
      <c r="G512" s="1">
        <v>-6.1942664230201401E-2</v>
      </c>
      <c r="H512" s="1">
        <v>-0.20197035654656201</v>
      </c>
      <c r="I512" s="1">
        <v>-0.33855261711923901</v>
      </c>
      <c r="J512" s="1">
        <v>-0.471728767392185</v>
      </c>
      <c r="K512" s="1">
        <v>-0.72095882447394399</v>
      </c>
      <c r="L512" s="1">
        <v>-1.1985525641477599</v>
      </c>
      <c r="M512" s="1">
        <v>1.00766092582579</v>
      </c>
      <c r="N512" s="1">
        <v>1.8969426195509</v>
      </c>
    </row>
    <row r="513" spans="1:14" x14ac:dyDescent="0.2">
      <c r="A513" t="s">
        <v>594</v>
      </c>
      <c r="B513" s="1">
        <v>9.69</v>
      </c>
      <c r="C513" s="1">
        <v>24.008808578641499</v>
      </c>
      <c r="D513" s="1">
        <v>22.507131133265901</v>
      </c>
      <c r="E513" s="1">
        <v>21.465113251253101</v>
      </c>
      <c r="F513" s="1">
        <v>21.260579135448001</v>
      </c>
      <c r="G513" s="1">
        <v>20.7035097029894</v>
      </c>
      <c r="H513" s="1">
        <v>20.179687336449199</v>
      </c>
      <c r="I513" s="1">
        <v>19.6893147766095</v>
      </c>
      <c r="J513" s="1">
        <v>19.250993687903701</v>
      </c>
      <c r="K513" s="1">
        <v>18.376535467221899</v>
      </c>
      <c r="L513" s="1">
        <v>16.939075634645199</v>
      </c>
      <c r="M513" s="1">
        <v>25.830925953173001</v>
      </c>
      <c r="N513" s="1">
        <v>20.752194048758799</v>
      </c>
    </row>
    <row r="514" spans="1:14" x14ac:dyDescent="0.2">
      <c r="A514" t="s">
        <v>595</v>
      </c>
      <c r="B514" s="1">
        <v>-23.08</v>
      </c>
      <c r="C514" s="1">
        <v>-9.0681434015640594</v>
      </c>
      <c r="D514" s="1">
        <v>-10.4449714997978</v>
      </c>
      <c r="E514" s="1">
        <v>-11.373403470874299</v>
      </c>
      <c r="F514" s="1">
        <v>-11.5511464396557</v>
      </c>
      <c r="G514" s="1">
        <v>-12.0466932324476</v>
      </c>
      <c r="H514" s="1">
        <v>-12.5058517622394</v>
      </c>
      <c r="I514" s="1">
        <v>-12.933229009738399</v>
      </c>
      <c r="J514" s="1">
        <v>-13.332620894075699</v>
      </c>
      <c r="K514" s="1">
        <v>-14.066769541891</v>
      </c>
      <c r="L514" s="1">
        <v>-15.293326301135099</v>
      </c>
      <c r="M514" s="1">
        <v>-7.3665837615247796</v>
      </c>
      <c r="N514" s="1">
        <v>-12.0231808724961</v>
      </c>
    </row>
    <row r="515" spans="1:14" x14ac:dyDescent="0.2">
      <c r="A515" t="s">
        <v>596</v>
      </c>
      <c r="B515" s="1">
        <v>41.31</v>
      </c>
      <c r="C515" s="1">
        <v>52.572477683659201</v>
      </c>
      <c r="D515" s="1">
        <v>52.294056551761798</v>
      </c>
      <c r="E515" s="1">
        <v>52.081877910639797</v>
      </c>
      <c r="F515" s="1">
        <v>52.037922508778102</v>
      </c>
      <c r="G515" s="1">
        <v>51.910633847838099</v>
      </c>
      <c r="H515" s="1">
        <v>51.786431408850802</v>
      </c>
      <c r="I515" s="1">
        <v>51.665396059285797</v>
      </c>
      <c r="J515" s="1">
        <v>51.547550227947397</v>
      </c>
      <c r="K515" s="1">
        <v>51.314176220131898</v>
      </c>
      <c r="L515" s="1">
        <v>50.900149061389897</v>
      </c>
      <c r="M515" s="1">
        <v>52.844235809445301</v>
      </c>
      <c r="N515" s="1">
        <v>53.872206400291901</v>
      </c>
    </row>
    <row r="516" spans="1:14" x14ac:dyDescent="0.2">
      <c r="A516" t="s">
        <v>597</v>
      </c>
      <c r="B516" s="1">
        <v>55.87</v>
      </c>
      <c r="C516" s="1">
        <v>68.726095326717498</v>
      </c>
      <c r="D516" s="1">
        <v>69.276071142779003</v>
      </c>
      <c r="E516" s="1">
        <v>69.610582865247395</v>
      </c>
      <c r="F516" s="1">
        <v>69.672541113321401</v>
      </c>
      <c r="G516" s="1">
        <v>69.839796079921697</v>
      </c>
      <c r="H516" s="1">
        <v>69.987196097071205</v>
      </c>
      <c r="I516" s="1">
        <v>70.117468379464498</v>
      </c>
      <c r="J516" s="1">
        <v>70.232882694205799</v>
      </c>
      <c r="K516" s="1">
        <v>70.419288418995393</v>
      </c>
      <c r="L516" s="1">
        <v>70.697007186851707</v>
      </c>
      <c r="M516" s="1">
        <v>67.998461723462299</v>
      </c>
      <c r="N516" s="1">
        <v>74.004133766182306</v>
      </c>
    </row>
    <row r="517" spans="1:14" x14ac:dyDescent="0.2">
      <c r="A517" t="s">
        <v>598</v>
      </c>
      <c r="B517" s="1">
        <v>87.3</v>
      </c>
      <c r="C517" s="1">
        <v>99.147062437151902</v>
      </c>
      <c r="D517" s="1">
        <v>97.132671838773007</v>
      </c>
      <c r="E517" s="1">
        <v>95.665627851487599</v>
      </c>
      <c r="F517" s="1">
        <v>95.388723620301207</v>
      </c>
      <c r="G517" s="1">
        <v>94.596102028626206</v>
      </c>
      <c r="H517" s="1">
        <v>93.849181863890806</v>
      </c>
      <c r="I517" s="1">
        <v>93.143340629173494</v>
      </c>
      <c r="J517" s="1">
        <v>92.474621308964302</v>
      </c>
      <c r="K517" s="1">
        <v>91.260855158750104</v>
      </c>
      <c r="L517" s="1">
        <v>89.106088323315603</v>
      </c>
      <c r="M517" s="1">
        <v>101.503416509385</v>
      </c>
      <c r="N517" s="1">
        <v>95.263507785376603</v>
      </c>
    </row>
    <row r="518" spans="1:14" x14ac:dyDescent="0.2">
      <c r="A518" t="s">
        <v>599</v>
      </c>
      <c r="B518" s="1">
        <v>-14.9</v>
      </c>
      <c r="C518" s="1">
        <v>-5.1577739060424301</v>
      </c>
      <c r="D518" s="1">
        <v>-5.4768434758817204</v>
      </c>
      <c r="E518" s="1">
        <v>-5.6858801217034802</v>
      </c>
      <c r="F518" s="1">
        <v>-5.73024198019852</v>
      </c>
      <c r="G518" s="1">
        <v>-5.8568053422814499</v>
      </c>
      <c r="H518" s="1">
        <v>-5.9779205627024101</v>
      </c>
      <c r="I518" s="1">
        <v>-6.0940290987862404</v>
      </c>
      <c r="J518" s="1">
        <v>-6.20551182237066</v>
      </c>
      <c r="K518" s="1">
        <v>-6.4230637700876896</v>
      </c>
      <c r="L518" s="1">
        <v>-6.7985515450633001</v>
      </c>
      <c r="M518" s="1">
        <v>-4.8203411590983603</v>
      </c>
      <c r="N518" s="1">
        <v>-2.0036313389659099</v>
      </c>
    </row>
    <row r="519" spans="1:14" x14ac:dyDescent="0.2">
      <c r="A519" t="s">
        <v>600</v>
      </c>
      <c r="B519" s="1">
        <v>21.98</v>
      </c>
      <c r="C519" s="1">
        <v>35.293164368192201</v>
      </c>
      <c r="D519" s="1">
        <v>35.363519216963297</v>
      </c>
      <c r="E519" s="1">
        <v>35.3934902366044</v>
      </c>
      <c r="F519" s="1">
        <v>35.395881428366401</v>
      </c>
      <c r="G519" s="1">
        <v>35.3980325562665</v>
      </c>
      <c r="H519" s="1">
        <v>35.393870520603997</v>
      </c>
      <c r="I519" s="1">
        <v>35.384450201918703</v>
      </c>
      <c r="J519" s="1">
        <v>35.370640502626898</v>
      </c>
      <c r="K519" s="1">
        <v>35.325456993622602</v>
      </c>
      <c r="L519" s="1">
        <v>35.223805910002298</v>
      </c>
      <c r="M519" s="1">
        <v>35.150216912755099</v>
      </c>
      <c r="N519" s="1">
        <v>40.494536940290203</v>
      </c>
    </row>
    <row r="520" spans="1:14" x14ac:dyDescent="0.2">
      <c r="A520" t="s">
        <v>601</v>
      </c>
      <c r="B520" s="1">
        <v>27.63</v>
      </c>
      <c r="C520" s="1">
        <v>39.058871257823697</v>
      </c>
      <c r="D520" s="1">
        <v>39.369885118681502</v>
      </c>
      <c r="E520" s="1">
        <v>39.559811521126299</v>
      </c>
      <c r="F520" s="1">
        <v>39.5959372700584</v>
      </c>
      <c r="G520" s="1">
        <v>39.694189956470801</v>
      </c>
      <c r="H520" s="1">
        <v>39.781697311094497</v>
      </c>
      <c r="I520" s="1">
        <v>39.859791827058203</v>
      </c>
      <c r="J520" s="1">
        <v>39.929605213053399</v>
      </c>
      <c r="K520" s="1">
        <v>40.040970957006103</v>
      </c>
      <c r="L520" s="1">
        <v>40.215581440836701</v>
      </c>
      <c r="M520" s="1">
        <v>38.665643943429203</v>
      </c>
      <c r="N520" s="1">
        <v>42.187695465407202</v>
      </c>
    </row>
    <row r="521" spans="1:14" x14ac:dyDescent="0.2">
      <c r="A521" t="s">
        <v>602</v>
      </c>
      <c r="B521" s="1">
        <v>66.290000000000006</v>
      </c>
      <c r="C521" s="1">
        <v>74.566235240200399</v>
      </c>
      <c r="D521" s="1">
        <v>74.137236129223893</v>
      </c>
      <c r="E521" s="1">
        <v>73.775190414836004</v>
      </c>
      <c r="F521" s="1">
        <v>73.704485652319207</v>
      </c>
      <c r="G521" s="1">
        <v>73.4995320857346</v>
      </c>
      <c r="H521" s="1">
        <v>73.299126502032607</v>
      </c>
      <c r="I521" s="1">
        <v>73.103304796716998</v>
      </c>
      <c r="J521" s="1">
        <v>72.912056962629507</v>
      </c>
      <c r="K521" s="1">
        <v>72.535921764142302</v>
      </c>
      <c r="L521" s="1">
        <v>71.851882374782704</v>
      </c>
      <c r="M521" s="1">
        <v>75.015241958676896</v>
      </c>
      <c r="N521" s="1">
        <v>74.263514941515396</v>
      </c>
    </row>
    <row r="522" spans="1:14" x14ac:dyDescent="0.2">
      <c r="A522" t="s">
        <v>603</v>
      </c>
      <c r="B522" s="1">
        <v>113.98</v>
      </c>
      <c r="C522" s="1">
        <v>129.38367557267699</v>
      </c>
      <c r="D522" s="1">
        <v>129.19605574620101</v>
      </c>
      <c r="E522" s="1">
        <v>129.03161649395699</v>
      </c>
      <c r="F522" s="1">
        <v>129.00089953699299</v>
      </c>
      <c r="G522" s="1">
        <v>128.91224196790699</v>
      </c>
      <c r="H522" s="1">
        <v>128.82596444741401</v>
      </c>
      <c r="I522" s="1">
        <v>128.741915465604</v>
      </c>
      <c r="J522" s="1">
        <v>128.65996658485301</v>
      </c>
      <c r="K522" s="1">
        <v>128.49479782143601</v>
      </c>
      <c r="L522" s="1">
        <v>128.20229076778099</v>
      </c>
      <c r="M522" s="1">
        <v>129.59656781903001</v>
      </c>
      <c r="N522" s="1">
        <v>132.09866110836899</v>
      </c>
    </row>
    <row r="523" spans="1:14" x14ac:dyDescent="0.2">
      <c r="A523" t="s">
        <v>604</v>
      </c>
      <c r="B523" s="1">
        <v>108.08</v>
      </c>
      <c r="C523" s="1">
        <v>125.679000907537</v>
      </c>
      <c r="D523" s="1">
        <v>125.174709428521</v>
      </c>
      <c r="E523" s="1">
        <v>124.787509522402</v>
      </c>
      <c r="F523" s="1">
        <v>124.713691914433</v>
      </c>
      <c r="G523" s="1">
        <v>124.50389730550501</v>
      </c>
      <c r="H523" s="1">
        <v>124.30419789016899</v>
      </c>
      <c r="I523" s="1">
        <v>124.11366317377799</v>
      </c>
      <c r="J523" s="1">
        <v>123.931498680278</v>
      </c>
      <c r="K523" s="1">
        <v>123.582442124788</v>
      </c>
      <c r="L523" s="1">
        <v>122.97603532118001</v>
      </c>
      <c r="M523" s="1">
        <v>126.263033325782</v>
      </c>
      <c r="N523" s="1">
        <v>127.83192587346601</v>
      </c>
    </row>
    <row r="524" spans="1:14" x14ac:dyDescent="0.2">
      <c r="A524" t="s">
        <v>605</v>
      </c>
      <c r="B524" s="1">
        <v>113.58</v>
      </c>
      <c r="C524" s="1">
        <v>124.693459871502</v>
      </c>
      <c r="D524" s="1">
        <v>125.559605417355</v>
      </c>
      <c r="E524" s="1">
        <v>126.11348182061001</v>
      </c>
      <c r="F524" s="1">
        <v>126.225150444843</v>
      </c>
      <c r="G524" s="1">
        <v>126.53732081687799</v>
      </c>
      <c r="H524" s="1">
        <v>126.827236627348</v>
      </c>
      <c r="I524" s="1">
        <v>127.097193091039</v>
      </c>
      <c r="J524" s="1">
        <v>127.349177452662</v>
      </c>
      <c r="K524" s="1">
        <v>127.798800250753</v>
      </c>
      <c r="L524" s="1">
        <v>128.56254435746001</v>
      </c>
      <c r="M524" s="1">
        <v>123.69818438668</v>
      </c>
      <c r="N524" s="1">
        <v>129.70189068693301</v>
      </c>
    </row>
    <row r="525" spans="1:14" x14ac:dyDescent="0.2">
      <c r="A525" t="s">
        <v>606</v>
      </c>
      <c r="B525" s="1">
        <v>48.32</v>
      </c>
      <c r="C525" s="1">
        <v>60.492281207783599</v>
      </c>
      <c r="D525" s="1">
        <v>60.690709719011501</v>
      </c>
      <c r="E525" s="1">
        <v>60.810772234250301</v>
      </c>
      <c r="F525" s="1">
        <v>60.833463394844102</v>
      </c>
      <c r="G525" s="1">
        <v>60.894823369089202</v>
      </c>
      <c r="H525" s="1">
        <v>60.948927708708197</v>
      </c>
      <c r="I525" s="1">
        <v>60.996652434736902</v>
      </c>
      <c r="J525" s="1">
        <v>61.038755521124997</v>
      </c>
      <c r="K525" s="1">
        <v>61.101486534980801</v>
      </c>
      <c r="L525" s="1">
        <v>61.199845334581497</v>
      </c>
      <c r="M525" s="1">
        <v>60.240689144457498</v>
      </c>
      <c r="N525" s="1">
        <v>64.460449553497398</v>
      </c>
    </row>
    <row r="526" spans="1:14" x14ac:dyDescent="0.2">
      <c r="A526" t="s">
        <v>607</v>
      </c>
      <c r="B526" s="1">
        <v>96.41</v>
      </c>
      <c r="C526" s="1">
        <v>111.806791437431</v>
      </c>
      <c r="D526" s="1">
        <v>111.827521048256</v>
      </c>
      <c r="E526" s="1">
        <v>111.811593466589</v>
      </c>
      <c r="F526" s="1">
        <v>111.809187858954</v>
      </c>
      <c r="G526" s="1">
        <v>111.79992994587199</v>
      </c>
      <c r="H526" s="1">
        <v>111.78775988695099</v>
      </c>
      <c r="I526" s="1">
        <v>111.773072230753</v>
      </c>
      <c r="J526" s="1">
        <v>111.756207468421</v>
      </c>
      <c r="K526" s="1">
        <v>111.709940529637</v>
      </c>
      <c r="L526" s="1">
        <v>111.618681796316</v>
      </c>
      <c r="M526" s="1">
        <v>111.771582858199</v>
      </c>
      <c r="N526" s="1">
        <v>115.20448602652</v>
      </c>
    </row>
    <row r="527" spans="1:14" x14ac:dyDescent="0.2">
      <c r="A527" t="s">
        <v>608</v>
      </c>
      <c r="B527" s="1">
        <v>61.52</v>
      </c>
      <c r="C527" s="1">
        <v>65.186717395485402</v>
      </c>
      <c r="D527" s="1">
        <v>66.265071975400701</v>
      </c>
      <c r="E527" s="1">
        <v>67.005532383315298</v>
      </c>
      <c r="F527" s="1">
        <v>67.146534400384098</v>
      </c>
      <c r="G527" s="1">
        <v>67.539279954163305</v>
      </c>
      <c r="H527" s="1">
        <v>67.902211747681605</v>
      </c>
      <c r="I527" s="1">
        <v>68.217254536119896</v>
      </c>
      <c r="J527" s="1">
        <v>68.529687480864396</v>
      </c>
      <c r="K527" s="1">
        <v>69.093280269799195</v>
      </c>
      <c r="L527" s="1">
        <v>70.026171857929</v>
      </c>
      <c r="M527" s="1">
        <v>63.880264465958</v>
      </c>
      <c r="N527" s="1">
        <v>69.877899280925803</v>
      </c>
    </row>
    <row r="528" spans="1:14" x14ac:dyDescent="0.2">
      <c r="A528" t="s">
        <v>609</v>
      </c>
      <c r="B528" s="1">
        <v>118.47</v>
      </c>
      <c r="C528" s="1">
        <v>129.547247304922</v>
      </c>
      <c r="D528" s="1">
        <v>128.59245101468301</v>
      </c>
      <c r="E528" s="1">
        <v>127.86662201727999</v>
      </c>
      <c r="F528" s="1">
        <v>127.728089046131</v>
      </c>
      <c r="G528" s="1">
        <v>127.33497895413601</v>
      </c>
      <c r="H528" s="1">
        <v>126.961656300389</v>
      </c>
      <c r="I528" s="1">
        <v>126.606299269792</v>
      </c>
      <c r="J528" s="1">
        <v>126.267331555319</v>
      </c>
      <c r="K528" s="1">
        <v>125.626096757532</v>
      </c>
      <c r="L528" s="1">
        <v>124.506553806277</v>
      </c>
      <c r="M528" s="1">
        <v>130.654074842265</v>
      </c>
      <c r="N528" s="1">
        <v>128.21937269233101</v>
      </c>
    </row>
    <row r="529" spans="1:14" x14ac:dyDescent="0.2">
      <c r="A529" t="s">
        <v>610</v>
      </c>
      <c r="B529" s="1">
        <v>129.75</v>
      </c>
      <c r="C529" s="1">
        <v>145.48129845810601</v>
      </c>
      <c r="D529" s="1">
        <v>144.51857366019499</v>
      </c>
      <c r="E529" s="1">
        <v>143.806014930202</v>
      </c>
      <c r="F529" s="1">
        <v>143.670405929852</v>
      </c>
      <c r="G529" s="1">
        <v>143.287590274596</v>
      </c>
      <c r="H529" s="1">
        <v>142.92673538343601</v>
      </c>
      <c r="I529" s="1">
        <v>142.607035681513</v>
      </c>
      <c r="J529" s="1">
        <v>142.28415728072301</v>
      </c>
      <c r="K529" s="1">
        <v>141.67826964513401</v>
      </c>
      <c r="L529" s="1">
        <v>140.63666570334601</v>
      </c>
      <c r="M529" s="1">
        <v>146.615859617674</v>
      </c>
      <c r="N529" s="1">
        <v>145.06110701399501</v>
      </c>
    </row>
    <row r="530" spans="1:14" x14ac:dyDescent="0.2">
      <c r="A530" t="s">
        <v>611</v>
      </c>
      <c r="B530" s="1">
        <v>98.08</v>
      </c>
      <c r="C530" s="1">
        <v>114.845763090465</v>
      </c>
      <c r="D530" s="1">
        <v>114.971216156286</v>
      </c>
      <c r="E530" s="1">
        <v>115.006219122034</v>
      </c>
      <c r="F530" s="1">
        <v>115.01229158260401</v>
      </c>
      <c r="G530" s="1">
        <v>115.02404651856</v>
      </c>
      <c r="H530" s="1">
        <v>115.027940853625</v>
      </c>
      <c r="I530" s="1">
        <v>115.025320539636</v>
      </c>
      <c r="J530" s="1">
        <v>115.017275132303</v>
      </c>
      <c r="K530" s="1">
        <v>114.981178191431</v>
      </c>
      <c r="L530" s="1">
        <v>114.890956208981</v>
      </c>
      <c r="M530" s="1">
        <v>114.641952151236</v>
      </c>
      <c r="N530" s="1">
        <v>120.451726784372</v>
      </c>
    </row>
    <row r="531" spans="1:14" x14ac:dyDescent="0.2">
      <c r="A531" t="s">
        <v>612</v>
      </c>
      <c r="B531" s="1">
        <v>64.97</v>
      </c>
      <c r="C531" s="1">
        <v>79.571241672842504</v>
      </c>
      <c r="D531" s="1">
        <v>79.468759585952498</v>
      </c>
      <c r="E531" s="1">
        <v>79.359382830465094</v>
      </c>
      <c r="F531" s="1">
        <v>79.338679185174499</v>
      </c>
      <c r="G531" s="1">
        <v>79.277236608552599</v>
      </c>
      <c r="H531" s="1">
        <v>79.215210192807803</v>
      </c>
      <c r="I531" s="1">
        <v>79.152856016394296</v>
      </c>
      <c r="J531" s="1">
        <v>79.090388560090503</v>
      </c>
      <c r="K531" s="1">
        <v>78.958629432918002</v>
      </c>
      <c r="L531" s="1">
        <v>78.716315729594299</v>
      </c>
      <c r="M531" s="1">
        <v>79.671420523597305</v>
      </c>
      <c r="N531" s="1">
        <v>82.256260624787899</v>
      </c>
    </row>
    <row r="532" spans="1:14" x14ac:dyDescent="0.2">
      <c r="A532" t="s">
        <v>613</v>
      </c>
      <c r="B532" s="1">
        <v>127.61</v>
      </c>
      <c r="C532" s="1">
        <v>139.115173628219</v>
      </c>
      <c r="D532" s="1">
        <v>137.66516931605</v>
      </c>
      <c r="E532" s="1">
        <v>136.61007210855601</v>
      </c>
      <c r="F532" s="1">
        <v>136.411529305415</v>
      </c>
      <c r="G532" s="1">
        <v>135.85428670035799</v>
      </c>
      <c r="H532" s="1">
        <v>135.33328347261599</v>
      </c>
      <c r="I532" s="1">
        <v>134.84449707593501</v>
      </c>
      <c r="J532" s="1">
        <v>134.384524847714</v>
      </c>
      <c r="K532" s="1">
        <v>133.532657339227</v>
      </c>
      <c r="L532" s="1">
        <v>132.087195694429</v>
      </c>
      <c r="M532" s="1">
        <v>140.87129961121201</v>
      </c>
      <c r="N532" s="1">
        <v>134.64457045041601</v>
      </c>
    </row>
    <row r="533" spans="1:14" x14ac:dyDescent="0.2">
      <c r="A533" t="s">
        <v>614</v>
      </c>
      <c r="B533" s="1">
        <v>194.28</v>
      </c>
      <c r="C533" s="1">
        <v>208.10474713606101</v>
      </c>
      <c r="D533" s="1">
        <v>206.88698876454399</v>
      </c>
      <c r="E533" s="1">
        <v>205.96779993305199</v>
      </c>
      <c r="F533" s="1">
        <v>205.79169722601</v>
      </c>
      <c r="G533" s="1">
        <v>205.29216304652601</v>
      </c>
      <c r="H533" s="1">
        <v>204.818095166044</v>
      </c>
      <c r="I533" s="1">
        <v>204.36719965374499</v>
      </c>
      <c r="J533" s="1">
        <v>203.93747660114701</v>
      </c>
      <c r="K533" s="1">
        <v>203.12759925920901</v>
      </c>
      <c r="L533" s="1">
        <v>201.71380155095801</v>
      </c>
      <c r="M533" s="1">
        <v>209.50907435329199</v>
      </c>
      <c r="N533" s="1">
        <v>206.16454221367599</v>
      </c>
    </row>
    <row r="534" spans="1:14" x14ac:dyDescent="0.2">
      <c r="A534" t="s">
        <v>615</v>
      </c>
      <c r="B534" s="1">
        <v>62.87</v>
      </c>
      <c r="C534" s="1">
        <v>64.862840019980695</v>
      </c>
      <c r="D534" s="1">
        <v>65.4320296153941</v>
      </c>
      <c r="E534" s="1">
        <v>65.833313865596693</v>
      </c>
      <c r="F534" s="1">
        <v>65.910593367272099</v>
      </c>
      <c r="G534" s="1">
        <v>66.127566669886406</v>
      </c>
      <c r="H534" s="1">
        <v>66.330416625290695</v>
      </c>
      <c r="I534" s="1">
        <v>66.520589238928196</v>
      </c>
      <c r="J534" s="1">
        <v>66.699328623973003</v>
      </c>
      <c r="K534" s="1">
        <v>67.026695332665795</v>
      </c>
      <c r="L534" s="1">
        <v>67.583673530017506</v>
      </c>
      <c r="M534" s="1">
        <v>64.192250673750095</v>
      </c>
      <c r="N534" s="1">
        <v>66.640229474559604</v>
      </c>
    </row>
    <row r="535" spans="1:14" x14ac:dyDescent="0.2">
      <c r="A535" t="s">
        <v>616</v>
      </c>
      <c r="B535" s="1">
        <v>41.16</v>
      </c>
      <c r="C535" s="1">
        <v>45.030176055478499</v>
      </c>
      <c r="D535" s="1">
        <v>44.7562217475718</v>
      </c>
      <c r="E535" s="1">
        <v>44.5267325559822</v>
      </c>
      <c r="F535" s="1">
        <v>44.479702626079003</v>
      </c>
      <c r="G535" s="1">
        <v>44.341814210233899</v>
      </c>
      <c r="H535" s="1">
        <v>44.204897163257499</v>
      </c>
      <c r="I535" s="1">
        <v>44.069285793507099</v>
      </c>
      <c r="J535" s="1">
        <v>43.935234760349999</v>
      </c>
      <c r="K535" s="1">
        <v>43.672535923728503</v>
      </c>
      <c r="L535" s="1">
        <v>43.171546193995603</v>
      </c>
      <c r="M535" s="1">
        <v>45.291892064883498</v>
      </c>
      <c r="N535" s="1">
        <v>48.416973032115898</v>
      </c>
    </row>
    <row r="536" spans="1:14" x14ac:dyDescent="0.2">
      <c r="A536" t="s">
        <v>617</v>
      </c>
      <c r="B536" s="1">
        <v>100.98</v>
      </c>
      <c r="C536" s="1">
        <v>104.462834842907</v>
      </c>
      <c r="D536" s="1">
        <v>105.184767873924</v>
      </c>
      <c r="E536" s="1">
        <v>105.67436846784101</v>
      </c>
      <c r="F536" s="1">
        <v>105.769306253165</v>
      </c>
      <c r="G536" s="1">
        <v>106.034533687268</v>
      </c>
      <c r="H536" s="1">
        <v>106.280669189579</v>
      </c>
      <c r="I536" s="1">
        <v>106.509746263384</v>
      </c>
      <c r="J536" s="1">
        <v>106.723513682188</v>
      </c>
      <c r="K536" s="1">
        <v>107.11098224599699</v>
      </c>
      <c r="L536" s="1">
        <v>107.75725506274399</v>
      </c>
      <c r="M536" s="1">
        <v>103.60718297743701</v>
      </c>
      <c r="N536" s="1">
        <v>107.358734236991</v>
      </c>
    </row>
    <row r="537" spans="1:14" x14ac:dyDescent="0.2">
      <c r="A537" t="s">
        <v>618</v>
      </c>
      <c r="B537" s="1">
        <v>-29.33</v>
      </c>
      <c r="C537" s="1">
        <v>-22.590051984777901</v>
      </c>
      <c r="D537" s="1">
        <v>-22.9397686877629</v>
      </c>
      <c r="E537" s="1">
        <v>-23.1694484218526</v>
      </c>
      <c r="F537" s="1">
        <v>-23.214645886660399</v>
      </c>
      <c r="G537" s="1">
        <v>-23.340889761253301</v>
      </c>
      <c r="H537" s="1">
        <v>-23.458085409308801</v>
      </c>
      <c r="I537" s="1">
        <v>-23.567268206771399</v>
      </c>
      <c r="J537" s="1">
        <v>-23.669311620506001</v>
      </c>
      <c r="K537" s="1">
        <v>-23.861993125496301</v>
      </c>
      <c r="L537" s="1">
        <v>-24.171522086648299</v>
      </c>
      <c r="M537" s="1">
        <v>-22.175239687689601</v>
      </c>
      <c r="N537" s="1">
        <v>-22.258260254086501</v>
      </c>
    </row>
    <row r="538" spans="1:14" x14ac:dyDescent="0.2">
      <c r="A538" t="s">
        <v>619</v>
      </c>
      <c r="B538" s="1">
        <v>2.88</v>
      </c>
      <c r="C538" s="1">
        <v>7.7025543202147899</v>
      </c>
      <c r="D538" s="1">
        <v>7.3498162091319896</v>
      </c>
      <c r="E538" s="1">
        <v>7.1017920494009301</v>
      </c>
      <c r="F538" s="1">
        <v>7.0508028681344097</v>
      </c>
      <c r="G538" s="1">
        <v>6.9050598857981003</v>
      </c>
      <c r="H538" s="1">
        <v>6.7653039101404699</v>
      </c>
      <c r="I538" s="1">
        <v>6.6311558500308303</v>
      </c>
      <c r="J538" s="1">
        <v>6.5022704825856401</v>
      </c>
      <c r="K538" s="1">
        <v>6.26424095961241</v>
      </c>
      <c r="L538" s="1">
        <v>5.8316937303574603</v>
      </c>
      <c r="M538" s="1">
        <v>8.0766207459869808</v>
      </c>
      <c r="N538" s="1">
        <v>8.7323235171124605</v>
      </c>
    </row>
    <row r="539" spans="1:14" x14ac:dyDescent="0.2">
      <c r="A539" t="s">
        <v>620</v>
      </c>
      <c r="B539" s="1">
        <v>58.03</v>
      </c>
      <c r="C539" s="1">
        <v>70.307080143298506</v>
      </c>
      <c r="D539" s="1">
        <v>70.779969797837396</v>
      </c>
      <c r="E539" s="1">
        <v>71.070537376256297</v>
      </c>
      <c r="F539" s="1">
        <v>71.126947251142298</v>
      </c>
      <c r="G539" s="1">
        <v>71.281558091679898</v>
      </c>
      <c r="H539" s="1">
        <v>71.420905713428397</v>
      </c>
      <c r="I539" s="1">
        <v>71.546790289198299</v>
      </c>
      <c r="J539" s="1">
        <v>71.660750461005705</v>
      </c>
      <c r="K539" s="1">
        <v>71.850858789343306</v>
      </c>
      <c r="L539" s="1">
        <v>72.152320094489994</v>
      </c>
      <c r="M539" s="1">
        <v>69.726244232845701</v>
      </c>
      <c r="N539" s="1">
        <v>72.928384575589405</v>
      </c>
    </row>
    <row r="540" spans="1:14" x14ac:dyDescent="0.2">
      <c r="A540" t="s">
        <v>621</v>
      </c>
      <c r="B540" s="1">
        <v>65.010000000000005</v>
      </c>
      <c r="C540" s="1">
        <v>69.817097321877696</v>
      </c>
      <c r="D540" s="1">
        <v>70.470860036777495</v>
      </c>
      <c r="E540" s="1">
        <v>70.918273540820707</v>
      </c>
      <c r="F540" s="1">
        <v>71.003693527713693</v>
      </c>
      <c r="G540" s="1">
        <v>71.2415607363275</v>
      </c>
      <c r="H540" s="1">
        <v>71.461233674828307</v>
      </c>
      <c r="I540" s="1">
        <v>71.664693542613193</v>
      </c>
      <c r="J540" s="1">
        <v>71.853640857818405</v>
      </c>
      <c r="K540" s="1">
        <v>72.193697771016602</v>
      </c>
      <c r="L540" s="1">
        <v>72.753108203996902</v>
      </c>
      <c r="M540" s="1">
        <v>69.028960328518906</v>
      </c>
      <c r="N540" s="1">
        <v>73.323514394914397</v>
      </c>
    </row>
    <row r="541" spans="1:14" x14ac:dyDescent="0.2">
      <c r="A541" t="s">
        <v>622</v>
      </c>
      <c r="B541" s="1">
        <v>69.510000000000005</v>
      </c>
      <c r="C541" s="1">
        <v>75.320421267444701</v>
      </c>
      <c r="D541" s="1">
        <v>76.126090798399204</v>
      </c>
      <c r="E541" s="1">
        <v>76.6758233536586</v>
      </c>
      <c r="F541" s="1">
        <v>76.780587262542198</v>
      </c>
      <c r="G541" s="1">
        <v>77.072058696200301</v>
      </c>
      <c r="H541" s="1">
        <v>77.340902701754302</v>
      </c>
      <c r="I541" s="1">
        <v>77.589624430722594</v>
      </c>
      <c r="J541" s="1">
        <v>77.820367866561298</v>
      </c>
      <c r="K541" s="1">
        <v>78.235070648491003</v>
      </c>
      <c r="L541" s="1">
        <v>78.915608657049901</v>
      </c>
      <c r="M541" s="1">
        <v>74.344270772958595</v>
      </c>
      <c r="N541" s="1">
        <v>79.892721686996396</v>
      </c>
    </row>
    <row r="542" spans="1:14" x14ac:dyDescent="0.2">
      <c r="A542" t="s">
        <v>623</v>
      </c>
      <c r="B542" s="1">
        <v>63.26</v>
      </c>
      <c r="C542" s="1">
        <v>66.470154221520701</v>
      </c>
      <c r="D542" s="1">
        <v>67.0591739631856</v>
      </c>
      <c r="E542" s="1">
        <v>67.454168273210101</v>
      </c>
      <c r="F542" s="1">
        <v>67.529700658169602</v>
      </c>
      <c r="G542" s="1">
        <v>67.739397172691</v>
      </c>
      <c r="H542" s="1">
        <v>67.932203002292496</v>
      </c>
      <c r="I542" s="1">
        <v>68.110026298075098</v>
      </c>
      <c r="J542" s="1">
        <v>68.274496760239202</v>
      </c>
      <c r="K542" s="1">
        <v>68.568806840715993</v>
      </c>
      <c r="L542" s="1">
        <v>69.044113245274204</v>
      </c>
      <c r="M542" s="1">
        <v>65.754967003522594</v>
      </c>
      <c r="N542" s="1">
        <v>68.974277308911994</v>
      </c>
    </row>
    <row r="543" spans="1:14" x14ac:dyDescent="0.2">
      <c r="A543" t="s">
        <v>624</v>
      </c>
      <c r="B543" s="1">
        <v>79.91</v>
      </c>
      <c r="C543" s="1">
        <v>82.5302575466023</v>
      </c>
      <c r="D543" s="1">
        <v>83.276820461743995</v>
      </c>
      <c r="E543" s="1">
        <v>83.786466839462406</v>
      </c>
      <c r="F543" s="1">
        <v>83.884615337998696</v>
      </c>
      <c r="G543" s="1">
        <v>84.158562106097506</v>
      </c>
      <c r="H543" s="1">
        <v>84.412445781988495</v>
      </c>
      <c r="I543" s="1">
        <v>84.648421749405202</v>
      </c>
      <c r="J543" s="1">
        <v>84.868341560416596</v>
      </c>
      <c r="K543" s="1">
        <v>85.266217212209298</v>
      </c>
      <c r="L543" s="1">
        <v>85.927515561845397</v>
      </c>
      <c r="M543" s="1">
        <v>81.639521514544199</v>
      </c>
      <c r="N543" s="1">
        <v>85.916452439378403</v>
      </c>
    </row>
    <row r="544" spans="1:14" x14ac:dyDescent="0.2">
      <c r="A544" t="s">
        <v>625</v>
      </c>
      <c r="B544" s="1">
        <v>44.35</v>
      </c>
      <c r="C544" s="1">
        <v>51.952401684115301</v>
      </c>
      <c r="D544" s="1">
        <v>52.690682579898002</v>
      </c>
      <c r="E544" s="1">
        <v>53.210315993499698</v>
      </c>
      <c r="F544" s="1">
        <v>53.308287870240299</v>
      </c>
      <c r="G544" s="1">
        <v>53.581552506200197</v>
      </c>
      <c r="H544" s="1">
        <v>53.834572798289798</v>
      </c>
      <c r="I544" s="1">
        <v>54.069563599978899</v>
      </c>
      <c r="J544" s="1">
        <v>54.303017229318499</v>
      </c>
      <c r="K544" s="1">
        <v>54.699576898670202</v>
      </c>
      <c r="L544" s="1">
        <v>55.3571693572882</v>
      </c>
      <c r="M544" s="1">
        <v>51.054617680215401</v>
      </c>
      <c r="N544" s="1">
        <v>57.143654743531997</v>
      </c>
    </row>
    <row r="545" spans="1:14" x14ac:dyDescent="0.2">
      <c r="A545" t="s">
        <v>626</v>
      </c>
      <c r="B545" s="1">
        <v>69.92</v>
      </c>
      <c r="C545" s="1">
        <v>72.365052929933</v>
      </c>
      <c r="D545" s="1">
        <v>72.804814578161697</v>
      </c>
      <c r="E545" s="1">
        <v>73.0963459227914</v>
      </c>
      <c r="F545" s="1">
        <v>73.150718669127102</v>
      </c>
      <c r="G545" s="1">
        <v>73.300145085141395</v>
      </c>
      <c r="H545" s="1">
        <v>73.435423975110496</v>
      </c>
      <c r="I545" s="1">
        <v>73.558250230047904</v>
      </c>
      <c r="J545" s="1">
        <v>73.670061876565399</v>
      </c>
      <c r="K545" s="1">
        <v>73.865403269958406</v>
      </c>
      <c r="L545" s="1">
        <v>74.171833927302202</v>
      </c>
      <c r="M545" s="1">
        <v>71.811359015297398</v>
      </c>
      <c r="N545" s="1">
        <v>74.100776514596603</v>
      </c>
    </row>
    <row r="546" spans="1:14" x14ac:dyDescent="0.2">
      <c r="A546" t="s">
        <v>627</v>
      </c>
      <c r="B546" s="1">
        <v>119.72</v>
      </c>
      <c r="C546" s="1">
        <v>123.98802641106001</v>
      </c>
      <c r="D546" s="1">
        <v>124.69481902287301</v>
      </c>
      <c r="E546" s="1">
        <v>125.17339002228</v>
      </c>
      <c r="F546" s="1">
        <v>125.265456991204</v>
      </c>
      <c r="G546" s="1">
        <v>125.52196215982801</v>
      </c>
      <c r="H546" s="1">
        <v>125.75903492770099</v>
      </c>
      <c r="I546" s="1">
        <v>125.97879558769201</v>
      </c>
      <c r="J546" s="1">
        <v>126.183058425862</v>
      </c>
      <c r="K546" s="1">
        <v>126.551169802586</v>
      </c>
      <c r="L546" s="1">
        <v>127.15836263385999</v>
      </c>
      <c r="M546" s="1">
        <v>123.140666249652</v>
      </c>
      <c r="N546" s="1">
        <v>126.790432355346</v>
      </c>
    </row>
    <row r="547" spans="1:14" x14ac:dyDescent="0.2">
      <c r="A547" t="s">
        <v>628</v>
      </c>
      <c r="B547" s="1">
        <v>39.08</v>
      </c>
      <c r="C547" s="1">
        <v>44.482013861877</v>
      </c>
      <c r="D547" s="1">
        <v>43.213091799448698</v>
      </c>
      <c r="E547" s="1">
        <v>42.317361472596602</v>
      </c>
      <c r="F547" s="1">
        <v>42.148877342457403</v>
      </c>
      <c r="G547" s="1">
        <v>41.677919962709197</v>
      </c>
      <c r="H547" s="1">
        <v>41.239934536029097</v>
      </c>
      <c r="I547" s="1">
        <v>40.830874016654299</v>
      </c>
      <c r="J547" s="1">
        <v>40.447388715967001</v>
      </c>
      <c r="K547" s="1">
        <v>39.739211530428101</v>
      </c>
      <c r="L547" s="1">
        <v>38.5478451984903</v>
      </c>
      <c r="M547" s="1">
        <v>46.057293421492602</v>
      </c>
      <c r="N547" s="1">
        <v>42.268245302484502</v>
      </c>
    </row>
    <row r="548" spans="1:14" x14ac:dyDescent="0.2">
      <c r="A548" t="s">
        <v>629</v>
      </c>
      <c r="B548" s="1">
        <v>20.88</v>
      </c>
      <c r="C548" s="1">
        <v>31.669427098125698</v>
      </c>
      <c r="D548" s="1">
        <v>32.0974557887644</v>
      </c>
      <c r="E548" s="1">
        <v>32.351459446612999</v>
      </c>
      <c r="F548" s="1">
        <v>32.396815262011003</v>
      </c>
      <c r="G548" s="1">
        <v>32.517268097014998</v>
      </c>
      <c r="H548" s="1">
        <v>32.620748296338</v>
      </c>
      <c r="I548" s="1">
        <v>32.709790842567898</v>
      </c>
      <c r="J548" s="1">
        <v>32.786474802791297</v>
      </c>
      <c r="K548" s="1">
        <v>32.902194574312603</v>
      </c>
      <c r="L548" s="1">
        <v>33.061229701694501</v>
      </c>
      <c r="M548" s="1">
        <v>31.069735260234602</v>
      </c>
      <c r="N548" s="1">
        <v>37.131892233774899</v>
      </c>
    </row>
    <row r="549" spans="1:14" x14ac:dyDescent="0.2">
      <c r="A549" t="s">
        <v>630</v>
      </c>
      <c r="B549" s="1">
        <v>68.709999999999994</v>
      </c>
      <c r="C549" s="1">
        <v>75.054890509685293</v>
      </c>
      <c r="D549" s="1">
        <v>74.3274718753852</v>
      </c>
      <c r="E549" s="1">
        <v>73.772845203638795</v>
      </c>
      <c r="F549" s="1">
        <v>73.668463921260994</v>
      </c>
      <c r="G549" s="1">
        <v>73.372420592266806</v>
      </c>
      <c r="H549" s="1">
        <v>73.091358238892795</v>
      </c>
      <c r="I549" s="1">
        <v>72.823752061211295</v>
      </c>
      <c r="J549" s="1">
        <v>72.568313728498197</v>
      </c>
      <c r="K549" s="1">
        <v>72.082555397537703</v>
      </c>
      <c r="L549" s="1">
        <v>71.256543037365503</v>
      </c>
      <c r="M549" s="1">
        <v>75.906210187911199</v>
      </c>
      <c r="N549" s="1">
        <v>75.361033786483503</v>
      </c>
    </row>
    <row r="550" spans="1:14" x14ac:dyDescent="0.2">
      <c r="A550" t="s">
        <v>631</v>
      </c>
      <c r="B550" s="1">
        <v>61.02</v>
      </c>
      <c r="C550" s="1">
        <v>74.639372056857795</v>
      </c>
      <c r="D550" s="1">
        <v>73.075114471615606</v>
      </c>
      <c r="E550" s="1">
        <v>71.967341957335293</v>
      </c>
      <c r="F550" s="1">
        <v>71.7566331121904</v>
      </c>
      <c r="G550" s="1">
        <v>71.166877565632603</v>
      </c>
      <c r="H550" s="1">
        <v>70.6177753469875</v>
      </c>
      <c r="I550" s="1">
        <v>70.104786554576407</v>
      </c>
      <c r="J550" s="1">
        <v>69.624065210434495</v>
      </c>
      <c r="K550" s="1">
        <v>68.739580192046404</v>
      </c>
      <c r="L550" s="1">
        <v>67.234184231687607</v>
      </c>
      <c r="M550" s="1">
        <v>76.539623286703204</v>
      </c>
      <c r="N550" s="1">
        <v>71.012757999698096</v>
      </c>
    </row>
    <row r="551" spans="1:14" x14ac:dyDescent="0.2">
      <c r="A551" t="s">
        <v>632</v>
      </c>
      <c r="B551" s="1">
        <v>3.05</v>
      </c>
      <c r="C551" s="1">
        <v>5.4301812327654204</v>
      </c>
      <c r="D551" s="1">
        <v>5.0034834890414102</v>
      </c>
      <c r="E551" s="1">
        <v>4.6856779537372004</v>
      </c>
      <c r="F551" s="1">
        <v>4.6209897401861104</v>
      </c>
      <c r="G551" s="1">
        <v>4.4348471928513602</v>
      </c>
      <c r="H551" s="1">
        <v>4.2546445989686701</v>
      </c>
      <c r="I551" s="1">
        <v>4.0801287691938501</v>
      </c>
      <c r="J551" s="1">
        <v>3.9110497020627801</v>
      </c>
      <c r="K551" s="1">
        <v>3.5882490105393599</v>
      </c>
      <c r="L551" s="1">
        <v>2.99796466126856</v>
      </c>
      <c r="M551" s="1">
        <v>5.87695976119611</v>
      </c>
      <c r="N551" s="1">
        <v>7.6984682696845201</v>
      </c>
    </row>
    <row r="552" spans="1:14" x14ac:dyDescent="0.2">
      <c r="A552" t="s">
        <v>633</v>
      </c>
      <c r="B552" s="1">
        <v>-23.76</v>
      </c>
      <c r="C552" s="1">
        <v>-25.300342807642298</v>
      </c>
      <c r="D552" s="1">
        <v>-26.759350854640701</v>
      </c>
      <c r="E552" s="1">
        <v>-27.7577128771647</v>
      </c>
      <c r="F552" s="1">
        <v>-27.948042209000398</v>
      </c>
      <c r="G552" s="1">
        <v>-28.478834461656401</v>
      </c>
      <c r="H552" s="1">
        <v>-28.970600886131201</v>
      </c>
      <c r="I552" s="1">
        <v>-29.428012298493599</v>
      </c>
      <c r="J552" s="1">
        <v>-29.8549790735836</v>
      </c>
      <c r="K552" s="1">
        <v>-30.630283286952</v>
      </c>
      <c r="L552" s="1">
        <v>-31.9324375372886</v>
      </c>
      <c r="M552" s="1">
        <v>-23.512349676336601</v>
      </c>
      <c r="N552" s="1">
        <v>-28.1181361327465</v>
      </c>
    </row>
    <row r="553" spans="1:14" x14ac:dyDescent="0.2">
      <c r="A553" t="s">
        <v>634</v>
      </c>
      <c r="B553" s="1">
        <v>55.38</v>
      </c>
      <c r="C553" s="1">
        <v>69.725545257434206</v>
      </c>
      <c r="D553" s="1">
        <v>67.509005176551398</v>
      </c>
      <c r="E553" s="1">
        <v>65.947438224926699</v>
      </c>
      <c r="F553" s="1">
        <v>65.685132297268595</v>
      </c>
      <c r="G553" s="1">
        <v>64.830443952315406</v>
      </c>
      <c r="H553" s="1">
        <v>64.027496738023302</v>
      </c>
      <c r="I553" s="1">
        <v>63.270968344175799</v>
      </c>
      <c r="J553" s="1">
        <v>62.556307854835197</v>
      </c>
      <c r="K553" s="1">
        <v>61.230263375177898</v>
      </c>
      <c r="L553" s="1">
        <v>58.954908836139602</v>
      </c>
      <c r="M553" s="1">
        <v>72.315576907831002</v>
      </c>
      <c r="N553" s="1">
        <v>66.875803553929202</v>
      </c>
    </row>
    <row r="554" spans="1:14" x14ac:dyDescent="0.2">
      <c r="A554" t="s">
        <v>635</v>
      </c>
      <c r="B554" s="1">
        <v>63.64</v>
      </c>
      <c r="C554" s="1">
        <v>66.251702876181895</v>
      </c>
      <c r="D554" s="1">
        <v>67.681827664522601</v>
      </c>
      <c r="E554" s="1">
        <v>68.657115903335693</v>
      </c>
      <c r="F554" s="1">
        <v>68.845119034025799</v>
      </c>
      <c r="G554" s="1">
        <v>69.370287669276493</v>
      </c>
      <c r="H554" s="1">
        <v>69.857743400780507</v>
      </c>
      <c r="I554" s="1">
        <v>70.311646288914801</v>
      </c>
      <c r="J554" s="1">
        <v>70.735520210807195</v>
      </c>
      <c r="K554" s="1">
        <v>71.504846843219894</v>
      </c>
      <c r="L554" s="1">
        <v>72.792368197470395</v>
      </c>
      <c r="M554" s="1">
        <v>64.539168438324097</v>
      </c>
      <c r="N554" s="1">
        <v>70.489663849339607</v>
      </c>
    </row>
    <row r="555" spans="1:14" x14ac:dyDescent="0.2">
      <c r="A555" t="s">
        <v>636</v>
      </c>
      <c r="B555" s="1">
        <v>-9.6</v>
      </c>
      <c r="C555" s="1">
        <v>-5.5817346021962102</v>
      </c>
      <c r="D555" s="1">
        <v>-5.3862363016978403</v>
      </c>
      <c r="E555" s="1">
        <v>-5.2546161607739199</v>
      </c>
      <c r="F555" s="1">
        <v>-5.2259322754922204</v>
      </c>
      <c r="G555" s="1">
        <v>-5.1433877409291204</v>
      </c>
      <c r="H555" s="1">
        <v>-5.0635756075900202</v>
      </c>
      <c r="I555" s="1">
        <v>-4.9864801055061001</v>
      </c>
      <c r="J555" s="1">
        <v>-4.9120592267992196</v>
      </c>
      <c r="K555" s="1">
        <v>-4.78331992120384</v>
      </c>
      <c r="L555" s="1">
        <v>-4.5305366235911304</v>
      </c>
      <c r="M555" s="1">
        <v>-5.7705256661920901</v>
      </c>
      <c r="N555" s="1">
        <v>-5.6728613915550898</v>
      </c>
    </row>
    <row r="556" spans="1:14" x14ac:dyDescent="0.2">
      <c r="A556" t="s">
        <v>637</v>
      </c>
      <c r="B556" s="1">
        <v>-51.31</v>
      </c>
      <c r="C556" s="1">
        <v>-51.803023532423801</v>
      </c>
      <c r="D556" s="1">
        <v>-51.995503434926199</v>
      </c>
      <c r="E556" s="1">
        <v>-52.104506418236497</v>
      </c>
      <c r="F556" s="1">
        <v>-52.121770900177502</v>
      </c>
      <c r="G556" s="1">
        <v>-52.165002880090697</v>
      </c>
      <c r="H556" s="1">
        <v>-52.198448710698003</v>
      </c>
      <c r="I556" s="1">
        <v>-52.223671359257303</v>
      </c>
      <c r="J556" s="1">
        <v>-52.241928950765498</v>
      </c>
      <c r="K556" s="1">
        <v>-52.273845168378301</v>
      </c>
      <c r="L556" s="1">
        <v>-52.265829754750797</v>
      </c>
      <c r="M556" s="1">
        <v>-51.501525864766698</v>
      </c>
      <c r="N556" s="1">
        <v>-53.365889003703998</v>
      </c>
    </row>
    <row r="557" spans="1:14" x14ac:dyDescent="0.2">
      <c r="A557" t="s">
        <v>638</v>
      </c>
      <c r="B557" s="1">
        <v>6.43</v>
      </c>
      <c r="C557" s="1">
        <v>-1.47021497548664</v>
      </c>
      <c r="D557" s="1">
        <v>-1.39235998106145</v>
      </c>
      <c r="E557" s="1">
        <v>-1.34656516577278</v>
      </c>
      <c r="F557" s="1">
        <v>-1.3395341186735501</v>
      </c>
      <c r="G557" s="1">
        <v>-1.3221035272506001</v>
      </c>
      <c r="H557" s="1">
        <v>-1.3089411552333099</v>
      </c>
      <c r="I557" s="1">
        <v>-1.2994110238321199</v>
      </c>
      <c r="J557" s="1">
        <v>-1.2929855281254601</v>
      </c>
      <c r="K557" s="1">
        <v>-1.2806041994203601</v>
      </c>
      <c r="L557" s="1">
        <v>-1.2944212182947299</v>
      </c>
      <c r="M557" s="1">
        <v>-1.5915908779755601</v>
      </c>
      <c r="N557" s="1">
        <v>-1.4381222749227101</v>
      </c>
    </row>
    <row r="558" spans="1:14" x14ac:dyDescent="0.2">
      <c r="A558" t="s">
        <v>639</v>
      </c>
      <c r="B558" s="1">
        <v>-2.88</v>
      </c>
      <c r="C558" s="1">
        <v>-7.7025543202147899</v>
      </c>
      <c r="D558" s="1">
        <v>-7.3498162091319896</v>
      </c>
      <c r="E558" s="1">
        <v>-7.1017920494009301</v>
      </c>
      <c r="F558" s="1">
        <v>-7.0508028681344097</v>
      </c>
      <c r="G558" s="1">
        <v>-6.9050598857981003</v>
      </c>
      <c r="H558" s="1">
        <v>-6.7653039101404699</v>
      </c>
      <c r="I558" s="1">
        <v>-6.6311558500308303</v>
      </c>
      <c r="J558" s="1">
        <v>-6.5022704825856401</v>
      </c>
      <c r="K558" s="1">
        <v>-6.26424095961241</v>
      </c>
      <c r="L558" s="1">
        <v>-5.8316937303574603</v>
      </c>
      <c r="M558" s="1">
        <v>-8.0766207459869808</v>
      </c>
      <c r="N558" s="1">
        <v>-8.7323235171124605</v>
      </c>
    </row>
    <row r="559" spans="1:14" x14ac:dyDescent="0.2">
      <c r="A559" t="s">
        <v>640</v>
      </c>
      <c r="B559" s="1">
        <v>6.81</v>
      </c>
      <c r="C559" s="1">
        <v>16.306254258426701</v>
      </c>
      <c r="D559" s="1">
        <v>15.1573149241339</v>
      </c>
      <c r="E559" s="1">
        <v>14.3633212018522</v>
      </c>
      <c r="F559" s="1">
        <v>14.209776267277901</v>
      </c>
      <c r="G559" s="1">
        <v>13.798449817191299</v>
      </c>
      <c r="H559" s="1">
        <v>13.414383426308699</v>
      </c>
      <c r="I559" s="1">
        <v>13.05815892665</v>
      </c>
      <c r="J559" s="1">
        <v>12.7487232053537</v>
      </c>
      <c r="K559" s="1">
        <v>12.1122945075739</v>
      </c>
      <c r="L559" s="1">
        <v>11.1073819042878</v>
      </c>
      <c r="M559" s="1">
        <v>17.7543052072573</v>
      </c>
      <c r="N559" s="1">
        <v>12.019870531646401</v>
      </c>
    </row>
    <row r="560" spans="1:14" x14ac:dyDescent="0.2">
      <c r="A560" t="s">
        <v>641</v>
      </c>
      <c r="B560" s="1">
        <v>8.3800000000000008</v>
      </c>
      <c r="C560" s="1">
        <v>12.480569280022801</v>
      </c>
      <c r="D560" s="1">
        <v>12.7668779579102</v>
      </c>
      <c r="E560" s="1">
        <v>12.9468642609512</v>
      </c>
      <c r="F560" s="1">
        <v>12.9428471107133</v>
      </c>
      <c r="G560" s="1">
        <v>13.0517269661871</v>
      </c>
      <c r="H560" s="1">
        <v>13.1487422272962</v>
      </c>
      <c r="I560" s="1">
        <v>13.2391437568565</v>
      </c>
      <c r="J560" s="1">
        <v>13.3458003833452</v>
      </c>
      <c r="K560" s="1">
        <v>13.5077787622945</v>
      </c>
      <c r="L560" s="1">
        <v>13.7620928763289</v>
      </c>
      <c r="M560" s="1">
        <v>12.1655267462311</v>
      </c>
      <c r="N560" s="1">
        <v>11.883079517971</v>
      </c>
    </row>
    <row r="561" spans="1:14" x14ac:dyDescent="0.2">
      <c r="A561" t="s">
        <v>642</v>
      </c>
      <c r="B561" s="1">
        <v>-25.96</v>
      </c>
      <c r="C561" s="1">
        <v>-16.770697721778799</v>
      </c>
      <c r="D561" s="1">
        <v>-17.7947877089298</v>
      </c>
      <c r="E561" s="1">
        <v>-18.475195520239499</v>
      </c>
      <c r="F561" s="1">
        <v>-18.601949307754399</v>
      </c>
      <c r="G561" s="1">
        <v>-18.9517531182101</v>
      </c>
      <c r="H561" s="1">
        <v>-19.271155672308499</v>
      </c>
      <c r="I561" s="1">
        <v>-19.5643848597336</v>
      </c>
      <c r="J561" s="1">
        <v>-19.834891376625599</v>
      </c>
      <c r="K561" s="1">
        <v>-20.331010501539101</v>
      </c>
      <c r="L561" s="1">
        <v>-21.1250200314926</v>
      </c>
      <c r="M561" s="1">
        <v>-15.4432045075117</v>
      </c>
      <c r="N561" s="1">
        <v>-20.755504389572899</v>
      </c>
    </row>
    <row r="562" spans="1:14" x14ac:dyDescent="0.2">
      <c r="A562" t="s">
        <v>643</v>
      </c>
      <c r="B562" s="1">
        <v>19.420000000000002</v>
      </c>
      <c r="C562" s="1">
        <v>25.1303180354824</v>
      </c>
      <c r="D562" s="1">
        <v>24.9613186729147</v>
      </c>
      <c r="E562" s="1">
        <v>24.880637925121199</v>
      </c>
      <c r="F562" s="1">
        <v>24.8616672917146</v>
      </c>
      <c r="G562" s="1">
        <v>24.8232092069867</v>
      </c>
      <c r="H562" s="1">
        <v>24.791971128226699</v>
      </c>
      <c r="I562" s="1">
        <v>24.766532159094901</v>
      </c>
      <c r="J562" s="1">
        <v>24.745787375484198</v>
      </c>
      <c r="K562" s="1">
        <v>24.682412530991598</v>
      </c>
      <c r="L562" s="1">
        <v>24.648961748401501</v>
      </c>
      <c r="M562" s="1">
        <v>25.4024241332936</v>
      </c>
      <c r="N562" s="1">
        <v>23.019611186932899</v>
      </c>
    </row>
    <row r="563" spans="1:14" x14ac:dyDescent="0.2">
      <c r="A563" t="s">
        <v>644</v>
      </c>
      <c r="B563" s="1">
        <v>38.43</v>
      </c>
      <c r="C563" s="1">
        <v>44.869923363480098</v>
      </c>
      <c r="D563" s="1">
        <v>44.944240342629797</v>
      </c>
      <c r="E563" s="1">
        <v>44.980085861274503</v>
      </c>
      <c r="F563" s="1">
        <v>44.987119640715001</v>
      </c>
      <c r="G563" s="1">
        <v>45.005573962111399</v>
      </c>
      <c r="H563" s="1">
        <v>45.021127498745997</v>
      </c>
      <c r="I563" s="1">
        <v>45.034240209290601</v>
      </c>
      <c r="J563" s="1">
        <v>45.045279745397401</v>
      </c>
      <c r="K563" s="1">
        <v>45.049935260519497</v>
      </c>
      <c r="L563" s="1">
        <v>45.068455330996699</v>
      </c>
      <c r="M563" s="1">
        <v>44.767615063493999</v>
      </c>
      <c r="N563" s="1">
        <v>45.139882883215101</v>
      </c>
    </row>
    <row r="564" spans="1:14" x14ac:dyDescent="0.2">
      <c r="A564" t="s">
        <v>645</v>
      </c>
      <c r="B564" s="1">
        <v>56.63</v>
      </c>
      <c r="C564" s="1">
        <v>60.138039856019397</v>
      </c>
      <c r="D564" s="1">
        <v>61.532862380577001</v>
      </c>
      <c r="E564" s="1">
        <v>62.468573147527202</v>
      </c>
      <c r="F564" s="1">
        <v>62.6485755889167</v>
      </c>
      <c r="G564" s="1">
        <v>63.149865998977802</v>
      </c>
      <c r="H564" s="1">
        <v>63.613212132480697</v>
      </c>
      <c r="I564" s="1">
        <v>64.021667171891593</v>
      </c>
      <c r="J564" s="1">
        <v>64.421425982856903</v>
      </c>
      <c r="K564" s="1">
        <v>65.144260963953997</v>
      </c>
      <c r="L564" s="1">
        <v>66.348065475296906</v>
      </c>
      <c r="M564" s="1">
        <v>58.442994708496798</v>
      </c>
      <c r="N564" s="1">
        <v>63.803265601419596</v>
      </c>
    </row>
    <row r="565" spans="1:14" x14ac:dyDescent="0.2">
      <c r="A565" t="s">
        <v>646</v>
      </c>
      <c r="B565" s="1">
        <v>52.99</v>
      </c>
      <c r="C565" s="1">
        <v>61.023541006502697</v>
      </c>
      <c r="D565" s="1">
        <v>61.9262549336826</v>
      </c>
      <c r="E565" s="1">
        <v>62.508790815882101</v>
      </c>
      <c r="F565" s="1">
        <v>62.6217382451335</v>
      </c>
      <c r="G565" s="1">
        <v>62.934736194159299</v>
      </c>
      <c r="H565" s="1">
        <v>63.221892186984299</v>
      </c>
      <c r="I565" s="1">
        <v>63.486312529522898</v>
      </c>
      <c r="J565" s="1">
        <v>63.730612211691501</v>
      </c>
      <c r="K565" s="1">
        <v>64.155047459347301</v>
      </c>
      <c r="L565" s="1">
        <v>64.865313456512098</v>
      </c>
      <c r="M565" s="1">
        <v>59.921840977493098</v>
      </c>
      <c r="N565" s="1">
        <v>65.271810249069802</v>
      </c>
    </row>
    <row r="566" spans="1:14" x14ac:dyDescent="0.2">
      <c r="A566" t="s">
        <v>647</v>
      </c>
      <c r="B566" s="1">
        <v>54.06</v>
      </c>
      <c r="C566" s="1">
        <v>58.197305958779801</v>
      </c>
      <c r="D566" s="1">
        <v>57.768752001231299</v>
      </c>
      <c r="E566" s="1">
        <v>57.429189234553299</v>
      </c>
      <c r="F566" s="1">
        <v>57.3674002725161</v>
      </c>
      <c r="G566" s="1">
        <v>57.1786612155488</v>
      </c>
      <c r="H566" s="1">
        <v>56.996551628923797</v>
      </c>
      <c r="I566" s="1">
        <v>56.820797324440598</v>
      </c>
      <c r="J566" s="1">
        <v>56.6511145503124</v>
      </c>
      <c r="K566" s="1">
        <v>56.361506670286097</v>
      </c>
      <c r="L566" s="1">
        <v>55.777926077841101</v>
      </c>
      <c r="M566" s="1">
        <v>58.650177700853398</v>
      </c>
      <c r="N566" s="1">
        <v>58.006689023070003</v>
      </c>
    </row>
    <row r="567" spans="1:14" x14ac:dyDescent="0.2">
      <c r="A567" t="s">
        <v>648</v>
      </c>
      <c r="B567" s="1">
        <v>84.42</v>
      </c>
      <c r="C567" s="1">
        <v>91.444508116937101</v>
      </c>
      <c r="D567" s="1">
        <v>89.782855629641006</v>
      </c>
      <c r="E567" s="1">
        <v>88.563835802086601</v>
      </c>
      <c r="F567" s="1">
        <v>88.337920752148904</v>
      </c>
      <c r="G567" s="1">
        <v>87.691042142828096</v>
      </c>
      <c r="H567" s="1">
        <v>87.083877953857396</v>
      </c>
      <c r="I567" s="1">
        <v>86.512184779142601</v>
      </c>
      <c r="J567" s="1">
        <v>85.972350826467803</v>
      </c>
      <c r="K567" s="1">
        <v>84.996614199102098</v>
      </c>
      <c r="L567" s="1">
        <v>83.274394592922405</v>
      </c>
      <c r="M567" s="1">
        <v>93.426795763380596</v>
      </c>
      <c r="N567" s="1">
        <v>86.531184268246307</v>
      </c>
    </row>
    <row r="568" spans="1:14" x14ac:dyDescent="0.2">
      <c r="A568" t="s">
        <v>649</v>
      </c>
      <c r="B568" s="1">
        <v>-17.78</v>
      </c>
      <c r="C568" s="1">
        <v>-12.860328226310701</v>
      </c>
      <c r="D568" s="1">
        <v>-12.8266596849602</v>
      </c>
      <c r="E568" s="1">
        <v>-12.787672171104401</v>
      </c>
      <c r="F568" s="1">
        <v>-12.781044848386401</v>
      </c>
      <c r="G568" s="1">
        <v>-12.7618652280795</v>
      </c>
      <c r="H568" s="1">
        <v>-12.7432244727002</v>
      </c>
      <c r="I568" s="1">
        <v>-12.7251849487992</v>
      </c>
      <c r="J568" s="1">
        <v>-12.7077823049028</v>
      </c>
      <c r="K568" s="1">
        <v>-12.6873047297357</v>
      </c>
      <c r="L568" s="1">
        <v>-12.630245275438501</v>
      </c>
      <c r="M568" s="1">
        <v>-12.896961905121</v>
      </c>
      <c r="N568" s="1">
        <v>-10.735954856042699</v>
      </c>
    </row>
    <row r="569" spans="1:14" x14ac:dyDescent="0.2">
      <c r="A569" t="s">
        <v>650</v>
      </c>
      <c r="B569" s="1">
        <v>19.11</v>
      </c>
      <c r="C569" s="1">
        <v>27.5906100479774</v>
      </c>
      <c r="D569" s="1">
        <v>28.013703007920402</v>
      </c>
      <c r="E569" s="1">
        <v>28.291698187203401</v>
      </c>
      <c r="F569" s="1">
        <v>28.345078560267702</v>
      </c>
      <c r="G569" s="1">
        <v>28.492972670504098</v>
      </c>
      <c r="H569" s="1">
        <v>28.6285666105349</v>
      </c>
      <c r="I569" s="1">
        <v>28.75329435187</v>
      </c>
      <c r="J569" s="1">
        <v>28.868370020076899</v>
      </c>
      <c r="K569" s="1">
        <v>29.0612160339567</v>
      </c>
      <c r="L569" s="1">
        <v>29.392112179626999</v>
      </c>
      <c r="M569" s="1">
        <v>27.073596166714601</v>
      </c>
      <c r="N569" s="1">
        <v>31.762213423177801</v>
      </c>
    </row>
    <row r="570" spans="1:14" x14ac:dyDescent="0.2">
      <c r="A570" t="s">
        <v>651</v>
      </c>
      <c r="B570" s="1">
        <v>24.76</v>
      </c>
      <c r="C570" s="1">
        <v>31.356316937591</v>
      </c>
      <c r="D570" s="1">
        <v>32.020068909585198</v>
      </c>
      <c r="E570" s="1">
        <v>32.458019471760998</v>
      </c>
      <c r="F570" s="1">
        <v>32.5451344019597</v>
      </c>
      <c r="G570" s="1">
        <v>32.789130070672698</v>
      </c>
      <c r="H570" s="1">
        <v>33.016393401025397</v>
      </c>
      <c r="I570" s="1">
        <v>33.228635977098698</v>
      </c>
      <c r="J570" s="1">
        <v>33.427334730449999</v>
      </c>
      <c r="K570" s="1">
        <v>33.776729997375803</v>
      </c>
      <c r="L570" s="1">
        <v>34.383887710443602</v>
      </c>
      <c r="M570" s="1">
        <v>30.589023197495699</v>
      </c>
      <c r="N570" s="1">
        <v>33.455371948276898</v>
      </c>
    </row>
    <row r="571" spans="1:14" x14ac:dyDescent="0.2">
      <c r="A571" t="s">
        <v>652</v>
      </c>
      <c r="B571" s="1">
        <v>-82.71</v>
      </c>
      <c r="C571" s="1">
        <v>-90.205390860797493</v>
      </c>
      <c r="D571" s="1">
        <v>-88.756326239356994</v>
      </c>
      <c r="E571" s="1">
        <v>-87.7156362220327</v>
      </c>
      <c r="F571" s="1">
        <v>-87.516104902718595</v>
      </c>
      <c r="G571" s="1">
        <v>-86.954669311468606</v>
      </c>
      <c r="H571" s="1">
        <v>-86.428017739152907</v>
      </c>
      <c r="I571" s="1">
        <v>-85.954004301927199</v>
      </c>
      <c r="J571" s="1">
        <v>-85.487135016017206</v>
      </c>
      <c r="K571" s="1">
        <v>-84.627489496371098</v>
      </c>
      <c r="L571" s="1">
        <v>-83.1488137632453</v>
      </c>
      <c r="M571" s="1">
        <v>-91.913469818120006</v>
      </c>
      <c r="N571" s="1">
        <v>-87.391393250882203</v>
      </c>
    </row>
    <row r="572" spans="1:14" x14ac:dyDescent="0.2">
      <c r="A572" t="s">
        <v>653</v>
      </c>
      <c r="B572" s="1">
        <v>63.41</v>
      </c>
      <c r="C572" s="1">
        <v>66.863680919985597</v>
      </c>
      <c r="D572" s="1">
        <v>66.787419920127604</v>
      </c>
      <c r="E572" s="1">
        <v>66.673398365470703</v>
      </c>
      <c r="F572" s="1">
        <v>66.653682784220507</v>
      </c>
      <c r="G572" s="1">
        <v>66.5944722000079</v>
      </c>
      <c r="H572" s="1">
        <v>66.533822591963499</v>
      </c>
      <c r="I572" s="1">
        <v>66.4721489467575</v>
      </c>
      <c r="J572" s="1">
        <v>66.409786480097296</v>
      </c>
      <c r="K572" s="1">
        <v>66.271680804458597</v>
      </c>
      <c r="L572" s="1">
        <v>66.020188644425303</v>
      </c>
      <c r="M572" s="1">
        <v>66.938621212689895</v>
      </c>
      <c r="N572" s="1">
        <v>65.531191424420797</v>
      </c>
    </row>
    <row r="573" spans="1:14" x14ac:dyDescent="0.2">
      <c r="A573" t="s">
        <v>654</v>
      </c>
      <c r="B573" s="1">
        <v>111.1</v>
      </c>
      <c r="C573" s="1">
        <v>121.681121252426</v>
      </c>
      <c r="D573" s="1">
        <v>121.846239537033</v>
      </c>
      <c r="E573" s="1">
        <v>121.929824444556</v>
      </c>
      <c r="F573" s="1">
        <v>121.950096668858</v>
      </c>
      <c r="G573" s="1">
        <v>122.007182082181</v>
      </c>
      <c r="H573" s="1">
        <v>122.06066053731</v>
      </c>
      <c r="I573" s="1">
        <v>122.110759615609</v>
      </c>
      <c r="J573" s="1">
        <v>122.157696102267</v>
      </c>
      <c r="K573" s="1">
        <v>122.230556861824</v>
      </c>
      <c r="L573" s="1">
        <v>122.370597037352</v>
      </c>
      <c r="M573" s="1">
        <v>121.519947073008</v>
      </c>
      <c r="N573" s="1">
        <v>123.366337591256</v>
      </c>
    </row>
    <row r="574" spans="1:14" x14ac:dyDescent="0.2">
      <c r="A574" t="s">
        <v>655</v>
      </c>
      <c r="B574" s="1">
        <v>60.6</v>
      </c>
      <c r="C574" s="1">
        <v>61.768336696622001</v>
      </c>
      <c r="D574" s="1">
        <v>63.379498194553499</v>
      </c>
      <c r="E574" s="1">
        <v>64.485428693831196</v>
      </c>
      <c r="F574" s="1">
        <v>64.699440520970697</v>
      </c>
      <c r="G574" s="1">
        <v>65.298462417692505</v>
      </c>
      <c r="H574" s="1">
        <v>65.856032117535094</v>
      </c>
      <c r="I574" s="1">
        <v>66.355179370448596</v>
      </c>
      <c r="J574" s="1">
        <v>66.842143189306199</v>
      </c>
      <c r="K574" s="1">
        <v>67.729301450614997</v>
      </c>
      <c r="L574" s="1">
        <v>69.224999091148604</v>
      </c>
      <c r="M574" s="1">
        <v>59.858337688582502</v>
      </c>
      <c r="N574" s="1">
        <v>66.965528111555798</v>
      </c>
    </row>
    <row r="575" spans="1:14" x14ac:dyDescent="0.2">
      <c r="A575" t="s">
        <v>656</v>
      </c>
      <c r="B575" s="1">
        <v>105.2</v>
      </c>
      <c r="C575" s="1">
        <v>117.97644658728601</v>
      </c>
      <c r="D575" s="1">
        <v>117.824893219407</v>
      </c>
      <c r="E575" s="1">
        <v>117.68571747308999</v>
      </c>
      <c r="F575" s="1">
        <v>117.662889046334</v>
      </c>
      <c r="G575" s="1">
        <v>117.59883741976</v>
      </c>
      <c r="H575" s="1">
        <v>117.5388939801</v>
      </c>
      <c r="I575" s="1">
        <v>117.482507323747</v>
      </c>
      <c r="J575" s="1">
        <v>117.42922819772799</v>
      </c>
      <c r="K575" s="1">
        <v>117.31820116514</v>
      </c>
      <c r="L575" s="1">
        <v>117.14434159085801</v>
      </c>
      <c r="M575" s="1">
        <v>118.186412579795</v>
      </c>
      <c r="N575" s="1">
        <v>119.099602356353</v>
      </c>
    </row>
    <row r="576" spans="1:14" x14ac:dyDescent="0.2">
      <c r="A576" t="s">
        <v>657</v>
      </c>
      <c r="B576" s="1">
        <v>-13.41</v>
      </c>
      <c r="C576" s="1">
        <v>-15.0986507505958</v>
      </c>
      <c r="D576" s="1">
        <v>-14.160871849009499</v>
      </c>
      <c r="E576" s="1">
        <v>-13.506092895183601</v>
      </c>
      <c r="F576" s="1">
        <v>-13.3803292099164</v>
      </c>
      <c r="G576" s="1">
        <v>-13.0279467093828</v>
      </c>
      <c r="H576" s="1">
        <v>-12.699391382871299</v>
      </c>
      <c r="I576" s="1">
        <v>-12.413492095510501</v>
      </c>
      <c r="J576" s="1">
        <v>-12.125604358030801</v>
      </c>
      <c r="K576" s="1">
        <v>-11.5994441580892</v>
      </c>
      <c r="L576" s="1">
        <v>-10.7061054775749</v>
      </c>
      <c r="M576" s="1">
        <v>-16.216064674397099</v>
      </c>
      <c r="N576" s="1">
        <v>-14.0688992182676</v>
      </c>
    </row>
    <row r="577" spans="1:14" x14ac:dyDescent="0.2">
      <c r="A577" t="s">
        <v>658</v>
      </c>
      <c r="B577" s="1">
        <v>110.7</v>
      </c>
      <c r="C577" s="1">
        <v>116.990905551252</v>
      </c>
      <c r="D577" s="1">
        <v>118.209789208259</v>
      </c>
      <c r="E577" s="1">
        <v>119.01168977120901</v>
      </c>
      <c r="F577" s="1">
        <v>119.174347576673</v>
      </c>
      <c r="G577" s="1">
        <v>119.63226093108</v>
      </c>
      <c r="H577" s="1">
        <v>120.06193271727901</v>
      </c>
      <c r="I577" s="1">
        <v>120.466037240972</v>
      </c>
      <c r="J577" s="1">
        <v>120.846906970147</v>
      </c>
      <c r="K577" s="1">
        <v>121.534559291069</v>
      </c>
      <c r="L577" s="1">
        <v>122.730850627067</v>
      </c>
      <c r="M577" s="1">
        <v>115.621563640728</v>
      </c>
      <c r="N577" s="1">
        <v>120.969567169821</v>
      </c>
    </row>
    <row r="578" spans="1:14" x14ac:dyDescent="0.2">
      <c r="A578" t="s">
        <v>659</v>
      </c>
      <c r="B578" s="1">
        <v>-39.01</v>
      </c>
      <c r="C578" s="1">
        <v>-44.021256567932802</v>
      </c>
      <c r="D578" s="1">
        <v>-43.369852141700903</v>
      </c>
      <c r="E578" s="1">
        <v>-42.8845029610846</v>
      </c>
      <c r="F578" s="1">
        <v>-42.786789195904497</v>
      </c>
      <c r="G578" s="1">
        <v>-42.506831312061898</v>
      </c>
      <c r="H578" s="1">
        <v>-42.2376244071055</v>
      </c>
      <c r="I578" s="1">
        <v>-42.000096035948602</v>
      </c>
      <c r="J578" s="1">
        <v>-41.751317360774401</v>
      </c>
      <c r="K578" s="1">
        <v>-41.280967651275397</v>
      </c>
      <c r="L578" s="1">
        <v>-40.436061987222999</v>
      </c>
      <c r="M578" s="1">
        <v>-44.706638041134397</v>
      </c>
      <c r="N578" s="1">
        <v>-44.0695287841462</v>
      </c>
    </row>
    <row r="579" spans="1:14" x14ac:dyDescent="0.2">
      <c r="A579" t="s">
        <v>660</v>
      </c>
      <c r="B579" s="1">
        <v>-7.85</v>
      </c>
      <c r="C579" s="1">
        <v>-11.2771865776245</v>
      </c>
      <c r="D579" s="1">
        <v>-10.4188090915245</v>
      </c>
      <c r="E579" s="1">
        <v>-9.7989916620405904</v>
      </c>
      <c r="F579" s="1">
        <v>-9.6784174254572601</v>
      </c>
      <c r="G579" s="1">
        <v>-9.3375753783537299</v>
      </c>
      <c r="H579" s="1">
        <v>-9.0157950644681506</v>
      </c>
      <c r="I579" s="1">
        <v>-8.7327403116343092</v>
      </c>
      <c r="J579" s="1">
        <v>-8.4444448125421605</v>
      </c>
      <c r="K579" s="1">
        <v>-7.9097856714191801</v>
      </c>
      <c r="L579" s="1">
        <v>-6.9787774389669899</v>
      </c>
      <c r="M579" s="1">
        <v>-12.260950944704501</v>
      </c>
      <c r="N579" s="1">
        <v>-9.9414016163130601</v>
      </c>
    </row>
    <row r="580" spans="1:14" x14ac:dyDescent="0.2">
      <c r="A580" t="s">
        <v>661</v>
      </c>
      <c r="B580" s="1">
        <v>45.44</v>
      </c>
      <c r="C580" s="1">
        <v>52.789726887568797</v>
      </c>
      <c r="D580" s="1">
        <v>53.340893509897299</v>
      </c>
      <c r="E580" s="1">
        <v>53.708980184849402</v>
      </c>
      <c r="F580" s="1">
        <v>53.782660526709599</v>
      </c>
      <c r="G580" s="1">
        <v>53.9897634832911</v>
      </c>
      <c r="H580" s="1">
        <v>54.183623798603399</v>
      </c>
      <c r="I580" s="1">
        <v>54.365496584670403</v>
      </c>
      <c r="J580" s="1">
        <v>54.536485038539297</v>
      </c>
      <c r="K580" s="1">
        <v>54.837245575332702</v>
      </c>
      <c r="L580" s="1">
        <v>55.368151604206197</v>
      </c>
      <c r="M580" s="1">
        <v>52.164068398417001</v>
      </c>
      <c r="N580" s="1">
        <v>55.728126036456302</v>
      </c>
    </row>
    <row r="581" spans="1:14" x14ac:dyDescent="0.2">
      <c r="A581" t="s">
        <v>662</v>
      </c>
      <c r="B581" s="1">
        <v>93.53</v>
      </c>
      <c r="C581" s="1">
        <v>104.104237117145</v>
      </c>
      <c r="D581" s="1">
        <v>104.47770483919599</v>
      </c>
      <c r="E581" s="1">
        <v>104.70980141722301</v>
      </c>
      <c r="F581" s="1">
        <v>104.75838499082001</v>
      </c>
      <c r="G581" s="1">
        <v>104.894870060109</v>
      </c>
      <c r="H581" s="1">
        <v>105.02245597680999</v>
      </c>
      <c r="I581" s="1">
        <v>105.14191638072199</v>
      </c>
      <c r="J581" s="1">
        <v>105.253936985907</v>
      </c>
      <c r="K581" s="1">
        <v>105.445699569989</v>
      </c>
      <c r="L581" s="1">
        <v>105.786988065958</v>
      </c>
      <c r="M581" s="1">
        <v>103.694962112212</v>
      </c>
      <c r="N581" s="1">
        <v>106.472162509407</v>
      </c>
    </row>
    <row r="582" spans="1:14" x14ac:dyDescent="0.2">
      <c r="A582" t="s">
        <v>663</v>
      </c>
      <c r="B582" s="1">
        <v>72.88</v>
      </c>
      <c r="C582" s="1">
        <v>75.922891032798603</v>
      </c>
      <c r="D582" s="1">
        <v>77.747125067766305</v>
      </c>
      <c r="E582" s="1">
        <v>78.992300760078805</v>
      </c>
      <c r="F582" s="1">
        <v>79.231706551603594</v>
      </c>
      <c r="G582" s="1">
        <v>79.900035764211594</v>
      </c>
      <c r="H582" s="1">
        <v>80.519787852748294</v>
      </c>
      <c r="I582" s="1">
        <v>81.074955774357704</v>
      </c>
      <c r="J582" s="1">
        <v>81.612553763809203</v>
      </c>
      <c r="K582" s="1">
        <v>82.587294609815999</v>
      </c>
      <c r="L582" s="1">
        <v>84.216371470815005</v>
      </c>
      <c r="M582" s="1">
        <v>73.731314660037995</v>
      </c>
      <c r="N582" s="1">
        <v>81.822199417925106</v>
      </c>
    </row>
    <row r="583" spans="1:14" x14ac:dyDescent="0.2">
      <c r="A583" t="s">
        <v>664</v>
      </c>
      <c r="B583" s="1">
        <v>115.59</v>
      </c>
      <c r="C583" s="1">
        <v>121.84469298474301</v>
      </c>
      <c r="D583" s="1">
        <v>121.24263480560499</v>
      </c>
      <c r="E583" s="1">
        <v>120.76482996791501</v>
      </c>
      <c r="F583" s="1">
        <v>120.67728617803201</v>
      </c>
      <c r="G583" s="1">
        <v>120.42991906837401</v>
      </c>
      <c r="H583" s="1">
        <v>120.19635239028401</v>
      </c>
      <c r="I583" s="1">
        <v>119.97514341979701</v>
      </c>
      <c r="J583" s="1">
        <v>119.765061072734</v>
      </c>
      <c r="K583" s="1">
        <v>119.36185579783</v>
      </c>
      <c r="L583" s="1">
        <v>118.674860075937</v>
      </c>
      <c r="M583" s="1">
        <v>122.577454096278</v>
      </c>
      <c r="N583" s="1">
        <v>119.487049175219</v>
      </c>
    </row>
    <row r="584" spans="1:14" x14ac:dyDescent="0.2">
      <c r="A584" t="s">
        <v>665</v>
      </c>
      <c r="B584" s="1">
        <v>-30.53</v>
      </c>
      <c r="C584" s="1">
        <v>-35.224378796039801</v>
      </c>
      <c r="D584" s="1">
        <v>-34.301111353879101</v>
      </c>
      <c r="E584" s="1">
        <v>-33.624204619588397</v>
      </c>
      <c r="F584" s="1">
        <v>-33.492501508906798</v>
      </c>
      <c r="G584" s="1">
        <v>-33.119222443101997</v>
      </c>
      <c r="H584" s="1">
        <v>-32.765487940831797</v>
      </c>
      <c r="I584" s="1">
        <v>-32.451009828887202</v>
      </c>
      <c r="J584" s="1">
        <v>-32.131860423380203</v>
      </c>
      <c r="K584" s="1">
        <v>-31.5373145029989</v>
      </c>
      <c r="L584" s="1">
        <v>-30.494142331733102</v>
      </c>
      <c r="M584" s="1">
        <v>-36.274636934531301</v>
      </c>
      <c r="N584" s="1">
        <v>-33.435535500083901</v>
      </c>
    </row>
    <row r="585" spans="1:14" x14ac:dyDescent="0.2">
      <c r="A585" t="s">
        <v>666</v>
      </c>
      <c r="B585" s="1">
        <v>126.88</v>
      </c>
      <c r="C585" s="1">
        <v>137.77874413787401</v>
      </c>
      <c r="D585" s="1">
        <v>137.16875745106299</v>
      </c>
      <c r="E585" s="1">
        <v>136.704222880819</v>
      </c>
      <c r="F585" s="1">
        <v>136.619603061736</v>
      </c>
      <c r="G585" s="1">
        <v>136.382530388834</v>
      </c>
      <c r="H585" s="1">
        <v>136.16143147334901</v>
      </c>
      <c r="I585" s="1">
        <v>135.97587983153599</v>
      </c>
      <c r="J585" s="1">
        <v>135.78188679819101</v>
      </c>
      <c r="K585" s="1">
        <v>135.41402868548499</v>
      </c>
      <c r="L585" s="1">
        <v>134.80497197298899</v>
      </c>
      <c r="M585" s="1">
        <v>138.539238871652</v>
      </c>
      <c r="N585" s="1">
        <v>136.32878349688301</v>
      </c>
    </row>
    <row r="586" spans="1:14" x14ac:dyDescent="0.2">
      <c r="A586" t="s">
        <v>667</v>
      </c>
      <c r="B586" s="1">
        <v>4.3099999999999996</v>
      </c>
      <c r="C586" s="1">
        <v>0.33060121786176599</v>
      </c>
      <c r="D586" s="1">
        <v>0.33678024940557</v>
      </c>
      <c r="E586" s="1">
        <v>0.34692204421705802</v>
      </c>
      <c r="F586" s="1">
        <v>0.35280297330583299</v>
      </c>
      <c r="G586" s="1">
        <v>0.37276420701725199</v>
      </c>
      <c r="H586" s="1">
        <v>0.39595368521323598</v>
      </c>
      <c r="I586" s="1">
        <v>0.40018177703779501</v>
      </c>
      <c r="J586" s="1">
        <v>0.42727309251058199</v>
      </c>
      <c r="K586" s="1">
        <v>0.485318777189368</v>
      </c>
      <c r="L586" s="1">
        <v>0.60890788584601196</v>
      </c>
      <c r="M586" s="1">
        <v>0.38586225071685099</v>
      </c>
      <c r="N586" s="1">
        <v>-4.6310892283493104</v>
      </c>
    </row>
    <row r="587" spans="1:14" x14ac:dyDescent="0.2">
      <c r="A587" t="s">
        <v>668</v>
      </c>
      <c r="B587" s="1">
        <v>95.2</v>
      </c>
      <c r="C587" s="1">
        <v>107.143208770179</v>
      </c>
      <c r="D587" s="1">
        <v>107.62139994708301</v>
      </c>
      <c r="E587" s="1">
        <v>107.904427072633</v>
      </c>
      <c r="F587" s="1">
        <v>107.961488714398</v>
      </c>
      <c r="G587" s="1">
        <v>108.118986632833</v>
      </c>
      <c r="H587" s="1">
        <v>108.262636943627</v>
      </c>
      <c r="I587" s="1">
        <v>108.39416468953399</v>
      </c>
      <c r="J587" s="1">
        <v>108.515004649788</v>
      </c>
      <c r="K587" s="1">
        <v>108.71693723181799</v>
      </c>
      <c r="L587" s="1">
        <v>109.059262478552</v>
      </c>
      <c r="M587" s="1">
        <v>106.565331405249</v>
      </c>
      <c r="N587" s="1">
        <v>111.71940326726001</v>
      </c>
    </row>
    <row r="588" spans="1:14" x14ac:dyDescent="0.2">
      <c r="A588" t="s">
        <v>669</v>
      </c>
      <c r="B588" s="1">
        <v>37.07</v>
      </c>
      <c r="C588" s="1">
        <v>33.753327860289197</v>
      </c>
      <c r="D588" s="1">
        <v>34.557042543899399</v>
      </c>
      <c r="E588" s="1">
        <v>35.098945470698602</v>
      </c>
      <c r="F588" s="1">
        <v>35.204906597903403</v>
      </c>
      <c r="G588" s="1">
        <v>35.500890925363002</v>
      </c>
      <c r="H588" s="1">
        <v>35.775577992248202</v>
      </c>
      <c r="I588" s="1">
        <v>36.0098885624273</v>
      </c>
      <c r="J588" s="1">
        <v>36.248243800977797</v>
      </c>
      <c r="K588" s="1">
        <v>36.680786219448798</v>
      </c>
      <c r="L588" s="1">
        <v>37.427076514344797</v>
      </c>
      <c r="M588" s="1">
        <v>32.789588599628097</v>
      </c>
      <c r="N588" s="1">
        <v>32.175690593423198</v>
      </c>
    </row>
    <row r="589" spans="1:14" x14ac:dyDescent="0.2">
      <c r="A589" t="s">
        <v>670</v>
      </c>
      <c r="B589" s="1">
        <v>62.09</v>
      </c>
      <c r="C589" s="1">
        <v>71.868687352556407</v>
      </c>
      <c r="D589" s="1">
        <v>72.118943376856194</v>
      </c>
      <c r="E589" s="1">
        <v>72.257590781135505</v>
      </c>
      <c r="F589" s="1">
        <v>72.287876317004404</v>
      </c>
      <c r="G589" s="1">
        <v>72.372176722754503</v>
      </c>
      <c r="H589" s="1">
        <v>72.449906282738695</v>
      </c>
      <c r="I589" s="1">
        <v>72.521700166363502</v>
      </c>
      <c r="J589" s="1">
        <v>72.588118077576198</v>
      </c>
      <c r="K589" s="1">
        <v>72.694388473234298</v>
      </c>
      <c r="L589" s="1">
        <v>72.884621999201201</v>
      </c>
      <c r="M589" s="1">
        <v>71.594799777610305</v>
      </c>
      <c r="N589" s="1">
        <v>73.523937107746704</v>
      </c>
    </row>
    <row r="590" spans="1:14" x14ac:dyDescent="0.2">
      <c r="A590" t="s">
        <v>671</v>
      </c>
      <c r="B590" s="1">
        <v>97.1</v>
      </c>
      <c r="C590" s="1">
        <v>98.644646435678197</v>
      </c>
      <c r="D590" s="1">
        <v>100.085795440987</v>
      </c>
      <c r="E590" s="1">
        <v>101.01249821481299</v>
      </c>
      <c r="F590" s="1">
        <v>101.150964777526</v>
      </c>
      <c r="G590" s="1">
        <v>101.648303412771</v>
      </c>
      <c r="H590" s="1">
        <v>102.10397012622199</v>
      </c>
      <c r="I590" s="1">
        <v>102.50158788058</v>
      </c>
      <c r="J590" s="1">
        <v>102.88783055276799</v>
      </c>
      <c r="K590" s="1">
        <v>103.57715679568599</v>
      </c>
      <c r="L590" s="1">
        <v>104.696060889314</v>
      </c>
      <c r="M590" s="1">
        <v>96.883444263880307</v>
      </c>
      <c r="N590" s="1">
        <v>102.598087322636</v>
      </c>
    </row>
    <row r="591" spans="1:14" x14ac:dyDescent="0.2">
      <c r="A591" t="s">
        <v>672</v>
      </c>
      <c r="B591" s="1">
        <v>0</v>
      </c>
      <c r="C591" s="1">
        <v>-6.45306317331843</v>
      </c>
      <c r="D591" s="1">
        <v>-7.3390591407355696</v>
      </c>
      <c r="E591" s="1">
        <v>-7.9399316939293101</v>
      </c>
      <c r="F591" s="1">
        <v>-8.0507518724387506</v>
      </c>
      <c r="G591" s="1">
        <v>-8.3562780276717596</v>
      </c>
      <c r="H591" s="1">
        <v>-8.6345875143894499</v>
      </c>
      <c r="I591" s="1">
        <v>-8.9106454226327898</v>
      </c>
      <c r="J591" s="1">
        <v>-9.1449661208550292</v>
      </c>
      <c r="K591" s="1">
        <v>-9.5608117799358201</v>
      </c>
      <c r="L591" s="1">
        <v>-10.2296954628418</v>
      </c>
      <c r="M591" s="1">
        <v>-5.31274026494075</v>
      </c>
      <c r="N591" s="1">
        <v>-17.263278191251199</v>
      </c>
    </row>
    <row r="592" spans="1:14" x14ac:dyDescent="0.2">
      <c r="A592" t="s">
        <v>673</v>
      </c>
      <c r="B592" s="1">
        <v>124.73</v>
      </c>
      <c r="C592" s="1">
        <v>131.412619307932</v>
      </c>
      <c r="D592" s="1">
        <v>130.31535310698899</v>
      </c>
      <c r="E592" s="1">
        <v>129.50828005919101</v>
      </c>
      <c r="F592" s="1">
        <v>129.36072643728099</v>
      </c>
      <c r="G592" s="1">
        <v>128.94922681448799</v>
      </c>
      <c r="H592" s="1">
        <v>128.567979562619</v>
      </c>
      <c r="I592" s="1">
        <v>128.21334122586899</v>
      </c>
      <c r="J592" s="1">
        <v>127.882254365235</v>
      </c>
      <c r="K592" s="1">
        <v>127.26841637957899</v>
      </c>
      <c r="L592" s="1">
        <v>126.255501964072</v>
      </c>
      <c r="M592" s="1">
        <v>132.79467886522499</v>
      </c>
      <c r="N592" s="1">
        <v>125.912246933375</v>
      </c>
    </row>
    <row r="593" spans="1:14" x14ac:dyDescent="0.2">
      <c r="A593" t="s">
        <v>674</v>
      </c>
      <c r="B593" s="1">
        <v>87.51</v>
      </c>
      <c r="C593" s="1">
        <v>88.798950020269899</v>
      </c>
      <c r="D593" s="1">
        <v>88.126041031586297</v>
      </c>
      <c r="E593" s="1">
        <v>87.600553609203899</v>
      </c>
      <c r="F593" s="1">
        <v>87.497417889655793</v>
      </c>
      <c r="G593" s="1">
        <v>87.201510756552096</v>
      </c>
      <c r="H593" s="1">
        <v>86.916256671438305</v>
      </c>
      <c r="I593" s="1">
        <v>86.6197002084335</v>
      </c>
      <c r="J593" s="1">
        <v>86.353749847513399</v>
      </c>
      <c r="K593" s="1">
        <v>85.848790737981602</v>
      </c>
      <c r="L593" s="1">
        <v>84.934653995913493</v>
      </c>
      <c r="M593" s="1">
        <v>89.527600648096197</v>
      </c>
      <c r="N593" s="1">
        <v>87.217630251634702</v>
      </c>
    </row>
    <row r="594" spans="1:14" x14ac:dyDescent="0.2">
      <c r="A594" t="s">
        <v>675</v>
      </c>
      <c r="B594" s="1">
        <v>191.4</v>
      </c>
      <c r="C594" s="1">
        <v>200.40219281584601</v>
      </c>
      <c r="D594" s="1">
        <v>199.53717255539399</v>
      </c>
      <c r="E594" s="1">
        <v>198.866007883669</v>
      </c>
      <c r="F594" s="1">
        <v>198.740894357911</v>
      </c>
      <c r="G594" s="1">
        <v>198.387103160728</v>
      </c>
      <c r="H594" s="1">
        <v>198.05279125592099</v>
      </c>
      <c r="I594" s="1">
        <v>197.73604380371501</v>
      </c>
      <c r="J594" s="1">
        <v>197.43520611861501</v>
      </c>
      <c r="K594" s="1">
        <v>196.86335829963301</v>
      </c>
      <c r="L594" s="1">
        <v>195.88210782054699</v>
      </c>
      <c r="M594" s="1">
        <v>201.43245360728699</v>
      </c>
      <c r="N594" s="1">
        <v>197.43221869659999</v>
      </c>
    </row>
    <row r="595" spans="1:14" x14ac:dyDescent="0.2">
      <c r="A595" t="s">
        <v>676</v>
      </c>
      <c r="B595" s="1">
        <v>130.51</v>
      </c>
      <c r="C595" s="1">
        <v>136.89324298739001</v>
      </c>
      <c r="D595" s="1">
        <v>136.77536489797501</v>
      </c>
      <c r="E595" s="1">
        <v>136.66400521246399</v>
      </c>
      <c r="F595" s="1">
        <v>136.646440405519</v>
      </c>
      <c r="G595" s="1">
        <v>136.59766019365199</v>
      </c>
      <c r="H595" s="1">
        <v>136.552751418828</v>
      </c>
      <c r="I595" s="1">
        <v>136.511234473923</v>
      </c>
      <c r="J595" s="1">
        <v>136.472700569392</v>
      </c>
      <c r="K595" s="1">
        <v>136.40324219009199</v>
      </c>
      <c r="L595" s="1">
        <v>136.28772399177399</v>
      </c>
      <c r="M595" s="1">
        <v>137.06039260265601</v>
      </c>
      <c r="N595" s="1">
        <v>134.86023884923301</v>
      </c>
    </row>
    <row r="596" spans="1:14" x14ac:dyDescent="0.2">
      <c r="A596" t="s">
        <v>677</v>
      </c>
      <c r="B596" s="1">
        <v>9.14</v>
      </c>
      <c r="C596" s="1">
        <v>3.8928912760891299</v>
      </c>
      <c r="D596" s="1">
        <v>2.26307451815945</v>
      </c>
      <c r="E596" s="1">
        <v>1.1008325782641399</v>
      </c>
      <c r="F596" s="1">
        <v>0.88026827956071496</v>
      </c>
      <c r="G596" s="1">
        <v>0.26174234863437201</v>
      </c>
      <c r="H596" s="1">
        <v>-0.31587512743443802</v>
      </c>
      <c r="I596" s="1">
        <v>-0.878584855669583</v>
      </c>
      <c r="J596" s="1">
        <v>-1.4024311864735</v>
      </c>
      <c r="K596" s="1">
        <v>-2.3371356186950401</v>
      </c>
      <c r="L596" s="1">
        <v>-3.9335776628659702</v>
      </c>
      <c r="M596" s="1">
        <v>5.8621737280512001</v>
      </c>
      <c r="N596" s="1">
        <v>-4.8085648241779104</v>
      </c>
    </row>
    <row r="597" spans="1:14" x14ac:dyDescent="0.2">
      <c r="A597" t="s">
        <v>678</v>
      </c>
      <c r="B597" s="1">
        <v>82.67</v>
      </c>
      <c r="C597" s="1">
        <v>82.248931913508201</v>
      </c>
      <c r="D597" s="1">
        <v>81.6601024135758</v>
      </c>
      <c r="E597" s="1">
        <v>81.231640285178798</v>
      </c>
      <c r="F597" s="1">
        <v>81.153224268201299</v>
      </c>
      <c r="G597" s="1">
        <v>80.934953825531807</v>
      </c>
      <c r="H597" s="1">
        <v>80.733333132115007</v>
      </c>
      <c r="I597" s="1">
        <v>80.546371284909895</v>
      </c>
      <c r="J597" s="1">
        <v>80.357788808473202</v>
      </c>
      <c r="K597" s="1">
        <v>80.042324414140495</v>
      </c>
      <c r="L597" s="1">
        <v>79.517407646686294</v>
      </c>
      <c r="M597" s="1">
        <v>82.990408624715101</v>
      </c>
      <c r="N597" s="1">
        <v>76.881528375611097</v>
      </c>
    </row>
    <row r="598" spans="1:14" x14ac:dyDescent="0.2">
      <c r="A598" t="s">
        <v>679</v>
      </c>
      <c r="B598" s="1">
        <v>63.6</v>
      </c>
      <c r="C598" s="1">
        <v>62.704435655028298</v>
      </c>
      <c r="D598" s="1">
        <v>63.673279072994099</v>
      </c>
      <c r="E598" s="1">
        <v>64.355653238043104</v>
      </c>
      <c r="F598" s="1">
        <v>64.4895264486168</v>
      </c>
      <c r="G598" s="1">
        <v>64.867405806866003</v>
      </c>
      <c r="H598" s="1">
        <v>65.223445826603907</v>
      </c>
      <c r="I598" s="1">
        <v>65.559730832286704</v>
      </c>
      <c r="J598" s="1">
        <v>65.878071863168302</v>
      </c>
      <c r="K598" s="1">
        <v>66.467049957790707</v>
      </c>
      <c r="L598" s="1">
        <v>67.487804875870495</v>
      </c>
      <c r="M598" s="1">
        <v>61.592998869948701</v>
      </c>
      <c r="N598" s="1">
        <v>63.305164580014697</v>
      </c>
    </row>
    <row r="599" spans="1:14" x14ac:dyDescent="0.2">
      <c r="A599" t="s">
        <v>680</v>
      </c>
      <c r="B599" s="1">
        <v>112.34</v>
      </c>
      <c r="C599" s="1">
        <v>115.199008480221</v>
      </c>
      <c r="D599" s="1">
        <v>116.66682096629</v>
      </c>
      <c r="E599" s="1">
        <v>117.661136844569</v>
      </c>
      <c r="F599" s="1">
        <v>117.854478404384</v>
      </c>
      <c r="G599" s="1">
        <v>118.395289497245</v>
      </c>
      <c r="H599" s="1">
        <v>118.89824529461001</v>
      </c>
      <c r="I599" s="1">
        <v>119.36744750155</v>
      </c>
      <c r="J599" s="1">
        <v>119.80637996506201</v>
      </c>
      <c r="K599" s="1">
        <v>120.60499658605001</v>
      </c>
      <c r="L599" s="1">
        <v>121.947454675559</v>
      </c>
      <c r="M599" s="1">
        <v>113.45823317151699</v>
      </c>
      <c r="N599" s="1">
        <v>119.303034374026</v>
      </c>
    </row>
    <row r="600" spans="1:14" x14ac:dyDescent="0.2">
      <c r="A600" t="s">
        <v>681</v>
      </c>
      <c r="B600" s="1">
        <v>-32.21</v>
      </c>
      <c r="C600" s="1">
        <v>-30.292606304957001</v>
      </c>
      <c r="D600" s="1">
        <v>-30.2895848968592</v>
      </c>
      <c r="E600" s="1">
        <v>-30.2712404712892</v>
      </c>
      <c r="F600" s="1">
        <v>-30.265448754812699</v>
      </c>
      <c r="G600" s="1">
        <v>-30.245949647015699</v>
      </c>
      <c r="H600" s="1">
        <v>-30.223389319413599</v>
      </c>
      <c r="I600" s="1">
        <v>-30.198424056766498</v>
      </c>
      <c r="J600" s="1">
        <v>-30.171582103020299</v>
      </c>
      <c r="K600" s="1">
        <v>-30.1262340851979</v>
      </c>
      <c r="L600" s="1">
        <v>-30.003215817005799</v>
      </c>
      <c r="M600" s="1">
        <v>-30.2518604336945</v>
      </c>
      <c r="N600" s="1">
        <v>-30.990583771163301</v>
      </c>
    </row>
    <row r="601" spans="1:14" x14ac:dyDescent="0.2">
      <c r="A601" t="s">
        <v>682</v>
      </c>
      <c r="B601" s="1">
        <v>55.16</v>
      </c>
      <c r="C601" s="1">
        <v>62.604525823083698</v>
      </c>
      <c r="D601" s="1">
        <v>63.430153588758898</v>
      </c>
      <c r="E601" s="1">
        <v>63.968745326801901</v>
      </c>
      <c r="F601" s="1">
        <v>64.076144383025706</v>
      </c>
      <c r="G601" s="1">
        <v>64.376498205899694</v>
      </c>
      <c r="H601" s="1">
        <v>64.655601803323506</v>
      </c>
      <c r="I601" s="1">
        <v>64.915634439131793</v>
      </c>
      <c r="J601" s="1">
        <v>65.158479978437896</v>
      </c>
      <c r="K601" s="1">
        <v>65.586617829730898</v>
      </c>
      <c r="L601" s="1">
        <v>66.320626364114602</v>
      </c>
      <c r="M601" s="1">
        <v>61.649623486858701</v>
      </c>
      <c r="N601" s="1">
        <v>64.196061058441302</v>
      </c>
    </row>
    <row r="602" spans="1:14" x14ac:dyDescent="0.2">
      <c r="A602" t="s">
        <v>683</v>
      </c>
      <c r="B602" s="1">
        <v>15.26</v>
      </c>
      <c r="C602" s="1">
        <v>15.1508901267525</v>
      </c>
      <c r="D602" s="1">
        <v>15.6553372106408</v>
      </c>
      <c r="E602" s="1">
        <v>15.9970485673315</v>
      </c>
      <c r="F602" s="1">
        <v>16.063459892474999</v>
      </c>
      <c r="G602" s="1">
        <v>16.249309475444701</v>
      </c>
      <c r="H602" s="1">
        <v>16.422322216598399</v>
      </c>
      <c r="I602" s="1">
        <v>16.5839435238214</v>
      </c>
      <c r="J602" s="1">
        <v>16.735393798976101</v>
      </c>
      <c r="K602" s="1">
        <v>17.011796851005201</v>
      </c>
      <c r="L602" s="1">
        <v>17.4797883704098</v>
      </c>
      <c r="M602" s="1">
        <v>14.548704144004301</v>
      </c>
      <c r="N602" s="1">
        <v>15.7597849837992</v>
      </c>
    </row>
    <row r="603" spans="1:14" x14ac:dyDescent="0.2">
      <c r="A603" t="s">
        <v>684</v>
      </c>
      <c r="B603" s="1">
        <v>-30.7</v>
      </c>
      <c r="C603" s="1">
        <v>-31.3452504606839</v>
      </c>
      <c r="D603" s="1">
        <v>-30.7201690274212</v>
      </c>
      <c r="E603" s="1">
        <v>-30.266085363138298</v>
      </c>
      <c r="F603" s="1">
        <v>-30.176823984790499</v>
      </c>
      <c r="G603" s="1">
        <v>-29.923662235481501</v>
      </c>
      <c r="H603" s="1">
        <v>-29.683610712102599</v>
      </c>
      <c r="I603" s="1">
        <v>-29.477042242517602</v>
      </c>
      <c r="J603" s="1">
        <v>-29.2605860480631</v>
      </c>
      <c r="K603" s="1">
        <v>-28.857617659164799</v>
      </c>
      <c r="L603" s="1">
        <v>-28.152173270088898</v>
      </c>
      <c r="M603" s="1">
        <v>-32.043540856472397</v>
      </c>
      <c r="N603" s="1">
        <v>-31.751361936431501</v>
      </c>
    </row>
    <row r="604" spans="1:14" x14ac:dyDescent="0.2">
      <c r="A604" t="s">
        <v>685</v>
      </c>
      <c r="B604" s="1">
        <v>-23.72</v>
      </c>
      <c r="C604" s="1">
        <v>-27.482524568575201</v>
      </c>
      <c r="D604" s="1">
        <v>-26.594047917489402</v>
      </c>
      <c r="E604" s="1">
        <v>-25.959170075684199</v>
      </c>
      <c r="F604" s="1">
        <v>-25.8358892457513</v>
      </c>
      <c r="G604" s="1">
        <v>-25.488132772092602</v>
      </c>
      <c r="H604" s="1">
        <v>-25.160797652329801</v>
      </c>
      <c r="I604" s="1">
        <v>-24.873335170155801</v>
      </c>
      <c r="J604" s="1">
        <v>-24.581611780489801</v>
      </c>
      <c r="K604" s="1">
        <v>-24.042524521641099</v>
      </c>
      <c r="L604" s="1">
        <v>-23.109829501815401</v>
      </c>
      <c r="M604" s="1">
        <v>-28.509834285369301</v>
      </c>
      <c r="N604" s="1">
        <v>-27.0969733159931</v>
      </c>
    </row>
    <row r="605" spans="1:14" x14ac:dyDescent="0.2">
      <c r="A605" t="s">
        <v>686</v>
      </c>
      <c r="B605" s="1">
        <v>76.37</v>
      </c>
      <c r="C605" s="1">
        <v>80.553270959208703</v>
      </c>
      <c r="D605" s="1">
        <v>81.952913129107401</v>
      </c>
      <c r="E605" s="1">
        <v>82.905041917584299</v>
      </c>
      <c r="F605" s="1">
        <v>83.088865678897506</v>
      </c>
      <c r="G605" s="1">
        <v>83.602316546411402</v>
      </c>
      <c r="H605" s="1">
        <v>84.078809779930793</v>
      </c>
      <c r="I605" s="1">
        <v>84.522394780815304</v>
      </c>
      <c r="J605" s="1">
        <v>84.936507140798895</v>
      </c>
      <c r="K605" s="1">
        <v>85.687712110979902</v>
      </c>
      <c r="L605" s="1">
        <v>86.943307816918704</v>
      </c>
      <c r="M605" s="1">
        <v>78.880010522527499</v>
      </c>
      <c r="N605" s="1">
        <v>85.267814531949497</v>
      </c>
    </row>
    <row r="606" spans="1:14" x14ac:dyDescent="0.2">
      <c r="A606" t="s">
        <v>687</v>
      </c>
      <c r="B606" s="1">
        <v>-21.28</v>
      </c>
      <c r="C606" s="1">
        <v>-25.333082340722999</v>
      </c>
      <c r="D606" s="1">
        <v>-24.418242957316899</v>
      </c>
      <c r="E606" s="1">
        <v>-23.7720881460647</v>
      </c>
      <c r="F606" s="1">
        <v>-23.646843830706999</v>
      </c>
      <c r="G606" s="1">
        <v>-23.294399349908598</v>
      </c>
      <c r="H606" s="1">
        <v>-22.963784986321901</v>
      </c>
      <c r="I606" s="1">
        <v>-22.6742225231174</v>
      </c>
      <c r="J606" s="1">
        <v>-22.381387170340201</v>
      </c>
      <c r="K606" s="1">
        <v>-21.8424326495172</v>
      </c>
      <c r="L606" s="1">
        <v>-20.916380879361</v>
      </c>
      <c r="M606" s="1">
        <v>-26.4002942337187</v>
      </c>
      <c r="N606" s="1">
        <v>-24.726503548164398</v>
      </c>
    </row>
    <row r="607" spans="1:14" x14ac:dyDescent="0.2">
      <c r="A607" t="s">
        <v>688</v>
      </c>
      <c r="B607" s="1">
        <v>-28.54</v>
      </c>
      <c r="C607" s="1">
        <v>-32.710596527602299</v>
      </c>
      <c r="D607" s="1">
        <v>-31.7396336918545</v>
      </c>
      <c r="E607" s="1">
        <v>-31.049952375146699</v>
      </c>
      <c r="F607" s="1">
        <v>-30.915943550207199</v>
      </c>
      <c r="G607" s="1">
        <v>-30.5382087909543</v>
      </c>
      <c r="H607" s="1">
        <v>-30.183025462046199</v>
      </c>
      <c r="I607" s="1">
        <v>-29.869600919205901</v>
      </c>
      <c r="J607" s="1">
        <v>-29.553595120631499</v>
      </c>
      <c r="K607" s="1">
        <v>-28.970301249376</v>
      </c>
      <c r="L607" s="1">
        <v>-27.963041332729599</v>
      </c>
      <c r="M607" s="1">
        <v>-33.835996145643698</v>
      </c>
      <c r="N607" s="1">
        <v>-32.214155704492399</v>
      </c>
    </row>
    <row r="608" spans="1:14" x14ac:dyDescent="0.2">
      <c r="A608" t="s">
        <v>689</v>
      </c>
      <c r="B608" s="1">
        <v>-34</v>
      </c>
      <c r="C608" s="1">
        <v>-39.634650423731998</v>
      </c>
      <c r="D608" s="1">
        <v>-38.6893284218839</v>
      </c>
      <c r="E608" s="1">
        <v>-38.020014160277597</v>
      </c>
      <c r="F608" s="1">
        <v>-37.890590475560899</v>
      </c>
      <c r="G608" s="1">
        <v>-37.526428227061402</v>
      </c>
      <c r="H608" s="1">
        <v>-37.1848513654543</v>
      </c>
      <c r="I608" s="1">
        <v>-36.884971015017904</v>
      </c>
      <c r="J608" s="1">
        <v>-36.582374100331897</v>
      </c>
      <c r="K608" s="1">
        <v>-36.0252979172773</v>
      </c>
      <c r="L608" s="1">
        <v>-35.067320498791503</v>
      </c>
      <c r="M608" s="1">
        <v>-40.741136317939898</v>
      </c>
      <c r="N608" s="1">
        <v>-39.504654230756401</v>
      </c>
    </row>
    <row r="609" spans="1:14" x14ac:dyDescent="0.2">
      <c r="A609" t="s">
        <v>690</v>
      </c>
      <c r="B609" s="1">
        <v>-44.91</v>
      </c>
      <c r="C609" s="1">
        <v>-44.953084636336499</v>
      </c>
      <c r="D609" s="1">
        <v>-44.484147853798198</v>
      </c>
      <c r="E609" s="1">
        <v>-44.153835776571903</v>
      </c>
      <c r="F609" s="1">
        <v>-44.087406767989599</v>
      </c>
      <c r="G609" s="1">
        <v>-43.898798839377598</v>
      </c>
      <c r="H609" s="1">
        <v>-43.719720728272698</v>
      </c>
      <c r="I609" s="1">
        <v>-43.570892049542401</v>
      </c>
      <c r="J609" s="1">
        <v>-43.409246790789801</v>
      </c>
      <c r="K609" s="1">
        <v>-43.108158292364102</v>
      </c>
      <c r="L609" s="1">
        <v>-42.581213689515799</v>
      </c>
      <c r="M609" s="1">
        <v>-45.465570095188802</v>
      </c>
      <c r="N609" s="1">
        <v>-45.2001136248225</v>
      </c>
    </row>
    <row r="610" spans="1:14" x14ac:dyDescent="0.2">
      <c r="A610" t="s">
        <v>691</v>
      </c>
      <c r="B610" s="1">
        <v>80.86</v>
      </c>
      <c r="C610" s="1">
        <v>86.056594904793599</v>
      </c>
      <c r="D610" s="1">
        <v>87.608143890711304</v>
      </c>
      <c r="E610" s="1">
        <v>88.662591730404301</v>
      </c>
      <c r="F610" s="1">
        <v>88.865759413743802</v>
      </c>
      <c r="G610" s="1">
        <v>89.432814506284302</v>
      </c>
      <c r="H610" s="1">
        <v>89.958478806856803</v>
      </c>
      <c r="I610" s="1">
        <v>90.447325668924705</v>
      </c>
      <c r="J610" s="1">
        <v>90.903234149541703</v>
      </c>
      <c r="K610" s="1">
        <v>91.729084988543505</v>
      </c>
      <c r="L610" s="1">
        <v>93.105808269935906</v>
      </c>
      <c r="M610" s="1">
        <v>84.195320967020706</v>
      </c>
      <c r="N610" s="1">
        <v>91.8370218239601</v>
      </c>
    </row>
    <row r="611" spans="1:14" x14ac:dyDescent="0.2">
      <c r="A611" t="s">
        <v>692</v>
      </c>
      <c r="B611" s="1">
        <v>42.57</v>
      </c>
      <c r="C611" s="1">
        <v>40.3929682795563</v>
      </c>
      <c r="D611" s="1">
        <v>39.880677792178801</v>
      </c>
      <c r="E611" s="1">
        <v>39.494702248855397</v>
      </c>
      <c r="F611" s="1">
        <v>39.423687528869898</v>
      </c>
      <c r="G611" s="1">
        <v>39.224427267126103</v>
      </c>
      <c r="H611" s="1">
        <v>39.038150477624299</v>
      </c>
      <c r="I611" s="1">
        <v>38.841960234208798</v>
      </c>
      <c r="J611" s="1">
        <v>38.6770405564166</v>
      </c>
      <c r="K611" s="1">
        <v>38.374015453637298</v>
      </c>
      <c r="L611" s="1">
        <v>37.854118342943501</v>
      </c>
      <c r="M611" s="1">
        <v>41.027328508955797</v>
      </c>
      <c r="N611" s="1">
        <v>34.594387917752599</v>
      </c>
    </row>
    <row r="612" spans="1:14" x14ac:dyDescent="0.2">
      <c r="A612" t="s">
        <v>693</v>
      </c>
      <c r="B612" s="1">
        <v>-54.61</v>
      </c>
      <c r="C612" s="1">
        <v>-59.855789727828501</v>
      </c>
      <c r="D612" s="1">
        <v>-58.996303249000903</v>
      </c>
      <c r="E612" s="1">
        <v>-58.3801782013173</v>
      </c>
      <c r="F612" s="1">
        <v>-58.261904625118298</v>
      </c>
      <c r="G612" s="1">
        <v>-57.928959094937902</v>
      </c>
      <c r="H612" s="1">
        <v>-57.616366606448899</v>
      </c>
      <c r="I612" s="1">
        <v>-57.343394831554399</v>
      </c>
      <c r="J612" s="1">
        <v>-57.065780810305597</v>
      </c>
      <c r="K612" s="1">
        <v>-56.5534522372282</v>
      </c>
      <c r="L612" s="1">
        <v>-55.667504263257598</v>
      </c>
      <c r="M612" s="1">
        <v>-60.871005771084697</v>
      </c>
      <c r="N612" s="1">
        <v>-60.688449613710603</v>
      </c>
    </row>
    <row r="613" spans="1:14" x14ac:dyDescent="0.2">
      <c r="A613" t="s">
        <v>694</v>
      </c>
      <c r="B613" s="1">
        <v>47.53</v>
      </c>
      <c r="C613" s="1">
        <v>49.571744686497503</v>
      </c>
      <c r="D613" s="1">
        <v>52.499484590768503</v>
      </c>
      <c r="E613" s="1">
        <v>54.495563241452103</v>
      </c>
      <c r="F613" s="1">
        <v>54.873639140218501</v>
      </c>
      <c r="G613" s="1">
        <v>55.924514286613402</v>
      </c>
      <c r="H613" s="1">
        <v>56.893004324515097</v>
      </c>
      <c r="I613" s="1">
        <v>57.767470767546101</v>
      </c>
      <c r="J613" s="1">
        <v>58.5985894261376</v>
      </c>
      <c r="K613" s="1">
        <v>60.094892711304603</v>
      </c>
      <c r="L613" s="1">
        <v>62.565754380183201</v>
      </c>
      <c r="M613" s="1">
        <v>45.9665008252775</v>
      </c>
      <c r="N613" s="1">
        <v>58.047803644310903</v>
      </c>
    </row>
    <row r="614" spans="1:14" x14ac:dyDescent="0.2">
      <c r="A614" t="s">
        <v>695</v>
      </c>
      <c r="B614" s="1">
        <v>74.62</v>
      </c>
      <c r="C614" s="1">
        <v>77.206327858869599</v>
      </c>
      <c r="D614" s="1">
        <v>78.541227055479894</v>
      </c>
      <c r="E614" s="1">
        <v>79.440936650045003</v>
      </c>
      <c r="F614" s="1">
        <v>79.614872809389098</v>
      </c>
      <c r="G614" s="1">
        <v>80.100152982739203</v>
      </c>
      <c r="H614" s="1">
        <v>80.549779107359299</v>
      </c>
      <c r="I614" s="1">
        <v>80.9677275362058</v>
      </c>
      <c r="J614" s="1">
        <v>81.357363043219706</v>
      </c>
      <c r="K614" s="1">
        <v>82.062821180732797</v>
      </c>
      <c r="L614" s="1">
        <v>83.234312858160195</v>
      </c>
      <c r="M614" s="1">
        <v>75.606017197531102</v>
      </c>
      <c r="N614" s="1">
        <v>80.918577445982706</v>
      </c>
    </row>
    <row r="615" spans="1:14" x14ac:dyDescent="0.2">
      <c r="A615" t="s">
        <v>696</v>
      </c>
      <c r="B615" s="1">
        <v>-90.96</v>
      </c>
      <c r="C615" s="1">
        <v>-94.4645459576994</v>
      </c>
      <c r="D615" s="1">
        <v>-92.113592570743506</v>
      </c>
      <c r="E615" s="1">
        <v>-90.420289260692599</v>
      </c>
      <c r="F615" s="1">
        <v>-90.093643303895504</v>
      </c>
      <c r="G615" s="1">
        <v>-89.172643305585794</v>
      </c>
      <c r="H615" s="1">
        <v>-88.306238527801796</v>
      </c>
      <c r="I615" s="1">
        <v>-87.5105188095351</v>
      </c>
      <c r="J615" s="1">
        <v>-86.738441517667795</v>
      </c>
      <c r="K615" s="1">
        <v>-85.312552471098897</v>
      </c>
      <c r="L615" s="1">
        <v>-82.848376043555902</v>
      </c>
      <c r="M615" s="1">
        <v>-97.202467543942305</v>
      </c>
      <c r="N615" s="1">
        <v>-88.726523616870594</v>
      </c>
    </row>
    <row r="616" spans="1:14" x14ac:dyDescent="0.2">
      <c r="A616" t="s">
        <v>697</v>
      </c>
      <c r="B616" s="1">
        <v>91.26</v>
      </c>
      <c r="C616" s="1">
        <v>93.266431183844205</v>
      </c>
      <c r="D616" s="1">
        <v>94.758873554145296</v>
      </c>
      <c r="E616" s="1">
        <v>95.773235216297195</v>
      </c>
      <c r="F616" s="1">
        <v>95.969787489218206</v>
      </c>
      <c r="G616" s="1">
        <v>96.519317916145695</v>
      </c>
      <c r="H616" s="1">
        <v>97.030021887055199</v>
      </c>
      <c r="I616" s="1">
        <v>97.506122987642996</v>
      </c>
      <c r="J616" s="1">
        <v>97.951207843361402</v>
      </c>
      <c r="K616" s="1">
        <v>98.760231552190405</v>
      </c>
      <c r="L616" s="1">
        <v>100.117715174767</v>
      </c>
      <c r="M616" s="1">
        <v>91.490571708624103</v>
      </c>
      <c r="N616" s="1">
        <v>97.860752576377806</v>
      </c>
    </row>
    <row r="617" spans="1:14" x14ac:dyDescent="0.2">
      <c r="A617" t="s">
        <v>698</v>
      </c>
      <c r="B617" s="1">
        <v>45.07</v>
      </c>
      <c r="C617" s="1">
        <v>49.7939973190202</v>
      </c>
      <c r="D617" s="1">
        <v>50.931932037426598</v>
      </c>
      <c r="E617" s="1">
        <v>51.732655365946002</v>
      </c>
      <c r="F617" s="1">
        <v>51.887220951584901</v>
      </c>
      <c r="G617" s="1">
        <v>52.321391643179801</v>
      </c>
      <c r="H617" s="1">
        <v>52.727601999603003</v>
      </c>
      <c r="I617" s="1">
        <v>53.1087051933373</v>
      </c>
      <c r="J617" s="1">
        <v>53.481760468513897</v>
      </c>
      <c r="K617" s="1">
        <v>54.139931523723803</v>
      </c>
      <c r="L617" s="1">
        <v>55.261300703141202</v>
      </c>
      <c r="M617" s="1">
        <v>48.455365876485402</v>
      </c>
      <c r="N617" s="1">
        <v>53.8085898490584</v>
      </c>
    </row>
    <row r="618" spans="1:14" x14ac:dyDescent="0.2">
      <c r="A618" t="s">
        <v>699</v>
      </c>
      <c r="B618" s="1">
        <v>81.28</v>
      </c>
      <c r="C618" s="1">
        <v>83.101226567281799</v>
      </c>
      <c r="D618" s="1">
        <v>84.286867670473796</v>
      </c>
      <c r="E618" s="1">
        <v>85.083114299554893</v>
      </c>
      <c r="F618" s="1">
        <v>85.235890820382295</v>
      </c>
      <c r="G618" s="1">
        <v>85.660900895154001</v>
      </c>
      <c r="H618" s="1">
        <v>86.053000080177199</v>
      </c>
      <c r="I618" s="1">
        <v>86.415951468232194</v>
      </c>
      <c r="J618" s="1">
        <v>86.752928159492399</v>
      </c>
      <c r="K618" s="1">
        <v>87.359417610010894</v>
      </c>
      <c r="L618" s="1">
        <v>88.362033540152595</v>
      </c>
      <c r="M618" s="1">
        <v>81.662409209306006</v>
      </c>
      <c r="N618" s="1">
        <v>86.045076651595906</v>
      </c>
    </row>
    <row r="619" spans="1:14" x14ac:dyDescent="0.2">
      <c r="A619" t="s">
        <v>700</v>
      </c>
      <c r="B619" s="1">
        <v>-39.49</v>
      </c>
      <c r="C619" s="1">
        <v>-42.198752342718997</v>
      </c>
      <c r="D619" s="1">
        <v>-41.319040227022199</v>
      </c>
      <c r="E619" s="1">
        <v>-40.716317909029797</v>
      </c>
      <c r="F619" s="1">
        <v>-40.604103727004997</v>
      </c>
      <c r="G619" s="1">
        <v>-40.293717347734002</v>
      </c>
      <c r="H619" s="1">
        <v>-40.009799563908601</v>
      </c>
      <c r="I619" s="1">
        <v>-39.770567828969099</v>
      </c>
      <c r="J619" s="1">
        <v>-39.530886407667403</v>
      </c>
      <c r="K619" s="1">
        <v>-39.1041974163277</v>
      </c>
      <c r="L619" s="1">
        <v>-38.410796402361697</v>
      </c>
      <c r="M619" s="1">
        <v>-43.300815854546002</v>
      </c>
      <c r="N619" s="1">
        <v>-39.044609797383202</v>
      </c>
    </row>
    <row r="620" spans="1:14" x14ac:dyDescent="0.2">
      <c r="A620" t="s">
        <v>701</v>
      </c>
      <c r="B620" s="1">
        <v>131.07</v>
      </c>
      <c r="C620" s="1">
        <v>134.72420004837301</v>
      </c>
      <c r="D620" s="1">
        <v>136.17687211516699</v>
      </c>
      <c r="E620" s="1">
        <v>137.160158399008</v>
      </c>
      <c r="F620" s="1">
        <v>137.350629142424</v>
      </c>
      <c r="G620" s="1">
        <v>137.88271796994701</v>
      </c>
      <c r="H620" s="1">
        <v>138.37661103276699</v>
      </c>
      <c r="I620" s="1">
        <v>138.83649682591201</v>
      </c>
      <c r="J620" s="1">
        <v>139.26592470886001</v>
      </c>
      <c r="K620" s="1">
        <v>140.04518414260301</v>
      </c>
      <c r="L620" s="1">
        <v>141.34856224674601</v>
      </c>
      <c r="M620" s="1">
        <v>132.99171644369599</v>
      </c>
      <c r="N620" s="1">
        <v>138.734732492381</v>
      </c>
    </row>
    <row r="621" spans="1:14" x14ac:dyDescent="0.2">
      <c r="A621" t="s">
        <v>702</v>
      </c>
      <c r="B621" s="1">
        <v>7.13</v>
      </c>
      <c r="C621" s="1">
        <v>7.15226058049796</v>
      </c>
      <c r="D621" s="1">
        <v>8.8427506460124494</v>
      </c>
      <c r="E621" s="1">
        <v>10.023330617508099</v>
      </c>
      <c r="F621" s="1">
        <v>10.252616705036701</v>
      </c>
      <c r="G621" s="1">
        <v>10.8970150543746</v>
      </c>
      <c r="H621" s="1">
        <v>11.500586642401201</v>
      </c>
      <c r="I621" s="1">
        <v>12.0676866167701</v>
      </c>
      <c r="J621" s="1">
        <v>12.6020178975629</v>
      </c>
      <c r="K621" s="1">
        <v>13.5846639715538</v>
      </c>
      <c r="L621" s="1">
        <v>15.2714897228946</v>
      </c>
      <c r="M621" s="1">
        <v>5.1529190437617398</v>
      </c>
      <c r="N621" s="1">
        <v>10.5436657357592</v>
      </c>
    </row>
    <row r="622" spans="1:14" x14ac:dyDescent="0.2">
      <c r="A622" t="s">
        <v>703</v>
      </c>
      <c r="B622" s="1">
        <v>36.200000000000003</v>
      </c>
      <c r="C622" s="1">
        <v>36.779459541733502</v>
      </c>
      <c r="D622" s="1">
        <v>35.863275590388</v>
      </c>
      <c r="E622" s="1">
        <v>35.215569423338401</v>
      </c>
      <c r="F622" s="1">
        <v>35.098074474322999</v>
      </c>
      <c r="G622" s="1">
        <v>34.772860076839798</v>
      </c>
      <c r="H622" s="1">
        <v>34.474630625888601</v>
      </c>
      <c r="I622" s="1">
        <v>34.199718166552103</v>
      </c>
      <c r="J622" s="1">
        <v>33.945118233381301</v>
      </c>
      <c r="K622" s="1">
        <v>33.474970570815699</v>
      </c>
      <c r="L622" s="1">
        <v>32.716151468061497</v>
      </c>
      <c r="M622" s="1">
        <v>37.980672675505602</v>
      </c>
      <c r="N622" s="1">
        <v>33.535921785372103</v>
      </c>
    </row>
    <row r="623" spans="1:14" x14ac:dyDescent="0.2">
      <c r="A623" t="s">
        <v>704</v>
      </c>
      <c r="B623" s="1">
        <v>18</v>
      </c>
      <c r="C623" s="1">
        <v>23.966872778053599</v>
      </c>
      <c r="D623" s="1">
        <v>24.747639579703801</v>
      </c>
      <c r="E623" s="1">
        <v>25.249667397354798</v>
      </c>
      <c r="F623" s="1">
        <v>25.346012393876599</v>
      </c>
      <c r="G623" s="1">
        <v>25.612208211216899</v>
      </c>
      <c r="H623" s="1">
        <v>25.8554443862688</v>
      </c>
      <c r="I623" s="1">
        <v>26.078634992679799</v>
      </c>
      <c r="J623" s="1">
        <v>26.2842043202056</v>
      </c>
      <c r="K623" s="1">
        <v>26.637953614628898</v>
      </c>
      <c r="L623" s="1">
        <v>27.229535971265701</v>
      </c>
      <c r="M623" s="1">
        <v>22.993114514104899</v>
      </c>
      <c r="N623" s="1">
        <v>28.399568716591101</v>
      </c>
    </row>
    <row r="624" spans="1:14" x14ac:dyDescent="0.2">
      <c r="A624" t="s">
        <v>705</v>
      </c>
      <c r="B624" s="1">
        <v>65.83</v>
      </c>
      <c r="C624" s="1">
        <v>67.352336189541901</v>
      </c>
      <c r="D624" s="1">
        <v>66.977655666324594</v>
      </c>
      <c r="E624" s="1">
        <v>66.671053154237896</v>
      </c>
      <c r="F624" s="1">
        <v>66.617661053126596</v>
      </c>
      <c r="G624" s="1">
        <v>66.467360706468696</v>
      </c>
      <c r="H624" s="1">
        <v>66.326054328752306</v>
      </c>
      <c r="I624" s="1">
        <v>66.192596211251796</v>
      </c>
      <c r="J624" s="1">
        <v>66.066043245983806</v>
      </c>
      <c r="K624" s="1">
        <v>65.818314437853999</v>
      </c>
      <c r="L624" s="1">
        <v>65.424849307008003</v>
      </c>
      <c r="M624" s="1">
        <v>67.829589441995495</v>
      </c>
      <c r="N624" s="1">
        <v>66.628710269299702</v>
      </c>
    </row>
    <row r="625" spans="1:14" x14ac:dyDescent="0.2">
      <c r="A625" t="s">
        <v>706</v>
      </c>
      <c r="B625" s="1">
        <v>58.14</v>
      </c>
      <c r="C625" s="1">
        <v>66.936817736642993</v>
      </c>
      <c r="D625" s="1">
        <v>65.725298262554901</v>
      </c>
      <c r="E625" s="1">
        <v>64.865549907934295</v>
      </c>
      <c r="F625" s="1">
        <v>64.705830244056003</v>
      </c>
      <c r="G625" s="1">
        <v>64.261817679834493</v>
      </c>
      <c r="H625" s="1">
        <v>63.8524714369183</v>
      </c>
      <c r="I625" s="1">
        <v>63.473630704616902</v>
      </c>
      <c r="J625" s="1">
        <v>63.121794727991599</v>
      </c>
      <c r="K625" s="1">
        <v>62.475339232434003</v>
      </c>
      <c r="L625" s="1">
        <v>61.402490501330099</v>
      </c>
      <c r="M625" s="1">
        <v>68.463002540716204</v>
      </c>
      <c r="N625" s="1">
        <v>62.280434482514202</v>
      </c>
    </row>
    <row r="626" spans="1:14" x14ac:dyDescent="0.2">
      <c r="A626" t="s">
        <v>707</v>
      </c>
      <c r="B626" s="1">
        <v>0.73</v>
      </c>
      <c r="C626" s="1">
        <v>-2.1584043650237401</v>
      </c>
      <c r="D626" s="1">
        <v>-1.75875054240006</v>
      </c>
      <c r="E626" s="1">
        <v>-1.4776606275536199</v>
      </c>
      <c r="F626" s="1">
        <v>-1.42106691865533</v>
      </c>
      <c r="G626" s="1">
        <v>-1.26016086309174</v>
      </c>
      <c r="H626" s="1">
        <v>-1.1069707986867501</v>
      </c>
      <c r="I626" s="1">
        <v>-0.96085840671288303</v>
      </c>
      <c r="J626" s="1">
        <v>-0.82125676073327603</v>
      </c>
      <c r="K626" s="1">
        <v>-0.55964537494641498</v>
      </c>
      <c r="L626" s="1">
        <v>-9.5868654218307203E-2</v>
      </c>
      <c r="M626" s="1">
        <v>-2.5992518038013501</v>
      </c>
      <c r="N626" s="1">
        <v>-3.3350648945449599</v>
      </c>
    </row>
    <row r="627" spans="1:14" x14ac:dyDescent="0.2">
      <c r="A627" t="s">
        <v>708</v>
      </c>
      <c r="B627" s="1">
        <v>3.78</v>
      </c>
      <c r="C627" s="1">
        <v>3.27177686759899</v>
      </c>
      <c r="D627" s="1">
        <v>3.2447329466413399</v>
      </c>
      <c r="E627" s="1">
        <v>3.2080173262549101</v>
      </c>
      <c r="F627" s="1">
        <v>3.1999228216021098</v>
      </c>
      <c r="G627" s="1">
        <v>3.17468632983095</v>
      </c>
      <c r="H627" s="1">
        <v>3.1476738002819098</v>
      </c>
      <c r="I627" s="1">
        <v>3.1192703624096301</v>
      </c>
      <c r="J627" s="1">
        <v>3.0897929413295002</v>
      </c>
      <c r="K627" s="1">
        <v>3.0286036355216099</v>
      </c>
      <c r="L627" s="1">
        <v>2.9020960071215902</v>
      </c>
      <c r="M627" s="1">
        <v>3.2777079573947501</v>
      </c>
      <c r="N627" s="1">
        <v>4.3634033751395602</v>
      </c>
    </row>
    <row r="628" spans="1:14" x14ac:dyDescent="0.2">
      <c r="A628" t="s">
        <v>709</v>
      </c>
      <c r="B628" s="1">
        <v>11.35</v>
      </c>
      <c r="C628" s="1">
        <v>10.7361736373488</v>
      </c>
      <c r="D628" s="1">
        <v>11.482053092294199</v>
      </c>
      <c r="E628" s="1">
        <v>11.986768376727801</v>
      </c>
      <c r="F628" s="1">
        <v>12.0851721512194</v>
      </c>
      <c r="G628" s="1">
        <v>12.3607558100482</v>
      </c>
      <c r="H628" s="1">
        <v>12.617576105031</v>
      </c>
      <c r="I628" s="1">
        <v>12.8577012381663</v>
      </c>
      <c r="J628" s="1">
        <v>13.082866282980399</v>
      </c>
      <c r="K628" s="1">
        <v>13.4940143400168</v>
      </c>
      <c r="L628" s="1">
        <v>14.190199612886</v>
      </c>
      <c r="M628" s="1">
        <v>9.8510501940799298</v>
      </c>
      <c r="N628" s="1">
        <v>11.944300136963699</v>
      </c>
    </row>
    <row r="629" spans="1:14" x14ac:dyDescent="0.2">
      <c r="A629" t="s">
        <v>710</v>
      </c>
      <c r="B629" s="1">
        <v>-12.4</v>
      </c>
      <c r="C629" s="1">
        <v>-14.5641691703291</v>
      </c>
      <c r="D629" s="1">
        <v>-15.2772977623108</v>
      </c>
      <c r="E629" s="1">
        <v>-15.7709445004368</v>
      </c>
      <c r="F629" s="1">
        <v>-15.8628700578523</v>
      </c>
      <c r="G629" s="1">
        <v>-16.1180786515725</v>
      </c>
      <c r="H629" s="1">
        <v>-16.353024781064398</v>
      </c>
      <c r="I629" s="1">
        <v>-16.5703110602559</v>
      </c>
      <c r="J629" s="1">
        <v>-16.772112790603099</v>
      </c>
      <c r="K629" s="1">
        <v>-17.1362689468639</v>
      </c>
      <c r="L629" s="1">
        <v>-17.742237924366901</v>
      </c>
      <c r="M629" s="1">
        <v>-13.6612994822567</v>
      </c>
      <c r="N629" s="1">
        <v>-16.173835995747101</v>
      </c>
    </row>
    <row r="630" spans="1:14" x14ac:dyDescent="0.2">
      <c r="A630" t="s">
        <v>711</v>
      </c>
      <c r="B630" s="1">
        <v>52.5</v>
      </c>
      <c r="C630" s="1">
        <v>62.0229909371837</v>
      </c>
      <c r="D630" s="1">
        <v>60.159188967437203</v>
      </c>
      <c r="E630" s="1">
        <v>58.845646175490003</v>
      </c>
      <c r="F630" s="1">
        <v>58.634329429116399</v>
      </c>
      <c r="G630" s="1">
        <v>57.925384066517303</v>
      </c>
      <c r="H630" s="1">
        <v>57.262192827954102</v>
      </c>
      <c r="I630" s="1">
        <v>56.639812494216301</v>
      </c>
      <c r="J630" s="1">
        <v>56.054037372356603</v>
      </c>
      <c r="K630" s="1">
        <v>54.966022415547698</v>
      </c>
      <c r="L630" s="1">
        <v>53.123215105782101</v>
      </c>
      <c r="M630" s="1">
        <v>64.238956161844001</v>
      </c>
      <c r="N630" s="1">
        <v>58.143480036781</v>
      </c>
    </row>
    <row r="631" spans="1:14" x14ac:dyDescent="0.2">
      <c r="A631" t="s">
        <v>712</v>
      </c>
      <c r="B631" s="1">
        <v>129.80000000000001</v>
      </c>
      <c r="C631" s="1">
        <v>133.34552387419799</v>
      </c>
      <c r="D631" s="1">
        <v>132.53896201141399</v>
      </c>
      <c r="E631" s="1">
        <v>131.919669247483</v>
      </c>
      <c r="F631" s="1">
        <v>131.801537351582</v>
      </c>
      <c r="G631" s="1">
        <v>131.46600446802501</v>
      </c>
      <c r="H631" s="1">
        <v>131.14700475439199</v>
      </c>
      <c r="I631" s="1">
        <v>130.843101797971</v>
      </c>
      <c r="J631" s="1">
        <v>130.553029578577</v>
      </c>
      <c r="K631" s="1">
        <v>130.010037231632</v>
      </c>
      <c r="L631" s="1">
        <v>129.04837637283401</v>
      </c>
      <c r="M631" s="1">
        <v>134.27242440416799</v>
      </c>
      <c r="N631" s="1">
        <v>130.30629984477</v>
      </c>
    </row>
    <row r="632" spans="1:14" x14ac:dyDescent="0.2">
      <c r="A632" s="2" t="s">
        <v>918</v>
      </c>
      <c r="B632" t="s">
        <v>40</v>
      </c>
      <c r="C632" t="s">
        <v>1</v>
      </c>
      <c r="D632" t="s">
        <v>2</v>
      </c>
      <c r="E632" t="s">
        <v>3</v>
      </c>
      <c r="F632" t="s">
        <v>4</v>
      </c>
      <c r="G632" t="s">
        <v>5</v>
      </c>
      <c r="H632" t="s">
        <v>6</v>
      </c>
      <c r="I632" t="s">
        <v>7</v>
      </c>
      <c r="J632" t="s">
        <v>8</v>
      </c>
      <c r="K632" t="s">
        <v>1132</v>
      </c>
      <c r="L632" t="s">
        <v>1133</v>
      </c>
      <c r="M632" t="s">
        <v>42</v>
      </c>
      <c r="N632" t="s">
        <v>43</v>
      </c>
    </row>
    <row r="633" spans="1:14" x14ac:dyDescent="0.2">
      <c r="A633" t="s">
        <v>835</v>
      </c>
      <c r="B633" s="1">
        <v>100.78</v>
      </c>
      <c r="C633" s="1">
        <v>108.09372506292</v>
      </c>
      <c r="D633" s="1">
        <v>107.243305829759</v>
      </c>
      <c r="E633" s="1">
        <v>106.603812811418</v>
      </c>
      <c r="F633" s="1">
        <v>106.479464292103</v>
      </c>
      <c r="G633" s="1">
        <v>106.12539438544999</v>
      </c>
      <c r="H633" s="1">
        <v>105.787518677129</v>
      </c>
      <c r="I633" s="1">
        <v>105.464455882454</v>
      </c>
      <c r="J633" s="1">
        <v>105.154998702678</v>
      </c>
      <c r="K633" s="1">
        <v>104.56562701972599</v>
      </c>
      <c r="L633" s="1">
        <v>103.52736563638101</v>
      </c>
      <c r="M633" s="1">
        <v>109.054455996022</v>
      </c>
      <c r="N633" s="1">
        <v>106.450916670182</v>
      </c>
    </row>
    <row r="634" spans="1:14" x14ac:dyDescent="0.2">
      <c r="A634" t="s">
        <v>836</v>
      </c>
      <c r="B634" s="1">
        <v>59.02</v>
      </c>
      <c r="C634" s="1">
        <v>61.054611006594598</v>
      </c>
      <c r="D634" s="1">
        <v>58.995932676314297</v>
      </c>
      <c r="E634" s="1">
        <v>57.514359550141698</v>
      </c>
      <c r="F634" s="1">
        <v>57.226066504096401</v>
      </c>
      <c r="G634" s="1">
        <v>56.411343754332798</v>
      </c>
      <c r="H634" s="1">
        <v>55.642423644667403</v>
      </c>
      <c r="I634" s="1">
        <v>54.915038182197598</v>
      </c>
      <c r="J634" s="1">
        <v>54.225466902158303</v>
      </c>
      <c r="K634" s="1">
        <v>52.947109976118902</v>
      </c>
      <c r="L634" s="1">
        <v>50.723670269465998</v>
      </c>
      <c r="M634" s="1">
        <v>63.4196816636099</v>
      </c>
      <c r="N634" s="1">
        <v>56.879724819057998</v>
      </c>
    </row>
    <row r="635" spans="1:14" x14ac:dyDescent="0.2">
      <c r="A635" t="s">
        <v>837</v>
      </c>
      <c r="B635" s="1">
        <v>51.45</v>
      </c>
      <c r="C635" s="1">
        <v>53.590214236880399</v>
      </c>
      <c r="D635" s="1">
        <v>50.758612530679201</v>
      </c>
      <c r="E635" s="1">
        <v>48.735608499615303</v>
      </c>
      <c r="F635" s="1">
        <v>48.340817174461201</v>
      </c>
      <c r="G635" s="1">
        <v>47.225274274151197</v>
      </c>
      <c r="H635" s="1">
        <v>46.172521339900399</v>
      </c>
      <c r="I635" s="1">
        <v>45.176607306458699</v>
      </c>
      <c r="J635" s="1">
        <v>44.2323935605787</v>
      </c>
      <c r="K635" s="1">
        <v>42.481699271641602</v>
      </c>
      <c r="L635" s="1">
        <v>39.435566663701501</v>
      </c>
      <c r="M635" s="1">
        <v>56.846339426960398</v>
      </c>
      <c r="N635" s="1">
        <v>49.298828057251697</v>
      </c>
    </row>
    <row r="636" spans="1:14" x14ac:dyDescent="0.2">
      <c r="A636" t="s">
        <v>838</v>
      </c>
      <c r="B636" s="1">
        <v>75.14</v>
      </c>
      <c r="C636" s="1">
        <v>83.593204609713794</v>
      </c>
      <c r="D636" s="1">
        <v>80.110703828518893</v>
      </c>
      <c r="E636" s="1">
        <v>77.632907635622104</v>
      </c>
      <c r="F636" s="1">
        <v>77.147111520870894</v>
      </c>
      <c r="G636" s="1">
        <v>75.792749930089499</v>
      </c>
      <c r="H636" s="1">
        <v>74.513169825847697</v>
      </c>
      <c r="I636" s="1">
        <v>73.304941935046301</v>
      </c>
      <c r="J636" s="1">
        <v>72.183475062008</v>
      </c>
      <c r="K636" s="1">
        <v>70.043041243920598</v>
      </c>
      <c r="L636" s="1">
        <v>66.368324685869993</v>
      </c>
      <c r="M636" s="1">
        <v>87.659016738860899</v>
      </c>
      <c r="N636" s="1">
        <v>76.193796592911994</v>
      </c>
    </row>
    <row r="637" spans="1:14" x14ac:dyDescent="0.2">
      <c r="A637" t="s">
        <v>839</v>
      </c>
      <c r="B637" s="1">
        <v>118.1</v>
      </c>
      <c r="C637" s="1">
        <v>125.664470544926</v>
      </c>
      <c r="D637" s="1">
        <v>121.92881120569101</v>
      </c>
      <c r="E637" s="1">
        <v>119.284870926406</v>
      </c>
      <c r="F637" s="1">
        <v>118.769523024886</v>
      </c>
      <c r="G637" s="1">
        <v>117.32989024718201</v>
      </c>
      <c r="H637" s="1">
        <v>115.978083852645</v>
      </c>
      <c r="I637" s="1">
        <v>114.70470262217501</v>
      </c>
      <c r="J637" s="1">
        <v>113.50177550825801</v>
      </c>
      <c r="K637" s="1">
        <v>111.248266796172</v>
      </c>
      <c r="L637" s="1">
        <v>107.4063730451</v>
      </c>
      <c r="M637" s="1">
        <v>130.08375372742401</v>
      </c>
      <c r="N637" s="1">
        <v>115.718032493374</v>
      </c>
    </row>
    <row r="638" spans="1:14" x14ac:dyDescent="0.2">
      <c r="A638" t="s">
        <v>840</v>
      </c>
      <c r="B638" s="1">
        <v>42.36</v>
      </c>
      <c r="C638" s="1">
        <v>50.516252629508202</v>
      </c>
      <c r="D638" s="1">
        <v>47.158601195472897</v>
      </c>
      <c r="E638" s="1">
        <v>44.794390913476803</v>
      </c>
      <c r="F638" s="1">
        <v>44.335385945838503</v>
      </c>
      <c r="G638" s="1">
        <v>43.042546994705901</v>
      </c>
      <c r="H638" s="1">
        <v>41.827630727194702</v>
      </c>
      <c r="I638" s="1">
        <v>40.682398148644801</v>
      </c>
      <c r="J638" s="1">
        <v>39.599860479992898</v>
      </c>
      <c r="K638" s="1">
        <v>37.5997362348254</v>
      </c>
      <c r="L638" s="1">
        <v>34.135922750107397</v>
      </c>
      <c r="M638" s="1">
        <v>54.461507024109601</v>
      </c>
      <c r="N638" s="1">
        <v>43.4184216716748</v>
      </c>
    </row>
    <row r="639" spans="1:14" x14ac:dyDescent="0.2">
      <c r="A639" t="s">
        <v>841</v>
      </c>
      <c r="B639" s="1">
        <v>84.77</v>
      </c>
      <c r="C639" s="1">
        <v>76.989873233653796</v>
      </c>
      <c r="D639" s="1">
        <v>77.869119265980501</v>
      </c>
      <c r="E639" s="1">
        <v>78.444823070478506</v>
      </c>
      <c r="F639" s="1">
        <v>78.549873274333507</v>
      </c>
      <c r="G639" s="1">
        <v>78.831753787589406</v>
      </c>
      <c r="H639" s="1">
        <v>79.088769965409995</v>
      </c>
      <c r="I639" s="1">
        <v>79.320328816750703</v>
      </c>
      <c r="J639" s="1">
        <v>79.507455164302499</v>
      </c>
      <c r="K639" s="1">
        <v>79.861156902929594</v>
      </c>
      <c r="L639" s="1">
        <v>80.4160917670076</v>
      </c>
      <c r="M639" s="1">
        <v>75.825997273393995</v>
      </c>
      <c r="N639" s="1">
        <v>80.126117723722302</v>
      </c>
    </row>
    <row r="640" spans="1:14" x14ac:dyDescent="0.2">
      <c r="A640" t="s">
        <v>842</v>
      </c>
      <c r="B640" s="1">
        <v>52.7</v>
      </c>
      <c r="C640" s="1">
        <v>53.959567755987301</v>
      </c>
      <c r="D640" s="1">
        <v>52.128877245801199</v>
      </c>
      <c r="E640" s="1">
        <v>50.8204830604733</v>
      </c>
      <c r="F640" s="1">
        <v>50.557054621756102</v>
      </c>
      <c r="G640" s="1">
        <v>49.821212859460701</v>
      </c>
      <c r="H640" s="1">
        <v>49.123362269361103</v>
      </c>
      <c r="I640" s="1">
        <v>48.460225893210598</v>
      </c>
      <c r="J640" s="1">
        <v>47.828917051721398</v>
      </c>
      <c r="K640" s="1">
        <v>46.6191753265621</v>
      </c>
      <c r="L640" s="1">
        <v>44.551472034773496</v>
      </c>
      <c r="M640" s="1">
        <v>56.022148894244097</v>
      </c>
      <c r="N640" s="1">
        <v>51.307119921392797</v>
      </c>
    </row>
    <row r="641" spans="1:14" x14ac:dyDescent="0.2">
      <c r="A641" t="s">
        <v>843</v>
      </c>
      <c r="B641" s="1">
        <v>116.85</v>
      </c>
      <c r="C641" s="1">
        <v>118.23583305966299</v>
      </c>
      <c r="D641" s="1">
        <v>119.00609719073501</v>
      </c>
      <c r="E641" s="1">
        <v>119.492625343534</v>
      </c>
      <c r="F641" s="1">
        <v>119.581577269604</v>
      </c>
      <c r="G641" s="1">
        <v>119.82258688683299</v>
      </c>
      <c r="H641" s="1">
        <v>120.036233592717</v>
      </c>
      <c r="I641" s="1">
        <v>120.226223814097</v>
      </c>
      <c r="J641" s="1">
        <v>120.410235194683</v>
      </c>
      <c r="K641" s="1">
        <v>120.698164446023</v>
      </c>
      <c r="L641" s="1">
        <v>121.116218453439</v>
      </c>
      <c r="M641" s="1">
        <v>117.2126633175</v>
      </c>
      <c r="N641" s="1">
        <v>122.49403842026101</v>
      </c>
    </row>
    <row r="642" spans="1:14" x14ac:dyDescent="0.2">
      <c r="A642" t="s">
        <v>844</v>
      </c>
      <c r="B642" s="1">
        <v>215.11</v>
      </c>
      <c r="C642" s="1">
        <v>221.08567783993701</v>
      </c>
      <c r="D642" s="1">
        <v>218.173935331254</v>
      </c>
      <c r="E642" s="1">
        <v>216.03612265936701</v>
      </c>
      <c r="F642" s="1">
        <v>215.62332094311</v>
      </c>
      <c r="G642" s="1">
        <v>214.45520706457901</v>
      </c>
      <c r="H642" s="1">
        <v>213.35057133011401</v>
      </c>
      <c r="I642" s="1">
        <v>212.30350933550301</v>
      </c>
      <c r="J642" s="1">
        <v>211.30888380504399</v>
      </c>
      <c r="K642" s="1">
        <v>209.45949309409599</v>
      </c>
      <c r="L642" s="1">
        <v>206.223983866081</v>
      </c>
      <c r="M642" s="1">
        <v>224.443443574642</v>
      </c>
      <c r="N642" s="1">
        <v>213.75850112687999</v>
      </c>
    </row>
    <row r="643" spans="1:14" x14ac:dyDescent="0.2">
      <c r="A643" t="s">
        <v>845</v>
      </c>
      <c r="B643" s="1">
        <v>61.59</v>
      </c>
      <c r="C643" s="1">
        <v>67.467515188569095</v>
      </c>
      <c r="D643" s="1">
        <v>66.872362143864606</v>
      </c>
      <c r="E643" s="1">
        <v>66.401285186315306</v>
      </c>
      <c r="F643" s="1">
        <v>66.303061949466297</v>
      </c>
      <c r="G643" s="1">
        <v>66.016723175322397</v>
      </c>
      <c r="H643" s="1">
        <v>65.7348591170378</v>
      </c>
      <c r="I643" s="1">
        <v>65.458078823998406</v>
      </c>
      <c r="J643" s="1">
        <v>65.201377670771393</v>
      </c>
      <c r="K643" s="1">
        <v>64.676993179232795</v>
      </c>
      <c r="L643" s="1">
        <v>63.697315174758103</v>
      </c>
      <c r="M643" s="1">
        <v>68.022503370129996</v>
      </c>
      <c r="N643" s="1">
        <v>70.642014156075206</v>
      </c>
    </row>
    <row r="644" spans="1:14" x14ac:dyDescent="0.2">
      <c r="A644" t="s">
        <v>846</v>
      </c>
      <c r="B644" s="1">
        <v>91.91</v>
      </c>
      <c r="C644" s="1">
        <v>98.563512789868597</v>
      </c>
      <c r="D644" s="1">
        <v>96.7655029246406</v>
      </c>
      <c r="E644" s="1">
        <v>95.437124214586802</v>
      </c>
      <c r="F644" s="1">
        <v>95.179607278013094</v>
      </c>
      <c r="G644" s="1">
        <v>94.449312452822298</v>
      </c>
      <c r="H644" s="1">
        <v>93.756537588212296</v>
      </c>
      <c r="I644" s="1">
        <v>93.097926058540693</v>
      </c>
      <c r="J644" s="1">
        <v>92.470549111811707</v>
      </c>
      <c r="K644" s="1">
        <v>91.299497280201706</v>
      </c>
      <c r="L644" s="1">
        <v>89.236713663442899</v>
      </c>
      <c r="M644" s="1">
        <v>100.61863081079299</v>
      </c>
      <c r="N644" s="1">
        <v>95.981364076015893</v>
      </c>
    </row>
    <row r="645" spans="1:14" x14ac:dyDescent="0.2">
      <c r="A645" t="s">
        <v>847</v>
      </c>
      <c r="B645" s="1">
        <v>128.01</v>
      </c>
      <c r="C645" s="1">
        <v>137.19440542125599</v>
      </c>
      <c r="D645" s="1">
        <v>134.64572872762301</v>
      </c>
      <c r="E645" s="1">
        <v>132.83466422752201</v>
      </c>
      <c r="F645" s="1">
        <v>132.482175697927</v>
      </c>
      <c r="G645" s="1">
        <v>131.50187695045901</v>
      </c>
      <c r="H645" s="1">
        <v>130.582537964723</v>
      </c>
      <c r="I645" s="1">
        <v>129.717520384035</v>
      </c>
      <c r="J645" s="1">
        <v>128.901208021006</v>
      </c>
      <c r="K645" s="1">
        <v>127.36352838180601</v>
      </c>
      <c r="L645" s="1">
        <v>124.76595380956699</v>
      </c>
      <c r="M645" s="1">
        <v>140.23308969693699</v>
      </c>
      <c r="N645" s="1">
        <v>130.20283186077901</v>
      </c>
    </row>
    <row r="646" spans="1:14" x14ac:dyDescent="0.2">
      <c r="A646" t="s">
        <v>848</v>
      </c>
      <c r="B646" s="1">
        <v>53.14</v>
      </c>
      <c r="C646" s="1">
        <v>48.426204128600403</v>
      </c>
      <c r="D646" s="1">
        <v>48.082193847466797</v>
      </c>
      <c r="E646" s="1">
        <v>47.828058411073997</v>
      </c>
      <c r="F646" s="1">
        <v>47.772529900932099</v>
      </c>
      <c r="G646" s="1">
        <v>47.624629642669298</v>
      </c>
      <c r="H646" s="1">
        <v>47.4820258929727</v>
      </c>
      <c r="I646" s="1">
        <v>47.344247534145801</v>
      </c>
      <c r="J646" s="1">
        <v>47.210898624276602</v>
      </c>
      <c r="K646" s="1">
        <v>46.923516150001902</v>
      </c>
      <c r="L646" s="1">
        <v>46.455018340263003</v>
      </c>
      <c r="M646" s="1">
        <v>48.812687417157299</v>
      </c>
      <c r="N646" s="1">
        <v>47.006105372171398</v>
      </c>
    </row>
    <row r="647" spans="1:14" x14ac:dyDescent="0.2">
      <c r="A647" t="s">
        <v>849</v>
      </c>
      <c r="B647" s="1">
        <v>122.79</v>
      </c>
      <c r="C647" s="1">
        <v>127.22442295411901</v>
      </c>
      <c r="D647" s="1">
        <v>123.358681575614</v>
      </c>
      <c r="E647" s="1">
        <v>120.569104676263</v>
      </c>
      <c r="F647" s="1">
        <v>120.028449578752</v>
      </c>
      <c r="G647" s="1">
        <v>118.500957210414</v>
      </c>
      <c r="H647" s="1">
        <v>117.05958212716899</v>
      </c>
      <c r="I647" s="1">
        <v>115.695959095082</v>
      </c>
      <c r="J647" s="1">
        <v>114.402872976468</v>
      </c>
      <c r="K647" s="1">
        <v>112.00402705421099</v>
      </c>
      <c r="L647" s="1">
        <v>107.823302184041</v>
      </c>
      <c r="M647" s="1">
        <v>131.70323675041101</v>
      </c>
      <c r="N647" s="1">
        <v>119.395728726231</v>
      </c>
    </row>
    <row r="648" spans="1:14" x14ac:dyDescent="0.2">
      <c r="A648" t="s">
        <v>850</v>
      </c>
      <c r="B648" s="1">
        <v>98.42</v>
      </c>
      <c r="C648" s="1">
        <v>102.944487357486</v>
      </c>
      <c r="D648" s="1">
        <v>101.585327275232</v>
      </c>
      <c r="E648" s="1">
        <v>100.57668780727199</v>
      </c>
      <c r="F648" s="1">
        <v>100.378582802707</v>
      </c>
      <c r="G648" s="1">
        <v>99.814471304173793</v>
      </c>
      <c r="H648" s="1">
        <v>99.276321302214996</v>
      </c>
      <c r="I648" s="1">
        <v>98.762125101926998</v>
      </c>
      <c r="J648" s="1">
        <v>98.270090935709504</v>
      </c>
      <c r="K648" s="1">
        <v>97.346238416925203</v>
      </c>
      <c r="L648" s="1">
        <v>95.703493378193201</v>
      </c>
      <c r="M648" s="1">
        <v>104.458508273012</v>
      </c>
      <c r="N648" s="1">
        <v>102.257065698923</v>
      </c>
    </row>
    <row r="649" spans="1:14" x14ac:dyDescent="0.2">
      <c r="A649" t="s">
        <v>851</v>
      </c>
      <c r="B649" s="1">
        <v>131.05000000000001</v>
      </c>
      <c r="C649" s="1">
        <v>136.31508160072499</v>
      </c>
      <c r="D649" s="1">
        <v>134.650247835903</v>
      </c>
      <c r="E649" s="1">
        <v>133.41928685291899</v>
      </c>
      <c r="F649" s="1">
        <v>133.17854833478</v>
      </c>
      <c r="G649" s="1">
        <v>132.494234221558</v>
      </c>
      <c r="H649" s="1">
        <v>131.84301023121199</v>
      </c>
      <c r="I649" s="1">
        <v>131.22216802257199</v>
      </c>
      <c r="J649" s="1">
        <v>130.6293092546</v>
      </c>
      <c r="K649" s="1">
        <v>129.51921822907099</v>
      </c>
      <c r="L649" s="1">
        <v>127.554466697885</v>
      </c>
      <c r="M649" s="1">
        <v>138.186612510787</v>
      </c>
      <c r="N649" s="1">
        <v>134.63445336824699</v>
      </c>
    </row>
    <row r="650" spans="1:14" x14ac:dyDescent="0.2">
      <c r="A650" t="s">
        <v>852</v>
      </c>
      <c r="B650" s="1">
        <v>43.05</v>
      </c>
      <c r="C650" s="1">
        <v>37.872897198952998</v>
      </c>
      <c r="D650" s="1">
        <v>38.3790473291361</v>
      </c>
      <c r="E650" s="1">
        <v>38.702725183984398</v>
      </c>
      <c r="F650" s="1">
        <v>38.761540192899197</v>
      </c>
      <c r="G650" s="1">
        <v>38.920694578008302</v>
      </c>
      <c r="H650" s="1">
        <v>39.061369880255398</v>
      </c>
      <c r="I650" s="1">
        <v>39.164550041234897</v>
      </c>
      <c r="J650" s="1">
        <v>39.274683774343799</v>
      </c>
      <c r="K650" s="1">
        <v>39.459465627509402</v>
      </c>
      <c r="L650" s="1">
        <v>39.721496361391303</v>
      </c>
      <c r="M650" s="1">
        <v>37.205527225507097</v>
      </c>
      <c r="N650" s="1">
        <v>39.144538205349498</v>
      </c>
    </row>
    <row r="651" spans="1:14" x14ac:dyDescent="0.2">
      <c r="A651" t="s">
        <v>853</v>
      </c>
      <c r="B651" s="1">
        <v>115.27</v>
      </c>
      <c r="C651" s="1">
        <v>120.217458715295</v>
      </c>
      <c r="D651" s="1">
        <v>119.327729921892</v>
      </c>
      <c r="E651" s="1">
        <v>118.644888416665</v>
      </c>
      <c r="F651" s="1">
        <v>118.509041941902</v>
      </c>
      <c r="G651" s="1">
        <v>118.11888591487801</v>
      </c>
      <c r="H651" s="1">
        <v>117.742239295172</v>
      </c>
      <c r="I651" s="1">
        <v>117.357047806636</v>
      </c>
      <c r="J651" s="1">
        <v>117.005118558712</v>
      </c>
      <c r="K651" s="1">
        <v>116.3357464054</v>
      </c>
      <c r="L651" s="1">
        <v>115.120091762257</v>
      </c>
      <c r="M651" s="1">
        <v>121.167320712134</v>
      </c>
      <c r="N651" s="1">
        <v>121.67200746263001</v>
      </c>
    </row>
    <row r="652" spans="1:14" x14ac:dyDescent="0.2">
      <c r="A652" t="s">
        <v>854</v>
      </c>
      <c r="B652" s="1">
        <v>173.53</v>
      </c>
      <c r="C652" s="1">
        <v>185.26339693857301</v>
      </c>
      <c r="D652" s="1">
        <v>182.778282123792</v>
      </c>
      <c r="E652" s="1">
        <v>180.95530390682401</v>
      </c>
      <c r="F652" s="1">
        <v>180.600224299909</v>
      </c>
      <c r="G652" s="1">
        <v>179.59313753265801</v>
      </c>
      <c r="H652" s="1">
        <v>178.637680379621</v>
      </c>
      <c r="I652" s="1">
        <v>177.729290332126</v>
      </c>
      <c r="J652" s="1">
        <v>176.86398005436499</v>
      </c>
      <c r="K652" s="1">
        <v>175.24894790146899</v>
      </c>
      <c r="L652" s="1">
        <v>172.405284372458</v>
      </c>
      <c r="M652" s="1">
        <v>188.09112411141601</v>
      </c>
      <c r="N652" s="1">
        <v>183.27352841758301</v>
      </c>
    </row>
    <row r="653" spans="1:14" x14ac:dyDescent="0.2">
      <c r="A653" t="s">
        <v>855</v>
      </c>
      <c r="B653" s="1">
        <v>82.99</v>
      </c>
      <c r="C653" s="1">
        <v>85.234042565146794</v>
      </c>
      <c r="D653" s="1">
        <v>83.909110829394393</v>
      </c>
      <c r="E653" s="1">
        <v>82.927769897261697</v>
      </c>
      <c r="F653" s="1">
        <v>82.7368743320352</v>
      </c>
      <c r="G653" s="1">
        <v>82.194761715337705</v>
      </c>
      <c r="H653" s="1">
        <v>81.679490735513895</v>
      </c>
      <c r="I653" s="1">
        <v>81.1887341242318</v>
      </c>
      <c r="J653" s="1">
        <v>80.720458723826397</v>
      </c>
      <c r="K653" s="1">
        <v>79.844367638106704</v>
      </c>
      <c r="L653" s="1">
        <v>78.295043384049094</v>
      </c>
      <c r="M653" s="1">
        <v>86.738500305424395</v>
      </c>
      <c r="N653" s="1">
        <v>82.374445766582298</v>
      </c>
    </row>
    <row r="654" spans="1:14" x14ac:dyDescent="0.2">
      <c r="A654" t="s">
        <v>856</v>
      </c>
      <c r="B654" s="1">
        <v>76.260000000000005</v>
      </c>
      <c r="C654" s="1">
        <v>76.196202147380603</v>
      </c>
      <c r="D654" s="1">
        <v>75.957877780190998</v>
      </c>
      <c r="E654" s="1">
        <v>75.760385455599007</v>
      </c>
      <c r="F654" s="1">
        <v>75.722252745980299</v>
      </c>
      <c r="G654" s="1">
        <v>75.612054602798594</v>
      </c>
      <c r="H654" s="1">
        <v>75.504614888084603</v>
      </c>
      <c r="I654" s="1">
        <v>75.356951770687502</v>
      </c>
      <c r="J654" s="1">
        <v>75.253801197937605</v>
      </c>
      <c r="K654" s="1">
        <v>75.054778754107602</v>
      </c>
      <c r="L654" s="1">
        <v>74.684029775034503</v>
      </c>
      <c r="M654" s="1">
        <v>76.460682670982294</v>
      </c>
      <c r="N654" s="1">
        <v>77.602478678466298</v>
      </c>
    </row>
    <row r="655" spans="1:14" x14ac:dyDescent="0.2">
      <c r="A655" t="s">
        <v>857</v>
      </c>
      <c r="B655" s="1">
        <v>90.57</v>
      </c>
      <c r="C655" s="1">
        <v>91.667300779861904</v>
      </c>
      <c r="D655" s="1">
        <v>91.166518183716406</v>
      </c>
      <c r="E655" s="1">
        <v>90.777696145240697</v>
      </c>
      <c r="F655" s="1">
        <v>90.700165377250698</v>
      </c>
      <c r="G655" s="1">
        <v>90.476895925828998</v>
      </c>
      <c r="H655" s="1">
        <v>90.260526237755798</v>
      </c>
      <c r="I655" s="1">
        <v>90.0293847902838</v>
      </c>
      <c r="J655" s="1">
        <v>89.825646123176298</v>
      </c>
      <c r="K655" s="1">
        <v>89.436452745506003</v>
      </c>
      <c r="L655" s="1">
        <v>88.724715939235097</v>
      </c>
      <c r="M655" s="1">
        <v>92.197557328290003</v>
      </c>
      <c r="N655" s="1">
        <v>92.315664082610098</v>
      </c>
    </row>
    <row r="656" spans="1:14" x14ac:dyDescent="0.2">
      <c r="A656" t="s">
        <v>858</v>
      </c>
      <c r="B656" s="1">
        <v>161.85</v>
      </c>
      <c r="C656" s="1">
        <v>171.39118746843201</v>
      </c>
      <c r="D656" s="1">
        <v>169.43109374354501</v>
      </c>
      <c r="E656" s="1">
        <v>167.97938785095801</v>
      </c>
      <c r="F656" s="1">
        <v>167.695720244413</v>
      </c>
      <c r="G656" s="1">
        <v>166.88917017302501</v>
      </c>
      <c r="H656" s="1">
        <v>166.12124237634899</v>
      </c>
      <c r="I656" s="1">
        <v>165.38869938911799</v>
      </c>
      <c r="J656" s="1">
        <v>164.68868884256099</v>
      </c>
      <c r="K656" s="1">
        <v>163.37644630633599</v>
      </c>
      <c r="L656" s="1">
        <v>161.04793084752299</v>
      </c>
      <c r="M656" s="1">
        <v>173.599673643833</v>
      </c>
      <c r="N656" s="1">
        <v>170.646088570655</v>
      </c>
    </row>
    <row r="657" spans="1:14" x14ac:dyDescent="0.2">
      <c r="A657" t="s">
        <v>859</v>
      </c>
      <c r="B657" s="1">
        <v>124.32</v>
      </c>
      <c r="C657" s="1">
        <v>129.51310526967899</v>
      </c>
      <c r="D657" s="1">
        <v>128.50573759844499</v>
      </c>
      <c r="E657" s="1">
        <v>127.727909259676</v>
      </c>
      <c r="F657" s="1">
        <v>127.572523726047</v>
      </c>
      <c r="G657" s="1">
        <v>127.125310038398</v>
      </c>
      <c r="H657" s="1">
        <v>126.692309192666</v>
      </c>
      <c r="I657" s="1">
        <v>126.251563080834</v>
      </c>
      <c r="J657" s="1">
        <v>125.844947324388</v>
      </c>
      <c r="K657" s="1">
        <v>125.068993881475</v>
      </c>
      <c r="L657" s="1">
        <v>123.65193813453401</v>
      </c>
      <c r="M657" s="1">
        <v>130.577654086998</v>
      </c>
      <c r="N657" s="1">
        <v>131.12102747517599</v>
      </c>
    </row>
    <row r="658" spans="1:14" x14ac:dyDescent="0.2">
      <c r="A658" t="s">
        <v>860</v>
      </c>
      <c r="B658" s="1">
        <v>95.24</v>
      </c>
      <c r="C658" s="1">
        <v>92.853909263692799</v>
      </c>
      <c r="D658" s="1">
        <v>92.834262214605005</v>
      </c>
      <c r="E658" s="1">
        <v>92.794156786428601</v>
      </c>
      <c r="F658" s="1">
        <v>92.785143586711001</v>
      </c>
      <c r="G658" s="1">
        <v>92.756141446366001</v>
      </c>
      <c r="H658" s="1">
        <v>92.723899678585497</v>
      </c>
      <c r="I658" s="1">
        <v>92.667544514283804</v>
      </c>
      <c r="J658" s="1">
        <v>92.629958366980702</v>
      </c>
      <c r="K658" s="1">
        <v>92.5496406208906</v>
      </c>
      <c r="L658" s="1">
        <v>92.376167792894606</v>
      </c>
      <c r="M658" s="1">
        <v>92.844360109095703</v>
      </c>
      <c r="N658" s="1">
        <v>93.100395956147807</v>
      </c>
    </row>
    <row r="659" spans="1:14" x14ac:dyDescent="0.2">
      <c r="A659" t="s">
        <v>861</v>
      </c>
      <c r="B659" s="1">
        <v>183.91</v>
      </c>
      <c r="C659" s="1">
        <v>189.131643335994</v>
      </c>
      <c r="D659" s="1">
        <v>186.196023709972</v>
      </c>
      <c r="E659" s="1">
        <v>184.03441640165801</v>
      </c>
      <c r="F659" s="1">
        <v>183.61462143160699</v>
      </c>
      <c r="G659" s="1">
        <v>182.42421918127201</v>
      </c>
      <c r="H659" s="1">
        <v>181.29513878981399</v>
      </c>
      <c r="I659" s="1">
        <v>180.221926428167</v>
      </c>
      <c r="J659" s="1">
        <v>179.19981292937001</v>
      </c>
      <c r="K659" s="1">
        <v>177.292602534168</v>
      </c>
      <c r="L659" s="1">
        <v>173.935802857537</v>
      </c>
      <c r="M659" s="1">
        <v>192.482165627917</v>
      </c>
      <c r="N659" s="1">
        <v>183.660975236475</v>
      </c>
    </row>
    <row r="660" spans="1:14" x14ac:dyDescent="0.2">
      <c r="A660" t="s">
        <v>862</v>
      </c>
      <c r="B660" s="1">
        <v>19.690000000000001</v>
      </c>
      <c r="C660" s="1">
        <v>17.824560067083599</v>
      </c>
      <c r="D660" s="1">
        <v>17.7249048171029</v>
      </c>
      <c r="E660" s="1">
        <v>17.656694036423499</v>
      </c>
      <c r="F660" s="1">
        <v>17.642512283801299</v>
      </c>
      <c r="G660" s="1">
        <v>17.601780101648199</v>
      </c>
      <c r="H660" s="1">
        <v>17.562320850467</v>
      </c>
      <c r="I660" s="1">
        <v>17.5453446501439</v>
      </c>
      <c r="J660" s="1">
        <v>17.508263327057801</v>
      </c>
      <c r="K660" s="1">
        <v>17.4362320823064</v>
      </c>
      <c r="L660" s="1">
        <v>17.298290422190501</v>
      </c>
      <c r="M660" s="1">
        <v>17.935264469896801</v>
      </c>
      <c r="N660" s="1">
        <v>17.795164143606701</v>
      </c>
    </row>
    <row r="661" spans="1:14" x14ac:dyDescent="0.2">
      <c r="A661" t="s">
        <v>863</v>
      </c>
      <c r="B661" s="1">
        <v>195.2</v>
      </c>
      <c r="C661" s="1">
        <v>205.06569448912501</v>
      </c>
      <c r="D661" s="1">
        <v>202.122146355447</v>
      </c>
      <c r="E661" s="1">
        <v>199.97380931455299</v>
      </c>
      <c r="F661" s="1">
        <v>199.55693831532</v>
      </c>
      <c r="G661" s="1">
        <v>198.37683050174101</v>
      </c>
      <c r="H661" s="1">
        <v>197.26021787285299</v>
      </c>
      <c r="I661" s="1">
        <v>196.22266283991499</v>
      </c>
      <c r="J661" s="1">
        <v>195.216638654836</v>
      </c>
      <c r="K661" s="1">
        <v>193.344775421832</v>
      </c>
      <c r="L661" s="1">
        <v>190.06591475458899</v>
      </c>
      <c r="M661" s="1">
        <v>208.443950403282</v>
      </c>
      <c r="N661" s="1">
        <v>200.50270955813099</v>
      </c>
    </row>
    <row r="662" spans="1:14" x14ac:dyDescent="0.2">
      <c r="A662" t="s">
        <v>864</v>
      </c>
      <c r="B662" s="1">
        <v>108.56</v>
      </c>
      <c r="C662" s="1">
        <v>114.085178579244</v>
      </c>
      <c r="D662" s="1">
        <v>112.014073453552</v>
      </c>
      <c r="E662" s="1">
        <v>110.531344090289</v>
      </c>
      <c r="F662" s="1">
        <v>110.248184177827</v>
      </c>
      <c r="G662" s="1">
        <v>109.45250753773701</v>
      </c>
      <c r="H662" s="1">
        <v>108.70744504964399</v>
      </c>
      <c r="I662" s="1">
        <v>108.007600466787</v>
      </c>
      <c r="J662" s="1">
        <v>107.348371878846</v>
      </c>
      <c r="K662" s="1">
        <v>106.136465862709</v>
      </c>
      <c r="L662" s="1">
        <v>104.056982856109</v>
      </c>
      <c r="M662" s="1">
        <v>116.55128388413701</v>
      </c>
      <c r="N662" s="1">
        <v>106.807985512611</v>
      </c>
    </row>
    <row r="663" spans="1:14" x14ac:dyDescent="0.2">
      <c r="A663" t="s">
        <v>865</v>
      </c>
      <c r="B663" s="1">
        <v>130.41</v>
      </c>
      <c r="C663" s="1">
        <v>139.15563770384301</v>
      </c>
      <c r="D663" s="1">
        <v>137.072332281223</v>
      </c>
      <c r="E663" s="1">
        <v>135.52717721483401</v>
      </c>
      <c r="F663" s="1">
        <v>135.22521157056099</v>
      </c>
      <c r="G663" s="1">
        <v>134.36647683567</v>
      </c>
      <c r="H663" s="1">
        <v>133.54869268224201</v>
      </c>
      <c r="I663" s="1">
        <v>132.76848317475901</v>
      </c>
      <c r="J663" s="1">
        <v>132.02286993422999</v>
      </c>
      <c r="K663" s="1">
        <v>130.62513520956301</v>
      </c>
      <c r="L663" s="1">
        <v>128.14556478078299</v>
      </c>
      <c r="M663" s="1">
        <v>141.49951130924899</v>
      </c>
      <c r="N663" s="1">
        <v>137.69786316899399</v>
      </c>
    </row>
    <row r="664" spans="1:14" x14ac:dyDescent="0.2">
      <c r="A664" t="s">
        <v>866</v>
      </c>
      <c r="B664" s="1">
        <v>108.94</v>
      </c>
      <c r="C664" s="1">
        <v>111.56232094681199</v>
      </c>
      <c r="D664" s="1">
        <v>110.314478834585</v>
      </c>
      <c r="E664" s="1">
        <v>109.38000394878399</v>
      </c>
      <c r="F664" s="1">
        <v>109.197040300076</v>
      </c>
      <c r="G664" s="1">
        <v>108.675706117285</v>
      </c>
      <c r="H664" s="1">
        <v>108.17788817904599</v>
      </c>
      <c r="I664" s="1">
        <v>107.70178421820501</v>
      </c>
      <c r="J664" s="1">
        <v>107.24578399230499</v>
      </c>
      <c r="K664" s="1">
        <v>106.38847022403201</v>
      </c>
      <c r="L664" s="1">
        <v>104.860332265449</v>
      </c>
      <c r="M664" s="1">
        <v>112.953781809163</v>
      </c>
      <c r="N664" s="1">
        <v>110.346777386791</v>
      </c>
    </row>
    <row r="665" spans="1:14" x14ac:dyDescent="0.2">
      <c r="A665" t="s">
        <v>867</v>
      </c>
      <c r="B665" s="1">
        <v>42.83</v>
      </c>
      <c r="C665" s="1">
        <v>41.409875569934698</v>
      </c>
      <c r="D665" s="1">
        <v>42.117420575070298</v>
      </c>
      <c r="E665" s="1">
        <v>42.599376600527997</v>
      </c>
      <c r="F665" s="1">
        <v>42.688880828592502</v>
      </c>
      <c r="G665" s="1">
        <v>42.935908850284598</v>
      </c>
      <c r="H665" s="1">
        <v>43.161069378010801</v>
      </c>
      <c r="I665" s="1">
        <v>43.366966188471501</v>
      </c>
      <c r="J665" s="1">
        <v>43.555803526888901</v>
      </c>
      <c r="K665" s="1">
        <v>43.889563936365299</v>
      </c>
      <c r="L665" s="1">
        <v>44.419674648608499</v>
      </c>
      <c r="M665" s="1">
        <v>40.519794298297299</v>
      </c>
      <c r="N665" s="1">
        <v>44.866369483095603</v>
      </c>
    </row>
    <row r="666" spans="1:14" x14ac:dyDescent="0.2">
      <c r="A666" t="s">
        <v>868</v>
      </c>
      <c r="B666" s="1">
        <v>83.66</v>
      </c>
      <c r="C666" s="1">
        <v>84.875536725366402</v>
      </c>
      <c r="D666" s="1">
        <v>83.788894901315899</v>
      </c>
      <c r="E666" s="1">
        <v>82.975465780933703</v>
      </c>
      <c r="F666" s="1">
        <v>82.815495988883299</v>
      </c>
      <c r="G666" s="1">
        <v>82.359143038734999</v>
      </c>
      <c r="H666" s="1">
        <v>81.922651049582399</v>
      </c>
      <c r="I666" s="1">
        <v>81.504553085264206</v>
      </c>
      <c r="J666" s="1">
        <v>81.103533463206702</v>
      </c>
      <c r="K666" s="1">
        <v>80.349783748304006</v>
      </c>
      <c r="L666" s="1">
        <v>78.998102675617105</v>
      </c>
      <c r="M666" s="1">
        <v>86.0787006203483</v>
      </c>
      <c r="N666" s="1">
        <v>83.718072148481795</v>
      </c>
    </row>
    <row r="667" spans="1:14" x14ac:dyDescent="0.2">
      <c r="A667" t="s">
        <v>869</v>
      </c>
      <c r="B667" s="1">
        <v>35.19</v>
      </c>
      <c r="C667" s="1">
        <v>31.345213145522699</v>
      </c>
      <c r="D667" s="1">
        <v>32.373690560323602</v>
      </c>
      <c r="E667" s="1">
        <v>33.094255518778098</v>
      </c>
      <c r="F667" s="1">
        <v>33.229855989402601</v>
      </c>
      <c r="G667" s="1">
        <v>33.607562820586899</v>
      </c>
      <c r="H667" s="1">
        <v>33.956598624216497</v>
      </c>
      <c r="I667" s="1">
        <v>34.280150033233802</v>
      </c>
      <c r="J667" s="1">
        <v>34.580935801602799</v>
      </c>
      <c r="K667" s="1">
        <v>35.124927485765099</v>
      </c>
      <c r="L667" s="1">
        <v>36.020177240528099</v>
      </c>
      <c r="M667" s="1">
        <v>30.088515479502298</v>
      </c>
      <c r="N667" s="1">
        <v>35.0841767611468</v>
      </c>
    </row>
    <row r="668" spans="1:14" x14ac:dyDescent="0.2">
      <c r="A668" t="s">
        <v>870</v>
      </c>
      <c r="B668" s="1">
        <v>100.03</v>
      </c>
      <c r="C668" s="1">
        <v>98.986334859051098</v>
      </c>
      <c r="D668" s="1">
        <v>98.635018275904102</v>
      </c>
      <c r="E668" s="1">
        <v>98.359985451329294</v>
      </c>
      <c r="F668" s="1">
        <v>98.305589682438907</v>
      </c>
      <c r="G668" s="1">
        <v>98.148970063741004</v>
      </c>
      <c r="H668" s="1">
        <v>97.997152367467905</v>
      </c>
      <c r="I668" s="1">
        <v>97.849866991893805</v>
      </c>
      <c r="J668" s="1">
        <v>97.706865559466195</v>
      </c>
      <c r="K668" s="1">
        <v>97.432813557617607</v>
      </c>
      <c r="L668" s="1">
        <v>96.927095963701404</v>
      </c>
      <c r="M668" s="1">
        <v>99.364460852473002</v>
      </c>
      <c r="N668" s="1">
        <v>98.045595747768104</v>
      </c>
    </row>
    <row r="669" spans="1:14" x14ac:dyDescent="0.2">
      <c r="A669" t="s">
        <v>871</v>
      </c>
      <c r="B669" s="1">
        <v>107.67</v>
      </c>
      <c r="C669" s="1">
        <v>109.050997283463</v>
      </c>
      <c r="D669" s="1">
        <v>108.37874829064999</v>
      </c>
      <c r="E669" s="1">
        <v>107.865106533079</v>
      </c>
      <c r="F669" s="1">
        <v>107.764614521628</v>
      </c>
      <c r="G669" s="1">
        <v>107.47731609343801</v>
      </c>
      <c r="H669" s="1">
        <v>107.201623121262</v>
      </c>
      <c r="I669" s="1">
        <v>106.93668314713101</v>
      </c>
      <c r="J669" s="1">
        <v>106.681733284752</v>
      </c>
      <c r="K669" s="1">
        <v>106.197450008217</v>
      </c>
      <c r="L669" s="1">
        <v>105.326593371781</v>
      </c>
      <c r="M669" s="1">
        <v>109.795739671268</v>
      </c>
      <c r="N669" s="1">
        <v>107.82778846971701</v>
      </c>
    </row>
    <row r="670" spans="1:14" x14ac:dyDescent="0.2">
      <c r="A670" t="s">
        <v>872</v>
      </c>
      <c r="B670" s="1">
        <v>103.19</v>
      </c>
      <c r="C670" s="1">
        <v>102.190658966977</v>
      </c>
      <c r="D670" s="1">
        <v>102.041028236127</v>
      </c>
      <c r="E670" s="1">
        <v>101.91000175708</v>
      </c>
      <c r="F670" s="1">
        <v>101.88321565439701</v>
      </c>
      <c r="G670" s="1">
        <v>101.804169155157</v>
      </c>
      <c r="H670" s="1">
        <v>101.72494478486701</v>
      </c>
      <c r="I670" s="1">
        <v>101.64577234137499</v>
      </c>
      <c r="J670" s="1">
        <v>101.56683647032401</v>
      </c>
      <c r="K670" s="1">
        <v>101.410234793876</v>
      </c>
      <c r="L670" s="1">
        <v>101.10466089666799</v>
      </c>
      <c r="M670" s="1">
        <v>102.331275830515</v>
      </c>
      <c r="N670" s="1">
        <v>102.20978268636399</v>
      </c>
    </row>
    <row r="671" spans="1:14" x14ac:dyDescent="0.2">
      <c r="A671" t="s">
        <v>873</v>
      </c>
      <c r="B671" s="1">
        <v>168.93</v>
      </c>
      <c r="C671" s="1">
        <v>175.25045822274501</v>
      </c>
      <c r="D671" s="1">
        <v>172.80868408449399</v>
      </c>
      <c r="E671" s="1">
        <v>171.02702998548699</v>
      </c>
      <c r="F671" s="1">
        <v>170.68282163929999</v>
      </c>
      <c r="G671" s="1">
        <v>169.70962415807799</v>
      </c>
      <c r="H671" s="1">
        <v>168.79040167588099</v>
      </c>
      <c r="I671" s="1">
        <v>167.92004538639901</v>
      </c>
      <c r="J671" s="1">
        <v>167.09412358071901</v>
      </c>
      <c r="K671" s="1">
        <v>165.56056903023</v>
      </c>
      <c r="L671" s="1">
        <v>162.88420379406199</v>
      </c>
      <c r="M671" s="1">
        <v>178.07343404989601</v>
      </c>
      <c r="N671" s="1">
        <v>170.125826639286</v>
      </c>
    </row>
    <row r="672" spans="1:14" x14ac:dyDescent="0.2">
      <c r="A672" t="s">
        <v>874</v>
      </c>
      <c r="B672" s="1">
        <v>22.83</v>
      </c>
      <c r="C672" s="1">
        <v>17.7563023686068</v>
      </c>
      <c r="D672" s="1">
        <v>18.525583459576399</v>
      </c>
      <c r="E672" s="1">
        <v>19.051167742378102</v>
      </c>
      <c r="F672" s="1">
        <v>19.1478618284685</v>
      </c>
      <c r="G672" s="1">
        <v>19.414297612194002</v>
      </c>
      <c r="H672" s="1">
        <v>19.656645651770301</v>
      </c>
      <c r="I672" s="1">
        <v>19.877896675989199</v>
      </c>
      <c r="J672" s="1">
        <v>20.0805632094564</v>
      </c>
      <c r="K672" s="1">
        <v>20.4383226061782</v>
      </c>
      <c r="L672" s="1">
        <v>21.0061220363324</v>
      </c>
      <c r="M672" s="1">
        <v>16.772669814822201</v>
      </c>
      <c r="N672" s="1">
        <v>20.882653459063999</v>
      </c>
    </row>
    <row r="673" spans="1:14" x14ac:dyDescent="0.2">
      <c r="A673" t="s">
        <v>875</v>
      </c>
      <c r="B673" s="1">
        <v>132.07</v>
      </c>
      <c r="C673" s="1">
        <v>135.09231981895601</v>
      </c>
      <c r="D673" s="1">
        <v>135.20858240582399</v>
      </c>
      <c r="E673" s="1">
        <v>135.250843966541</v>
      </c>
      <c r="F673" s="1">
        <v>135.25701971727599</v>
      </c>
      <c r="G673" s="1">
        <v>135.26905924165399</v>
      </c>
      <c r="H673" s="1">
        <v>135.27309891975199</v>
      </c>
      <c r="I673" s="1">
        <v>135.27037181132599</v>
      </c>
      <c r="J673" s="1">
        <v>135.276494408383</v>
      </c>
      <c r="K673" s="1">
        <v>135.24647947240501</v>
      </c>
      <c r="L673" s="1">
        <v>135.145742614818</v>
      </c>
      <c r="M673" s="1">
        <v>134.89846318347199</v>
      </c>
      <c r="N673" s="1">
        <v>136.87730981692701</v>
      </c>
    </row>
    <row r="674" spans="1:14" x14ac:dyDescent="0.2">
      <c r="A674" t="s">
        <v>876</v>
      </c>
      <c r="B674" s="1">
        <v>229.2</v>
      </c>
      <c r="C674" s="1">
        <v>237.42739549681701</v>
      </c>
      <c r="D674" s="1">
        <v>233.742857430751</v>
      </c>
      <c r="E674" s="1">
        <v>231.068238213749</v>
      </c>
      <c r="F674" s="1">
        <v>230.55429613872701</v>
      </c>
      <c r="G674" s="1">
        <v>229.10434123383899</v>
      </c>
      <c r="H674" s="1">
        <v>227.73886414327399</v>
      </c>
      <c r="I674" s="1">
        <v>226.44940493698499</v>
      </c>
      <c r="J674" s="1">
        <v>225.22868870216601</v>
      </c>
      <c r="K674" s="1">
        <v>222.969096455282</v>
      </c>
      <c r="L674" s="1">
        <v>219.04513528845499</v>
      </c>
      <c r="M674" s="1">
        <v>241.74172219680401</v>
      </c>
      <c r="N674" s="1">
        <v>227.55866015566599</v>
      </c>
    </row>
    <row r="675" spans="1:14" x14ac:dyDescent="0.2">
      <c r="A675" t="s">
        <v>877</v>
      </c>
      <c r="B675" s="1">
        <v>139.34</v>
      </c>
      <c r="C675" s="1">
        <v>151.40320529539699</v>
      </c>
      <c r="D675" s="1">
        <v>150.98337564331999</v>
      </c>
      <c r="E675" s="1">
        <v>150.65817361121401</v>
      </c>
      <c r="F675" s="1">
        <v>150.59870180780001</v>
      </c>
      <c r="G675" s="1">
        <v>150.43069683406</v>
      </c>
      <c r="H675" s="1">
        <v>150.271792715522</v>
      </c>
      <c r="I675" s="1">
        <v>150.120709459469</v>
      </c>
      <c r="J675" s="1">
        <v>150.005633798735</v>
      </c>
      <c r="K675" s="1">
        <v>149.73630017185499</v>
      </c>
      <c r="L675" s="1">
        <v>149.250026928941</v>
      </c>
      <c r="M675" s="1">
        <v>151.93977416139001</v>
      </c>
      <c r="N675" s="1">
        <v>153.91896554460399</v>
      </c>
    </row>
    <row r="676" spans="1:14" x14ac:dyDescent="0.2">
      <c r="A676" t="s">
        <v>878</v>
      </c>
      <c r="B676" s="1">
        <v>96.18</v>
      </c>
      <c r="C676" s="1">
        <v>93.797640949625503</v>
      </c>
      <c r="D676" s="1">
        <v>93.254523881225197</v>
      </c>
      <c r="E676" s="1">
        <v>92.842194909242394</v>
      </c>
      <c r="F676" s="1">
        <v>92.761711334890805</v>
      </c>
      <c r="G676" s="1">
        <v>92.531993318524997</v>
      </c>
      <c r="H676" s="1">
        <v>92.3120633520046</v>
      </c>
      <c r="I676" s="1">
        <v>92.101155781889204</v>
      </c>
      <c r="J676" s="1">
        <v>91.898592492493293</v>
      </c>
      <c r="K676" s="1">
        <v>91.5161385996294</v>
      </c>
      <c r="L676" s="1">
        <v>90.828491590152296</v>
      </c>
      <c r="M676" s="1">
        <v>94.403614307128507</v>
      </c>
      <c r="N676" s="1">
        <v>91.569367630502796</v>
      </c>
    </row>
    <row r="677" spans="1:14" x14ac:dyDescent="0.2">
      <c r="A677" t="s">
        <v>879</v>
      </c>
      <c r="B677" s="1">
        <v>93.56</v>
      </c>
      <c r="C677" s="1">
        <v>97.785681754802397</v>
      </c>
      <c r="D677" s="1">
        <v>96.845788671651704</v>
      </c>
      <c r="E677" s="1">
        <v>96.147120934727795</v>
      </c>
      <c r="F677" s="1">
        <v>96.012196340805104</v>
      </c>
      <c r="G677" s="1">
        <v>95.629414242487996</v>
      </c>
      <c r="H677" s="1">
        <v>95.265998300012598</v>
      </c>
      <c r="I677" s="1">
        <v>94.920130286395604</v>
      </c>
      <c r="J677" s="1">
        <v>94.590236687340706</v>
      </c>
      <c r="K677" s="1">
        <v>93.960721038691602</v>
      </c>
      <c r="L677" s="1">
        <v>92.867094307630794</v>
      </c>
      <c r="M677" s="1">
        <v>98.867136609923605</v>
      </c>
      <c r="N677" s="1">
        <v>95.545347685068407</v>
      </c>
    </row>
    <row r="678" spans="1:14" x14ac:dyDescent="0.2">
      <c r="A678" t="s">
        <v>880</v>
      </c>
      <c r="B678" s="1">
        <v>54.67</v>
      </c>
      <c r="C678" s="1">
        <v>58.449122018709197</v>
      </c>
      <c r="D678" s="1">
        <v>55.948231727338403</v>
      </c>
      <c r="E678" s="1">
        <v>54.159459722834598</v>
      </c>
      <c r="F678" s="1">
        <v>53.809601420931997</v>
      </c>
      <c r="G678" s="1">
        <v>52.8204234971858</v>
      </c>
      <c r="H678" s="1">
        <v>51.886207177619298</v>
      </c>
      <c r="I678" s="1">
        <v>51.0018684361876</v>
      </c>
      <c r="J678" s="1">
        <v>50.162975369388001</v>
      </c>
      <c r="K678" s="1">
        <v>48.606444954750202</v>
      </c>
      <c r="L678" s="1">
        <v>45.895092671126697</v>
      </c>
      <c r="M678" s="1">
        <v>61.308983023534203</v>
      </c>
      <c r="N678" s="1">
        <v>54.706479351074599</v>
      </c>
    </row>
    <row r="679" spans="1:14" x14ac:dyDescent="0.2">
      <c r="A679" t="s">
        <v>881</v>
      </c>
      <c r="B679" s="1">
        <v>77.400000000000006</v>
      </c>
      <c r="C679" s="1">
        <v>74.945530132621897</v>
      </c>
      <c r="D679" s="1">
        <v>73.343994555516701</v>
      </c>
      <c r="E679" s="1">
        <v>72.188821495343404</v>
      </c>
      <c r="F679" s="1">
        <v>71.965605467861195</v>
      </c>
      <c r="G679" s="1">
        <v>71.335743258176507</v>
      </c>
      <c r="H679" s="1">
        <v>70.742557789953693</v>
      </c>
      <c r="I679" s="1">
        <v>70.182514516910999</v>
      </c>
      <c r="J679" s="1">
        <v>69.652548634732895</v>
      </c>
      <c r="K679" s="1">
        <v>68.672461697214203</v>
      </c>
      <c r="L679" s="1">
        <v>66.974727401524504</v>
      </c>
      <c r="M679" s="1">
        <v>76.800487451268296</v>
      </c>
      <c r="N679" s="1">
        <v>69.036789978380895</v>
      </c>
    </row>
    <row r="680" spans="1:14" x14ac:dyDescent="0.2">
      <c r="A680" t="s">
        <v>882</v>
      </c>
      <c r="B680" s="1">
        <v>60.88</v>
      </c>
      <c r="C680" s="1">
        <v>52.030519017755303</v>
      </c>
      <c r="D680" s="1">
        <v>52.933414898186797</v>
      </c>
      <c r="E680" s="1">
        <v>53.521255323197003</v>
      </c>
      <c r="F680" s="1">
        <v>53.628900565787497</v>
      </c>
      <c r="G680" s="1">
        <v>53.922594306402402</v>
      </c>
      <c r="H680" s="1">
        <v>54.185865233732301</v>
      </c>
      <c r="I680" s="1">
        <v>54.422818680037999</v>
      </c>
      <c r="J680" s="1">
        <v>54.636854107769899</v>
      </c>
      <c r="K680" s="1">
        <v>55.007094911253603</v>
      </c>
      <c r="L680" s="1">
        <v>55.571930948798098</v>
      </c>
      <c r="M680" s="1">
        <v>50.838349033354604</v>
      </c>
      <c r="N680" s="1">
        <v>57.159591379190097</v>
      </c>
    </row>
    <row r="681" spans="1:14" x14ac:dyDescent="0.2">
      <c r="A681" t="s">
        <v>883</v>
      </c>
      <c r="B681" s="1">
        <v>68.33</v>
      </c>
      <c r="C681" s="1">
        <v>67.286950351269198</v>
      </c>
      <c r="D681" s="1">
        <v>64.953388904384894</v>
      </c>
      <c r="E681" s="1">
        <v>63.269586433734197</v>
      </c>
      <c r="F681" s="1">
        <v>62.9373352535751</v>
      </c>
      <c r="G681" s="1">
        <v>61.994300112898202</v>
      </c>
      <c r="H681" s="1">
        <v>61.098786399503197</v>
      </c>
      <c r="I681" s="1">
        <v>60.2467830083785</v>
      </c>
      <c r="J681" s="1">
        <v>59.434751856636403</v>
      </c>
      <c r="K681" s="1">
        <v>57.930746736346698</v>
      </c>
      <c r="L681" s="1">
        <v>55.2609427816001</v>
      </c>
      <c r="M681" s="1">
        <v>69.904711531621402</v>
      </c>
      <c r="N681" s="1">
        <v>64.173926061247698</v>
      </c>
    </row>
    <row r="682" spans="1:14" x14ac:dyDescent="0.2">
      <c r="A682" t="s">
        <v>884</v>
      </c>
      <c r="B682" s="1">
        <v>54.71</v>
      </c>
      <c r="C682" s="1">
        <v>44.600519150196497</v>
      </c>
      <c r="D682" s="1">
        <v>45.691756881243101</v>
      </c>
      <c r="E682" s="1">
        <v>46.411601470137299</v>
      </c>
      <c r="F682" s="1">
        <v>46.505600744331801</v>
      </c>
      <c r="G682" s="1">
        <v>46.877906791682904</v>
      </c>
      <c r="H682" s="1">
        <v>47.216384693942402</v>
      </c>
      <c r="I682" s="1">
        <v>47.525232364370098</v>
      </c>
      <c r="J682" s="1">
        <v>47.807975802232399</v>
      </c>
      <c r="K682" s="1">
        <v>48.3190004047404</v>
      </c>
      <c r="L682" s="1">
        <v>49.109729312322003</v>
      </c>
      <c r="M682" s="1">
        <v>43.223908956166703</v>
      </c>
      <c r="N682" s="1">
        <v>46.869314358478199</v>
      </c>
    </row>
    <row r="683" spans="1:14" x14ac:dyDescent="0.2">
      <c r="A683" t="s">
        <v>885</v>
      </c>
      <c r="B683" s="1">
        <v>125.77</v>
      </c>
      <c r="C683" s="1">
        <v>128.07828805975001</v>
      </c>
      <c r="D683" s="1">
        <v>127.135373568502</v>
      </c>
      <c r="E683" s="1">
        <v>126.418361406008</v>
      </c>
      <c r="F683" s="1">
        <v>126.27764509560799</v>
      </c>
      <c r="G683" s="1">
        <v>125.875363889477</v>
      </c>
      <c r="H683" s="1">
        <v>125.48938761940801</v>
      </c>
      <c r="I683" s="1">
        <v>125.118554343162</v>
      </c>
      <c r="J683" s="1">
        <v>124.761818790352</v>
      </c>
      <c r="K683" s="1">
        <v>124.08695512387099</v>
      </c>
      <c r="L683" s="1">
        <v>122.870310124627</v>
      </c>
      <c r="M683" s="1">
        <v>129.11899704361801</v>
      </c>
      <c r="N683" s="1">
        <v>126.535931456231</v>
      </c>
    </row>
    <row r="684" spans="1:14" x14ac:dyDescent="0.2">
      <c r="A684" t="s">
        <v>886</v>
      </c>
      <c r="B684" s="1">
        <v>20.2</v>
      </c>
      <c r="C684" s="1">
        <v>25.797879496659899</v>
      </c>
      <c r="D684" s="1">
        <v>23.059384921409801</v>
      </c>
      <c r="E684" s="1">
        <v>21.139525468110499</v>
      </c>
      <c r="F684" s="1">
        <v>20.767331494850499</v>
      </c>
      <c r="G684" s="1">
        <v>19.7202022536963</v>
      </c>
      <c r="H684" s="1">
        <v>18.737792672005199</v>
      </c>
      <c r="I684" s="1">
        <v>17.813143952773501</v>
      </c>
      <c r="J684" s="1">
        <v>16.940361610967201</v>
      </c>
      <c r="K684" s="1">
        <v>15.330917030552101</v>
      </c>
      <c r="L684" s="1">
        <v>12.5529034024861</v>
      </c>
      <c r="M684" s="1">
        <v>29.029361688725501</v>
      </c>
      <c r="N684" s="1">
        <v>18.600014764686399</v>
      </c>
    </row>
    <row r="685" spans="1:14" x14ac:dyDescent="0.2">
      <c r="A685" t="s">
        <v>887</v>
      </c>
      <c r="B685" s="1">
        <v>73.099999999999994</v>
      </c>
      <c r="C685" s="1">
        <v>77.710970561139803</v>
      </c>
      <c r="D685" s="1">
        <v>76.292199740605199</v>
      </c>
      <c r="E685" s="1">
        <v>75.244666352837598</v>
      </c>
      <c r="F685" s="1">
        <v>75.039382261184798</v>
      </c>
      <c r="G685" s="1">
        <v>74.455666092594001</v>
      </c>
      <c r="H685" s="1">
        <v>73.899932700971902</v>
      </c>
      <c r="I685" s="1">
        <v>73.3699198986601</v>
      </c>
      <c r="J685" s="1">
        <v>72.863614340981002</v>
      </c>
      <c r="K685" s="1">
        <v>71.915146781838899</v>
      </c>
      <c r="L685" s="1">
        <v>70.235146262793194</v>
      </c>
      <c r="M685" s="1">
        <v>79.301414570738302</v>
      </c>
      <c r="N685" s="1">
        <v>76.788256448718002</v>
      </c>
    </row>
    <row r="686" spans="1:14" x14ac:dyDescent="0.2">
      <c r="A686" t="s">
        <v>888</v>
      </c>
      <c r="B686" s="1">
        <v>130.34</v>
      </c>
      <c r="C686" s="1">
        <v>134.25251438953899</v>
      </c>
      <c r="D686" s="1">
        <v>131.05534213860099</v>
      </c>
      <c r="E686" s="1">
        <v>128.731760292964</v>
      </c>
      <c r="F686" s="1">
        <v>128.28239664958701</v>
      </c>
      <c r="G686" s="1">
        <v>127.012219107059</v>
      </c>
      <c r="H686" s="1">
        <v>125.81287571996</v>
      </c>
      <c r="I686" s="1">
        <v>124.677576532326</v>
      </c>
      <c r="J686" s="1">
        <v>123.600449094035</v>
      </c>
      <c r="K686" s="1">
        <v>121.60088511283899</v>
      </c>
      <c r="L686" s="1">
        <v>118.11207352029901</v>
      </c>
      <c r="M686" s="1">
        <v>137.95365326148899</v>
      </c>
      <c r="N686" s="1">
        <v>127.05579045893199</v>
      </c>
    </row>
    <row r="687" spans="1:14" x14ac:dyDescent="0.2">
      <c r="A687" t="s">
        <v>889</v>
      </c>
      <c r="B687" s="1">
        <v>141.77000000000001</v>
      </c>
      <c r="C687" s="1">
        <v>143.38462162816501</v>
      </c>
      <c r="D687" s="1">
        <v>140.14575169330399</v>
      </c>
      <c r="E687" s="1">
        <v>137.782753240669</v>
      </c>
      <c r="F687" s="1">
        <v>137.32460399907299</v>
      </c>
      <c r="G687" s="1">
        <v>136.02789476715199</v>
      </c>
      <c r="H687" s="1">
        <v>134.801230179128</v>
      </c>
      <c r="I687" s="1">
        <v>133.638071396464</v>
      </c>
      <c r="J687" s="1">
        <v>132.53274094720999</v>
      </c>
      <c r="K687" s="1">
        <v>130.49026565438601</v>
      </c>
      <c r="L687" s="1">
        <v>126.890004563695</v>
      </c>
      <c r="M687" s="1">
        <v>147.11012518090999</v>
      </c>
      <c r="N687" s="1">
        <v>135.62831926608499</v>
      </c>
    </row>
    <row r="688" spans="1:14" x14ac:dyDescent="0.2">
      <c r="A688" t="s">
        <v>890</v>
      </c>
      <c r="B688" s="1">
        <v>65.47</v>
      </c>
      <c r="C688" s="1">
        <v>67.4578194804498</v>
      </c>
      <c r="D688" s="1">
        <v>65.7787228128267</v>
      </c>
      <c r="E688" s="1">
        <v>64.564066288411993</v>
      </c>
      <c r="F688" s="1">
        <v>64.327726827690995</v>
      </c>
      <c r="G688" s="1">
        <v>63.659318899642798</v>
      </c>
      <c r="H688" s="1">
        <v>63.027828443800601</v>
      </c>
      <c r="I688" s="1">
        <v>62.429887920745202</v>
      </c>
      <c r="J688" s="1">
        <v>61.862550057104997</v>
      </c>
      <c r="K688" s="1">
        <v>60.809618195060402</v>
      </c>
      <c r="L688" s="1">
        <v>58.974872234650299</v>
      </c>
      <c r="M688" s="1">
        <v>69.380903995793204</v>
      </c>
      <c r="N688" s="1">
        <v>63.6737860926685</v>
      </c>
    </row>
    <row r="689" spans="1:14" x14ac:dyDescent="0.2">
      <c r="A689" t="s">
        <v>891</v>
      </c>
      <c r="B689" s="1">
        <v>115.43</v>
      </c>
      <c r="C689" s="1">
        <v>116.168140342396</v>
      </c>
      <c r="D689" s="1">
        <v>115.47836779879</v>
      </c>
      <c r="E689" s="1">
        <v>114.95108946276</v>
      </c>
      <c r="F689" s="1">
        <v>114.84761942545499</v>
      </c>
      <c r="G689" s="1">
        <v>114.55154486390801</v>
      </c>
      <c r="H689" s="1">
        <v>114.26707974540901</v>
      </c>
      <c r="I689" s="1">
        <v>113.99340407123699</v>
      </c>
      <c r="J689" s="1">
        <v>113.72977878896999</v>
      </c>
      <c r="K689" s="1">
        <v>113.23007992009499</v>
      </c>
      <c r="L689" s="1">
        <v>112.325820534942</v>
      </c>
      <c r="M689" s="1">
        <v>116.928178622362</v>
      </c>
      <c r="N689" s="1">
        <v>114.80026238427401</v>
      </c>
    </row>
    <row r="690" spans="1:14" x14ac:dyDescent="0.2">
      <c r="A690" t="s">
        <v>892</v>
      </c>
      <c r="B690" s="1">
        <v>99.5</v>
      </c>
      <c r="C690" s="1">
        <v>98.500711396017294</v>
      </c>
      <c r="D690" s="1">
        <v>97.892269201026593</v>
      </c>
      <c r="E690" s="1">
        <v>97.422854694988104</v>
      </c>
      <c r="F690" s="1">
        <v>97.3304173517908</v>
      </c>
      <c r="G690" s="1">
        <v>97.065243279400406</v>
      </c>
      <c r="H690" s="1">
        <v>96.809548898088806</v>
      </c>
      <c r="I690" s="1">
        <v>96.562718772009106</v>
      </c>
      <c r="J690" s="1">
        <v>96.324195493188995</v>
      </c>
      <c r="K690" s="1">
        <v>95.870084027888794</v>
      </c>
      <c r="L690" s="1">
        <v>95.041927383934294</v>
      </c>
      <c r="M690" s="1">
        <v>99.164577485084905</v>
      </c>
      <c r="N690" s="1">
        <v>96.913071144143203</v>
      </c>
    </row>
    <row r="691" spans="1:14" x14ac:dyDescent="0.2">
      <c r="A691" t="s">
        <v>893</v>
      </c>
      <c r="B691" s="1">
        <v>153.41999999999999</v>
      </c>
      <c r="C691" s="1">
        <v>158.47183079213099</v>
      </c>
      <c r="D691" s="1">
        <v>156.76255648668101</v>
      </c>
      <c r="E691" s="1">
        <v>155.51573498464899</v>
      </c>
      <c r="F691" s="1">
        <v>155.27451367118601</v>
      </c>
      <c r="G691" s="1">
        <v>154.59215564255899</v>
      </c>
      <c r="H691" s="1">
        <v>153.94712944010701</v>
      </c>
      <c r="I691" s="1">
        <v>153.33587936795999</v>
      </c>
      <c r="J691" s="1">
        <v>152.75533011942201</v>
      </c>
      <c r="K691" s="1">
        <v>151.675937805085</v>
      </c>
      <c r="L691" s="1">
        <v>149.78707653153199</v>
      </c>
      <c r="M691" s="1">
        <v>160.44609095236501</v>
      </c>
      <c r="N691" s="1">
        <v>155.00101644263199</v>
      </c>
    </row>
    <row r="692" spans="1:14" x14ac:dyDescent="0.2">
      <c r="A692" t="s">
        <v>894</v>
      </c>
      <c r="B692" s="1">
        <v>131.57</v>
      </c>
      <c r="C692" s="1">
        <v>136.38106121705999</v>
      </c>
      <c r="D692" s="1">
        <v>135.50053643441399</v>
      </c>
      <c r="E692" s="1">
        <v>134.84781794114599</v>
      </c>
      <c r="F692" s="1">
        <v>134.72011461822899</v>
      </c>
      <c r="G692" s="1">
        <v>134.356776488419</v>
      </c>
      <c r="H692" s="1">
        <v>134.01048409717799</v>
      </c>
      <c r="I692" s="1">
        <v>133.679803334892</v>
      </c>
      <c r="J692" s="1">
        <v>133.36347522208601</v>
      </c>
      <c r="K692" s="1">
        <v>132.76956055802901</v>
      </c>
      <c r="L692" s="1">
        <v>131.71247530018599</v>
      </c>
      <c r="M692" s="1">
        <v>137.37221187667299</v>
      </c>
      <c r="N692" s="1">
        <v>136.34844511966401</v>
      </c>
    </row>
    <row r="693" spans="1:14" x14ac:dyDescent="0.2">
      <c r="A693" t="s">
        <v>895</v>
      </c>
      <c r="B693" s="1">
        <v>107.63</v>
      </c>
      <c r="C693" s="1">
        <v>111.171190370681</v>
      </c>
      <c r="D693" s="1">
        <v>110.16255121576</v>
      </c>
      <c r="E693" s="1">
        <v>109.41289867635599</v>
      </c>
      <c r="F693" s="1">
        <v>109.266745346785</v>
      </c>
      <c r="G693" s="1">
        <v>108.851226031587</v>
      </c>
      <c r="H693" s="1">
        <v>108.4556632668</v>
      </c>
      <c r="I693" s="1">
        <v>108.078389071785</v>
      </c>
      <c r="J693" s="1">
        <v>107.717933939498</v>
      </c>
      <c r="K693" s="1">
        <v>107.042419701835</v>
      </c>
      <c r="L693" s="1">
        <v>105.84451225545899</v>
      </c>
      <c r="M693" s="1">
        <v>112.30956200045</v>
      </c>
      <c r="N693" s="1">
        <v>110.283602032983</v>
      </c>
    </row>
    <row r="694" spans="1:14" x14ac:dyDescent="0.2">
      <c r="A694" t="s">
        <v>896</v>
      </c>
      <c r="B694" s="1">
        <v>127.81</v>
      </c>
      <c r="C694" s="1">
        <v>134.14348519608899</v>
      </c>
      <c r="D694" s="1">
        <v>132.711525659768</v>
      </c>
      <c r="E694" s="1">
        <v>131.640650417199</v>
      </c>
      <c r="F694" s="1">
        <v>131.429682853358</v>
      </c>
      <c r="G694" s="1">
        <v>130.827590820544</v>
      </c>
      <c r="H694" s="1">
        <v>130.25133111983101</v>
      </c>
      <c r="I694" s="1">
        <v>129.69900208729101</v>
      </c>
      <c r="J694" s="1">
        <v>129.168900701377</v>
      </c>
      <c r="K694" s="1">
        <v>128.16941138262101</v>
      </c>
      <c r="L694" s="1">
        <v>126.37887448062</v>
      </c>
      <c r="M694" s="1">
        <v>135.726349949488</v>
      </c>
      <c r="N694" s="1">
        <v>134.566642589201</v>
      </c>
    </row>
    <row r="695" spans="1:14" x14ac:dyDescent="0.2">
      <c r="A695" t="s">
        <v>897</v>
      </c>
      <c r="B695" s="1">
        <v>97.34</v>
      </c>
      <c r="C695" s="1">
        <v>99.019064515516007</v>
      </c>
      <c r="D695" s="1">
        <v>98.067270711338793</v>
      </c>
      <c r="E695" s="1">
        <v>97.3520545917455</v>
      </c>
      <c r="F695" s="1">
        <v>97.212044116966993</v>
      </c>
      <c r="G695" s="1">
        <v>96.812930576636603</v>
      </c>
      <c r="H695" s="1">
        <v>96.431609553694003</v>
      </c>
      <c r="I695" s="1">
        <v>96.066753226914599</v>
      </c>
      <c r="J695" s="1">
        <v>95.717171619638904</v>
      </c>
      <c r="K695" s="1">
        <v>95.059646306181506</v>
      </c>
      <c r="L695" s="1">
        <v>93.887021258474803</v>
      </c>
      <c r="M695" s="1">
        <v>100.07825996787</v>
      </c>
      <c r="N695" s="1">
        <v>97.875921118211195</v>
      </c>
    </row>
    <row r="696" spans="1:14" x14ac:dyDescent="0.2">
      <c r="A696" t="s">
        <v>898</v>
      </c>
      <c r="B696" s="1">
        <v>182.61</v>
      </c>
      <c r="C696" s="1">
        <v>182.991190806372</v>
      </c>
      <c r="D696" s="1">
        <v>180.908120384368</v>
      </c>
      <c r="E696" s="1">
        <v>179.361660922948</v>
      </c>
      <c r="F696" s="1">
        <v>179.062584265656</v>
      </c>
      <c r="G696" s="1">
        <v>178.21437039278101</v>
      </c>
      <c r="H696" s="1">
        <v>177.409670424627</v>
      </c>
      <c r="I696" s="1">
        <v>176.64462086083901</v>
      </c>
      <c r="J696" s="1">
        <v>175.915842087383</v>
      </c>
      <c r="K696" s="1">
        <v>174.55555640012599</v>
      </c>
      <c r="L696" s="1">
        <v>172.159916183749</v>
      </c>
      <c r="M696" s="1">
        <v>185.37496277218699</v>
      </c>
      <c r="N696" s="1">
        <v>176.73377492574599</v>
      </c>
    </row>
    <row r="697" spans="1:14" x14ac:dyDescent="0.2">
      <c r="A697" t="s">
        <v>899</v>
      </c>
      <c r="B697" s="1">
        <v>86.15</v>
      </c>
      <c r="C697" s="1">
        <v>86.718587122471902</v>
      </c>
      <c r="D697" s="1">
        <v>86.727924960468002</v>
      </c>
      <c r="E697" s="1">
        <v>86.729238021152298</v>
      </c>
      <c r="F697" s="1">
        <v>86.728278426451695</v>
      </c>
      <c r="G697" s="1">
        <v>86.723897161969902</v>
      </c>
      <c r="H697" s="1">
        <v>86.717396880973496</v>
      </c>
      <c r="I697" s="1">
        <v>86.709018734173696</v>
      </c>
      <c r="J697" s="1">
        <v>86.6989756796862</v>
      </c>
      <c r="K697" s="1">
        <v>86.674625661125205</v>
      </c>
      <c r="L697" s="1">
        <v>86.612926059390901</v>
      </c>
      <c r="M697" s="1">
        <v>86.692266695069904</v>
      </c>
      <c r="N697" s="1">
        <v>87.936381829122595</v>
      </c>
    </row>
    <row r="698" spans="1:14" x14ac:dyDescent="0.2">
      <c r="A698" t="s">
        <v>900</v>
      </c>
      <c r="B698" s="1">
        <v>40.56</v>
      </c>
      <c r="C698" s="1">
        <v>35.095214489758597</v>
      </c>
      <c r="D698" s="1">
        <v>36.104116905459598</v>
      </c>
      <c r="E698" s="1">
        <v>36.8075553719288</v>
      </c>
      <c r="F698" s="1">
        <v>36.938658819372002</v>
      </c>
      <c r="G698" s="1">
        <v>37.302604834074799</v>
      </c>
      <c r="H698" s="1">
        <v>37.637313430671</v>
      </c>
      <c r="I698" s="1">
        <v>37.946202500477099</v>
      </c>
      <c r="J698" s="1">
        <v>38.232163640253297</v>
      </c>
      <c r="K698" s="1">
        <v>38.744820682098201</v>
      </c>
      <c r="L698" s="1">
        <v>39.583220723960501</v>
      </c>
      <c r="M698" s="1">
        <v>33.839915028217902</v>
      </c>
      <c r="N698" s="1">
        <v>39.660541511985599</v>
      </c>
    </row>
    <row r="699" spans="1:14" x14ac:dyDescent="0.2">
      <c r="A699" t="s">
        <v>901</v>
      </c>
      <c r="B699" s="1">
        <v>169.19</v>
      </c>
      <c r="C699" s="1">
        <v>167.65978879370601</v>
      </c>
      <c r="D699" s="1">
        <v>165.62139016537199</v>
      </c>
      <c r="E699" s="1">
        <v>164.10806030783101</v>
      </c>
      <c r="F699" s="1">
        <v>163.81487964361199</v>
      </c>
      <c r="G699" s="1">
        <v>162.983027456288</v>
      </c>
      <c r="H699" s="1">
        <v>162.193388011325</v>
      </c>
      <c r="I699" s="1">
        <v>161.44227060417199</v>
      </c>
      <c r="J699" s="1">
        <v>160.72643664470399</v>
      </c>
      <c r="K699" s="1">
        <v>159.38952477258999</v>
      </c>
      <c r="L699" s="1">
        <v>157.032809613729</v>
      </c>
      <c r="M699" s="1">
        <v>169.984541332916</v>
      </c>
      <c r="N699" s="1">
        <v>160.707062106846</v>
      </c>
    </row>
    <row r="700" spans="1:14" x14ac:dyDescent="0.2">
      <c r="A700" t="s">
        <v>902</v>
      </c>
      <c r="B700" s="1">
        <v>132.31</v>
      </c>
      <c r="C700" s="1">
        <v>139.64680914165601</v>
      </c>
      <c r="D700" s="1">
        <v>138.36675642140801</v>
      </c>
      <c r="E700" s="1">
        <v>137.398200230019</v>
      </c>
      <c r="F700" s="1">
        <v>137.206576588205</v>
      </c>
      <c r="G700" s="1">
        <v>136.658088780453</v>
      </c>
      <c r="H700" s="1">
        <v>136.13100014673901</v>
      </c>
      <c r="I700" s="1">
        <v>135.623932975401</v>
      </c>
      <c r="J700" s="1">
        <v>135.135627710102</v>
      </c>
      <c r="K700" s="1">
        <v>134.210784260167</v>
      </c>
      <c r="L700" s="1">
        <v>132.541374933637</v>
      </c>
      <c r="M700" s="1">
        <v>141.041660393981</v>
      </c>
      <c r="N700" s="1">
        <v>141.13584988121099</v>
      </c>
    </row>
    <row r="701" spans="1:14" x14ac:dyDescent="0.2">
      <c r="A701" t="s">
        <v>903</v>
      </c>
      <c r="B701" s="1">
        <v>181.53</v>
      </c>
      <c r="C701" s="1">
        <v>190.77556783679799</v>
      </c>
      <c r="D701" s="1">
        <v>188.45947331149401</v>
      </c>
      <c r="E701" s="1">
        <v>186.773553675947</v>
      </c>
      <c r="F701" s="1">
        <v>186.450849624466</v>
      </c>
      <c r="G701" s="1">
        <v>185.541030235649</v>
      </c>
      <c r="H701" s="1">
        <v>184.68503881385101</v>
      </c>
      <c r="I701" s="1">
        <v>183.87742326411001</v>
      </c>
      <c r="J701" s="1">
        <v>183.11350073044801</v>
      </c>
      <c r="K701" s="1">
        <v>181.70103931496001</v>
      </c>
      <c r="L701" s="1">
        <v>179.24905907376001</v>
      </c>
      <c r="M701" s="1">
        <v>193.499451316907</v>
      </c>
      <c r="N701" s="1">
        <v>184.99697416555401</v>
      </c>
    </row>
    <row r="702" spans="1:14" x14ac:dyDescent="0.2">
      <c r="A702" t="s">
        <v>904</v>
      </c>
      <c r="B702" s="1">
        <v>139.36000000000001</v>
      </c>
      <c r="C702" s="1">
        <v>140.25092234396601</v>
      </c>
      <c r="D702" s="1">
        <v>139.86738598921301</v>
      </c>
      <c r="E702" s="1">
        <v>139.56921641128901</v>
      </c>
      <c r="F702" s="1">
        <v>139.51097869001899</v>
      </c>
      <c r="G702" s="1">
        <v>139.343955926489</v>
      </c>
      <c r="H702" s="1">
        <v>139.182890136053</v>
      </c>
      <c r="I702" s="1">
        <v>139.02731870049999</v>
      </c>
      <c r="J702" s="1">
        <v>138.876838036176</v>
      </c>
      <c r="K702" s="1">
        <v>138.589771323718</v>
      </c>
      <c r="L702" s="1">
        <v>138.063510295138</v>
      </c>
      <c r="M702" s="1">
        <v>140.67649832502701</v>
      </c>
      <c r="N702" s="1">
        <v>139.72000370862301</v>
      </c>
    </row>
    <row r="703" spans="1:14" x14ac:dyDescent="0.2">
      <c r="A703" t="s">
        <v>905</v>
      </c>
      <c r="B703" s="1">
        <v>237.08</v>
      </c>
      <c r="C703" s="1">
        <v>247.62311309816101</v>
      </c>
      <c r="D703" s="1">
        <v>244.91226315903501</v>
      </c>
      <c r="E703" s="1">
        <v>242.94481361713099</v>
      </c>
      <c r="F703" s="1">
        <v>242.568156141157</v>
      </c>
      <c r="G703" s="1">
        <v>241.50671967749199</v>
      </c>
      <c r="H703" s="1">
        <v>240.50876959021301</v>
      </c>
      <c r="I703" s="1">
        <v>239.567859141578</v>
      </c>
      <c r="J703" s="1">
        <v>238.678450129102</v>
      </c>
      <c r="K703" s="1">
        <v>237.03558156374501</v>
      </c>
      <c r="L703" s="1">
        <v>234.19336836938399</v>
      </c>
      <c r="M703" s="1">
        <v>250.814558678688</v>
      </c>
      <c r="N703" s="1">
        <v>240.026433358471</v>
      </c>
    </row>
    <row r="704" spans="1:14" x14ac:dyDescent="0.2">
      <c r="A704" t="s">
        <v>906</v>
      </c>
      <c r="B704" s="1">
        <v>115.09</v>
      </c>
      <c r="C704" s="1">
        <v>119.841917113062</v>
      </c>
      <c r="D704" s="1">
        <v>118.44044019520101</v>
      </c>
      <c r="E704" s="1">
        <v>117.392724402951</v>
      </c>
      <c r="F704" s="1">
        <v>117.18593620848701</v>
      </c>
      <c r="G704" s="1">
        <v>116.595561943427</v>
      </c>
      <c r="H704" s="1">
        <v>116.030264740698</v>
      </c>
      <c r="I704" s="1">
        <v>115.488253595391</v>
      </c>
      <c r="J704" s="1">
        <v>114.967913771368</v>
      </c>
      <c r="K704" s="1">
        <v>113.986546114861</v>
      </c>
      <c r="L704" s="1">
        <v>112.227934861189</v>
      </c>
      <c r="M704" s="1">
        <v>121.385507865284</v>
      </c>
      <c r="N704" s="1">
        <v>119.78849190659101</v>
      </c>
    </row>
    <row r="705" spans="1:14" x14ac:dyDescent="0.2">
      <c r="A705" t="s">
        <v>907</v>
      </c>
      <c r="B705" s="1">
        <v>112.55</v>
      </c>
      <c r="C705" s="1">
        <v>110.924730155961</v>
      </c>
      <c r="D705" s="1">
        <v>110.462815309964</v>
      </c>
      <c r="E705" s="1">
        <v>110.10632954739999</v>
      </c>
      <c r="F705" s="1">
        <v>110.036043320612</v>
      </c>
      <c r="G705" s="1">
        <v>109.834331978789</v>
      </c>
      <c r="H705" s="1">
        <v>109.639719023582</v>
      </c>
      <c r="I705" s="1">
        <v>109.451750975031</v>
      </c>
      <c r="J705" s="1">
        <v>109.270017523194</v>
      </c>
      <c r="K705" s="1">
        <v>108.923784503486</v>
      </c>
      <c r="L705" s="1">
        <v>108.29160730423099</v>
      </c>
      <c r="M705" s="1">
        <v>111.427638661901</v>
      </c>
      <c r="N705" s="1">
        <v>109.64056208463499</v>
      </c>
    </row>
    <row r="706" spans="1:14" x14ac:dyDescent="0.2">
      <c r="A706" t="s">
        <v>908</v>
      </c>
      <c r="B706" s="1">
        <v>117.13</v>
      </c>
      <c r="C706" s="1">
        <v>115.122833193055</v>
      </c>
      <c r="D706" s="1">
        <v>114.67412311954899</v>
      </c>
      <c r="E706" s="1">
        <v>114.322271781084</v>
      </c>
      <c r="F706" s="1">
        <v>114.252936823794</v>
      </c>
      <c r="G706" s="1">
        <v>114.053460328244</v>
      </c>
      <c r="H706" s="1">
        <v>113.860315273758</v>
      </c>
      <c r="I706" s="1">
        <v>113.67313374971199</v>
      </c>
      <c r="J706" s="1">
        <v>113.49157829699701</v>
      </c>
      <c r="K706" s="1">
        <v>113.144134053012</v>
      </c>
      <c r="L706" s="1">
        <v>112.504659565686</v>
      </c>
      <c r="M706" s="1">
        <v>115.608379855104</v>
      </c>
      <c r="N706" s="1">
        <v>113.759583660508</v>
      </c>
    </row>
    <row r="707" spans="1:14" x14ac:dyDescent="0.2">
      <c r="A707" t="s">
        <v>909</v>
      </c>
      <c r="B707" s="1">
        <v>106.52</v>
      </c>
      <c r="C707" s="1">
        <v>108.787960416823</v>
      </c>
      <c r="D707" s="1">
        <v>108.760384860076</v>
      </c>
      <c r="E707" s="1">
        <v>108.733549699332</v>
      </c>
      <c r="F707" s="1">
        <v>108.727460470423</v>
      </c>
      <c r="G707" s="1">
        <v>108.708752766834</v>
      </c>
      <c r="H707" s="1">
        <v>108.68897876162301</v>
      </c>
      <c r="I707" s="1">
        <v>108.66828092602699</v>
      </c>
      <c r="J707" s="1">
        <v>108.646784092437</v>
      </c>
      <c r="K707" s="1">
        <v>108.60181350854999</v>
      </c>
      <c r="L707" s="1">
        <v>108.50627968995499</v>
      </c>
      <c r="M707" s="1">
        <v>108.806144884456</v>
      </c>
      <c r="N707" s="1">
        <v>109.942130277811</v>
      </c>
    </row>
    <row r="708" spans="1:14" x14ac:dyDescent="0.2">
      <c r="A708" t="s">
        <v>910</v>
      </c>
      <c r="B708" s="1">
        <v>126.06</v>
      </c>
      <c r="C708" s="1">
        <v>130.79654209573201</v>
      </c>
      <c r="D708" s="1">
        <v>129.29983958615901</v>
      </c>
      <c r="E708" s="1">
        <v>128.17654514964201</v>
      </c>
      <c r="F708" s="1">
        <v>127.95568998384999</v>
      </c>
      <c r="G708" s="1">
        <v>127.325427256908</v>
      </c>
      <c r="H708" s="1">
        <v>126.722300447259</v>
      </c>
      <c r="I708" s="1">
        <v>126.1443348427</v>
      </c>
      <c r="J708" s="1">
        <v>125.58975660378</v>
      </c>
      <c r="K708" s="1">
        <v>124.54452045239201</v>
      </c>
      <c r="L708" s="1">
        <v>122.669879521879</v>
      </c>
      <c r="M708" s="1">
        <v>132.45235662450901</v>
      </c>
      <c r="N708" s="1">
        <v>130.21740550319799</v>
      </c>
    </row>
    <row r="709" spans="1:14" x14ac:dyDescent="0.2">
      <c r="A709" t="s">
        <v>911</v>
      </c>
      <c r="B709" s="1">
        <v>104.1</v>
      </c>
      <c r="C709" s="1">
        <v>110.848608325543</v>
      </c>
      <c r="D709" s="1">
        <v>109.927864713812</v>
      </c>
      <c r="E709" s="1">
        <v>109.247014916087</v>
      </c>
      <c r="F709" s="1">
        <v>109.113287455681</v>
      </c>
      <c r="G709" s="1">
        <v>108.732735397512</v>
      </c>
      <c r="H709" s="1">
        <v>108.37002564427</v>
      </c>
      <c r="I709" s="1">
        <v>108.02374337553501</v>
      </c>
      <c r="J709" s="1">
        <v>107.707227370743</v>
      </c>
      <c r="K709" s="1">
        <v>107.087041499842</v>
      </c>
      <c r="L709" s="1">
        <v>105.984970972607</v>
      </c>
      <c r="M709" s="1">
        <v>111.875047540024</v>
      </c>
      <c r="N709" s="1">
        <v>110.688314668187</v>
      </c>
    </row>
    <row r="710" spans="1:14" x14ac:dyDescent="0.2">
      <c r="A710" t="s">
        <v>912</v>
      </c>
      <c r="B710" s="1">
        <v>44.45</v>
      </c>
      <c r="C710" s="1">
        <v>44.196360634321998</v>
      </c>
      <c r="D710" s="1">
        <v>43.513556296066902</v>
      </c>
      <c r="E710" s="1">
        <v>42.999452843293597</v>
      </c>
      <c r="F710" s="1">
        <v>42.898361772422902</v>
      </c>
      <c r="G710" s="1">
        <v>42.609739607425603</v>
      </c>
      <c r="H710" s="1">
        <v>42.333377324253497</v>
      </c>
      <c r="I710" s="1">
        <v>42.068411703199402</v>
      </c>
      <c r="J710" s="1">
        <v>41.814063214754697</v>
      </c>
      <c r="K710" s="1">
        <v>41.334460403072903</v>
      </c>
      <c r="L710" s="1">
        <v>40.475552326240603</v>
      </c>
      <c r="M710" s="1">
        <v>44.949941288268597</v>
      </c>
      <c r="N710" s="1">
        <v>41.947553499191898</v>
      </c>
    </row>
    <row r="711" spans="1:14" x14ac:dyDescent="0.2">
      <c r="A711" t="s">
        <v>913</v>
      </c>
      <c r="B711" s="1">
        <v>104.53</v>
      </c>
      <c r="C711" s="1">
        <v>104.06640989298501</v>
      </c>
      <c r="D711" s="1">
        <v>100.816664494772</v>
      </c>
      <c r="E711" s="1">
        <v>98.485155857108296</v>
      </c>
      <c r="F711" s="1">
        <v>98.035409727880307</v>
      </c>
      <c r="G711" s="1">
        <v>96.767160189720101</v>
      </c>
      <c r="H711" s="1">
        <v>95.573417025391805</v>
      </c>
      <c r="I711" s="1">
        <v>94.446501174948494</v>
      </c>
      <c r="J711" s="1">
        <v>93.379870089999898</v>
      </c>
      <c r="K711" s="1">
        <v>91.405717307126693</v>
      </c>
      <c r="L711" s="1">
        <v>87.977094249661704</v>
      </c>
      <c r="M711" s="1">
        <v>107.885384207127</v>
      </c>
      <c r="N711" s="1">
        <v>97.709847846691204</v>
      </c>
    </row>
    <row r="712" spans="1:14" x14ac:dyDescent="0.2">
      <c r="A712" t="s">
        <v>914</v>
      </c>
      <c r="B712" s="1">
        <v>82.32</v>
      </c>
      <c r="C712" s="1">
        <v>77.144155993154499</v>
      </c>
      <c r="D712" s="1">
        <v>74.476211391209105</v>
      </c>
      <c r="E712" s="1">
        <v>72.594509867475907</v>
      </c>
      <c r="F712" s="1">
        <v>72.236873562350098</v>
      </c>
      <c r="G712" s="1">
        <v>71.234507700089694</v>
      </c>
      <c r="H712" s="1">
        <v>70.299063039012296</v>
      </c>
      <c r="I712" s="1">
        <v>69.4228607291233</v>
      </c>
      <c r="J712" s="1">
        <v>68.599456170906507</v>
      </c>
      <c r="K712" s="1">
        <v>67.089966643965596</v>
      </c>
      <c r="L712" s="1">
        <v>64.532040474188705</v>
      </c>
      <c r="M712" s="1">
        <v>80.370351503305201</v>
      </c>
      <c r="N712" s="1">
        <v>65.431283852495895</v>
      </c>
    </row>
    <row r="713" spans="1:14" x14ac:dyDescent="0.2">
      <c r="A713" t="s">
        <v>915</v>
      </c>
      <c r="B713" s="1">
        <v>86.32</v>
      </c>
      <c r="C713" s="1">
        <v>91.253823129305005</v>
      </c>
      <c r="D713" s="1">
        <v>89.701028484088695</v>
      </c>
      <c r="E713" s="1">
        <v>88.519253831124701</v>
      </c>
      <c r="F713" s="1">
        <v>88.283347647433899</v>
      </c>
      <c r="G713" s="1">
        <v>87.606508324097305</v>
      </c>
      <c r="H713" s="1">
        <v>86.954230785772097</v>
      </c>
      <c r="I713" s="1">
        <v>86.325418001076102</v>
      </c>
      <c r="J713" s="1">
        <v>85.718956176824193</v>
      </c>
      <c r="K713" s="1">
        <v>84.568700351011302</v>
      </c>
      <c r="L713" s="1">
        <v>82.490478752865897</v>
      </c>
      <c r="M713" s="1">
        <v>92.897826045726404</v>
      </c>
      <c r="N713" s="1">
        <v>92.573494777910298</v>
      </c>
    </row>
    <row r="714" spans="1:14" x14ac:dyDescent="0.2">
      <c r="A714" t="s">
        <v>916</v>
      </c>
      <c r="B714" s="1">
        <v>134.16</v>
      </c>
      <c r="C714" s="1">
        <v>134.63928654079299</v>
      </c>
      <c r="D714" s="1">
        <v>131.93104457070899</v>
      </c>
      <c r="E714" s="1">
        <v>129.940639588007</v>
      </c>
      <c r="F714" s="1">
        <v>129.55499630675499</v>
      </c>
      <c r="G714" s="1">
        <v>128.46166081941999</v>
      </c>
      <c r="H714" s="1">
        <v>127.424840728326</v>
      </c>
      <c r="I714" s="1">
        <v>126.439379219648</v>
      </c>
      <c r="J714" s="1">
        <v>125.500795102602</v>
      </c>
      <c r="K714" s="1">
        <v>123.749061174236</v>
      </c>
      <c r="L714" s="1">
        <v>120.685792088608</v>
      </c>
      <c r="M714" s="1">
        <v>137.734300973617</v>
      </c>
      <c r="N714" s="1">
        <v>130.80263633061799</v>
      </c>
    </row>
    <row r="715" spans="1:14" x14ac:dyDescent="0.2">
      <c r="A715" t="s">
        <v>917</v>
      </c>
      <c r="B715" s="1">
        <v>55.39</v>
      </c>
      <c r="C715" s="1">
        <v>64.741503492583107</v>
      </c>
      <c r="D715" s="1">
        <v>64.324612960513306</v>
      </c>
      <c r="E715" s="1">
        <v>63.998690938194997</v>
      </c>
      <c r="F715" s="1">
        <v>63.928512280471303</v>
      </c>
      <c r="G715" s="1">
        <v>63.723531286389999</v>
      </c>
      <c r="H715" s="1">
        <v>63.521576547573602</v>
      </c>
      <c r="I715" s="1">
        <v>63.323434978723697</v>
      </c>
      <c r="J715" s="1">
        <v>63.129595925777998</v>
      </c>
      <c r="K715" s="1">
        <v>62.755792712488301</v>
      </c>
      <c r="L715" s="1">
        <v>62.064712506788702</v>
      </c>
      <c r="M715" s="1">
        <v>65.078373264589104</v>
      </c>
      <c r="N715" s="1">
        <v>71.944748090147399</v>
      </c>
    </row>
    <row r="716" spans="1:14" x14ac:dyDescent="0.2">
      <c r="A716" s="2" t="s">
        <v>919</v>
      </c>
      <c r="B716" t="s">
        <v>40</v>
      </c>
      <c r="C716" t="s">
        <v>1</v>
      </c>
      <c r="D716" t="s">
        <v>2</v>
      </c>
      <c r="E716" t="s">
        <v>3</v>
      </c>
      <c r="F716" t="s">
        <v>4</v>
      </c>
      <c r="G716" t="s">
        <v>5</v>
      </c>
      <c r="H716" t="s">
        <v>6</v>
      </c>
      <c r="I716" t="s">
        <v>7</v>
      </c>
      <c r="J716" t="s">
        <v>8</v>
      </c>
      <c r="K716" t="s">
        <v>1132</v>
      </c>
      <c r="L716" t="s">
        <v>1133</v>
      </c>
      <c r="M716" t="s">
        <v>42</v>
      </c>
      <c r="N716" t="s">
        <v>43</v>
      </c>
    </row>
    <row r="717" spans="1:14" x14ac:dyDescent="0.2">
      <c r="A717" t="s">
        <v>920</v>
      </c>
      <c r="B717" s="1">
        <v>1.74</v>
      </c>
      <c r="C717" s="1">
        <v>21.792252556860301</v>
      </c>
      <c r="D717" s="1">
        <v>21.377092175030299</v>
      </c>
      <c r="E717" s="1">
        <v>21.000959965385899</v>
      </c>
      <c r="F717" s="1">
        <v>20.919174236092601</v>
      </c>
      <c r="G717" s="1">
        <v>20.694031483396301</v>
      </c>
      <c r="H717" s="1">
        <v>20.472199931405498</v>
      </c>
      <c r="I717" s="1">
        <v>20.191246742555901</v>
      </c>
      <c r="J717" s="1">
        <v>19.981331765509299</v>
      </c>
      <c r="K717" s="1">
        <v>19.5721325526636</v>
      </c>
      <c r="L717" s="1">
        <v>18.799080191463801</v>
      </c>
      <c r="M717" s="1">
        <v>22.142163729303501</v>
      </c>
      <c r="N717" s="1">
        <v>25.3152935731658</v>
      </c>
    </row>
    <row r="718" spans="1:14" x14ac:dyDescent="0.2">
      <c r="A718" t="s">
        <v>921</v>
      </c>
      <c r="B718" s="1">
        <v>0.43</v>
      </c>
      <c r="C718" s="1">
        <v>0.28922205212153601</v>
      </c>
      <c r="D718" s="1">
        <v>0.20285113764368801</v>
      </c>
      <c r="E718" s="1">
        <v>0.142565734997362</v>
      </c>
      <c r="F718" s="1">
        <v>0.13153671184638499</v>
      </c>
      <c r="G718" s="1">
        <v>0.101072880626773</v>
      </c>
      <c r="H718" s="1">
        <v>7.3254371018610195E-2</v>
      </c>
      <c r="I718" s="1">
        <v>4.7753736336406297E-2</v>
      </c>
      <c r="J718" s="1">
        <v>2.4294010292110101E-2</v>
      </c>
      <c r="K718" s="1">
        <v>-1.7404192500170199E-2</v>
      </c>
      <c r="L718" s="1">
        <v>-8.4599569452594101E-2</v>
      </c>
      <c r="M718" s="1">
        <v>0.39971312250038799</v>
      </c>
      <c r="N718" s="1">
        <v>-0.15415807412518701</v>
      </c>
    </row>
    <row r="719" spans="1:14" x14ac:dyDescent="0.2">
      <c r="A719" t="s">
        <v>922</v>
      </c>
      <c r="B719" s="1">
        <v>15.21</v>
      </c>
      <c r="C719" s="1">
        <v>16.856486759292999</v>
      </c>
      <c r="D719" s="1">
        <v>16.2024852150893</v>
      </c>
      <c r="E719" s="1">
        <v>15.758218623007201</v>
      </c>
      <c r="F719" s="1">
        <v>15.675442447671999</v>
      </c>
      <c r="G719" s="1">
        <v>15.446472354821299</v>
      </c>
      <c r="H719" s="1">
        <v>15.236865327034399</v>
      </c>
      <c r="I719" s="1">
        <v>15.044147997229</v>
      </c>
      <c r="J719" s="1">
        <v>14.8662592137002</v>
      </c>
      <c r="K719" s="1">
        <v>14.5483150263823</v>
      </c>
      <c r="L719" s="1">
        <v>14.0295241613789</v>
      </c>
      <c r="M719" s="1">
        <v>17.685799865972001</v>
      </c>
      <c r="N719" s="1">
        <v>14.3832713966657</v>
      </c>
    </row>
    <row r="720" spans="1:14" x14ac:dyDescent="0.2">
      <c r="A720" t="s">
        <v>923</v>
      </c>
      <c r="B720" s="1">
        <v>24.67</v>
      </c>
      <c r="C720" s="1">
        <v>25.7629303498762</v>
      </c>
      <c r="D720" s="1">
        <v>25.907618418820899</v>
      </c>
      <c r="E720" s="1">
        <v>25.991731183897102</v>
      </c>
      <c r="F720" s="1">
        <v>26.006547814958399</v>
      </c>
      <c r="G720" s="1">
        <v>26.0456420147523</v>
      </c>
      <c r="H720" s="1">
        <v>26.078936509125601</v>
      </c>
      <c r="I720" s="1">
        <v>26.107380361685099</v>
      </c>
      <c r="J720" s="1">
        <v>26.131741371016599</v>
      </c>
      <c r="K720" s="1">
        <v>26.170594160877901</v>
      </c>
      <c r="L720" s="1">
        <v>26.220397769544402</v>
      </c>
      <c r="M720" s="1">
        <v>25.553881424302801</v>
      </c>
      <c r="N720" s="1">
        <v>27.0601020523888</v>
      </c>
    </row>
    <row r="721" spans="1:14" x14ac:dyDescent="0.2">
      <c r="A721" t="s">
        <v>924</v>
      </c>
      <c r="B721" s="1">
        <v>84.59</v>
      </c>
      <c r="C721" s="1">
        <v>89.311785900805504</v>
      </c>
      <c r="D721" s="1">
        <v>89.364918251329698</v>
      </c>
      <c r="E721" s="1">
        <v>89.370688384233105</v>
      </c>
      <c r="F721" s="1">
        <v>89.373101093079796</v>
      </c>
      <c r="G721" s="1">
        <v>89.378081515180796</v>
      </c>
      <c r="H721" s="1">
        <v>89.380340867314104</v>
      </c>
      <c r="I721" s="1">
        <v>89.380343666643199</v>
      </c>
      <c r="J721" s="1">
        <v>89.378467631350802</v>
      </c>
      <c r="K721" s="1">
        <v>89.370257668578802</v>
      </c>
      <c r="L721" s="1">
        <v>89.3417392600862</v>
      </c>
      <c r="M721" s="1">
        <v>89.2396472044463</v>
      </c>
      <c r="N721" s="1">
        <v>90.668237575946407</v>
      </c>
    </row>
    <row r="722" spans="1:14" x14ac:dyDescent="0.2">
      <c r="A722" t="s">
        <v>925</v>
      </c>
      <c r="B722" s="1">
        <v>69.77</v>
      </c>
      <c r="C722" s="1">
        <v>69.812022965144806</v>
      </c>
      <c r="D722" s="1">
        <v>71.240528007188203</v>
      </c>
      <c r="E722" s="1">
        <v>72.1785290000049</v>
      </c>
      <c r="F722" s="1">
        <v>72.355937933784404</v>
      </c>
      <c r="G722" s="1">
        <v>72.846158334702196</v>
      </c>
      <c r="H722" s="1">
        <v>73.294340411668799</v>
      </c>
      <c r="I722" s="1">
        <v>73.706012303330397</v>
      </c>
      <c r="J722" s="1">
        <v>74.085742066383403</v>
      </c>
      <c r="K722" s="1">
        <v>74.764001333694495</v>
      </c>
      <c r="L722" s="1">
        <v>75.870100342477699</v>
      </c>
      <c r="M722" s="1">
        <v>68.003677713979997</v>
      </c>
      <c r="N722" s="1">
        <v>76.096454275701504</v>
      </c>
    </row>
    <row r="723" spans="1:14" x14ac:dyDescent="0.2">
      <c r="A723" t="s">
        <v>926</v>
      </c>
      <c r="B723" s="1">
        <v>59.92</v>
      </c>
      <c r="C723" s="1">
        <v>63.548855550929296</v>
      </c>
      <c r="D723" s="1">
        <v>63.457299832508703</v>
      </c>
      <c r="E723" s="1">
        <v>63.378957200336004</v>
      </c>
      <c r="F723" s="1">
        <v>63.366553278121302</v>
      </c>
      <c r="G723" s="1">
        <v>63.3324395004284</v>
      </c>
      <c r="H723" s="1">
        <v>63.3014043581884</v>
      </c>
      <c r="I723" s="1">
        <v>63.272963304957997</v>
      </c>
      <c r="J723" s="1">
        <v>63.246726260334199</v>
      </c>
      <c r="K723" s="1">
        <v>63.199663507700897</v>
      </c>
      <c r="L723" s="1">
        <v>63.121341490541802</v>
      </c>
      <c r="M723" s="1">
        <v>63.685765780143498</v>
      </c>
      <c r="N723" s="1">
        <v>63.6081355235576</v>
      </c>
    </row>
    <row r="724" spans="1:14" x14ac:dyDescent="0.2">
      <c r="A724" t="s">
        <v>927</v>
      </c>
      <c r="B724" s="1">
        <v>45.1</v>
      </c>
      <c r="C724" s="1">
        <v>44.049092615268599</v>
      </c>
      <c r="D724" s="1">
        <v>45.332909588367201</v>
      </c>
      <c r="E724" s="1">
        <v>46.186797816107699</v>
      </c>
      <c r="F724" s="1">
        <v>46.349390118825902</v>
      </c>
      <c r="G724" s="1">
        <v>46.800516319949899</v>
      </c>
      <c r="H724" s="1">
        <v>47.215403902543102</v>
      </c>
      <c r="I724" s="1">
        <v>47.598631941645202</v>
      </c>
      <c r="J724" s="1">
        <v>47.954000695366702</v>
      </c>
      <c r="K724" s="1">
        <v>48.593407172816498</v>
      </c>
      <c r="L724" s="1">
        <v>49.649702572933201</v>
      </c>
      <c r="M724" s="1">
        <v>42.449796289677103</v>
      </c>
      <c r="N724" s="1">
        <v>49.036352223312697</v>
      </c>
    </row>
    <row r="725" spans="1:14" x14ac:dyDescent="0.2">
      <c r="A725" t="s">
        <v>928</v>
      </c>
      <c r="B725" s="1">
        <v>14.82</v>
      </c>
      <c r="C725" s="1">
        <v>19.499762935660701</v>
      </c>
      <c r="D725" s="1">
        <v>18.124390244141399</v>
      </c>
      <c r="E725" s="1">
        <v>17.192159384228201</v>
      </c>
      <c r="F725" s="1">
        <v>17.017163159295301</v>
      </c>
      <c r="G725" s="1">
        <v>16.531923180478501</v>
      </c>
      <c r="H725" s="1">
        <v>16.086000455645198</v>
      </c>
      <c r="I725" s="1">
        <v>15.674331363312699</v>
      </c>
      <c r="J725" s="1">
        <v>15.2927255649674</v>
      </c>
      <c r="K725" s="1">
        <v>14.6062563348843</v>
      </c>
      <c r="L725" s="1">
        <v>13.4716389176085</v>
      </c>
      <c r="M725" s="1">
        <v>21.235969490466299</v>
      </c>
      <c r="N725" s="1">
        <v>14.5717833002448</v>
      </c>
    </row>
    <row r="726" spans="1:14" x14ac:dyDescent="0.2">
      <c r="A726" t="s">
        <v>929</v>
      </c>
      <c r="B726" s="1">
        <v>52.18</v>
      </c>
      <c r="C726" s="1">
        <v>54.981012064739801</v>
      </c>
      <c r="D726" s="1">
        <v>54.455214885468898</v>
      </c>
      <c r="E726" s="1">
        <v>54.091431602444203</v>
      </c>
      <c r="F726" s="1">
        <v>54.023603393811698</v>
      </c>
      <c r="G726" s="1">
        <v>53.8354468683576</v>
      </c>
      <c r="H726" s="1">
        <v>53.662529798330098</v>
      </c>
      <c r="I726" s="1">
        <v>53.502994473048801</v>
      </c>
      <c r="J726" s="1">
        <v>53.355274592636903</v>
      </c>
      <c r="K726" s="1">
        <v>53.090174993381098</v>
      </c>
      <c r="L726" s="1">
        <v>52.654671431503303</v>
      </c>
      <c r="M726" s="1">
        <v>55.638832883588599</v>
      </c>
      <c r="N726" s="1">
        <v>53.955857750798302</v>
      </c>
    </row>
    <row r="727" spans="1:14" x14ac:dyDescent="0.2">
      <c r="A727" t="s">
        <v>930</v>
      </c>
      <c r="B727" s="1">
        <v>4.83</v>
      </c>
      <c r="C727" s="1">
        <v>5.1374819675673304</v>
      </c>
      <c r="D727" s="1">
        <v>5.1537611795802798</v>
      </c>
      <c r="E727" s="1">
        <v>5.1659788807427596</v>
      </c>
      <c r="F727" s="1">
        <v>5.1682614169257404</v>
      </c>
      <c r="G727" s="1">
        <v>5.1746717332393199</v>
      </c>
      <c r="H727" s="1">
        <v>5.1806616114784001</v>
      </c>
      <c r="I727" s="1">
        <v>5.1862682231441299</v>
      </c>
      <c r="J727" s="1">
        <v>5.1915248349484298</v>
      </c>
      <c r="K727" s="1">
        <v>5.2011021262645798</v>
      </c>
      <c r="L727" s="1">
        <v>5.2171633640805197</v>
      </c>
      <c r="M727" s="1">
        <v>5.1181476393310996</v>
      </c>
      <c r="N727" s="1">
        <v>5.32821937869058</v>
      </c>
    </row>
    <row r="728" spans="1:14" x14ac:dyDescent="0.2">
      <c r="A728" t="s">
        <v>931</v>
      </c>
      <c r="B728" s="1">
        <v>45.59</v>
      </c>
      <c r="C728" s="1">
        <v>51.623372632713398</v>
      </c>
      <c r="D728" s="1">
        <v>50.623808055008404</v>
      </c>
      <c r="E728" s="1">
        <v>49.921682649223499</v>
      </c>
      <c r="F728" s="1">
        <v>49.789619607079601</v>
      </c>
      <c r="G728" s="1">
        <v>49.421292327895102</v>
      </c>
      <c r="H728" s="1">
        <v>49.080083450302503</v>
      </c>
      <c r="I728" s="1">
        <v>48.762816233696498</v>
      </c>
      <c r="J728" s="1">
        <v>48.466812039432902</v>
      </c>
      <c r="K728" s="1">
        <v>47.929804979026898</v>
      </c>
      <c r="L728" s="1">
        <v>47.0297053354304</v>
      </c>
      <c r="M728" s="1">
        <v>52.852351666852002</v>
      </c>
      <c r="N728" s="1">
        <v>48.275840317136897</v>
      </c>
    </row>
    <row r="729" spans="1:14" x14ac:dyDescent="0.2">
      <c r="A729" t="s">
        <v>932</v>
      </c>
      <c r="B729" s="1">
        <v>0.21</v>
      </c>
      <c r="C729" s="1">
        <v>-1.29406400699253</v>
      </c>
      <c r="D729" s="1">
        <v>-1.64610875564343</v>
      </c>
      <c r="E729" s="1">
        <v>-1.88102339443991</v>
      </c>
      <c r="F729" s="1">
        <v>-1.90820928440704</v>
      </c>
      <c r="G729" s="1">
        <v>-2.0213359282908798</v>
      </c>
      <c r="H729" s="1">
        <v>-2.1231100572256998</v>
      </c>
      <c r="I729" s="1">
        <v>-2.2152157568663302</v>
      </c>
      <c r="J729" s="1">
        <v>-2.29368279474554</v>
      </c>
      <c r="K729" s="1">
        <v>-2.4508703361462998</v>
      </c>
      <c r="L729" s="1">
        <v>-2.68304200963032</v>
      </c>
      <c r="M729" s="1">
        <v>-0.82413023620800796</v>
      </c>
      <c r="N729" s="1">
        <v>-3.0951223079567298</v>
      </c>
    </row>
    <row r="730" spans="1:14" x14ac:dyDescent="0.2">
      <c r="A730" t="s">
        <v>933</v>
      </c>
      <c r="B730" s="1">
        <v>5.4</v>
      </c>
      <c r="C730" s="1">
        <v>5.7489154291120004</v>
      </c>
      <c r="D730" s="1">
        <v>5.7906014551402203</v>
      </c>
      <c r="E730" s="1">
        <v>5.8184645786253997</v>
      </c>
      <c r="F730" s="1">
        <v>5.82389618052001</v>
      </c>
      <c r="G730" s="1">
        <v>5.8390607552401503</v>
      </c>
      <c r="H730" s="1">
        <v>5.85312170812142</v>
      </c>
      <c r="I730" s="1">
        <v>5.8661991849438202</v>
      </c>
      <c r="J730" s="1">
        <v>5.87839529048573</v>
      </c>
      <c r="K730" s="1">
        <v>5.9004837617502197</v>
      </c>
      <c r="L730" s="1">
        <v>5.9372649760183203</v>
      </c>
      <c r="M730" s="1">
        <v>5.6993839651327098</v>
      </c>
      <c r="N730" s="1">
        <v>6.0576704875078402</v>
      </c>
    </row>
    <row r="731" spans="1:14" x14ac:dyDescent="0.2">
      <c r="A731" t="s">
        <v>934</v>
      </c>
      <c r="B731" s="1">
        <v>1.5</v>
      </c>
      <c r="C731" s="1">
        <v>4.4045139067325696</v>
      </c>
      <c r="D731" s="1">
        <v>4.1685251330692203</v>
      </c>
      <c r="E731" s="1">
        <v>4.00682097551989</v>
      </c>
      <c r="F731" s="1">
        <v>3.97717868789824</v>
      </c>
      <c r="G731" s="1">
        <v>3.8954175755098901</v>
      </c>
      <c r="H731" s="1">
        <v>3.8208632450783901</v>
      </c>
      <c r="I731" s="1">
        <v>3.7525552498410999</v>
      </c>
      <c r="J731" s="1">
        <v>3.6896974029230498</v>
      </c>
      <c r="K731" s="1">
        <v>3.5777904612656499</v>
      </c>
      <c r="L731" s="1">
        <v>3.3962533746419101</v>
      </c>
      <c r="M731" s="1">
        <v>4.7103541212366604</v>
      </c>
      <c r="N731" s="1">
        <v>3.6628489460577098</v>
      </c>
    </row>
    <row r="732" spans="1:14" x14ac:dyDescent="0.2">
      <c r="A732" t="s">
        <v>935</v>
      </c>
      <c r="B732" s="1">
        <v>91.87</v>
      </c>
      <c r="C732" s="1">
        <v>95.873043372125096</v>
      </c>
      <c r="D732" s="1">
        <v>97.178629848894104</v>
      </c>
      <c r="E732" s="1">
        <v>98.011297966042903</v>
      </c>
      <c r="F732" s="1">
        <v>98.170429635018607</v>
      </c>
      <c r="G732" s="1">
        <v>98.608849055103207</v>
      </c>
      <c r="H732" s="1">
        <v>99.007770670470705</v>
      </c>
      <c r="I732" s="1">
        <v>99.3723353521588</v>
      </c>
      <c r="J732" s="1">
        <v>99.706819939034105</v>
      </c>
      <c r="K732" s="1">
        <v>100.29932160150901</v>
      </c>
      <c r="L732" s="1">
        <v>101.24881143218499</v>
      </c>
      <c r="M732" s="1">
        <v>94.232168559316904</v>
      </c>
      <c r="N732" s="1">
        <v>99.6593455286134</v>
      </c>
    </row>
    <row r="733" spans="1:14" x14ac:dyDescent="0.2">
      <c r="A733" t="s">
        <v>936</v>
      </c>
      <c r="B733" s="1">
        <v>77.39</v>
      </c>
      <c r="C733" s="1">
        <v>79.213402180901895</v>
      </c>
      <c r="D733" s="1">
        <v>80.0277448493772</v>
      </c>
      <c r="E733" s="1">
        <v>80.551706994962501</v>
      </c>
      <c r="F733" s="1">
        <v>80.654314287632403</v>
      </c>
      <c r="G733" s="1">
        <v>80.939410319962903</v>
      </c>
      <c r="H733" s="1">
        <v>81.202035002524994</v>
      </c>
      <c r="I733" s="1">
        <v>81.444876038859505</v>
      </c>
      <c r="J733" s="1">
        <v>81.670198463207399</v>
      </c>
      <c r="K733" s="1">
        <v>82.075700915840002</v>
      </c>
      <c r="L733" s="1">
        <v>82.744881530875503</v>
      </c>
      <c r="M733" s="1">
        <v>78.231022818064403</v>
      </c>
      <c r="N733" s="1">
        <v>81.559716895241493</v>
      </c>
    </row>
    <row r="734" spans="1:14" x14ac:dyDescent="0.2">
      <c r="A734" t="s">
        <v>937</v>
      </c>
      <c r="B734" s="1">
        <v>26.34</v>
      </c>
      <c r="C734" s="1">
        <v>25.199116839609101</v>
      </c>
      <c r="D734" s="1">
        <v>25.327190501976801</v>
      </c>
      <c r="E734" s="1">
        <v>25.417281997645901</v>
      </c>
      <c r="F734" s="1">
        <v>25.437581966441901</v>
      </c>
      <c r="G734" s="1">
        <v>25.4967908128048</v>
      </c>
      <c r="H734" s="1">
        <v>25.555057188068499</v>
      </c>
      <c r="I734" s="1">
        <v>25.6122022328003</v>
      </c>
      <c r="J734" s="1">
        <v>25.668115018462299</v>
      </c>
      <c r="K734" s="1">
        <v>25.776029541376001</v>
      </c>
      <c r="L734" s="1">
        <v>25.976039424579199</v>
      </c>
      <c r="M734" s="1">
        <v>25.0904722317024</v>
      </c>
      <c r="N734" s="1">
        <v>23.965912613278501</v>
      </c>
    </row>
    <row r="735" spans="1:14" x14ac:dyDescent="0.2">
      <c r="A735" t="s">
        <v>938</v>
      </c>
      <c r="B735" s="1">
        <v>7.5</v>
      </c>
      <c r="C735" s="1">
        <v>4.2780359639585201</v>
      </c>
      <c r="D735" s="1">
        <v>4.8343378454063304</v>
      </c>
      <c r="E735" s="1">
        <v>5.2324380708948102</v>
      </c>
      <c r="F735" s="1">
        <v>5.30870850096127</v>
      </c>
      <c r="G735" s="1">
        <v>5.5231423277984897</v>
      </c>
      <c r="H735" s="1">
        <v>5.7240534867804502</v>
      </c>
      <c r="I735" s="1">
        <v>5.9128386680172396</v>
      </c>
      <c r="J735" s="1">
        <v>6.0906942711282301</v>
      </c>
      <c r="K735" s="1">
        <v>6.4176276034147204</v>
      </c>
      <c r="L735" s="1">
        <v>6.9780177317330896</v>
      </c>
      <c r="M735" s="1">
        <v>3.6203723838192401</v>
      </c>
      <c r="N735" s="1">
        <v>5.7048779956168296</v>
      </c>
    </row>
    <row r="736" spans="1:14" x14ac:dyDescent="0.2">
      <c r="A736" t="s">
        <v>939</v>
      </c>
      <c r="B736" s="1">
        <v>7.65</v>
      </c>
      <c r="C736" s="1">
        <v>10.0646624244119</v>
      </c>
      <c r="D736" s="1">
        <v>9.7437300147466992</v>
      </c>
      <c r="E736" s="1">
        <v>9.50512108174998</v>
      </c>
      <c r="F736" s="1">
        <v>9.4590248391899205</v>
      </c>
      <c r="G736" s="1">
        <v>9.3283460296976592</v>
      </c>
      <c r="H736" s="1">
        <v>9.2044707537942596</v>
      </c>
      <c r="I736" s="1">
        <v>9.0868161552377504</v>
      </c>
      <c r="J736" s="1">
        <v>8.9748677252860993</v>
      </c>
      <c r="K736" s="1">
        <v>8.7646364506001309</v>
      </c>
      <c r="L736" s="1">
        <v>8.3994974080804106</v>
      </c>
      <c r="M736" s="1">
        <v>10.431278818794899</v>
      </c>
      <c r="N736" s="1">
        <v>9.7821927219488494</v>
      </c>
    </row>
    <row r="737" spans="1:14" x14ac:dyDescent="0.2">
      <c r="A737" s="2" t="s">
        <v>953</v>
      </c>
      <c r="B737" t="s">
        <v>40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 t="s">
        <v>6</v>
      </c>
      <c r="I737" t="s">
        <v>7</v>
      </c>
      <c r="J737" t="s">
        <v>8</v>
      </c>
      <c r="K737" t="s">
        <v>1132</v>
      </c>
      <c r="L737" t="s">
        <v>1133</v>
      </c>
      <c r="M737" t="s">
        <v>42</v>
      </c>
      <c r="N737" t="s">
        <v>43</v>
      </c>
    </row>
    <row r="738" spans="1:14" x14ac:dyDescent="0.2">
      <c r="A738" t="s">
        <v>940</v>
      </c>
      <c r="B738" s="1">
        <v>2.54</v>
      </c>
      <c r="C738" s="1">
        <v>8.9171869570914506</v>
      </c>
      <c r="D738" s="1">
        <v>7.9776248852327196</v>
      </c>
      <c r="E738" s="1">
        <v>7.2863948555553497</v>
      </c>
      <c r="F738" s="1">
        <v>7.1498928878656702</v>
      </c>
      <c r="G738" s="1">
        <v>6.76122996461556</v>
      </c>
      <c r="H738" s="1">
        <v>6.3905457171070097</v>
      </c>
      <c r="I738" s="1">
        <v>6.0365026203461998</v>
      </c>
      <c r="J738" s="1">
        <v>5.6978962481648798</v>
      </c>
      <c r="K738" s="1">
        <v>5.0627616113708598</v>
      </c>
      <c r="L738" s="1">
        <v>3.93632755694507</v>
      </c>
      <c r="M738" s="1">
        <v>9.9578692033784399</v>
      </c>
      <c r="N738" s="1">
        <v>10.1479298219335</v>
      </c>
    </row>
    <row r="739" spans="1:14" x14ac:dyDescent="0.2">
      <c r="A739" t="s">
        <v>941</v>
      </c>
      <c r="B739" s="1">
        <v>14.71</v>
      </c>
      <c r="C739" s="1">
        <v>21.4319418820054</v>
      </c>
      <c r="D739" s="1">
        <v>20.492865916929102</v>
      </c>
      <c r="E739" s="1">
        <v>19.797495915028001</v>
      </c>
      <c r="F739" s="1">
        <v>19.660066395394399</v>
      </c>
      <c r="G739" s="1">
        <v>19.268250206368901</v>
      </c>
      <c r="H739" s="1">
        <v>18.893863165352901</v>
      </c>
      <c r="I739" s="1">
        <v>18.535658591500599</v>
      </c>
      <c r="J739" s="1">
        <v>18.192512776692901</v>
      </c>
      <c r="K739" s="1">
        <v>17.5474285258294</v>
      </c>
      <c r="L739" s="1">
        <v>16.3990206504537</v>
      </c>
      <c r="M739" s="1">
        <v>22.467531756142002</v>
      </c>
      <c r="N739" s="1">
        <v>22.558504649282099</v>
      </c>
    </row>
    <row r="740" spans="1:14" x14ac:dyDescent="0.2">
      <c r="A740" t="s">
        <v>942</v>
      </c>
      <c r="B740" s="1">
        <v>17.75</v>
      </c>
      <c r="C740" s="1">
        <v>20.822852597555201</v>
      </c>
      <c r="D740" s="1">
        <v>20.373169483854099</v>
      </c>
      <c r="E740" s="1">
        <v>20.040669811205401</v>
      </c>
      <c r="F740" s="1">
        <v>19.973892091502101</v>
      </c>
      <c r="G740" s="1">
        <v>19.782631366782201</v>
      </c>
      <c r="H740" s="1">
        <v>19.598655186995799</v>
      </c>
      <c r="I740" s="1">
        <v>19.421500368494598</v>
      </c>
      <c r="J740" s="1">
        <v>19.2507421517114</v>
      </c>
      <c r="K740" s="1">
        <v>18.9268998086621</v>
      </c>
      <c r="L740" s="1">
        <v>18.340913602714998</v>
      </c>
      <c r="M740" s="1">
        <v>21.307247897413699</v>
      </c>
      <c r="N740" s="1">
        <v>21.912570788362299</v>
      </c>
    </row>
    <row r="741" spans="1:14" x14ac:dyDescent="0.2">
      <c r="A741" t="s">
        <v>943</v>
      </c>
      <c r="B741" s="1">
        <v>24.04</v>
      </c>
      <c r="C741" s="1">
        <v>27.5056912450036</v>
      </c>
      <c r="D741" s="1">
        <v>27.0774466557124</v>
      </c>
      <c r="E741" s="1">
        <v>26.756212031240398</v>
      </c>
      <c r="F741" s="1">
        <v>26.691534555186401</v>
      </c>
      <c r="G741" s="1">
        <v>26.505734693329401</v>
      </c>
      <c r="H741" s="1">
        <v>26.326263341710298</v>
      </c>
      <c r="I741" s="1">
        <v>26.152785132900501</v>
      </c>
      <c r="J741" s="1">
        <v>25.9849847399691</v>
      </c>
      <c r="K741" s="1">
        <v>25.665272593678399</v>
      </c>
      <c r="L741" s="1">
        <v>25.082363054283402</v>
      </c>
      <c r="M741" s="1">
        <v>27.961506605223001</v>
      </c>
      <c r="N741" s="1">
        <v>28.3989456561137</v>
      </c>
    </row>
    <row r="742" spans="1:14" x14ac:dyDescent="0.2">
      <c r="A742" t="s">
        <v>944</v>
      </c>
      <c r="B742" s="1">
        <v>21.46</v>
      </c>
      <c r="C742" s="1">
        <v>24.328720663995298</v>
      </c>
      <c r="D742" s="1">
        <v>23.934551153925899</v>
      </c>
      <c r="E742" s="1">
        <v>23.6414575766042</v>
      </c>
      <c r="F742" s="1">
        <v>23.5822588348138</v>
      </c>
      <c r="G742" s="1">
        <v>23.412281184277202</v>
      </c>
      <c r="H742" s="1">
        <v>23.248204237141898</v>
      </c>
      <c r="I742" s="1">
        <v>23.0896974398126</v>
      </c>
      <c r="J742" s="1">
        <v>22.936453668107401</v>
      </c>
      <c r="K742" s="1">
        <v>22.644640166469099</v>
      </c>
      <c r="L742" s="1">
        <v>22.1129294749643</v>
      </c>
      <c r="M742" s="1">
        <v>24.7480639668069</v>
      </c>
      <c r="N742" s="1">
        <v>25.6898082400674</v>
      </c>
    </row>
    <row r="743" spans="1:14" x14ac:dyDescent="0.2">
      <c r="A743" t="s">
        <v>945</v>
      </c>
      <c r="B743" s="1">
        <v>23.25</v>
      </c>
      <c r="C743" s="1">
        <v>24.4160945002454</v>
      </c>
      <c r="D743" s="1">
        <v>24.165066204261699</v>
      </c>
      <c r="E743" s="1">
        <v>23.975006783926101</v>
      </c>
      <c r="F743" s="1">
        <v>23.936243049747802</v>
      </c>
      <c r="G743" s="1">
        <v>23.824346090645399</v>
      </c>
      <c r="H743" s="1">
        <v>23.715539467934001</v>
      </c>
      <c r="I743" s="1">
        <v>23.6097361349956</v>
      </c>
      <c r="J743" s="1">
        <v>23.506842516589298</v>
      </c>
      <c r="K743" s="1">
        <v>23.309396386206199</v>
      </c>
      <c r="L743" s="1">
        <v>22.945166197716201</v>
      </c>
      <c r="M743" s="1">
        <v>24.675645058744202</v>
      </c>
      <c r="N743" s="1">
        <v>25.155702432535701</v>
      </c>
    </row>
    <row r="744" spans="1:14" x14ac:dyDescent="0.2">
      <c r="A744" t="s">
        <v>946</v>
      </c>
      <c r="B744" s="1">
        <v>31.43</v>
      </c>
      <c r="C744" s="1">
        <v>34.966380387704703</v>
      </c>
      <c r="D744" s="1">
        <v>34.651545293886002</v>
      </c>
      <c r="E744" s="1">
        <v>34.417258622035099</v>
      </c>
      <c r="F744" s="1">
        <v>34.370440219594798</v>
      </c>
      <c r="G744" s="1">
        <v>34.236418904683703</v>
      </c>
      <c r="H744" s="1">
        <v>34.1076136910985</v>
      </c>
      <c r="I744" s="1">
        <v>33.983700510118098</v>
      </c>
      <c r="J744" s="1">
        <v>33.864380308152597</v>
      </c>
      <c r="K744" s="1">
        <v>33.6367623665396</v>
      </c>
      <c r="L744" s="1">
        <v>33.229832185572597</v>
      </c>
      <c r="M744" s="1">
        <v>35.306807244945198</v>
      </c>
      <c r="N744" s="1">
        <v>36.070419758109402</v>
      </c>
    </row>
    <row r="745" spans="1:14" x14ac:dyDescent="0.2">
      <c r="A745" t="s">
        <v>947</v>
      </c>
      <c r="B745" s="1">
        <v>16.670000000000002</v>
      </c>
      <c r="C745" s="1">
        <v>16.8974297555757</v>
      </c>
      <c r="D745" s="1">
        <v>16.855112919960799</v>
      </c>
      <c r="E745" s="1">
        <v>16.8160365956874</v>
      </c>
      <c r="F745" s="1">
        <v>16.807353405779001</v>
      </c>
      <c r="G745" s="1">
        <v>16.7810906392628</v>
      </c>
      <c r="H745" s="1">
        <v>16.753943438474799</v>
      </c>
      <c r="I745" s="1">
        <v>16.726128493455299</v>
      </c>
      <c r="J745" s="1">
        <v>16.697822835649699</v>
      </c>
      <c r="K745" s="1">
        <v>16.640307697936301</v>
      </c>
      <c r="L745" s="1">
        <v>16.524441482987601</v>
      </c>
      <c r="M745" s="1">
        <v>16.9269995922721</v>
      </c>
      <c r="N745" s="1">
        <v>17.531426207650298</v>
      </c>
    </row>
    <row r="746" spans="1:14" x14ac:dyDescent="0.2">
      <c r="A746" t="s">
        <v>948</v>
      </c>
      <c r="B746" s="1">
        <v>24.52</v>
      </c>
      <c r="C746" s="1">
        <v>28.174616333200301</v>
      </c>
      <c r="D746" s="1">
        <v>27.2739220114854</v>
      </c>
      <c r="E746" s="1">
        <v>26.615028257728</v>
      </c>
      <c r="F746" s="1">
        <v>26.485770831236302</v>
      </c>
      <c r="G746" s="1">
        <v>26.1186660175809</v>
      </c>
      <c r="H746" s="1">
        <v>25.7697385029252</v>
      </c>
      <c r="I746" s="1">
        <v>25.458868805089601</v>
      </c>
      <c r="J746" s="1">
        <v>25.1422676482097</v>
      </c>
      <c r="K746" s="1">
        <v>24.550093369355501</v>
      </c>
      <c r="L746" s="1">
        <v>23.503218921954598</v>
      </c>
      <c r="M746" s="1">
        <v>29.1879505369767</v>
      </c>
      <c r="N746" s="1">
        <v>27.472827823981198</v>
      </c>
    </row>
    <row r="747" spans="1:14" x14ac:dyDescent="0.2">
      <c r="A747" t="s">
        <v>949</v>
      </c>
      <c r="B747" s="1">
        <v>33.75</v>
      </c>
      <c r="C747" s="1">
        <v>37.845804489817098</v>
      </c>
      <c r="D747" s="1">
        <v>37.339219414711202</v>
      </c>
      <c r="E747" s="1">
        <v>36.950213114435499</v>
      </c>
      <c r="F747" s="1">
        <v>36.872358348796297</v>
      </c>
      <c r="G747" s="1">
        <v>36.648414112551698</v>
      </c>
      <c r="H747" s="1">
        <v>36.431782954893002</v>
      </c>
      <c r="I747" s="1">
        <v>36.222178290532497</v>
      </c>
      <c r="J747" s="1">
        <v>36.019301201229503</v>
      </c>
      <c r="K747" s="1">
        <v>35.632541135969397</v>
      </c>
      <c r="L747" s="1">
        <v>34.927222195299301</v>
      </c>
      <c r="M747" s="1">
        <v>38.380096758708397</v>
      </c>
      <c r="N747" s="1">
        <v>38.805363392566697</v>
      </c>
    </row>
    <row r="748" spans="1:14" x14ac:dyDescent="0.2">
      <c r="A748" t="s">
        <v>950</v>
      </c>
      <c r="B748" s="1">
        <v>29.08</v>
      </c>
      <c r="C748" s="1">
        <v>36.659196005977201</v>
      </c>
      <c r="D748" s="1">
        <v>35.671475383813799</v>
      </c>
      <c r="E748" s="1">
        <v>34.933752473229802</v>
      </c>
      <c r="F748" s="1">
        <v>34.787380139336001</v>
      </c>
      <c r="G748" s="1">
        <v>34.369168592014702</v>
      </c>
      <c r="H748" s="1">
        <v>33.968409514054301</v>
      </c>
      <c r="I748" s="1">
        <v>33.584018566541403</v>
      </c>
      <c r="J748" s="1">
        <v>33.214988957389401</v>
      </c>
      <c r="K748" s="1">
        <v>32.5193532605849</v>
      </c>
      <c r="L748" s="1">
        <v>31.275770341630899</v>
      </c>
      <c r="M748" s="1">
        <v>37.733293977893702</v>
      </c>
      <c r="N748" s="1">
        <v>38.020631519011197</v>
      </c>
    </row>
    <row r="749" spans="1:14" x14ac:dyDescent="0.2">
      <c r="A749" t="s">
        <v>951</v>
      </c>
      <c r="B749" s="1">
        <v>16.89</v>
      </c>
      <c r="C749" s="1">
        <v>23.852361864439398</v>
      </c>
      <c r="D749" s="1">
        <v>23.055209655574199</v>
      </c>
      <c r="E749" s="1">
        <v>22.4544581862847</v>
      </c>
      <c r="F749" s="1">
        <v>22.334852601780899</v>
      </c>
      <c r="G749" s="1">
        <v>21.992279185618798</v>
      </c>
      <c r="H749" s="1">
        <v>21.662856545155499</v>
      </c>
      <c r="I749" s="1">
        <v>21.3458584634649</v>
      </c>
      <c r="J749" s="1">
        <v>21.040598539697999</v>
      </c>
      <c r="K749" s="1">
        <v>20.4627526406552</v>
      </c>
      <c r="L749" s="1">
        <v>19.4221314144025</v>
      </c>
      <c r="M749" s="1">
        <v>24.7106952088056</v>
      </c>
      <c r="N749" s="1">
        <v>25.6850624060705</v>
      </c>
    </row>
    <row r="750" spans="1:14" x14ac:dyDescent="0.2">
      <c r="A750" t="s">
        <v>952</v>
      </c>
      <c r="B750" s="1">
        <v>48.06</v>
      </c>
      <c r="C750" s="1">
        <v>53.316903122298399</v>
      </c>
      <c r="D750" s="1">
        <v>52.547859818254501</v>
      </c>
      <c r="E750" s="1">
        <v>51.967523804077302</v>
      </c>
      <c r="F750" s="1">
        <v>51.850270980066703</v>
      </c>
      <c r="G750" s="1">
        <v>51.513255435599802</v>
      </c>
      <c r="H750" s="1">
        <v>51.187694304582003</v>
      </c>
      <c r="I750" s="1">
        <v>50.8946113101645</v>
      </c>
      <c r="J750" s="1">
        <v>50.591146126450397</v>
      </c>
      <c r="K750" s="1">
        <v>50.014215127367798</v>
      </c>
      <c r="L750" s="1">
        <v>48.967908359482102</v>
      </c>
      <c r="M750" s="1">
        <v>54.116971416051797</v>
      </c>
      <c r="N750" s="1">
        <v>53.518548796692698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77E4-98F9-3A40-AE83-D92DE70F12A8}">
  <dimension ref="A1:N42"/>
  <sheetViews>
    <sheetView topLeftCell="A22" workbookViewId="0">
      <selection activeCell="L12" sqref="L12"/>
    </sheetView>
  </sheetViews>
  <sheetFormatPr baseColWidth="10" defaultRowHeight="16" x14ac:dyDescent="0.2"/>
  <cols>
    <col min="3" max="4" width="14.5" bestFit="1" customWidth="1"/>
    <col min="5" max="5" width="18.83203125" bestFit="1" customWidth="1"/>
    <col min="6" max="6" width="14.5" bestFit="1" customWidth="1"/>
    <col min="7" max="7" width="16" bestFit="1" customWidth="1"/>
    <col min="8" max="8" width="14.5" bestFit="1" customWidth="1"/>
    <col min="9" max="9" width="16" bestFit="1" customWidth="1"/>
    <col min="10" max="10" width="14.5" bestFit="1" customWidth="1"/>
    <col min="11" max="12" width="14.5" customWidth="1"/>
    <col min="14" max="14" width="12.5" bestFit="1" customWidth="1"/>
  </cols>
  <sheetData>
    <row r="1" spans="1:14" x14ac:dyDescent="0.2">
      <c r="A1" t="s">
        <v>182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1132</v>
      </c>
      <c r="L1" t="s">
        <v>1133</v>
      </c>
      <c r="M1" t="s">
        <v>42</v>
      </c>
      <c r="N1" t="s">
        <v>43</v>
      </c>
    </row>
    <row r="2" spans="1:14" x14ac:dyDescent="0.2">
      <c r="A2">
        <v>1</v>
      </c>
      <c r="B2" s="1">
        <v>-41.788625035211261</v>
      </c>
      <c r="C2" s="1">
        <v>-56.09298447114179</v>
      </c>
      <c r="D2" s="1">
        <v>-53.221429086544823</v>
      </c>
      <c r="E2" s="1">
        <v>-51.3513365698415</v>
      </c>
      <c r="F2" s="1">
        <v>-51.009758487801705</v>
      </c>
      <c r="G2" s="1">
        <v>-50.072292427407973</v>
      </c>
      <c r="H2" s="1">
        <v>-49.221952295875262</v>
      </c>
      <c r="I2" s="1">
        <v>-48.445134754231823</v>
      </c>
      <c r="J2" s="1">
        <v>-47.731154068595735</v>
      </c>
      <c r="K2" s="1">
        <v>-46.459096240488115</v>
      </c>
      <c r="L2" s="1">
        <v>-44.382320668590275</v>
      </c>
      <c r="M2" s="1">
        <v>-60.112699949193853</v>
      </c>
      <c r="N2" s="1">
        <v>-49.262855373138116</v>
      </c>
    </row>
    <row r="3" spans="1:14" x14ac:dyDescent="0.2">
      <c r="A3">
        <v>2</v>
      </c>
      <c r="B3" s="1">
        <v>-44.415352593142579</v>
      </c>
      <c r="C3" s="1">
        <v>-58.329715854076937</v>
      </c>
      <c r="D3" s="1">
        <v>-55.214688540617594</v>
      </c>
      <c r="E3" s="1">
        <v>-53.377448091458014</v>
      </c>
      <c r="F3" s="1">
        <v>-53.023496463316313</v>
      </c>
      <c r="G3" s="1">
        <v>-52.053408756823877</v>
      </c>
      <c r="H3" s="1">
        <v>-51.174908195295473</v>
      </c>
      <c r="I3" s="1">
        <v>-50.37327723353588</v>
      </c>
      <c r="J3" s="1">
        <v>-49.637049704616437</v>
      </c>
      <c r="K3" s="1">
        <v>-48.326127703117088</v>
      </c>
      <c r="L3" s="1">
        <v>-46.185424350006357</v>
      </c>
      <c r="M3" s="1">
        <v>-62.61310348225571</v>
      </c>
      <c r="N3" s="1">
        <v>-52.512369393286072</v>
      </c>
    </row>
    <row r="4" spans="1:14" x14ac:dyDescent="0.2">
      <c r="A4">
        <v>3</v>
      </c>
      <c r="B4" s="1">
        <v>-22.569463151224571</v>
      </c>
      <c r="C4" s="1">
        <v>-48.302143034972048</v>
      </c>
      <c r="D4" s="1">
        <v>-43.847473990592398</v>
      </c>
      <c r="E4" s="1">
        <v>-40.973556346495677</v>
      </c>
      <c r="F4" s="1">
        <v>-40.445149484553191</v>
      </c>
      <c r="G4" s="1">
        <v>-38.9966925863136</v>
      </c>
      <c r="H4" s="1">
        <v>-37.685919179004806</v>
      </c>
      <c r="I4" s="1">
        <v>-36.491817985412638</v>
      </c>
      <c r="J4" s="1">
        <v>-35.397731828729341</v>
      </c>
      <c r="K4" s="1">
        <v>-33.458350466257912</v>
      </c>
      <c r="L4" s="1">
        <v>-30.325538341216774</v>
      </c>
      <c r="M4" s="1">
        <v>-54.398708130866282</v>
      </c>
      <c r="N4" s="1">
        <v>-36.33864097122666</v>
      </c>
    </row>
    <row r="5" spans="1:14" x14ac:dyDescent="0.2">
      <c r="A5">
        <v>4</v>
      </c>
      <c r="B5" s="1">
        <v>-60.611205023343153</v>
      </c>
      <c r="C5" s="1">
        <v>-35.169650135123476</v>
      </c>
      <c r="D5" s="1">
        <v>-37.909168986701182</v>
      </c>
      <c r="E5" s="1">
        <v>-39.700145356866095</v>
      </c>
      <c r="F5" s="1">
        <v>-40.021727032761859</v>
      </c>
      <c r="G5" s="1">
        <v>-40.898977218928778</v>
      </c>
      <c r="H5" s="1">
        <v>-41.687036844237831</v>
      </c>
      <c r="I5" s="1">
        <v>-42.39978961914705</v>
      </c>
      <c r="J5" s="1">
        <v>-43.048184894346818</v>
      </c>
      <c r="K5" s="1">
        <v>-44.184846001736886</v>
      </c>
      <c r="L5" s="1">
        <v>-45.975416373268523</v>
      </c>
      <c r="M5" s="1">
        <v>-31.334193722894504</v>
      </c>
      <c r="N5" s="1">
        <v>-47.326812360992442</v>
      </c>
    </row>
    <row r="6" spans="1:14" x14ac:dyDescent="0.2">
      <c r="A6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">
      <c r="A7">
        <v>6</v>
      </c>
      <c r="B7" s="1">
        <v>-21.853853710091183</v>
      </c>
      <c r="C7" s="1">
        <v>-27.531894347686535</v>
      </c>
      <c r="D7" s="1">
        <v>-26.343841530068026</v>
      </c>
      <c r="E7" s="1">
        <v>-25.543375414373266</v>
      </c>
      <c r="F7" s="1">
        <v>-25.394233411677778</v>
      </c>
      <c r="G7" s="1">
        <v>-24.980589314898328</v>
      </c>
      <c r="H7" s="1">
        <v>-24.599817554322588</v>
      </c>
      <c r="I7" s="1">
        <v>-24.247253412630283</v>
      </c>
      <c r="J7" s="1">
        <v>-23.919171742184272</v>
      </c>
      <c r="K7" s="1">
        <v>-23.324861197067744</v>
      </c>
      <c r="L7" s="1">
        <v>-22.327103898183278</v>
      </c>
      <c r="M7" s="1">
        <v>-29.109269935086026</v>
      </c>
      <c r="N7" s="1">
        <v>-24.30711731696233</v>
      </c>
    </row>
    <row r="8" spans="1:14" x14ac:dyDescent="0.2">
      <c r="A8">
        <v>7</v>
      </c>
      <c r="B8" s="1">
        <v>-15.964110551980202</v>
      </c>
      <c r="C8" s="1">
        <v>-17.242885822408809</v>
      </c>
      <c r="D8" s="1">
        <v>-16.931151339216878</v>
      </c>
      <c r="E8" s="1">
        <v>-16.693456513758253</v>
      </c>
      <c r="F8" s="1">
        <v>-16.645316055667987</v>
      </c>
      <c r="G8" s="1">
        <v>-16.506968094849256</v>
      </c>
      <c r="H8" s="1">
        <v>-16.373448506180804</v>
      </c>
      <c r="I8" s="1">
        <v>-16.244620366625831</v>
      </c>
      <c r="J8" s="1">
        <v>-16.120380388042989</v>
      </c>
      <c r="K8" s="1">
        <v>-15.884978419382772</v>
      </c>
      <c r="L8" s="1">
        <v>-15.461468743979973</v>
      </c>
      <c r="M8" s="1">
        <v>-17.550862904202255</v>
      </c>
      <c r="N8" s="1">
        <v>-15.704196007289413</v>
      </c>
    </row>
    <row r="9" spans="1:14" x14ac:dyDescent="0.2">
      <c r="A9">
        <v>8</v>
      </c>
      <c r="B9" s="1">
        <v>-16.373242508088662</v>
      </c>
      <c r="C9" s="1">
        <v>-11.661044932028267</v>
      </c>
      <c r="D9" s="1">
        <v>-12.187500615906004</v>
      </c>
      <c r="E9" s="1">
        <v>-12.483054578345175</v>
      </c>
      <c r="F9" s="1">
        <v>-12.532011677480007</v>
      </c>
      <c r="G9" s="1">
        <v>-12.657549282618278</v>
      </c>
      <c r="H9" s="1">
        <v>-12.759569212150941</v>
      </c>
      <c r="I9" s="1">
        <v>-12.842275466458188</v>
      </c>
      <c r="J9" s="1">
        <v>-12.9089646659355</v>
      </c>
      <c r="K9" s="1">
        <v>-13.004580171116478</v>
      </c>
      <c r="L9" s="1">
        <v>-13.090527950839471</v>
      </c>
      <c r="M9" s="1">
        <v>-10.834884498658377</v>
      </c>
      <c r="N9" s="1">
        <v>-13.178034088124795</v>
      </c>
    </row>
    <row r="10" spans="1:14" x14ac:dyDescent="0.2">
      <c r="A10">
        <v>9</v>
      </c>
      <c r="B10" s="1">
        <v>-16.438502819923897</v>
      </c>
      <c r="C10" s="1">
        <v>-10.340328636544788</v>
      </c>
      <c r="D10" s="1">
        <v>-11.009493785981707</v>
      </c>
      <c r="E10" s="1">
        <v>-11.436352354280938</v>
      </c>
      <c r="F10" s="1">
        <v>-11.51382856768854</v>
      </c>
      <c r="G10" s="1">
        <v>-11.724336293100409</v>
      </c>
      <c r="H10" s="1">
        <v>-11.912163189457841</v>
      </c>
      <c r="I10" s="1">
        <v>-12.080764575455627</v>
      </c>
      <c r="J10" s="1">
        <v>-12.232927973764467</v>
      </c>
      <c r="K10" s="1">
        <v>-12.496677934897265</v>
      </c>
      <c r="L10" s="1">
        <v>-12.903810365972703</v>
      </c>
      <c r="M10" s="1">
        <v>-9.4275841911928424</v>
      </c>
      <c r="N10" s="1">
        <v>-9.8527845031313888</v>
      </c>
    </row>
    <row r="11" spans="1:14" x14ac:dyDescent="0.2">
      <c r="A11">
        <v>10</v>
      </c>
      <c r="B11" s="1">
        <v>-23.20292742980169</v>
      </c>
      <c r="C11" s="1">
        <v>-27.828171452030787</v>
      </c>
      <c r="D11" s="1">
        <v>-25.155039654162511</v>
      </c>
      <c r="E11" s="1">
        <v>-23.272375988691902</v>
      </c>
      <c r="F11" s="1">
        <v>-22.91126679900022</v>
      </c>
      <c r="G11" s="1">
        <v>-21.898446511241055</v>
      </c>
      <c r="H11" s="1">
        <v>-20.952816050108702</v>
      </c>
      <c r="I11" s="1">
        <v>-20.067187106127498</v>
      </c>
      <c r="J11" s="1">
        <v>-19.235471833136824</v>
      </c>
      <c r="K11" s="1">
        <v>-17.713559300271577</v>
      </c>
      <c r="L11" s="1">
        <v>-15.126600872116745</v>
      </c>
      <c r="M11" s="1">
        <v>-31.005597870994578</v>
      </c>
      <c r="N11" s="1">
        <v>-17.271525167756955</v>
      </c>
    </row>
    <row r="12" spans="1:14" x14ac:dyDescent="0.2">
      <c r="A12">
        <v>11</v>
      </c>
      <c r="B12" s="1">
        <v>24.83842614899854</v>
      </c>
      <c r="C12" s="1">
        <v>13.196995166166595</v>
      </c>
      <c r="D12" s="1">
        <v>17.197338233760323</v>
      </c>
      <c r="E12" s="1">
        <v>19.964964553594434</v>
      </c>
      <c r="F12" s="1">
        <v>20.48740900845436</v>
      </c>
      <c r="G12" s="1">
        <v>21.942780935890173</v>
      </c>
      <c r="H12" s="1">
        <v>23.288849744757478</v>
      </c>
      <c r="I12" s="1">
        <v>24.538800726836818</v>
      </c>
      <c r="J12" s="1">
        <v>25.703312839508886</v>
      </c>
      <c r="K12" s="1">
        <v>27.812083740064487</v>
      </c>
      <c r="L12" s="1">
        <v>31.335407137937818</v>
      </c>
      <c r="M12" s="1">
        <v>8.2530437868210935</v>
      </c>
      <c r="N12" s="1">
        <v>29.855475367210914</v>
      </c>
    </row>
    <row r="13" spans="1:14" x14ac:dyDescent="0.2">
      <c r="A13">
        <v>12</v>
      </c>
      <c r="B13" s="1">
        <v>-29.508767827210811</v>
      </c>
      <c r="C13" s="1">
        <v>-42.297768120714551</v>
      </c>
      <c r="D13" s="1">
        <v>-39.191268347453835</v>
      </c>
      <c r="E13" s="1">
        <v>-37.184622861046293</v>
      </c>
      <c r="F13" s="1">
        <v>-36.813919615774402</v>
      </c>
      <c r="G13" s="1">
        <v>-35.795115460206318</v>
      </c>
      <c r="H13" s="1">
        <v>-34.86935188691654</v>
      </c>
      <c r="I13" s="1">
        <v>-34.02244109496246</v>
      </c>
      <c r="J13" s="1">
        <v>-33.243223580404901</v>
      </c>
      <c r="K13" s="1">
        <v>-31.853943902893903</v>
      </c>
      <c r="L13" s="1">
        <v>-29.578537728987691</v>
      </c>
      <c r="M13" s="1">
        <v>-46.574875382628285</v>
      </c>
      <c r="N13" s="1">
        <v>-34.755389824111177</v>
      </c>
    </row>
    <row r="14" spans="1:14" x14ac:dyDescent="0.2">
      <c r="A14">
        <v>13</v>
      </c>
      <c r="B14" s="1">
        <v>-42.634750080507906</v>
      </c>
      <c r="C14" s="1">
        <v>-55.812105257583632</v>
      </c>
      <c r="D14" s="1">
        <v>-53.162484546398218</v>
      </c>
      <c r="E14" s="1">
        <v>-51.323376378017855</v>
      </c>
      <c r="F14" s="1">
        <v>-50.975837269556969</v>
      </c>
      <c r="G14" s="1">
        <v>-50.006568023553513</v>
      </c>
      <c r="H14" s="1">
        <v>-49.10838230078825</v>
      </c>
      <c r="I14" s="1">
        <v>-48.272641617043831</v>
      </c>
      <c r="J14" s="1">
        <v>-47.492246455498567</v>
      </c>
      <c r="K14" s="1">
        <v>-46.074088790682147</v>
      </c>
      <c r="L14" s="1">
        <v>-43.685724819976571</v>
      </c>
      <c r="M14" s="1">
        <v>-59.085380677891109</v>
      </c>
      <c r="N14" s="1">
        <v>-48.195614700395147</v>
      </c>
    </row>
    <row r="15" spans="1:14" x14ac:dyDescent="0.2">
      <c r="A15">
        <v>14</v>
      </c>
      <c r="B15" s="1">
        <v>-48.214193005188932</v>
      </c>
      <c r="C15" s="1">
        <v>-55.83111308508817</v>
      </c>
      <c r="D15" s="1">
        <v>-53.698998893585085</v>
      </c>
      <c r="E15" s="1">
        <v>-52.192110130594216</v>
      </c>
      <c r="F15" s="1">
        <v>-51.90282134850834</v>
      </c>
      <c r="G15" s="1">
        <v>-51.090233506166676</v>
      </c>
      <c r="H15" s="1">
        <v>-50.3298156746445</v>
      </c>
      <c r="I15" s="1">
        <v>-49.615958984797786</v>
      </c>
      <c r="J15" s="1">
        <v>-48.943989307048653</v>
      </c>
      <c r="K15" s="1">
        <v>-47.709124531663996</v>
      </c>
      <c r="L15" s="1">
        <v>-45.591435842555562</v>
      </c>
      <c r="M15" s="1">
        <v>-58.37135845109816</v>
      </c>
      <c r="N15" s="1">
        <v>-53.850813082983223</v>
      </c>
    </row>
    <row r="16" spans="1:14" x14ac:dyDescent="0.2">
      <c r="A16">
        <v>15</v>
      </c>
      <c r="B16" s="1">
        <v>-4.949053410781878</v>
      </c>
      <c r="C16" s="1">
        <v>16.773699793214664</v>
      </c>
      <c r="D16" s="1">
        <v>13.067880129177604</v>
      </c>
      <c r="E16" s="1">
        <v>10.514986054250921</v>
      </c>
      <c r="F16" s="1">
        <v>10.036358391534462</v>
      </c>
      <c r="G16" s="1">
        <v>8.7059288764926919</v>
      </c>
      <c r="H16" s="1">
        <v>7.4790053593028532</v>
      </c>
      <c r="I16" s="1">
        <v>6.3425382150740353</v>
      </c>
      <c r="J16" s="1">
        <v>5.2857621419316088</v>
      </c>
      <c r="K16" s="1">
        <v>3.3764059792223575</v>
      </c>
      <c r="L16" s="1">
        <v>0.19345904560088592</v>
      </c>
      <c r="M16" s="1">
        <v>21.434496672203533</v>
      </c>
      <c r="N16" s="1">
        <v>3.7233539738503132</v>
      </c>
    </row>
    <row r="17" spans="1:14" x14ac:dyDescent="0.2">
      <c r="A17">
        <v>16</v>
      </c>
      <c r="B17" s="1">
        <v>-41.891849278843004</v>
      </c>
      <c r="C17" s="1">
        <v>-43.008502448624228</v>
      </c>
      <c r="D17" s="1">
        <v>-41.466185001210988</v>
      </c>
      <c r="E17" s="1">
        <v>-40.307192273962542</v>
      </c>
      <c r="F17" s="1">
        <v>-40.085386742081425</v>
      </c>
      <c r="G17" s="1">
        <v>-39.457227957977388</v>
      </c>
      <c r="H17" s="1">
        <v>-38.8628463787662</v>
      </c>
      <c r="I17" s="1">
        <v>-38.299091718348038</v>
      </c>
      <c r="J17" s="1">
        <v>-37.763046371481472</v>
      </c>
      <c r="K17" s="1">
        <v>-36.765523573256537</v>
      </c>
      <c r="L17" s="1">
        <v>-35.022030595984702</v>
      </c>
      <c r="M17" s="1">
        <v>-44.787211572758508</v>
      </c>
      <c r="N17" s="1">
        <v>-40.11582340002289</v>
      </c>
    </row>
    <row r="18" spans="1:14" x14ac:dyDescent="0.2">
      <c r="A18">
        <v>17</v>
      </c>
      <c r="B18" s="1">
        <v>-16.236765625583132</v>
      </c>
      <c r="C18" s="1">
        <v>-15.764529477093847</v>
      </c>
      <c r="D18" s="1">
        <v>-15.210633304573745</v>
      </c>
      <c r="E18" s="1">
        <v>-14.818972559996265</v>
      </c>
      <c r="F18" s="1">
        <v>-14.74081964039488</v>
      </c>
      <c r="G18" s="1">
        <v>-14.518997542252682</v>
      </c>
      <c r="H18" s="1">
        <v>-14.30845542917023</v>
      </c>
      <c r="I18" s="1">
        <v>-14.108262328453382</v>
      </c>
      <c r="J18" s="1">
        <v>-13.917497307025773</v>
      </c>
      <c r="K18" s="1">
        <v>-13.561558858285693</v>
      </c>
      <c r="L18" s="1">
        <v>-12.935672913667238</v>
      </c>
      <c r="M18" s="1">
        <v>-16.381519596116405</v>
      </c>
      <c r="N18" s="1">
        <v>-16.34333281916447</v>
      </c>
    </row>
    <row r="19" spans="1:14" x14ac:dyDescent="0.2">
      <c r="A19">
        <v>18</v>
      </c>
      <c r="B19" s="1">
        <v>-32.240162885534694</v>
      </c>
      <c r="C19" s="1">
        <v>-34.429022760439352</v>
      </c>
      <c r="D19" s="1">
        <v>-33.611746418304733</v>
      </c>
      <c r="E19" s="1">
        <v>-33.037960830403769</v>
      </c>
      <c r="F19" s="1">
        <v>-32.918554620381684</v>
      </c>
      <c r="G19" s="1">
        <v>-32.5771580141801</v>
      </c>
      <c r="H19" s="1">
        <v>-32.250007128662489</v>
      </c>
      <c r="I19" s="1">
        <v>-31.936407687269519</v>
      </c>
      <c r="J19" s="1">
        <v>-31.635705135029465</v>
      </c>
      <c r="K19" s="1">
        <v>-31.070120468662207</v>
      </c>
      <c r="L19" s="1">
        <v>-30.065044400987087</v>
      </c>
      <c r="M19" s="1">
        <v>-35.252524749961488</v>
      </c>
      <c r="N19" s="1">
        <v>-32.041499025021565</v>
      </c>
    </row>
    <row r="20" spans="1:14" x14ac:dyDescent="0.2">
      <c r="A20">
        <v>19</v>
      </c>
      <c r="B20" s="1">
        <v>-38.527052692363121</v>
      </c>
      <c r="C20" s="1">
        <v>-39.264298844466197</v>
      </c>
      <c r="D20" s="1">
        <v>-38.716504386091216</v>
      </c>
      <c r="E20" s="1">
        <v>-38.337563949249116</v>
      </c>
      <c r="F20" s="1">
        <v>-38.254225228413382</v>
      </c>
      <c r="G20" s="1">
        <v>-38.013331924264008</v>
      </c>
      <c r="H20" s="1">
        <v>-37.779103272957286</v>
      </c>
      <c r="I20" s="1">
        <v>-37.551768817694629</v>
      </c>
      <c r="J20" s="1">
        <v>-37.331283942137823</v>
      </c>
      <c r="K20" s="1">
        <v>-36.910669720611708</v>
      </c>
      <c r="L20" s="1">
        <v>-36.146487459316539</v>
      </c>
      <c r="M20" s="1">
        <v>-39.753554133673383</v>
      </c>
      <c r="N20" s="1">
        <v>-39.587851653246062</v>
      </c>
    </row>
    <row r="21" spans="1:14" x14ac:dyDescent="0.2">
      <c r="A21">
        <v>20</v>
      </c>
      <c r="B21" s="1">
        <v>-29.363877384427187</v>
      </c>
      <c r="C21" s="1">
        <v>-26.854609790308139</v>
      </c>
      <c r="D21" s="1">
        <v>-26.533125754599919</v>
      </c>
      <c r="E21" s="1">
        <v>-26.296268968204732</v>
      </c>
      <c r="F21" s="1">
        <v>-26.240628642113947</v>
      </c>
      <c r="G21" s="1">
        <v>-26.076458477166717</v>
      </c>
      <c r="H21" s="1">
        <v>-25.912678058414446</v>
      </c>
      <c r="I21" s="1">
        <v>-25.750381574214888</v>
      </c>
      <c r="J21" s="1">
        <v>-25.590246420758152</v>
      </c>
      <c r="K21" s="1">
        <v>-25.278407896649714</v>
      </c>
      <c r="L21" s="1">
        <v>-24.69540883757913</v>
      </c>
      <c r="M21" s="1">
        <v>-27.060919226072446</v>
      </c>
      <c r="N21" s="1">
        <v>-27.683369619192401</v>
      </c>
    </row>
    <row r="22" spans="1:14" x14ac:dyDescent="0.2">
      <c r="A22">
        <v>21</v>
      </c>
      <c r="B22" s="1">
        <v>-12.650146728556917</v>
      </c>
      <c r="C22" s="1">
        <v>-9.8827451324493811</v>
      </c>
      <c r="D22" s="1">
        <v>-8.7350627619414727</v>
      </c>
      <c r="E22" s="1">
        <v>-7.9999424108888189</v>
      </c>
      <c r="F22" s="1">
        <v>-7.8580362201922389</v>
      </c>
      <c r="G22" s="1">
        <v>-7.4647942769767184</v>
      </c>
      <c r="H22" s="1">
        <v>-7.1035283354859136</v>
      </c>
      <c r="I22" s="1">
        <v>-6.7700020161633185</v>
      </c>
      <c r="J22" s="1">
        <v>-6.4606690747496751</v>
      </c>
      <c r="K22" s="1">
        <v>-5.9030628778680265</v>
      </c>
      <c r="L22" s="1">
        <v>-4.9760862662078633</v>
      </c>
      <c r="M22" s="1">
        <v>-11.324882257015799</v>
      </c>
      <c r="N22" s="1">
        <v>-7.3489951172116168</v>
      </c>
    </row>
    <row r="23" spans="1:14" x14ac:dyDescent="0.2">
      <c r="A23">
        <v>22</v>
      </c>
      <c r="B23" s="1">
        <v>-34.736118818396434</v>
      </c>
      <c r="C23" s="1">
        <v>-48.658896931959077</v>
      </c>
      <c r="D23" s="1">
        <v>-45.099137822494974</v>
      </c>
      <c r="E23" s="1">
        <v>-42.910588815363958</v>
      </c>
      <c r="F23" s="1">
        <v>-42.481343640225568</v>
      </c>
      <c r="G23" s="1">
        <v>-41.29538124495555</v>
      </c>
      <c r="H23" s="1">
        <v>-40.210208986321597</v>
      </c>
      <c r="I23" s="1">
        <v>-39.21293085378894</v>
      </c>
      <c r="J23" s="1">
        <v>-38.290851765437075</v>
      </c>
      <c r="K23" s="1">
        <v>-36.638142972374787</v>
      </c>
      <c r="L23" s="1">
        <v>-33.923921162242877</v>
      </c>
      <c r="M23" s="1">
        <v>-53.130503650350917</v>
      </c>
      <c r="N23" s="1">
        <v>-35.031075831681825</v>
      </c>
    </row>
    <row r="24" spans="1:14" x14ac:dyDescent="0.2">
      <c r="A24">
        <v>23</v>
      </c>
      <c r="B24" s="1">
        <v>-52.473118616558281</v>
      </c>
      <c r="C24" s="1">
        <v>-56.854867223660534</v>
      </c>
      <c r="D24" s="1">
        <v>-55.918097824422624</v>
      </c>
      <c r="E24" s="1">
        <v>-55.283216531084094</v>
      </c>
      <c r="F24" s="1">
        <v>-55.152854193397765</v>
      </c>
      <c r="G24" s="1">
        <v>-54.783058389605301</v>
      </c>
      <c r="H24" s="1">
        <v>-54.432196995196946</v>
      </c>
      <c r="I24" s="1">
        <v>-54.098837530569462</v>
      </c>
      <c r="J24" s="1">
        <v>-53.781600667666751</v>
      </c>
      <c r="K24" s="1">
        <v>-53.190393533272989</v>
      </c>
      <c r="L24" s="1">
        <v>-52.155395930221943</v>
      </c>
      <c r="M24" s="1">
        <v>-57.858688147066538</v>
      </c>
      <c r="N24" s="1">
        <v>-53.357735507753894</v>
      </c>
    </row>
    <row r="25" spans="1:14" x14ac:dyDescent="0.2">
      <c r="A25">
        <v>24</v>
      </c>
      <c r="B25" s="1">
        <v>-40.591914064243191</v>
      </c>
      <c r="C25" s="1">
        <v>-44.004352808823874</v>
      </c>
      <c r="D25" s="1">
        <v>-43.175025146776825</v>
      </c>
      <c r="E25" s="1">
        <v>-42.242077154657537</v>
      </c>
      <c r="F25" s="1">
        <v>-42.089785431014292</v>
      </c>
      <c r="G25" s="1">
        <v>-41.651019242527909</v>
      </c>
      <c r="H25" s="1">
        <v>-41.229223985134787</v>
      </c>
      <c r="I25" s="1">
        <v>-40.826714605360678</v>
      </c>
      <c r="J25" s="1">
        <v>-40.43863455577722</v>
      </c>
      <c r="K25" s="1">
        <v>-39.705051477306057</v>
      </c>
      <c r="L25" s="1">
        <v>-38.403796071103216</v>
      </c>
      <c r="M25" s="1">
        <v>-45.021930622903788</v>
      </c>
      <c r="N25" s="1">
        <v>-43.889951740135352</v>
      </c>
    </row>
    <row r="26" spans="1:14" x14ac:dyDescent="0.2">
      <c r="A26">
        <v>25</v>
      </c>
      <c r="B26" s="1">
        <v>-45.289401521940064</v>
      </c>
      <c r="C26" s="1">
        <v>-54.58886321280432</v>
      </c>
      <c r="D26" s="1">
        <v>-52.577759773410328</v>
      </c>
      <c r="E26" s="1">
        <v>-50.8649151131644</v>
      </c>
      <c r="F26" s="1">
        <v>-50.57073451850286</v>
      </c>
      <c r="G26" s="1">
        <v>-49.742937728308341</v>
      </c>
      <c r="H26" s="1">
        <v>-48.963302041733172</v>
      </c>
      <c r="I26" s="1">
        <v>-48.226945935935994</v>
      </c>
      <c r="J26" s="1">
        <v>-47.529804216795405</v>
      </c>
      <c r="K26" s="1">
        <v>-46.257660482468495</v>
      </c>
      <c r="L26" s="1">
        <v>-43.982650957288747</v>
      </c>
      <c r="M26" s="1">
        <v>-56.957874790622988</v>
      </c>
      <c r="N26" s="1">
        <v>-50.955607241433981</v>
      </c>
    </row>
    <row r="27" spans="1:14" x14ac:dyDescent="0.2">
      <c r="A27">
        <v>26</v>
      </c>
      <c r="B27" s="1">
        <v>-32.738086515954649</v>
      </c>
      <c r="C27" s="1">
        <v>-29.099878565427716</v>
      </c>
      <c r="D27" s="1">
        <v>-30.846306843650147</v>
      </c>
      <c r="E27" s="1">
        <v>-31.937005703919315</v>
      </c>
      <c r="F27" s="1">
        <v>-32.14325220063273</v>
      </c>
      <c r="G27" s="1">
        <v>-32.708778131990009</v>
      </c>
      <c r="H27" s="1">
        <v>-33.220295763911857</v>
      </c>
      <c r="I27" s="1">
        <v>-33.685606985037083</v>
      </c>
      <c r="J27" s="1">
        <v>-34.11107034837341</v>
      </c>
      <c r="K27" s="1">
        <v>-34.862285439909549</v>
      </c>
      <c r="L27" s="1">
        <v>-36.063774930266007</v>
      </c>
      <c r="M27" s="1">
        <v>-26.813396284111189</v>
      </c>
      <c r="N27" s="1">
        <v>-34.937715219375988</v>
      </c>
    </row>
    <row r="28" spans="1:14" x14ac:dyDescent="0.2">
      <c r="A28">
        <v>27</v>
      </c>
      <c r="B28" s="1">
        <v>-18.167341355516886</v>
      </c>
      <c r="C28" s="1">
        <v>-14.588931028629178</v>
      </c>
      <c r="D28" s="1">
        <v>-16.755758229905084</v>
      </c>
      <c r="E28" s="1">
        <v>-18.161186801625004</v>
      </c>
      <c r="F28" s="1">
        <v>-18.428397854250647</v>
      </c>
      <c r="G28" s="1">
        <v>-19.167071289743276</v>
      </c>
      <c r="H28" s="1">
        <v>-19.843126305269024</v>
      </c>
      <c r="I28" s="1">
        <v>-20.465078079091693</v>
      </c>
      <c r="J28" s="1">
        <v>-21.039886005345089</v>
      </c>
      <c r="K28" s="1">
        <v>-22.070106441506841</v>
      </c>
      <c r="L28" s="1">
        <v>-23.763480799501142</v>
      </c>
      <c r="M28" s="1">
        <v>-11.825420355473659</v>
      </c>
      <c r="N28" s="1">
        <v>-21.657361816578025</v>
      </c>
    </row>
    <row r="29" spans="1:14" x14ac:dyDescent="0.2">
      <c r="A29">
        <v>28</v>
      </c>
      <c r="B29" s="1">
        <v>-32.881972953855197</v>
      </c>
      <c r="C29" s="1">
        <v>-30.731314974594763</v>
      </c>
      <c r="D29" s="1">
        <v>-32.578162405993432</v>
      </c>
      <c r="E29" s="1">
        <v>-33.756814441267991</v>
      </c>
      <c r="F29" s="1">
        <v>-33.980640302585897</v>
      </c>
      <c r="G29" s="1">
        <v>-34.597486408131729</v>
      </c>
      <c r="H29" s="1">
        <v>-35.159598499760811</v>
      </c>
      <c r="I29" s="1">
        <v>-35.674600692039441</v>
      </c>
      <c r="J29" s="1">
        <v>-36.148732311860506</v>
      </c>
      <c r="K29" s="1">
        <v>-36.99392360243246</v>
      </c>
      <c r="L29" s="1">
        <v>-38.370205738503643</v>
      </c>
      <c r="M29" s="1">
        <v>-28.351234568570217</v>
      </c>
      <c r="N29" s="1">
        <v>-36.982339777004675</v>
      </c>
    </row>
    <row r="30" spans="1:14" x14ac:dyDescent="0.2">
      <c r="A30">
        <v>29</v>
      </c>
      <c r="B30" s="1">
        <v>-24.841337762802755</v>
      </c>
      <c r="C30" s="1">
        <v>-23.656934643586084</v>
      </c>
      <c r="D30" s="1">
        <v>-24.560892261609737</v>
      </c>
      <c r="E30" s="1">
        <v>-25.172923800567681</v>
      </c>
      <c r="F30" s="1">
        <v>-25.289759480563827</v>
      </c>
      <c r="G30" s="1">
        <v>-25.615182581497432</v>
      </c>
      <c r="H30" s="1">
        <v>-25.916153331429214</v>
      </c>
      <c r="I30" s="1">
        <v>-26.19565321629814</v>
      </c>
      <c r="J30" s="1">
        <v>-26.456161337907066</v>
      </c>
      <c r="K30" s="1">
        <v>-26.9282447669787</v>
      </c>
      <c r="L30" s="1">
        <v>-27.717744965900334</v>
      </c>
      <c r="M30" s="1">
        <v>-22.544976639938984</v>
      </c>
      <c r="N30" s="1">
        <v>-26.152898735031645</v>
      </c>
    </row>
    <row r="31" spans="1:14" x14ac:dyDescent="0.2">
      <c r="A31">
        <v>30</v>
      </c>
      <c r="B31" s="1">
        <v>-12.45486779499338</v>
      </c>
      <c r="C31" s="1">
        <v>-8.9136919381930984</v>
      </c>
      <c r="D31" s="1">
        <v>-9.0251514305456961</v>
      </c>
      <c r="E31" s="1">
        <v>-9.0925897507321345</v>
      </c>
      <c r="F31" s="1">
        <v>-9.1080129932385354</v>
      </c>
      <c r="G31" s="1">
        <v>-9.1524312530121925</v>
      </c>
      <c r="H31" s="1">
        <v>-9.1955582238952047</v>
      </c>
      <c r="I31" s="1">
        <v>-9.2375130700796646</v>
      </c>
      <c r="J31" s="1">
        <v>-9.2783920507617115</v>
      </c>
      <c r="K31" s="1">
        <v>-9.3572766465496802</v>
      </c>
      <c r="L31" s="1">
        <v>-9.5049674706843792</v>
      </c>
      <c r="M31" s="1">
        <v>-8.8012013220912824</v>
      </c>
      <c r="N31" s="1">
        <v>-4.9269510171836952</v>
      </c>
    </row>
    <row r="32" spans="1:14" x14ac:dyDescent="0.2">
      <c r="A32">
        <v>31</v>
      </c>
      <c r="B32" s="1">
        <v>-26.641455618987784</v>
      </c>
      <c r="C32" s="1">
        <v>-24.090313223962401</v>
      </c>
      <c r="D32" s="1">
        <v>-25.184887645503672</v>
      </c>
      <c r="E32" s="1">
        <v>-26.061448952092462</v>
      </c>
      <c r="F32" s="1">
        <v>-26.215609838120333</v>
      </c>
      <c r="G32" s="1">
        <v>-26.646704472224638</v>
      </c>
      <c r="H32" s="1">
        <v>-27.047644638836626</v>
      </c>
      <c r="I32" s="1">
        <v>-27.421905172874752</v>
      </c>
      <c r="J32" s="1">
        <v>-27.772404557485199</v>
      </c>
      <c r="K32" s="1">
        <v>-28.411720397582389</v>
      </c>
      <c r="L32" s="1">
        <v>-29.493425854418899</v>
      </c>
      <c r="M32" s="1">
        <v>-22.676759973020125</v>
      </c>
      <c r="N32" s="1">
        <v>-27.897314151108496</v>
      </c>
    </row>
    <row r="33" spans="1:14" x14ac:dyDescent="0.2">
      <c r="A33">
        <v>32</v>
      </c>
      <c r="B33" s="1">
        <v>-2.9579236413583332</v>
      </c>
      <c r="C33" s="1">
        <v>-4.2404757675032823</v>
      </c>
      <c r="D33" s="1">
        <v>-4.0280152953408441</v>
      </c>
      <c r="E33" s="1">
        <v>-3.8943648078343074</v>
      </c>
      <c r="F33" s="1">
        <v>-3.8687680679245973</v>
      </c>
      <c r="G33" s="1">
        <v>-3.7983901164756264</v>
      </c>
      <c r="H33" s="1">
        <v>-3.7345432838188222</v>
      </c>
      <c r="I33" s="1">
        <v>-3.6763489940345266</v>
      </c>
      <c r="J33" s="1">
        <v>-3.6230716176538444</v>
      </c>
      <c r="K33" s="1">
        <v>-3.5289494597112139</v>
      </c>
      <c r="L33" s="1">
        <v>-3.3786077216204506</v>
      </c>
      <c r="M33" s="1">
        <v>-4.5083686091957809</v>
      </c>
      <c r="N33" s="1">
        <v>-4.4396125815061955</v>
      </c>
    </row>
    <row r="34" spans="1:14" x14ac:dyDescent="0.2">
      <c r="A34">
        <v>33</v>
      </c>
      <c r="B34" s="1">
        <v>-10.387684662044142</v>
      </c>
      <c r="C34" s="1">
        <v>7.4366602650138836</v>
      </c>
      <c r="D34" s="1">
        <v>4.5791974263035078</v>
      </c>
      <c r="E34" s="1">
        <v>2.674393342973366</v>
      </c>
      <c r="F34" s="1">
        <v>2.3177086600658665</v>
      </c>
      <c r="G34" s="1">
        <v>1.331596180551013</v>
      </c>
      <c r="H34" s="1">
        <v>0.42900521546790449</v>
      </c>
      <c r="I34" s="1">
        <v>-0.40136285727801307</v>
      </c>
      <c r="J34" s="1">
        <v>-1.1687039387048341</v>
      </c>
      <c r="K34" s="1">
        <v>-2.543774165675369</v>
      </c>
      <c r="L34" s="1">
        <v>-4.8034491782952218</v>
      </c>
      <c r="M34" s="1">
        <v>11.10145342109729</v>
      </c>
      <c r="N34" s="1">
        <v>-3.9399415757939966</v>
      </c>
    </row>
    <row r="35" spans="1:14" x14ac:dyDescent="0.2">
      <c r="A35">
        <v>34</v>
      </c>
      <c r="B35" s="1">
        <v>-23.323470756079136</v>
      </c>
      <c r="C35" s="1">
        <v>-11.989571004625247</v>
      </c>
      <c r="D35" s="1">
        <v>-13.888180627624283</v>
      </c>
      <c r="E35" s="1">
        <v>-15.139773363081417</v>
      </c>
      <c r="F35" s="1">
        <v>-15.374380904697951</v>
      </c>
      <c r="G35" s="1">
        <v>-16.022225602921001</v>
      </c>
      <c r="H35" s="1">
        <v>-16.61428941298497</v>
      </c>
      <c r="I35" s="1">
        <v>-17.158348683676991</v>
      </c>
      <c r="J35" s="1">
        <v>-17.660666147975046</v>
      </c>
      <c r="K35" s="1">
        <v>-18.559931940105272</v>
      </c>
      <c r="L35" s="1">
        <v>-20.035905067210678</v>
      </c>
      <c r="M35" s="1">
        <v>-9.5360086084267266</v>
      </c>
      <c r="N35" s="1">
        <v>-17.622960607934623</v>
      </c>
    </row>
    <row r="36" spans="1:14" x14ac:dyDescent="0.2">
      <c r="A36">
        <v>35</v>
      </c>
      <c r="B36" s="1">
        <v>-28.647582709863013</v>
      </c>
      <c r="C36" s="1">
        <v>-18.426882795241998</v>
      </c>
      <c r="D36" s="1">
        <v>-20.549269961553062</v>
      </c>
      <c r="E36" s="1">
        <v>-21.951237567195097</v>
      </c>
      <c r="F36" s="1">
        <v>-22.208193546403081</v>
      </c>
      <c r="G36" s="1">
        <v>-22.913934529975965</v>
      </c>
      <c r="H36" s="1">
        <v>-23.553963911312831</v>
      </c>
      <c r="I36" s="1">
        <v>-24.137982359343976</v>
      </c>
      <c r="J36" s="1">
        <v>-24.673789691863135</v>
      </c>
      <c r="K36" s="1">
        <v>-25.625561964633132</v>
      </c>
      <c r="L36" s="1">
        <v>-27.166974355153954</v>
      </c>
      <c r="M36" s="1">
        <v>-15.57660638303499</v>
      </c>
      <c r="N36" s="1">
        <v>-23.078758434198264</v>
      </c>
    </row>
    <row r="37" spans="1:14" x14ac:dyDescent="0.2">
      <c r="A37">
        <v>36</v>
      </c>
      <c r="B37" s="1">
        <v>-38.244425341124064</v>
      </c>
      <c r="C37" s="1">
        <v>-40.214778196864181</v>
      </c>
      <c r="D37" s="1">
        <v>-40.22022115142596</v>
      </c>
      <c r="E37" s="1">
        <v>-40.285349358485234</v>
      </c>
      <c r="F37" s="1">
        <v>-40.302958216295039</v>
      </c>
      <c r="G37" s="1">
        <v>-40.36075460234715</v>
      </c>
      <c r="H37" s="1">
        <v>-40.425471727971413</v>
      </c>
      <c r="I37" s="1">
        <v>-40.49508248611513</v>
      </c>
      <c r="J37" s="1">
        <v>-40.568103005646471</v>
      </c>
      <c r="K37" s="1">
        <v>-40.720386822923516</v>
      </c>
      <c r="L37" s="1">
        <v>-41.032119235307171</v>
      </c>
      <c r="M37" s="1">
        <v>-40.364126210904324</v>
      </c>
      <c r="N37" s="1">
        <v>-36.854273308572807</v>
      </c>
    </row>
    <row r="38" spans="1:14" x14ac:dyDescent="0.2">
      <c r="A38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>
        <v>38</v>
      </c>
      <c r="B39" s="1">
        <v>-61.570594360157024</v>
      </c>
      <c r="C39" s="1">
        <v>-68.353744813233703</v>
      </c>
      <c r="D39" s="1">
        <v>-66.614932429475544</v>
      </c>
      <c r="E39" s="1">
        <v>-65.371079019851209</v>
      </c>
      <c r="F39" s="1">
        <v>-65.138939975053646</v>
      </c>
      <c r="G39" s="1">
        <v>-64.490417190002105</v>
      </c>
      <c r="H39" s="1">
        <v>-63.887925050525688</v>
      </c>
      <c r="I39" s="1">
        <v>-63.326097157982709</v>
      </c>
      <c r="J39" s="1">
        <v>-62.800330228696168</v>
      </c>
      <c r="K39" s="1">
        <v>-61.841764788644632</v>
      </c>
      <c r="L39" s="1">
        <v>-60.219707387272408</v>
      </c>
      <c r="M39" s="1">
        <v>-70.519337075533073</v>
      </c>
      <c r="N39" s="1">
        <v>-60.871409323840886</v>
      </c>
    </row>
    <row r="40" spans="1:14" x14ac:dyDescent="0.2">
      <c r="A40">
        <v>39</v>
      </c>
      <c r="B40" s="1">
        <v>-60.18456573362883</v>
      </c>
      <c r="C40" s="1">
        <v>-65.688873613163409</v>
      </c>
      <c r="D40" s="1">
        <v>-64.990230389247245</v>
      </c>
      <c r="E40" s="1">
        <v>-64.46939386467588</v>
      </c>
      <c r="F40" s="1">
        <v>-64.370049761020056</v>
      </c>
      <c r="G40" s="1">
        <v>-64.089286699545724</v>
      </c>
      <c r="H40" s="1">
        <v>-63.824289500280393</v>
      </c>
      <c r="I40" s="1">
        <v>-63.573593493779732</v>
      </c>
      <c r="J40" s="1">
        <v>-63.335914042283953</v>
      </c>
      <c r="K40" s="1">
        <v>-62.895251017937404</v>
      </c>
      <c r="L40" s="1">
        <v>-62.129041900847497</v>
      </c>
      <c r="M40" s="1">
        <v>-66.502693821191954</v>
      </c>
      <c r="N40" s="1">
        <v>-64.795041049300579</v>
      </c>
    </row>
    <row r="41" spans="1:14" x14ac:dyDescent="0.2">
      <c r="A41">
        <v>40</v>
      </c>
      <c r="B41" s="1">
        <v>-65.395287895249425</v>
      </c>
      <c r="C41" s="1">
        <v>-64.991326585599893</v>
      </c>
      <c r="D41" s="1">
        <v>-65.147512319570282</v>
      </c>
      <c r="E41" s="1">
        <v>-65.182453617396121</v>
      </c>
      <c r="F41" s="1">
        <v>-65.1815754177927</v>
      </c>
      <c r="G41" s="1">
        <v>-65.167967560547083</v>
      </c>
      <c r="H41" s="1">
        <v>-65.141052360430407</v>
      </c>
      <c r="I41" s="1">
        <v>-65.104018883233792</v>
      </c>
      <c r="J41" s="1">
        <v>-65.059297347958818</v>
      </c>
      <c r="K41" s="1">
        <v>-64.953838352241021</v>
      </c>
      <c r="L41" s="1">
        <v>-64.709682688953038</v>
      </c>
      <c r="M41" s="1">
        <v>-64.592698289137346</v>
      </c>
      <c r="N41" s="1">
        <v>-67.573035771452922</v>
      </c>
    </row>
    <row r="42" spans="1:14" x14ac:dyDescent="0.2">
      <c r="A42">
        <v>41</v>
      </c>
      <c r="B42" s="1">
        <v>-3.7204652869521153</v>
      </c>
      <c r="C42" s="1">
        <v>-0.97978398347340179</v>
      </c>
      <c r="D42" s="1">
        <v>-1.8628462252960156</v>
      </c>
      <c r="E42" s="1">
        <v>-2.4906108077635505</v>
      </c>
      <c r="F42" s="1">
        <v>-2.6096792293414444</v>
      </c>
      <c r="G42" s="1">
        <v>-2.9433208221386304</v>
      </c>
      <c r="H42" s="1">
        <v>-3.2544241563012668</v>
      </c>
      <c r="I42" s="1">
        <v>-3.5454568501728478</v>
      </c>
      <c r="J42" s="1">
        <v>-3.818620897195415</v>
      </c>
      <c r="K42" s="1">
        <v>-4.3184812852836956</v>
      </c>
      <c r="L42" s="1">
        <v>-5.1688869286129844</v>
      </c>
      <c r="M42" s="1">
        <v>8.8047991287374089E-2</v>
      </c>
      <c r="N42" s="1">
        <v>-3.5236662062690884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L7</vt:lpstr>
      <vt:lpstr>A24</vt:lpstr>
      <vt:lpstr>X31</vt:lpstr>
      <vt:lpstr>S66</vt:lpstr>
      <vt:lpstr>S22</vt:lpstr>
      <vt:lpstr>HTBH38</vt:lpstr>
      <vt:lpstr>NHTBH38</vt:lpstr>
      <vt:lpstr>W4-11</vt:lpstr>
      <vt:lpstr>MOR39</vt:lpstr>
      <vt:lpstr>MC09</vt:lpstr>
      <vt:lpstr>AuIrPt13</vt:lpstr>
      <vt:lpstr>ACONFL</vt:lpstr>
      <vt:lpstr>Dipoles</vt:lpstr>
      <vt:lpstr>Polarizabilities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Carter-Fenk</cp:lastModifiedBy>
  <dcterms:created xsi:type="dcterms:W3CDTF">2023-08-31T18:13:34Z</dcterms:created>
  <dcterms:modified xsi:type="dcterms:W3CDTF">2023-09-30T07:19:37Z</dcterms:modified>
</cp:coreProperties>
</file>