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ian Rios Ferrer\Desktop\"/>
    </mc:Choice>
  </mc:AlternateContent>
  <xr:revisionPtr revIDLastSave="0" documentId="13_ncr:1_{5937649D-1968-4770-AE73-65B0657B2EFE}" xr6:coauthVersionLast="47" xr6:coauthVersionMax="47" xr10:uidLastSave="{00000000-0000-0000-0000-000000000000}"/>
  <bookViews>
    <workbookView xWindow="-108" yWindow="-108" windowWidth="23256" windowHeight="12456" xr2:uid="{04C3C4EA-FE1D-44D3-87BD-F65A63AB1F6D}"/>
  </bookViews>
  <sheets>
    <sheet name="Hoja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2" i="1" l="1" a="1"/>
  <c r="G2" i="1" s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C2" i="1" a="1"/>
  <c r="C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<sst xmlns="http://schemas.openxmlformats.org/spreadsheetml/2006/main" count="72" uniqueCount="46">
  <si>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HFC-COBRE</t>
  </si>
  <si>
    <t>GPON</t>
  </si>
  <si>
    <t>HFC-COBRE &amp; GPON</t>
  </si>
  <si>
    <t>Masivos Hogares</t>
  </si>
  <si>
    <t>Aseguramiento</t>
  </si>
  <si>
    <t>Antioquia Centro</t>
  </si>
  <si>
    <t>Antioquia Norte</t>
  </si>
  <si>
    <t>Antioquia Oriente</t>
  </si>
  <si>
    <t>Antioquia Sur</t>
  </si>
  <si>
    <t>Antioquia_Edatel</t>
  </si>
  <si>
    <t>Boyaca</t>
  </si>
  <si>
    <t>Norte de Santander</t>
  </si>
  <si>
    <t>Santander</t>
  </si>
  <si>
    <t>Boyaca_Edatel</t>
  </si>
  <si>
    <t>Santander_Edatel</t>
  </si>
  <si>
    <t>Atlantico</t>
  </si>
  <si>
    <t>Bolivar</t>
  </si>
  <si>
    <t>Magdalena</t>
  </si>
  <si>
    <t>Cesar</t>
  </si>
  <si>
    <t>Cordoba</t>
  </si>
  <si>
    <t>Sucre</t>
  </si>
  <si>
    <t>Bolivar_Edatel</t>
  </si>
  <si>
    <t>Cesar_Edatel</t>
  </si>
  <si>
    <t>Cordoba_Edatel</t>
  </si>
  <si>
    <t>Guajira</t>
  </si>
  <si>
    <t>Sucre_Edatel</t>
  </si>
  <si>
    <t>Bogota</t>
  </si>
  <si>
    <t>Cundinamarca</t>
  </si>
  <si>
    <t>Meta</t>
  </si>
  <si>
    <t>Valle</t>
  </si>
  <si>
    <t>Cauca</t>
  </si>
  <si>
    <t>Nariño</t>
  </si>
  <si>
    <t>Caldas</t>
  </si>
  <si>
    <t>Quindio</t>
  </si>
  <si>
    <t>Risaralda</t>
  </si>
  <si>
    <t>Valle Quindío</t>
  </si>
  <si>
    <t>Tolima</t>
  </si>
  <si>
    <t>Regiones</t>
  </si>
  <si>
    <t>BSC</t>
  </si>
  <si>
    <t>Area</t>
  </si>
  <si>
    <t>Noroocidente</t>
  </si>
  <si>
    <t>Oriente</t>
  </si>
  <si>
    <t>Norte</t>
  </si>
  <si>
    <t>Centro</t>
  </si>
  <si>
    <t>Sur</t>
  </si>
  <si>
    <t>Eje Cafetero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</si>
</sst>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4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ne-file\0471\Equipo%20Soporte_&amp;_Plataformas\PROYECCION\2023\06%20Junio\Instalaciones_Junio.xlsm" TargetMode="External"/><Relationship Id="rId1" Type="http://schemas.openxmlformats.org/officeDocument/2006/relationships/externalLinkPath" Target="file:///\\une-file\0471\Equipo%20Soporte_&amp;_Plataformas\PROYECCION\2023\06%20Junio\Instalaciones_Junio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une-file\0471\Equipo%20Soporte_&amp;_Plataformas\PROYECCION\2023\06%20Junio\Reparaciones_Junio.xlsm" TargetMode="External"/><Relationship Id="rId1" Type="http://schemas.openxmlformats.org/officeDocument/2006/relationships/externalLinkPath" Target="file:///\\une-file\0471\Equipo%20Soporte_&amp;_Plataformas\PROYECCION\2023\06%20Junio\Reparaciones_Juni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ción Direccion"/>
      <sheetName val="Analisis"/>
      <sheetName val="Hist Proy"/>
      <sheetName val="Proyeccion"/>
      <sheetName val="Graficas"/>
      <sheetName val="Resumen Proy"/>
      <sheetName val="Resumen Proy GPON"/>
      <sheetName val="Resumen Proy HFC"/>
      <sheetName val="TD"/>
      <sheetName val="Tabla_Requinte_Hoy"/>
      <sheetName val="Query ProyRequinte_Hoy"/>
      <sheetName val="Query"/>
      <sheetName val="Query Proyeccion"/>
      <sheetName val="BD_Proyeccion"/>
      <sheetName val="Resumen ProyRequinte"/>
      <sheetName val="Query ProyRequinte"/>
      <sheetName val="BD"/>
      <sheetName val="DB_VentaInstale"/>
      <sheetName val="Parametrización"/>
      <sheetName val="Listas"/>
    </sheetNames>
    <sheetDataSet>
      <sheetData sheetId="0"/>
      <sheetData sheetId="1"/>
      <sheetData sheetId="2"/>
      <sheetData sheetId="3"/>
      <sheetData sheetId="4"/>
      <sheetData sheetId="5">
        <row r="5">
          <cell r="J5" t="str">
            <v>Antioquia Centro</v>
          </cell>
          <cell r="K5">
            <v>42.557898227992041</v>
          </cell>
          <cell r="L5">
            <v>407.06534137064295</v>
          </cell>
        </row>
        <row r="6">
          <cell r="J6" t="str">
            <v>Antioquia Norte</v>
          </cell>
          <cell r="K6">
            <v>50.982430756510951</v>
          </cell>
          <cell r="L6">
            <v>496.60832955551012</v>
          </cell>
        </row>
        <row r="7">
          <cell r="J7" t="str">
            <v>Antioquia Oriente</v>
          </cell>
          <cell r="K7">
            <v>92.477657004830917</v>
          </cell>
          <cell r="L7">
            <v>58.455532994923857</v>
          </cell>
        </row>
        <row r="8">
          <cell r="J8" t="str">
            <v>Antioquia Sur</v>
          </cell>
          <cell r="K8">
            <v>48.70109819121447</v>
          </cell>
          <cell r="L8">
            <v>313.9543593322864</v>
          </cell>
        </row>
        <row r="9">
          <cell r="J9" t="str">
            <v>Antioquia_Edatel</v>
          </cell>
          <cell r="K9">
            <v>8.8956714761376254</v>
          </cell>
          <cell r="L9">
            <v>117.85182431882217</v>
          </cell>
        </row>
        <row r="10">
          <cell r="J10" t="str">
            <v>Atlantico</v>
          </cell>
          <cell r="K10">
            <v>23.561643835616437</v>
          </cell>
          <cell r="L10">
            <v>344.99654576856648</v>
          </cell>
        </row>
        <row r="11">
          <cell r="J11" t="str">
            <v>Bogota</v>
          </cell>
          <cell r="K11">
            <v>33.045871559633028</v>
          </cell>
          <cell r="L11">
            <v>516.92261457550717</v>
          </cell>
        </row>
        <row r="12">
          <cell r="J12" t="str">
            <v>Bolivar</v>
          </cell>
          <cell r="K12">
            <v>30.097345132743364</v>
          </cell>
          <cell r="L12">
            <v>276.50280898876406</v>
          </cell>
        </row>
        <row r="13">
          <cell r="J13" t="str">
            <v>Bolivar_Edatel</v>
          </cell>
          <cell r="K13">
            <v>0</v>
          </cell>
          <cell r="L13">
            <v>0</v>
          </cell>
        </row>
        <row r="14">
          <cell r="J14" t="str">
            <v>Boyaca</v>
          </cell>
          <cell r="K14">
            <v>0</v>
          </cell>
          <cell r="L14">
            <v>50.109090909090909</v>
          </cell>
        </row>
        <row r="15">
          <cell r="J15" t="str">
            <v>Boyaca_Edatel</v>
          </cell>
          <cell r="K15">
            <v>0</v>
          </cell>
          <cell r="L15">
            <v>0</v>
          </cell>
        </row>
        <row r="16">
          <cell r="J16" t="str">
            <v>Caldas</v>
          </cell>
          <cell r="K16">
            <v>1</v>
          </cell>
          <cell r="L16">
            <v>153.11904761904762</v>
          </cell>
        </row>
        <row r="17">
          <cell r="J17" t="str">
            <v>Cauca</v>
          </cell>
          <cell r="K17">
            <v>0</v>
          </cell>
          <cell r="L17">
            <v>49.638554216867469</v>
          </cell>
        </row>
        <row r="18">
          <cell r="J18" t="str">
            <v>Cesar</v>
          </cell>
          <cell r="K18">
            <v>1</v>
          </cell>
          <cell r="L18">
            <v>125.72435897435898</v>
          </cell>
        </row>
        <row r="19">
          <cell r="J19" t="str">
            <v>Cesar_Edatel</v>
          </cell>
          <cell r="K19">
            <v>5</v>
          </cell>
          <cell r="L19">
            <v>0</v>
          </cell>
        </row>
        <row r="20">
          <cell r="J20" t="str">
            <v>Cordoba</v>
          </cell>
          <cell r="K20">
            <v>16</v>
          </cell>
          <cell r="L20">
            <v>123.26315789473685</v>
          </cell>
        </row>
        <row r="21">
          <cell r="J21" t="str">
            <v>Cordoba_Edatel</v>
          </cell>
          <cell r="K21">
            <v>0</v>
          </cell>
          <cell r="L21">
            <v>6</v>
          </cell>
        </row>
        <row r="22">
          <cell r="J22" t="str">
            <v>Cundinamarca</v>
          </cell>
          <cell r="K22">
            <v>0</v>
          </cell>
          <cell r="L22">
            <v>80.157480314960637</v>
          </cell>
        </row>
        <row r="23">
          <cell r="J23" t="str">
            <v>Guajira</v>
          </cell>
          <cell r="K23">
            <v>22.5</v>
          </cell>
          <cell r="L23">
            <v>0</v>
          </cell>
        </row>
        <row r="24">
          <cell r="J24" t="str">
            <v>Magdalena</v>
          </cell>
          <cell r="K24">
            <v>3</v>
          </cell>
          <cell r="L24">
            <v>94.8</v>
          </cell>
        </row>
        <row r="25">
          <cell r="J25" t="str">
            <v>Meta</v>
          </cell>
          <cell r="K25">
            <v>10.90909090909091</v>
          </cell>
          <cell r="L25">
            <v>59.888888888888886</v>
          </cell>
        </row>
        <row r="26">
          <cell r="J26" t="str">
            <v>Nariño</v>
          </cell>
          <cell r="K26">
            <v>0</v>
          </cell>
          <cell r="L26">
            <v>25</v>
          </cell>
        </row>
        <row r="27">
          <cell r="J27" t="str">
            <v>Norte de Santander</v>
          </cell>
          <cell r="K27">
            <v>19.886792452830189</v>
          </cell>
          <cell r="L27">
            <v>65.43150684931507</v>
          </cell>
        </row>
        <row r="28">
          <cell r="J28" t="str">
            <v>Quindio</v>
          </cell>
          <cell r="K28">
            <v>0</v>
          </cell>
          <cell r="L28">
            <v>115.85148514851485</v>
          </cell>
        </row>
        <row r="29">
          <cell r="J29" t="str">
            <v>Risaralda</v>
          </cell>
          <cell r="K29">
            <v>17</v>
          </cell>
          <cell r="L29">
            <v>194.901185770751</v>
          </cell>
        </row>
        <row r="30">
          <cell r="J30" t="str">
            <v>Santander</v>
          </cell>
          <cell r="K30">
            <v>10</v>
          </cell>
          <cell r="L30">
            <v>306.71748878923768</v>
          </cell>
        </row>
        <row r="31">
          <cell r="J31" t="str">
            <v>Santander_Edatel</v>
          </cell>
          <cell r="K31">
            <v>0</v>
          </cell>
          <cell r="L31">
            <v>1</v>
          </cell>
        </row>
        <row r="32">
          <cell r="J32" t="str">
            <v>Sucre</v>
          </cell>
          <cell r="K32">
            <v>5.25</v>
          </cell>
          <cell r="L32">
            <v>106.13777777777779</v>
          </cell>
        </row>
        <row r="33">
          <cell r="J33" t="str">
            <v>Sucre_Edatel</v>
          </cell>
          <cell r="K33">
            <v>0</v>
          </cell>
          <cell r="L33">
            <v>0</v>
          </cell>
        </row>
        <row r="34">
          <cell r="J34" t="str">
            <v>Tolima</v>
          </cell>
          <cell r="K34">
            <v>31</v>
          </cell>
          <cell r="L34">
            <v>52.633802816901408</v>
          </cell>
        </row>
        <row r="35">
          <cell r="J35" t="str">
            <v>Valle</v>
          </cell>
          <cell r="K35">
            <v>8.25</v>
          </cell>
          <cell r="L35">
            <v>325.01438848920861</v>
          </cell>
        </row>
        <row r="36">
          <cell r="J36" t="str">
            <v>Valle Quindío</v>
          </cell>
          <cell r="K36">
            <v>0</v>
          </cell>
          <cell r="L36">
            <v>71.593220338983045</v>
          </cell>
        </row>
        <row r="37">
          <cell r="J37" t="str">
            <v>Total general</v>
          </cell>
          <cell r="K37">
            <v>481.11549954660001</v>
          </cell>
          <cell r="L37">
            <v>4539.3387917036634</v>
          </cell>
        </row>
        <row r="69">
          <cell r="A69" t="str">
            <v>Etiquetas de fila</v>
          </cell>
          <cell r="B69" t="str">
            <v>Suma de RGU</v>
          </cell>
          <cell r="C69" t="str">
            <v>Proy Dia</v>
          </cell>
          <cell r="D69" t="str">
            <v>Proyeccion</v>
          </cell>
        </row>
        <row r="70">
          <cell r="A70" t="str">
            <v>Antioquia Centro</v>
          </cell>
          <cell r="B70">
            <v>50</v>
          </cell>
          <cell r="C70">
            <v>23</v>
          </cell>
          <cell r="D70">
            <v>23</v>
          </cell>
        </row>
        <row r="71">
          <cell r="A71" t="str">
            <v>Antioquia Norte</v>
          </cell>
          <cell r="B71">
            <v>12</v>
          </cell>
          <cell r="C71">
            <v>7</v>
          </cell>
          <cell r="D71">
            <v>7</v>
          </cell>
        </row>
        <row r="72">
          <cell r="A72" t="str">
            <v>Antioquia Oriente</v>
          </cell>
          <cell r="B72">
            <v>21</v>
          </cell>
          <cell r="C72">
            <v>6</v>
          </cell>
          <cell r="D72">
            <v>6</v>
          </cell>
        </row>
        <row r="73">
          <cell r="A73" t="str">
            <v>Antioquia Sur</v>
          </cell>
          <cell r="B73">
            <v>35</v>
          </cell>
          <cell r="C73">
            <v>17</v>
          </cell>
          <cell r="D73">
            <v>17</v>
          </cell>
        </row>
        <row r="74">
          <cell r="A74" t="str">
            <v>Antioquia_Edatel</v>
          </cell>
          <cell r="B74">
            <v>3</v>
          </cell>
          <cell r="C74">
            <v>0</v>
          </cell>
          <cell r="D74">
            <v>0</v>
          </cell>
        </row>
        <row r="75">
          <cell r="A75" t="str">
            <v>Atlantico</v>
          </cell>
          <cell r="B75">
            <v>16</v>
          </cell>
          <cell r="C75">
            <v>9</v>
          </cell>
          <cell r="D75">
            <v>9</v>
          </cell>
        </row>
        <row r="76">
          <cell r="A76" t="str">
            <v>Bogota</v>
          </cell>
          <cell r="B76">
            <v>42</v>
          </cell>
          <cell r="C76">
            <v>14</v>
          </cell>
          <cell r="D76">
            <v>14</v>
          </cell>
        </row>
        <row r="77">
          <cell r="A77" t="str">
            <v>Bolivar</v>
          </cell>
          <cell r="B77">
            <v>10</v>
          </cell>
          <cell r="C77">
            <v>6</v>
          </cell>
          <cell r="D77">
            <v>6</v>
          </cell>
        </row>
        <row r="78">
          <cell r="A78" t="str">
            <v>Boyaca</v>
          </cell>
          <cell r="B78">
            <v>2</v>
          </cell>
          <cell r="C78">
            <v>1</v>
          </cell>
          <cell r="D78">
            <v>1</v>
          </cell>
        </row>
        <row r="79">
          <cell r="A79" t="str">
            <v>Boyaca_Edatel</v>
          </cell>
          <cell r="B79">
            <v>1</v>
          </cell>
          <cell r="C79">
            <v>1</v>
          </cell>
          <cell r="D79">
            <v>1</v>
          </cell>
        </row>
        <row r="80">
          <cell r="A80" t="str">
            <v>Caldas</v>
          </cell>
          <cell r="B80">
            <v>5</v>
          </cell>
          <cell r="C80">
            <v>4</v>
          </cell>
          <cell r="D80">
            <v>4</v>
          </cell>
        </row>
        <row r="81">
          <cell r="A81" t="str">
            <v>Cesar</v>
          </cell>
          <cell r="B81">
            <v>2</v>
          </cell>
          <cell r="C81">
            <v>1</v>
          </cell>
          <cell r="D81">
            <v>1</v>
          </cell>
        </row>
        <row r="82">
          <cell r="A82" t="str">
            <v>Magdalena</v>
          </cell>
          <cell r="B82">
            <v>2</v>
          </cell>
          <cell r="C82">
            <v>2</v>
          </cell>
          <cell r="D82">
            <v>2</v>
          </cell>
        </row>
        <row r="83">
          <cell r="A83" t="str">
            <v>Norte de Santander</v>
          </cell>
          <cell r="B83">
            <v>9</v>
          </cell>
          <cell r="C83">
            <v>4</v>
          </cell>
          <cell r="D83">
            <v>4</v>
          </cell>
        </row>
        <row r="84">
          <cell r="A84" t="str">
            <v>Quindio</v>
          </cell>
          <cell r="B84">
            <v>6</v>
          </cell>
          <cell r="C84">
            <v>3</v>
          </cell>
          <cell r="D84">
            <v>3</v>
          </cell>
        </row>
        <row r="85">
          <cell r="A85" t="str">
            <v>Risaralda</v>
          </cell>
          <cell r="B85">
            <v>16</v>
          </cell>
          <cell r="C85">
            <v>10</v>
          </cell>
          <cell r="D85">
            <v>10</v>
          </cell>
        </row>
        <row r="86">
          <cell r="A86" t="str">
            <v>Santander</v>
          </cell>
          <cell r="B86">
            <v>7</v>
          </cell>
          <cell r="C86">
            <v>5</v>
          </cell>
          <cell r="D86">
            <v>5</v>
          </cell>
        </row>
        <row r="87">
          <cell r="A87" t="str">
            <v>Valle</v>
          </cell>
          <cell r="B87">
            <v>20</v>
          </cell>
          <cell r="C87">
            <v>7</v>
          </cell>
          <cell r="D87">
            <v>7</v>
          </cell>
        </row>
        <row r="88">
          <cell r="A88" t="str">
            <v>Valle Quindío</v>
          </cell>
          <cell r="B88">
            <v>2</v>
          </cell>
          <cell r="C88">
            <v>1</v>
          </cell>
          <cell r="D88">
            <v>1</v>
          </cell>
        </row>
        <row r="89">
          <cell r="A89" t="str">
            <v>Total General</v>
          </cell>
          <cell r="B89">
            <v>261</v>
          </cell>
          <cell r="C89">
            <v>121</v>
          </cell>
          <cell r="D89">
            <v>121</v>
          </cell>
        </row>
        <row r="146">
          <cell r="A146" t="str">
            <v>Regiones</v>
          </cell>
          <cell r="B146" t="str">
            <v>Suma de RGU</v>
          </cell>
          <cell r="C146" t="str">
            <v>Proy Dia</v>
          </cell>
          <cell r="D146" t="str">
            <v>Proyeccion</v>
          </cell>
        </row>
        <row r="147">
          <cell r="A147" t="str">
            <v>Antioquia Centro</v>
          </cell>
          <cell r="B147">
            <v>356</v>
          </cell>
          <cell r="C147">
            <v>241.8254468980021</v>
          </cell>
          <cell r="D147">
            <v>242</v>
          </cell>
        </row>
        <row r="148">
          <cell r="A148" t="str">
            <v>Antioquia Norte</v>
          </cell>
          <cell r="B148">
            <v>380</v>
          </cell>
          <cell r="C148">
            <v>278.99297423887589</v>
          </cell>
          <cell r="D148">
            <v>279</v>
          </cell>
        </row>
        <row r="149">
          <cell r="A149" t="str">
            <v>Antioquia Oriente</v>
          </cell>
          <cell r="B149">
            <v>48</v>
          </cell>
          <cell r="C149">
            <v>33.742574257425744</v>
          </cell>
          <cell r="D149">
            <v>34</v>
          </cell>
        </row>
        <row r="150">
          <cell r="A150" t="str">
            <v>Antioquia Sur</v>
          </cell>
          <cell r="B150">
            <v>255</v>
          </cell>
          <cell r="C150">
            <v>182.00129533678756</v>
          </cell>
          <cell r="D150">
            <v>182</v>
          </cell>
        </row>
        <row r="151">
          <cell r="A151" t="str">
            <v>Antioquia_Edatel</v>
          </cell>
          <cell r="B151">
            <v>50</v>
          </cell>
          <cell r="C151">
            <v>34.895833333333329</v>
          </cell>
          <cell r="D151">
            <v>35</v>
          </cell>
        </row>
        <row r="152">
          <cell r="A152" t="str">
            <v>Atlantico</v>
          </cell>
          <cell r="B152">
            <v>90</v>
          </cell>
          <cell r="C152">
            <v>64.188679245283012</v>
          </cell>
          <cell r="D152">
            <v>64</v>
          </cell>
        </row>
        <row r="153">
          <cell r="A153" t="str">
            <v>Bogota</v>
          </cell>
          <cell r="B153">
            <v>271</v>
          </cell>
          <cell r="C153">
            <v>131.57246376811594</v>
          </cell>
          <cell r="D153">
            <v>132</v>
          </cell>
        </row>
        <row r="154">
          <cell r="A154" t="str">
            <v>Bolivar</v>
          </cell>
          <cell r="B154">
            <v>110</v>
          </cell>
          <cell r="C154">
            <v>66.100917431192656</v>
          </cell>
          <cell r="D154">
            <v>66</v>
          </cell>
        </row>
        <row r="155">
          <cell r="A155" t="str">
            <v>Boyaca</v>
          </cell>
          <cell r="B155">
            <v>26</v>
          </cell>
          <cell r="C155">
            <v>13</v>
          </cell>
          <cell r="D155">
            <v>13</v>
          </cell>
        </row>
        <row r="156">
          <cell r="A156" t="str">
            <v>Boyaca_Edatel</v>
          </cell>
          <cell r="B156">
            <v>4</v>
          </cell>
          <cell r="C156">
            <v>2.1538461538461537</v>
          </cell>
          <cell r="D156">
            <v>2</v>
          </cell>
        </row>
        <row r="157">
          <cell r="A157" t="str">
            <v>Caldas</v>
          </cell>
          <cell r="B157">
            <v>117</v>
          </cell>
          <cell r="C157">
            <v>80.888888888888886</v>
          </cell>
          <cell r="D157">
            <v>81</v>
          </cell>
        </row>
        <row r="158">
          <cell r="A158" t="str">
            <v>Cauca</v>
          </cell>
          <cell r="B158">
            <v>22</v>
          </cell>
          <cell r="C158">
            <v>11.440000000000001</v>
          </cell>
          <cell r="D158">
            <v>11</v>
          </cell>
        </row>
        <row r="159">
          <cell r="A159" t="str">
            <v>Cesar</v>
          </cell>
          <cell r="B159">
            <v>23</v>
          </cell>
          <cell r="C159">
            <v>16.140350877192983</v>
          </cell>
          <cell r="D159">
            <v>16</v>
          </cell>
        </row>
        <row r="160">
          <cell r="A160" t="str">
            <v>Cesar_Edatel</v>
          </cell>
          <cell r="B160">
            <v>9</v>
          </cell>
          <cell r="C160">
            <v>6.75</v>
          </cell>
          <cell r="D160">
            <v>7</v>
          </cell>
        </row>
        <row r="161">
          <cell r="A161" t="str">
            <v>Cordoba</v>
          </cell>
          <cell r="B161">
            <v>11</v>
          </cell>
          <cell r="C161">
            <v>8.0384615384615383</v>
          </cell>
          <cell r="D161">
            <v>8</v>
          </cell>
        </row>
        <row r="162">
          <cell r="A162" t="str">
            <v>Cordoba_Edatel</v>
          </cell>
          <cell r="B162">
            <v>2</v>
          </cell>
          <cell r="C162">
            <v>1</v>
          </cell>
          <cell r="D162">
            <v>1</v>
          </cell>
        </row>
        <row r="163">
          <cell r="A163" t="str">
            <v>Cundinamarca</v>
          </cell>
          <cell r="B163">
            <v>26</v>
          </cell>
          <cell r="C163">
            <v>16.177777777777777</v>
          </cell>
          <cell r="D163">
            <v>16</v>
          </cell>
        </row>
        <row r="164">
          <cell r="A164" t="str">
            <v>Magdalena</v>
          </cell>
          <cell r="B164">
            <v>14</v>
          </cell>
          <cell r="C164">
            <v>6.6315789473684204</v>
          </cell>
          <cell r="D164">
            <v>7</v>
          </cell>
        </row>
        <row r="165">
          <cell r="A165" t="str">
            <v>Meta</v>
          </cell>
          <cell r="B165">
            <v>15</v>
          </cell>
          <cell r="C165">
            <v>10.212765957446809</v>
          </cell>
          <cell r="D165">
            <v>10</v>
          </cell>
        </row>
        <row r="166">
          <cell r="A166" t="str">
            <v>Nariño</v>
          </cell>
          <cell r="B166">
            <v>2</v>
          </cell>
          <cell r="C166">
            <v>1.2121212121212122</v>
          </cell>
          <cell r="D166">
            <v>1</v>
          </cell>
        </row>
        <row r="167">
          <cell r="A167" t="str">
            <v>Norte de Santander</v>
          </cell>
          <cell r="B167">
            <v>18</v>
          </cell>
          <cell r="C167">
            <v>11.5</v>
          </cell>
          <cell r="D167">
            <v>12</v>
          </cell>
        </row>
        <row r="168">
          <cell r="A168" t="str">
            <v>Quindio</v>
          </cell>
          <cell r="B168">
            <v>61</v>
          </cell>
          <cell r="C168">
            <v>39.906542056074763</v>
          </cell>
          <cell r="D168">
            <v>40</v>
          </cell>
        </row>
        <row r="169">
          <cell r="A169" t="str">
            <v>Risaralda</v>
          </cell>
          <cell r="B169">
            <v>136</v>
          </cell>
          <cell r="C169">
            <v>98.788273615635177</v>
          </cell>
          <cell r="D169">
            <v>99</v>
          </cell>
        </row>
        <row r="170">
          <cell r="A170" t="str">
            <v>Santander</v>
          </cell>
          <cell r="B170">
            <v>153</v>
          </cell>
          <cell r="C170">
            <v>92</v>
          </cell>
          <cell r="D170">
            <v>92</v>
          </cell>
        </row>
        <row r="171">
          <cell r="A171" t="str">
            <v>Sucre</v>
          </cell>
          <cell r="B171">
            <v>18</v>
          </cell>
          <cell r="C171">
            <v>9.4090909090909083</v>
          </cell>
          <cell r="D171">
            <v>9</v>
          </cell>
        </row>
        <row r="172">
          <cell r="A172" t="str">
            <v>Sucre_Edatel</v>
          </cell>
          <cell r="B172">
            <v>1</v>
          </cell>
          <cell r="C172">
            <v>0</v>
          </cell>
          <cell r="D172">
            <v>0</v>
          </cell>
        </row>
        <row r="173">
          <cell r="A173" t="str">
            <v>Tolima</v>
          </cell>
          <cell r="B173">
            <v>43</v>
          </cell>
          <cell r="C173">
            <v>27.074074074074076</v>
          </cell>
          <cell r="D173">
            <v>27</v>
          </cell>
        </row>
        <row r="174">
          <cell r="A174" t="str">
            <v>Valle</v>
          </cell>
          <cell r="B174">
            <v>128</v>
          </cell>
          <cell r="C174">
            <v>73.317422434367543</v>
          </cell>
          <cell r="D174">
            <v>73</v>
          </cell>
        </row>
        <row r="175">
          <cell r="A175" t="str">
            <v>Valle Quindío</v>
          </cell>
          <cell r="B175">
            <v>41</v>
          </cell>
          <cell r="C175">
            <v>29.974789915966383</v>
          </cell>
          <cell r="D175">
            <v>30</v>
          </cell>
        </row>
        <row r="176">
          <cell r="A176" t="str">
            <v>Total general</v>
          </cell>
          <cell r="B176">
            <v>2430</v>
          </cell>
          <cell r="C176">
            <v>1588.9361688673289</v>
          </cell>
          <cell r="D176">
            <v>1589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ción Direccion"/>
      <sheetName val="Analisis"/>
      <sheetName val="Histori Proy"/>
      <sheetName val="InformeXregion"/>
      <sheetName val="Graficas"/>
      <sheetName val="TBLINFRA"/>
      <sheetName val="Query Proy"/>
      <sheetName val="TD"/>
      <sheetName val="Resumen Proy"/>
      <sheetName val="Query"/>
      <sheetName val="ESCALAR-INFRA"/>
      <sheetName val="BD"/>
      <sheetName val="BDINFRA"/>
      <sheetName val="Dist x dia"/>
      <sheetName val="Parametrización"/>
      <sheetName val="Proyeccionfestivosmayo"/>
      <sheetName val="Listas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Antioquia Centro</v>
          </cell>
          <cell r="C6">
            <v>337</v>
          </cell>
          <cell r="D6">
            <v>311</v>
          </cell>
          <cell r="E6">
            <v>344</v>
          </cell>
          <cell r="F6">
            <v>174</v>
          </cell>
          <cell r="G6">
            <v>343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1509</v>
          </cell>
          <cell r="AI6">
            <v>6327</v>
          </cell>
          <cell r="AJ6">
            <v>333.75</v>
          </cell>
        </row>
        <row r="7">
          <cell r="B7" t="str">
            <v>Antioquia Norte</v>
          </cell>
          <cell r="C7">
            <v>369</v>
          </cell>
          <cell r="D7">
            <v>383</v>
          </cell>
          <cell r="E7">
            <v>423</v>
          </cell>
          <cell r="F7">
            <v>166</v>
          </cell>
          <cell r="G7">
            <v>325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1666</v>
          </cell>
          <cell r="AJ7">
            <v>375</v>
          </cell>
        </row>
        <row r="8">
          <cell r="B8" t="str">
            <v>Antioquia Oriente</v>
          </cell>
          <cell r="C8">
            <v>138</v>
          </cell>
          <cell r="D8">
            <v>135</v>
          </cell>
          <cell r="E8">
            <v>136</v>
          </cell>
          <cell r="F8">
            <v>61</v>
          </cell>
          <cell r="G8">
            <v>163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633</v>
          </cell>
          <cell r="AJ8">
            <v>143</v>
          </cell>
        </row>
        <row r="9">
          <cell r="B9" t="str">
            <v>Antioquia Sur</v>
          </cell>
          <cell r="C9">
            <v>290</v>
          </cell>
          <cell r="D9">
            <v>301</v>
          </cell>
          <cell r="E9">
            <v>378</v>
          </cell>
          <cell r="F9">
            <v>164</v>
          </cell>
          <cell r="G9">
            <v>286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1419</v>
          </cell>
          <cell r="AJ9">
            <v>313.75</v>
          </cell>
        </row>
        <row r="10">
          <cell r="B10" t="str">
            <v>Antioquia_Edatel</v>
          </cell>
          <cell r="C10">
            <v>318</v>
          </cell>
          <cell r="D10">
            <v>303</v>
          </cell>
          <cell r="E10">
            <v>282</v>
          </cell>
          <cell r="F10">
            <v>65</v>
          </cell>
          <cell r="G10">
            <v>132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1100</v>
          </cell>
          <cell r="AJ10">
            <v>258.75</v>
          </cell>
        </row>
        <row r="11">
          <cell r="B11" t="str">
            <v>Boyaca</v>
          </cell>
          <cell r="C11">
            <v>18</v>
          </cell>
          <cell r="D11">
            <v>11</v>
          </cell>
          <cell r="E11">
            <v>12</v>
          </cell>
          <cell r="F11">
            <v>3</v>
          </cell>
          <cell r="G11">
            <v>12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56</v>
          </cell>
          <cell r="AI11">
            <v>949</v>
          </cell>
          <cell r="AJ11">
            <v>13.25</v>
          </cell>
        </row>
        <row r="12">
          <cell r="B12" t="str">
            <v>Norte de Santander</v>
          </cell>
          <cell r="C12">
            <v>39</v>
          </cell>
          <cell r="D12">
            <v>42</v>
          </cell>
          <cell r="E12">
            <v>42</v>
          </cell>
          <cell r="F12">
            <v>11</v>
          </cell>
          <cell r="G12">
            <v>28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162</v>
          </cell>
          <cell r="AJ12">
            <v>37.75</v>
          </cell>
        </row>
        <row r="13">
          <cell r="B13" t="str">
            <v>Santander</v>
          </cell>
          <cell r="C13">
            <v>176</v>
          </cell>
          <cell r="D13">
            <v>169</v>
          </cell>
          <cell r="E13">
            <v>159</v>
          </cell>
          <cell r="F13">
            <v>45</v>
          </cell>
          <cell r="G13">
            <v>152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701</v>
          </cell>
          <cell r="AJ13">
            <v>164</v>
          </cell>
        </row>
        <row r="14">
          <cell r="B14" t="str">
            <v>Boyaca_Edatel</v>
          </cell>
          <cell r="C14">
            <v>11</v>
          </cell>
          <cell r="D14">
            <v>7</v>
          </cell>
          <cell r="E14">
            <v>9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28</v>
          </cell>
          <cell r="AJ14">
            <v>7</v>
          </cell>
        </row>
        <row r="15">
          <cell r="B15" t="str">
            <v>Santander_Edatel</v>
          </cell>
          <cell r="C15">
            <v>0</v>
          </cell>
          <cell r="D15">
            <v>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2</v>
          </cell>
          <cell r="AJ15">
            <v>0.5</v>
          </cell>
        </row>
        <row r="16">
          <cell r="B16" t="str">
            <v>Atlantico</v>
          </cell>
          <cell r="C16">
            <v>126</v>
          </cell>
          <cell r="D16">
            <v>134</v>
          </cell>
          <cell r="E16">
            <v>148</v>
          </cell>
          <cell r="F16">
            <v>35</v>
          </cell>
          <cell r="G16">
            <v>125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568</v>
          </cell>
          <cell r="AI16">
            <v>2169</v>
          </cell>
          <cell r="AJ16">
            <v>133.25</v>
          </cell>
        </row>
        <row r="17">
          <cell r="B17" t="str">
            <v>Bolivar</v>
          </cell>
          <cell r="C17">
            <v>158</v>
          </cell>
          <cell r="D17">
            <v>118</v>
          </cell>
          <cell r="E17">
            <v>145</v>
          </cell>
          <cell r="F17">
            <v>52</v>
          </cell>
          <cell r="G17">
            <v>154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627</v>
          </cell>
          <cell r="AJ17">
            <v>143.75</v>
          </cell>
        </row>
        <row r="18">
          <cell r="B18" t="str">
            <v>Magdalena</v>
          </cell>
          <cell r="C18">
            <v>33</v>
          </cell>
          <cell r="D18">
            <v>32</v>
          </cell>
          <cell r="E18">
            <v>34</v>
          </cell>
          <cell r="F18">
            <v>14</v>
          </cell>
          <cell r="G18">
            <v>12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125</v>
          </cell>
          <cell r="AJ18">
            <v>27.75</v>
          </cell>
        </row>
        <row r="19">
          <cell r="B19" t="str">
            <v>Cesar</v>
          </cell>
          <cell r="C19">
            <v>46</v>
          </cell>
          <cell r="D19">
            <v>55</v>
          </cell>
          <cell r="E19">
            <v>56</v>
          </cell>
          <cell r="F19">
            <v>29</v>
          </cell>
          <cell r="G19">
            <v>41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227</v>
          </cell>
          <cell r="AJ19">
            <v>49.5</v>
          </cell>
        </row>
        <row r="20">
          <cell r="B20" t="str">
            <v>Cordoba</v>
          </cell>
          <cell r="C20">
            <v>38</v>
          </cell>
          <cell r="D20">
            <v>26</v>
          </cell>
          <cell r="E20">
            <v>32</v>
          </cell>
          <cell r="F20">
            <v>15</v>
          </cell>
          <cell r="G20">
            <v>26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137</v>
          </cell>
          <cell r="AJ20">
            <v>30.5</v>
          </cell>
        </row>
        <row r="21">
          <cell r="B21" t="str">
            <v>Sucre</v>
          </cell>
          <cell r="C21">
            <v>20</v>
          </cell>
          <cell r="D21">
            <v>16</v>
          </cell>
          <cell r="E21">
            <v>23</v>
          </cell>
          <cell r="F21">
            <v>7</v>
          </cell>
          <cell r="G21">
            <v>19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85</v>
          </cell>
          <cell r="AJ21">
            <v>19.5</v>
          </cell>
        </row>
        <row r="22">
          <cell r="B22" t="str">
            <v>Bolivar_Edatel</v>
          </cell>
          <cell r="C22">
            <v>15</v>
          </cell>
          <cell r="D22">
            <v>7</v>
          </cell>
          <cell r="E22">
            <v>9</v>
          </cell>
          <cell r="F22">
            <v>0</v>
          </cell>
          <cell r="G22">
            <v>13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44</v>
          </cell>
          <cell r="AJ22">
            <v>11</v>
          </cell>
        </row>
        <row r="23">
          <cell r="B23" t="str">
            <v>Cesar_Edatel</v>
          </cell>
          <cell r="C23">
            <v>32</v>
          </cell>
          <cell r="D23">
            <v>33</v>
          </cell>
          <cell r="E23">
            <v>31</v>
          </cell>
          <cell r="F23">
            <v>16</v>
          </cell>
          <cell r="G23">
            <v>10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122</v>
          </cell>
          <cell r="AJ23">
            <v>26.5</v>
          </cell>
        </row>
        <row r="24">
          <cell r="B24" t="str">
            <v>Cordoba_Edatel</v>
          </cell>
          <cell r="C24">
            <v>42</v>
          </cell>
          <cell r="D24">
            <v>57</v>
          </cell>
          <cell r="E24">
            <v>56</v>
          </cell>
          <cell r="F24">
            <v>0</v>
          </cell>
          <cell r="G24">
            <v>35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190</v>
          </cell>
          <cell r="AJ24">
            <v>47.5</v>
          </cell>
        </row>
        <row r="25">
          <cell r="B25" t="str">
            <v>Guajira</v>
          </cell>
          <cell r="C25">
            <v>6</v>
          </cell>
          <cell r="D25">
            <v>1</v>
          </cell>
          <cell r="E25">
            <v>13</v>
          </cell>
          <cell r="F25">
            <v>8</v>
          </cell>
          <cell r="G25">
            <v>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30</v>
          </cell>
          <cell r="AJ25">
            <v>5.5</v>
          </cell>
        </row>
        <row r="26">
          <cell r="B26" t="str">
            <v>Sucre_Edatel</v>
          </cell>
          <cell r="C26">
            <v>4</v>
          </cell>
          <cell r="D26">
            <v>8</v>
          </cell>
          <cell r="E26">
            <v>2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14</v>
          </cell>
          <cell r="AJ26">
            <v>3.5</v>
          </cell>
        </row>
        <row r="27">
          <cell r="B27" t="str">
            <v>Bogota</v>
          </cell>
          <cell r="C27">
            <v>237</v>
          </cell>
          <cell r="D27">
            <v>188</v>
          </cell>
          <cell r="E27">
            <v>225</v>
          </cell>
          <cell r="F27">
            <v>136</v>
          </cell>
          <cell r="G27">
            <v>202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988</v>
          </cell>
          <cell r="AI27">
            <v>1008</v>
          </cell>
          <cell r="AJ27">
            <v>213</v>
          </cell>
        </row>
        <row r="28">
          <cell r="B28" t="str">
            <v>Cundinamarca</v>
          </cell>
          <cell r="C28">
            <v>6</v>
          </cell>
          <cell r="D28">
            <v>4</v>
          </cell>
          <cell r="E28">
            <v>6</v>
          </cell>
          <cell r="F28">
            <v>0</v>
          </cell>
          <cell r="G28">
            <v>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20</v>
          </cell>
          <cell r="AJ28">
            <v>5</v>
          </cell>
        </row>
        <row r="29">
          <cell r="B29" t="str">
            <v>Meta</v>
          </cell>
          <cell r="C29">
            <v>18</v>
          </cell>
          <cell r="D29">
            <v>14</v>
          </cell>
          <cell r="E29">
            <v>27</v>
          </cell>
          <cell r="F29">
            <v>10</v>
          </cell>
          <cell r="G29">
            <v>21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90</v>
          </cell>
          <cell r="AI29">
            <v>1983</v>
          </cell>
          <cell r="AJ29">
            <v>20</v>
          </cell>
        </row>
        <row r="30">
          <cell r="B30" t="str">
            <v>Valle</v>
          </cell>
          <cell r="C30">
            <v>136</v>
          </cell>
          <cell r="D30">
            <v>114</v>
          </cell>
          <cell r="E30">
            <v>138</v>
          </cell>
          <cell r="F30">
            <v>28</v>
          </cell>
          <cell r="G30">
            <v>129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545</v>
          </cell>
          <cell r="AJ30">
            <v>129.25</v>
          </cell>
        </row>
        <row r="31">
          <cell r="B31" t="str">
            <v>Cauca</v>
          </cell>
          <cell r="C31">
            <v>15</v>
          </cell>
          <cell r="D31">
            <v>13</v>
          </cell>
          <cell r="E31">
            <v>17</v>
          </cell>
          <cell r="F31">
            <v>0</v>
          </cell>
          <cell r="G31">
            <v>7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52</v>
          </cell>
          <cell r="AJ31">
            <v>13</v>
          </cell>
        </row>
        <row r="32">
          <cell r="B32" t="str">
            <v>Nariño</v>
          </cell>
          <cell r="C32">
            <v>11</v>
          </cell>
          <cell r="D32">
            <v>13</v>
          </cell>
          <cell r="E32">
            <v>11</v>
          </cell>
          <cell r="F32">
            <v>3</v>
          </cell>
          <cell r="G32">
            <v>7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45</v>
          </cell>
          <cell r="AJ32">
            <v>10.5</v>
          </cell>
        </row>
        <row r="33">
          <cell r="B33" t="str">
            <v>Caldas</v>
          </cell>
          <cell r="C33">
            <v>84</v>
          </cell>
          <cell r="D33">
            <v>69</v>
          </cell>
          <cell r="E33">
            <v>75</v>
          </cell>
          <cell r="F33">
            <v>30</v>
          </cell>
          <cell r="G33">
            <v>67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325</v>
          </cell>
          <cell r="AJ33">
            <v>73.75</v>
          </cell>
        </row>
        <row r="34">
          <cell r="B34" t="str">
            <v>Quindio</v>
          </cell>
          <cell r="C34">
            <v>45</v>
          </cell>
          <cell r="D34">
            <v>42</v>
          </cell>
          <cell r="E34">
            <v>32</v>
          </cell>
          <cell r="F34">
            <v>16</v>
          </cell>
          <cell r="G34">
            <v>39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174</v>
          </cell>
          <cell r="AJ34">
            <v>39.5</v>
          </cell>
        </row>
        <row r="35">
          <cell r="B35" t="str">
            <v>Risaralda</v>
          </cell>
          <cell r="C35">
            <v>126</v>
          </cell>
          <cell r="D35">
            <v>127</v>
          </cell>
          <cell r="E35">
            <v>77</v>
          </cell>
          <cell r="F35">
            <v>26</v>
          </cell>
          <cell r="G35">
            <v>123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479</v>
          </cell>
          <cell r="AJ35">
            <v>113.25</v>
          </cell>
        </row>
        <row r="36">
          <cell r="B36" t="str">
            <v>Valle Quindío</v>
          </cell>
          <cell r="C36">
            <v>30</v>
          </cell>
          <cell r="D36">
            <v>44</v>
          </cell>
          <cell r="E36">
            <v>27</v>
          </cell>
          <cell r="F36">
            <v>0</v>
          </cell>
          <cell r="G36">
            <v>26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127</v>
          </cell>
          <cell r="AJ36">
            <v>31.75</v>
          </cell>
        </row>
        <row r="37">
          <cell r="B37" t="str">
            <v>Tolima</v>
          </cell>
          <cell r="C37">
            <v>44</v>
          </cell>
          <cell r="D37">
            <v>46</v>
          </cell>
          <cell r="E37">
            <v>30</v>
          </cell>
          <cell r="F37">
            <v>0</v>
          </cell>
          <cell r="G37">
            <v>26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146</v>
          </cell>
          <cell r="AJ37">
            <v>36.5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5BAC-2F66-46C1-9D8C-AE93AE2395CF}">
  <sheetPr codeName="Hoja1"/>
  <dimension ref="A1:H34"/>
  <sheetViews>
    <sheetView tabSelected="1" workbookViewId="0">
      <selection activeCell="I25" sqref="I25"/>
    </sheetView>
  </sheetViews>
  <sheetFormatPr baseColWidth="10" defaultColWidth="11.44140625" defaultRowHeight="14.4" x14ac:dyDescent="0.3"/>
  <cols>
    <col min="1" max="1" width="13.33203125" bestFit="1" customWidth="1"/>
    <col min="2" max="2" width="18.44140625" style="6" bestFit="1" customWidth="1"/>
    <col min="3" max="3" width="12" style="6" bestFit="1" customWidth="1"/>
    <col min="4" max="4" width="6.109375" style="6" bestFit="1" customWidth="1"/>
    <col min="5" max="5" width="18.109375" style="6" bestFit="1" customWidth="1"/>
    <col min="6" max="6" width="15.33203125" style="6" bestFit="1" customWidth="1"/>
    <col min="7" max="7" width="5.5546875" style="6" bestFit="1" customWidth="1"/>
    <col min="8" max="8" width="13.88671875" bestFit="1" customWidth="1"/>
  </cols>
  <sheetData>
    <row r="1" spans="1:8" x14ac:dyDescent="0.3">
      <c r="A1" s="4" t="s">
        <v>39</v>
      </c>
      <c r="B1" s="4" t="s">
        <v>37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38</v>
      </c>
      <c r="H1" s="4" t="s">
        <v>4</v>
      </c>
    </row>
    <row r="2" spans="1:8" x14ac:dyDescent="0.3">
      <c r="A2" t="s">
        <v>40</v>
      </c>
      <c r="B2" s="1" t="s">
        <v>5</v>
      </c>
      <c r="C2" s="7" cm="1">
        <f t="array" ref="C2:C33">IFERROR(VLOOKUP($B$2:$B$33,'[1]Resumen Proy'!$J$5:$L$37,3,0),0)</f>
        <v>407.06534137064295</v>
      </c>
      <c r="D2" s="7" cm="1">
        <f t="array" ref="D2:D33">IFERROR(VLOOKUP($B$2:$B$33,'[1]Resumen Proy'!$J$5:$L$37,2,0),0)</f>
        <v>42.557898227992041</v>
      </c>
      <c r="E2" s="7">
        <f>SUM(C2:D2)</f>
        <v>449.623239598635</v>
      </c>
      <c r="F2" s="7" cm="1">
        <f t="array" ref="F2:F33">IFERROR(VLOOKUP($B$2:$B$33,'[1]Resumen Proy'!$A$146:$D$181,4,0),0)</f>
        <v>242</v>
      </c>
      <c r="G2" s="7" cm="1">
        <f t="array" ref="G2:G33">IFERROR(VLOOKUP($B$2:$B$33,'[1]Resumen Proy'!$A$69:$D$98,4,0),0)</f>
        <v>23</v>
      </c>
      <c r="H2" s="9" cm="1">
        <f t="array" ref="H2:H33">IFERROR(VLOOKUP($B$2:$B$33,[2]InformeXregion!$B$6:$AJ$37,35,0),0)</f>
        <v>333.75</v>
      </c>
    </row>
    <row r="3" spans="1:8" x14ac:dyDescent="0.3">
      <c r="A3" t="s">
        <v>40</v>
      </c>
      <c r="B3" s="1" t="s">
        <v>6</v>
      </c>
      <c r="C3" s="7">
        <v>496.60832955551012</v>
      </c>
      <c r="D3" s="7">
        <v>50.982430756510951</v>
      </c>
      <c r="E3" s="7">
        <f t="shared" ref="E3:E33" si="0">SUM(C3:D3)</f>
        <v>547.59076031202108</v>
      </c>
      <c r="F3" s="7">
        <v>279</v>
      </c>
      <c r="G3" s="7">
        <v>7</v>
      </c>
      <c r="H3" s="9">
        <v>375</v>
      </c>
    </row>
    <row r="4" spans="1:8" x14ac:dyDescent="0.3">
      <c r="A4" t="s">
        <v>40</v>
      </c>
      <c r="B4" s="1" t="s">
        <v>7</v>
      </c>
      <c r="C4" s="7">
        <v>58.455532994923857</v>
      </c>
      <c r="D4" s="7">
        <v>92.477657004830917</v>
      </c>
      <c r="E4" s="7">
        <f t="shared" si="0"/>
        <v>150.93318999975477</v>
      </c>
      <c r="F4" s="7">
        <v>34</v>
      </c>
      <c r="G4" s="7">
        <v>6</v>
      </c>
      <c r="H4" s="9">
        <v>143</v>
      </c>
    </row>
    <row r="5" spans="1:8" x14ac:dyDescent="0.3">
      <c r="A5" t="s">
        <v>40</v>
      </c>
      <c r="B5" s="1" t="s">
        <v>8</v>
      </c>
      <c r="C5" s="7">
        <v>313.9543593322864</v>
      </c>
      <c r="D5" s="7">
        <v>48.70109819121447</v>
      </c>
      <c r="E5" s="7">
        <f t="shared" si="0"/>
        <v>362.6554575235009</v>
      </c>
      <c r="F5" s="7">
        <v>182</v>
      </c>
      <c r="G5" s="7">
        <v>17</v>
      </c>
      <c r="H5" s="9">
        <v>313.75</v>
      </c>
    </row>
    <row r="6" spans="1:8" x14ac:dyDescent="0.3">
      <c r="A6" t="s">
        <v>40</v>
      </c>
      <c r="B6" s="1" t="s">
        <v>9</v>
      </c>
      <c r="C6" s="7">
        <v>117.85182431882217</v>
      </c>
      <c r="D6" s="7">
        <v>8.8956714761376254</v>
      </c>
      <c r="E6" s="7">
        <f t="shared" si="0"/>
        <v>126.74749579495979</v>
      </c>
      <c r="F6" s="7">
        <v>35</v>
      </c>
      <c r="G6" s="7">
        <v>0</v>
      </c>
      <c r="H6" s="9">
        <v>258.75</v>
      </c>
    </row>
    <row r="7" spans="1:8" x14ac:dyDescent="0.3">
      <c r="A7" t="s">
        <v>41</v>
      </c>
      <c r="B7" s="2" t="s">
        <v>10</v>
      </c>
      <c r="C7" s="5">
        <v>50.109090909090909</v>
      </c>
      <c r="D7" s="5">
        <v>0</v>
      </c>
      <c r="E7" s="7">
        <f t="shared" si="0"/>
        <v>50.109090909090909</v>
      </c>
      <c r="F7" s="5">
        <v>13</v>
      </c>
      <c r="G7" s="5">
        <v>1</v>
      </c>
      <c r="H7" s="10">
        <v>13.25</v>
      </c>
    </row>
    <row r="8" spans="1:8" x14ac:dyDescent="0.3">
      <c r="A8" t="s">
        <v>41</v>
      </c>
      <c r="B8" s="2" t="s">
        <v>11</v>
      </c>
      <c r="C8" s="5">
        <v>65.43150684931507</v>
      </c>
      <c r="D8" s="5">
        <v>19.886792452830189</v>
      </c>
      <c r="E8" s="7">
        <f t="shared" si="0"/>
        <v>85.318299302145263</v>
      </c>
      <c r="F8" s="5">
        <v>12</v>
      </c>
      <c r="G8" s="5">
        <v>4</v>
      </c>
      <c r="H8" s="10">
        <v>37.75</v>
      </c>
    </row>
    <row r="9" spans="1:8" x14ac:dyDescent="0.3">
      <c r="A9" t="s">
        <v>41</v>
      </c>
      <c r="B9" s="2" t="s">
        <v>12</v>
      </c>
      <c r="C9" s="5">
        <v>306.71748878923768</v>
      </c>
      <c r="D9" s="5">
        <v>10</v>
      </c>
      <c r="E9" s="7">
        <f t="shared" si="0"/>
        <v>316.71748878923768</v>
      </c>
      <c r="F9" s="5">
        <v>92</v>
      </c>
      <c r="G9" s="5">
        <v>5</v>
      </c>
      <c r="H9" s="10">
        <v>164</v>
      </c>
    </row>
    <row r="10" spans="1:8" x14ac:dyDescent="0.3">
      <c r="A10" t="s">
        <v>41</v>
      </c>
      <c r="B10" s="2" t="s">
        <v>13</v>
      </c>
      <c r="C10" s="5">
        <v>0</v>
      </c>
      <c r="D10" s="5">
        <v>0</v>
      </c>
      <c r="E10" s="7">
        <f t="shared" si="0"/>
        <v>0</v>
      </c>
      <c r="F10" s="5">
        <v>2</v>
      </c>
      <c r="G10" s="5">
        <v>1</v>
      </c>
      <c r="H10" s="10">
        <v>7</v>
      </c>
    </row>
    <row r="11" spans="1:8" x14ac:dyDescent="0.3">
      <c r="A11" t="s">
        <v>41</v>
      </c>
      <c r="B11" s="2" t="s">
        <v>14</v>
      </c>
      <c r="C11" s="5">
        <v>1</v>
      </c>
      <c r="D11" s="5">
        <v>0</v>
      </c>
      <c r="E11" s="7">
        <f t="shared" si="0"/>
        <v>1</v>
      </c>
      <c r="F11" s="5">
        <v>0</v>
      </c>
      <c r="G11" s="5">
        <v>0</v>
      </c>
      <c r="H11" s="10">
        <v>0.5</v>
      </c>
    </row>
    <row r="12" spans="1:8" x14ac:dyDescent="0.3">
      <c r="A12" t="s">
        <v>42</v>
      </c>
      <c r="B12" s="1" t="s">
        <v>15</v>
      </c>
      <c r="C12" s="7">
        <v>344.99654576856648</v>
      </c>
      <c r="D12" s="7">
        <v>23.561643835616437</v>
      </c>
      <c r="E12" s="7">
        <f t="shared" si="0"/>
        <v>368.55818960418293</v>
      </c>
      <c r="F12" s="7">
        <v>64</v>
      </c>
      <c r="G12" s="7">
        <v>9</v>
      </c>
      <c r="H12" s="9">
        <v>133.25</v>
      </c>
    </row>
    <row r="13" spans="1:8" x14ac:dyDescent="0.3">
      <c r="A13" t="s">
        <v>42</v>
      </c>
      <c r="B13" s="1" t="s">
        <v>16</v>
      </c>
      <c r="C13" s="7">
        <v>276.50280898876406</v>
      </c>
      <c r="D13" s="7">
        <v>30.097345132743364</v>
      </c>
      <c r="E13" s="7">
        <f t="shared" si="0"/>
        <v>306.60015412150744</v>
      </c>
      <c r="F13" s="7">
        <v>66</v>
      </c>
      <c r="G13" s="7">
        <v>6</v>
      </c>
      <c r="H13" s="9">
        <v>143.75</v>
      </c>
    </row>
    <row r="14" spans="1:8" x14ac:dyDescent="0.3">
      <c r="A14" t="s">
        <v>42</v>
      </c>
      <c r="B14" s="1" t="s">
        <v>17</v>
      </c>
      <c r="C14" s="7">
        <v>94.8</v>
      </c>
      <c r="D14" s="7">
        <v>3</v>
      </c>
      <c r="E14" s="7">
        <f t="shared" si="0"/>
        <v>97.8</v>
      </c>
      <c r="F14" s="7">
        <v>7</v>
      </c>
      <c r="G14" s="7">
        <v>2</v>
      </c>
      <c r="H14" s="9">
        <v>27.75</v>
      </c>
    </row>
    <row r="15" spans="1:8" x14ac:dyDescent="0.3">
      <c r="A15" t="s">
        <v>42</v>
      </c>
      <c r="B15" s="1" t="s">
        <v>18</v>
      </c>
      <c r="C15" s="7">
        <v>125.72435897435898</v>
      </c>
      <c r="D15" s="7">
        <v>1</v>
      </c>
      <c r="E15" s="7">
        <f t="shared" si="0"/>
        <v>126.72435897435898</v>
      </c>
      <c r="F15" s="7">
        <v>16</v>
      </c>
      <c r="G15" s="7">
        <v>1</v>
      </c>
      <c r="H15" s="9">
        <v>49.5</v>
      </c>
    </row>
    <row r="16" spans="1:8" x14ac:dyDescent="0.3">
      <c r="A16" t="s">
        <v>42</v>
      </c>
      <c r="B16" s="1" t="s">
        <v>19</v>
      </c>
      <c r="C16" s="7">
        <v>123.26315789473685</v>
      </c>
      <c r="D16" s="7">
        <v>16</v>
      </c>
      <c r="E16" s="7">
        <f t="shared" si="0"/>
        <v>139.26315789473685</v>
      </c>
      <c r="F16" s="7">
        <v>8</v>
      </c>
      <c r="G16" s="7">
        <v>0</v>
      </c>
      <c r="H16" s="9">
        <v>30.5</v>
      </c>
    </row>
    <row r="17" spans="1:8" x14ac:dyDescent="0.3">
      <c r="A17" t="s">
        <v>42</v>
      </c>
      <c r="B17" s="1" t="s">
        <v>20</v>
      </c>
      <c r="C17" s="7">
        <v>106.13777777777779</v>
      </c>
      <c r="D17" s="7">
        <v>5.25</v>
      </c>
      <c r="E17" s="7">
        <f t="shared" si="0"/>
        <v>111.38777777777779</v>
      </c>
      <c r="F17" s="7">
        <v>9</v>
      </c>
      <c r="G17" s="7">
        <v>0</v>
      </c>
      <c r="H17" s="9">
        <v>19.5</v>
      </c>
    </row>
    <row r="18" spans="1:8" x14ac:dyDescent="0.3">
      <c r="A18" t="s">
        <v>42</v>
      </c>
      <c r="B18" s="1" t="s">
        <v>21</v>
      </c>
      <c r="C18" s="7">
        <v>0</v>
      </c>
      <c r="D18" s="7">
        <v>0</v>
      </c>
      <c r="E18" s="7">
        <f t="shared" si="0"/>
        <v>0</v>
      </c>
      <c r="F18" s="7">
        <v>0</v>
      </c>
      <c r="G18" s="7">
        <v>0</v>
      </c>
      <c r="H18" s="9">
        <v>11</v>
      </c>
    </row>
    <row r="19" spans="1:8" x14ac:dyDescent="0.3">
      <c r="A19" t="s">
        <v>42</v>
      </c>
      <c r="B19" s="1" t="s">
        <v>22</v>
      </c>
      <c r="C19" s="7">
        <v>0</v>
      </c>
      <c r="D19" s="7">
        <v>5</v>
      </c>
      <c r="E19" s="7">
        <f t="shared" si="0"/>
        <v>5</v>
      </c>
      <c r="F19" s="7">
        <v>7</v>
      </c>
      <c r="G19" s="7">
        <v>0</v>
      </c>
      <c r="H19" s="9">
        <v>26.5</v>
      </c>
    </row>
    <row r="20" spans="1:8" x14ac:dyDescent="0.3">
      <c r="A20" t="s">
        <v>42</v>
      </c>
      <c r="B20" s="1" t="s">
        <v>23</v>
      </c>
      <c r="C20" s="7">
        <v>6</v>
      </c>
      <c r="D20" s="7">
        <v>0</v>
      </c>
      <c r="E20" s="7">
        <f t="shared" si="0"/>
        <v>6</v>
      </c>
      <c r="F20" s="7">
        <v>1</v>
      </c>
      <c r="G20" s="7">
        <v>0</v>
      </c>
      <c r="H20" s="9">
        <v>47.5</v>
      </c>
    </row>
    <row r="21" spans="1:8" x14ac:dyDescent="0.3">
      <c r="A21" t="s">
        <v>42</v>
      </c>
      <c r="B21" s="1" t="s">
        <v>24</v>
      </c>
      <c r="C21" s="7">
        <v>0</v>
      </c>
      <c r="D21" s="7">
        <v>22.5</v>
      </c>
      <c r="E21" s="7">
        <f t="shared" si="0"/>
        <v>22.5</v>
      </c>
      <c r="F21" s="7">
        <v>0</v>
      </c>
      <c r="G21" s="7">
        <v>0</v>
      </c>
      <c r="H21" s="9">
        <v>5.5</v>
      </c>
    </row>
    <row r="22" spans="1:8" x14ac:dyDescent="0.3">
      <c r="A22" t="s">
        <v>42</v>
      </c>
      <c r="B22" s="1" t="s">
        <v>25</v>
      </c>
      <c r="C22" s="7">
        <v>0</v>
      </c>
      <c r="D22" s="7">
        <v>0</v>
      </c>
      <c r="E22" s="7">
        <f t="shared" si="0"/>
        <v>0</v>
      </c>
      <c r="F22" s="7">
        <v>0</v>
      </c>
      <c r="G22" s="7">
        <v>0</v>
      </c>
      <c r="H22" s="9">
        <v>3.5</v>
      </c>
    </row>
    <row r="23" spans="1:8" x14ac:dyDescent="0.3">
      <c r="A23" t="s">
        <v>43</v>
      </c>
      <c r="B23" s="2" t="s">
        <v>26</v>
      </c>
      <c r="C23" s="5">
        <v>516.92261457550717</v>
      </c>
      <c r="D23" s="5">
        <v>33.045871559633028</v>
      </c>
      <c r="E23" s="7">
        <f t="shared" si="0"/>
        <v>549.96848613514021</v>
      </c>
      <c r="F23" s="5">
        <v>132</v>
      </c>
      <c r="G23" s="5">
        <v>14</v>
      </c>
      <c r="H23" s="10">
        <v>213</v>
      </c>
    </row>
    <row r="24" spans="1:8" x14ac:dyDescent="0.3">
      <c r="A24" t="s">
        <v>43</v>
      </c>
      <c r="B24" s="2" t="s">
        <v>27</v>
      </c>
      <c r="C24" s="5">
        <v>80.157480314960637</v>
      </c>
      <c r="D24" s="5">
        <v>0</v>
      </c>
      <c r="E24" s="7">
        <f t="shared" si="0"/>
        <v>80.157480314960637</v>
      </c>
      <c r="F24" s="5">
        <v>16</v>
      </c>
      <c r="G24" s="5">
        <v>0</v>
      </c>
      <c r="H24" s="10">
        <v>5</v>
      </c>
    </row>
    <row r="25" spans="1:8" x14ac:dyDescent="0.3">
      <c r="A25" t="s">
        <v>44</v>
      </c>
      <c r="B25" s="1" t="s">
        <v>28</v>
      </c>
      <c r="C25" s="7">
        <v>59.888888888888886</v>
      </c>
      <c r="D25" s="7">
        <v>10.90909090909091</v>
      </c>
      <c r="E25" s="7">
        <f t="shared" si="0"/>
        <v>70.797979797979792</v>
      </c>
      <c r="F25" s="7">
        <v>10</v>
      </c>
      <c r="G25" s="7">
        <v>0</v>
      </c>
      <c r="H25" s="9">
        <v>20</v>
      </c>
    </row>
    <row r="26" spans="1:8" x14ac:dyDescent="0.3">
      <c r="A26" t="s">
        <v>44</v>
      </c>
      <c r="B26" s="1" t="s">
        <v>29</v>
      </c>
      <c r="C26" s="7">
        <v>325.01438848920861</v>
      </c>
      <c r="D26" s="7">
        <v>8.25</v>
      </c>
      <c r="E26" s="7">
        <f t="shared" si="0"/>
        <v>333.26438848920861</v>
      </c>
      <c r="F26" s="7">
        <v>73</v>
      </c>
      <c r="G26" s="7">
        <v>7</v>
      </c>
      <c r="H26" s="9">
        <v>129.25</v>
      </c>
    </row>
    <row r="27" spans="1:8" x14ac:dyDescent="0.3">
      <c r="A27" t="s">
        <v>44</v>
      </c>
      <c r="B27" s="1" t="s">
        <v>30</v>
      </c>
      <c r="C27" s="7">
        <v>49.638554216867469</v>
      </c>
      <c r="D27" s="7">
        <v>0</v>
      </c>
      <c r="E27" s="7">
        <f t="shared" si="0"/>
        <v>49.638554216867469</v>
      </c>
      <c r="F27" s="7">
        <v>11</v>
      </c>
      <c r="G27" s="7">
        <v>0</v>
      </c>
      <c r="H27" s="9">
        <v>13</v>
      </c>
    </row>
    <row r="28" spans="1:8" x14ac:dyDescent="0.3">
      <c r="A28" t="s">
        <v>44</v>
      </c>
      <c r="B28" s="1" t="s">
        <v>31</v>
      </c>
      <c r="C28" s="7">
        <v>25</v>
      </c>
      <c r="D28" s="7">
        <v>0</v>
      </c>
      <c r="E28" s="7">
        <f t="shared" si="0"/>
        <v>25</v>
      </c>
      <c r="F28" s="7">
        <v>1</v>
      </c>
      <c r="G28" s="7">
        <v>0</v>
      </c>
      <c r="H28" s="9">
        <v>10.5</v>
      </c>
    </row>
    <row r="29" spans="1:8" x14ac:dyDescent="0.3">
      <c r="A29" t="s">
        <v>45</v>
      </c>
      <c r="B29" s="1" t="s">
        <v>32</v>
      </c>
      <c r="C29" s="7">
        <v>153.11904761904762</v>
      </c>
      <c r="D29" s="7">
        <v>1</v>
      </c>
      <c r="E29" s="7">
        <f t="shared" si="0"/>
        <v>154.11904761904762</v>
      </c>
      <c r="F29" s="7">
        <v>81</v>
      </c>
      <c r="G29" s="7">
        <v>4</v>
      </c>
      <c r="H29" s="9">
        <v>73.75</v>
      </c>
    </row>
    <row r="30" spans="1:8" x14ac:dyDescent="0.3">
      <c r="A30" t="s">
        <v>45</v>
      </c>
      <c r="B30" s="1" t="s">
        <v>33</v>
      </c>
      <c r="C30" s="7">
        <v>115.85148514851485</v>
      </c>
      <c r="D30" s="7">
        <v>0</v>
      </c>
      <c r="E30" s="7">
        <f t="shared" si="0"/>
        <v>115.85148514851485</v>
      </c>
      <c r="F30" s="7">
        <v>40</v>
      </c>
      <c r="G30" s="7">
        <v>3</v>
      </c>
      <c r="H30" s="9">
        <v>39.5</v>
      </c>
    </row>
    <row r="31" spans="1:8" x14ac:dyDescent="0.3">
      <c r="A31" t="s">
        <v>45</v>
      </c>
      <c r="B31" s="3" t="s">
        <v>34</v>
      </c>
      <c r="C31" s="7">
        <v>194.901185770751</v>
      </c>
      <c r="D31" s="7">
        <v>17</v>
      </c>
      <c r="E31" s="7">
        <f t="shared" si="0"/>
        <v>211.901185770751</v>
      </c>
      <c r="F31" s="7">
        <v>99</v>
      </c>
      <c r="G31" s="7">
        <v>10</v>
      </c>
      <c r="H31" s="9">
        <v>113.25</v>
      </c>
    </row>
    <row r="32" spans="1:8" x14ac:dyDescent="0.3">
      <c r="A32" t="s">
        <v>45</v>
      </c>
      <c r="B32" s="3" t="s">
        <v>35</v>
      </c>
      <c r="C32" s="7">
        <v>71.593220338983045</v>
      </c>
      <c r="D32" s="7">
        <v>0</v>
      </c>
      <c r="E32" s="7">
        <f t="shared" si="0"/>
        <v>71.593220338983045</v>
      </c>
      <c r="F32" s="7">
        <v>30</v>
      </c>
      <c r="G32" s="7">
        <v>1</v>
      </c>
      <c r="H32" s="9">
        <v>31.75</v>
      </c>
    </row>
    <row r="33" spans="1:8" x14ac:dyDescent="0.3">
      <c r="A33" t="s">
        <v>45</v>
      </c>
      <c r="B33" s="3" t="s">
        <v>36</v>
      </c>
      <c r="C33" s="7">
        <v>52.633802816901408</v>
      </c>
      <c r="D33" s="7">
        <v>31</v>
      </c>
      <c r="E33" s="7">
        <f t="shared" si="0"/>
        <v>83.633802816901408</v>
      </c>
      <c r="F33" s="7">
        <v>27</v>
      </c>
      <c r="G33" s="7">
        <v>0</v>
      </c>
      <c r="H33" s="9">
        <v>36.5</v>
      </c>
    </row>
    <row r="34" spans="1:8" x14ac:dyDescent="0.3">
      <c r="C34" s="8"/>
      <c r="D34" s="8"/>
      <c r="E34" s="8"/>
      <c r="F34" s="8"/>
      <c r="G34" s="8"/>
      <c r="H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Ramirez Ceballos</dc:creator>
  <cp:lastModifiedBy>Fabian Rios Ferrer</cp:lastModifiedBy>
  <dcterms:created xsi:type="dcterms:W3CDTF">2023-05-02T13:05:44Z</dcterms:created>
  <dcterms:modified xsi:type="dcterms:W3CDTF">2023-06-09T15:15:36Z</dcterms:modified>
</cp:coreProperties>
</file>