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EAGLES CAPITAL 13\Downloads\"/>
    </mc:Choice>
  </mc:AlternateContent>
  <xr:revisionPtr revIDLastSave="0" documentId="13_ncr:1_{97A620D0-5B3F-4B53-ADE3-123FC9150E2A}" xr6:coauthVersionLast="43" xr6:coauthVersionMax="43" xr10:uidLastSave="{00000000-0000-0000-0000-000000000000}"/>
  <bookViews>
    <workbookView xWindow="20370" yWindow="-120" windowWidth="29040" windowHeight="15840" tabRatio="614" xr2:uid="{00000000-000D-0000-FFFF-FFFF00000000}"/>
  </bookViews>
  <sheets>
    <sheet name="Edificio" sheetId="9" r:id="rId1"/>
    <sheet name="Hoja2" sheetId="11" r:id="rId2"/>
    <sheet name="Hoja1" sheetId="10" r:id="rId3"/>
  </sheets>
  <externalReferences>
    <externalReference r:id="rId4"/>
  </externalReferences>
  <definedNames>
    <definedName name="_xlnm._FilterDatabase" localSheetId="0" hidden="1">Edificio!$B$15:$I$81</definedName>
    <definedName name="_xlnm.Print_Area" localSheetId="0">Edificio!$A$14:$I$63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9" l="1"/>
  <c r="H71" i="9" s="1"/>
  <c r="F70" i="9"/>
  <c r="H70" i="9" s="1"/>
  <c r="F69" i="9"/>
  <c r="H69" i="9" s="1"/>
  <c r="F79" i="9"/>
  <c r="H79" i="9" s="1"/>
  <c r="F78" i="9"/>
  <c r="H78" i="9" s="1"/>
  <c r="F77" i="9"/>
  <c r="H77" i="9" s="1"/>
  <c r="F76" i="9"/>
  <c r="H76" i="9" s="1"/>
  <c r="F75" i="9"/>
  <c r="H75" i="9" s="1"/>
  <c r="F74" i="9"/>
  <c r="H74" i="9" s="1"/>
  <c r="F73" i="9"/>
  <c r="H73" i="9" s="1"/>
  <c r="F72" i="9"/>
  <c r="H72" i="9" s="1"/>
  <c r="H18" i="9" l="1"/>
  <c r="F60" i="9"/>
  <c r="H60" i="9" s="1"/>
  <c r="F59" i="9"/>
  <c r="H59" i="9" s="1"/>
  <c r="F58" i="9"/>
  <c r="H58" i="9" s="1"/>
  <c r="F57" i="9"/>
  <c r="H57" i="9" s="1"/>
  <c r="F56" i="9"/>
  <c r="H56" i="9" s="1"/>
  <c r="F55" i="9"/>
  <c r="H55" i="9" s="1"/>
  <c r="F44" i="9" l="1"/>
  <c r="H44" i="9" s="1"/>
  <c r="F43" i="9"/>
  <c r="H43" i="9" s="1"/>
  <c r="F42" i="9"/>
  <c r="H42" i="9" s="1"/>
  <c r="F41" i="9"/>
  <c r="H41" i="9" s="1"/>
  <c r="F40" i="9"/>
  <c r="H40" i="9" s="1"/>
  <c r="F33" i="9"/>
  <c r="F39" i="9" l="1"/>
  <c r="H39" i="9" s="1"/>
  <c r="F26" i="9"/>
  <c r="F25" i="9"/>
  <c r="F38" i="9" l="1"/>
  <c r="H38" i="9" s="1"/>
  <c r="F37" i="9"/>
  <c r="H37" i="9" s="1"/>
  <c r="F36" i="9"/>
  <c r="H36" i="9" s="1"/>
  <c r="F35" i="9"/>
  <c r="H35" i="9" s="1"/>
  <c r="F64" i="9"/>
  <c r="H64" i="9" s="1"/>
  <c r="F65" i="9"/>
  <c r="H65" i="9" s="1"/>
  <c r="F66" i="9"/>
  <c r="H66" i="9" s="1"/>
  <c r="F67" i="9"/>
  <c r="H67" i="9" s="1"/>
  <c r="F32" i="9"/>
  <c r="H32" i="9" s="1"/>
  <c r="F29" i="9"/>
  <c r="H29" i="9" s="1"/>
  <c r="F28" i="9"/>
  <c r="H28" i="9" s="1"/>
  <c r="F27" i="9"/>
  <c r="H27" i="9" s="1"/>
  <c r="F18" i="9"/>
  <c r="H80" i="9" l="1"/>
  <c r="F22" i="9"/>
  <c r="H22" i="9" s="1"/>
  <c r="F61" i="9" l="1"/>
  <c r="H61" i="9" s="1"/>
  <c r="F49" i="9"/>
  <c r="H49" i="9" s="1"/>
  <c r="F48" i="9"/>
  <c r="H48" i="9" s="1"/>
  <c r="F47" i="9"/>
  <c r="H47" i="9" s="1"/>
  <c r="F46" i="9"/>
  <c r="H46" i="9" s="1"/>
  <c r="F45" i="9"/>
  <c r="H45" i="9" s="1"/>
  <c r="F34" i="9" l="1"/>
  <c r="H34" i="9" s="1"/>
  <c r="F31" i="9"/>
  <c r="H31" i="9" s="1"/>
  <c r="F30" i="9"/>
  <c r="H30" i="9" s="1"/>
  <c r="F23" i="9"/>
  <c r="H23" i="9" s="1"/>
  <c r="F24" i="9"/>
  <c r="H24" i="9" s="1"/>
  <c r="F19" i="9"/>
  <c r="H19" i="9" s="1"/>
  <c r="F63" i="9" l="1"/>
  <c r="H63" i="9" s="1"/>
  <c r="F21" i="9"/>
  <c r="H21" i="9" s="1"/>
  <c r="F20" i="9" l="1"/>
  <c r="H20" i="9" s="1"/>
  <c r="H82" i="9" l="1"/>
  <c r="H83" i="9" s="1"/>
  <c r="H84" i="9" s="1"/>
  <c r="H85" i="9" l="1"/>
  <c r="H86" i="9" s="1"/>
</calcChain>
</file>

<file path=xl/sharedStrings.xml><?xml version="1.0" encoding="utf-8"?>
<sst xmlns="http://schemas.openxmlformats.org/spreadsheetml/2006/main" count="177" uniqueCount="92">
  <si>
    <t>Total Determinado</t>
  </si>
  <si>
    <t>IVA 19%</t>
  </si>
  <si>
    <t>COSTO TOTAL EN $</t>
  </si>
  <si>
    <t>COSTO DIRECTO DE OBRA</t>
  </si>
  <si>
    <t>Obs</t>
  </si>
  <si>
    <t>COSTO NETO</t>
  </si>
  <si>
    <t>% Dcto.</t>
  </si>
  <si>
    <t>GASTOS GENERALES Y UTILIDADES 25%</t>
  </si>
  <si>
    <t>ML</t>
  </si>
  <si>
    <t>GL</t>
  </si>
  <si>
    <r>
      <t xml:space="preserve">NEXX0S </t>
    </r>
    <r>
      <rPr>
        <b/>
        <i/>
        <sz val="12"/>
        <color indexed="13"/>
        <rFont val="Bauhaus 93"/>
        <family val="5"/>
      </rPr>
      <t>CONSTRUCTORA</t>
    </r>
  </si>
  <si>
    <t>PRESUPUESTO  N°  012455</t>
  </si>
  <si>
    <t>Deparatamento de Arquitectura y Construcción</t>
  </si>
  <si>
    <t>Fono  02-2 8402140</t>
  </si>
  <si>
    <t>NOMBRE                  : FELIPE VIDELA LOEWE</t>
  </si>
  <si>
    <t>DIRECCIÓN             :  CONDOMINIO SAN JOAQUIN  PARC. N° 16 COLINA</t>
  </si>
  <si>
    <t>RUT                         : 13.672.926-8</t>
  </si>
  <si>
    <t>N° DE SINIESTRO    :  620509</t>
  </si>
  <si>
    <t>N° DE FOLIO           :  6930</t>
  </si>
  <si>
    <t>FECHA : 25/05/2016</t>
  </si>
  <si>
    <t>MT2      : 219,69</t>
  </si>
  <si>
    <t>DESCRIPCIÓN</t>
  </si>
  <si>
    <t>ITEM</t>
  </si>
  <si>
    <t>DETALLE  DE  PARTIDAS   ITEMIZADAS</t>
  </si>
  <si>
    <t xml:space="preserve">N° DE SINIESTRO :   </t>
  </si>
  <si>
    <t xml:space="preserve">N° DE FOLIO :            </t>
  </si>
  <si>
    <t xml:space="preserve">LIQUIDADORA :    </t>
  </si>
  <si>
    <t>INSPECTOR :</t>
  </si>
  <si>
    <t>EVALUADOR :</t>
  </si>
  <si>
    <t>FECHA INSPECCIÓN :</t>
  </si>
  <si>
    <t xml:space="preserve">NOMBRE : </t>
  </si>
  <si>
    <t xml:space="preserve">RUT : </t>
  </si>
  <si>
    <t>DIRECCIÓN :</t>
  </si>
  <si>
    <t xml:space="preserve">COMUNA : </t>
  </si>
  <si>
    <r>
      <t>M</t>
    </r>
    <r>
      <rPr>
        <b/>
        <vertAlign val="superscript"/>
        <sz val="9"/>
        <color theme="1"/>
        <rFont val="Arial"/>
        <family val="2"/>
      </rPr>
      <t xml:space="preserve">2 </t>
    </r>
    <r>
      <rPr>
        <b/>
        <sz val="9"/>
        <color theme="1"/>
        <rFont val="Arial"/>
        <family val="2"/>
      </rPr>
      <t xml:space="preserve">:     </t>
    </r>
  </si>
  <si>
    <t>Unidad</t>
  </si>
  <si>
    <t>Cant. Real</t>
  </si>
  <si>
    <t>Prec. Unit.</t>
  </si>
  <si>
    <t>Prec. Total</t>
  </si>
  <si>
    <t>DETERMINACIÓN DE VALORES</t>
  </si>
  <si>
    <r>
      <t>M</t>
    </r>
    <r>
      <rPr>
        <vertAlign val="superscript"/>
        <sz val="8"/>
        <rFont val="Arial"/>
        <family val="2"/>
      </rPr>
      <t>2</t>
    </r>
  </si>
  <si>
    <t>GENERALES</t>
  </si>
  <si>
    <t>Reparación de Fisuras en Muro HA</t>
  </si>
  <si>
    <t>Reparación de Fisura en Cielo HA</t>
  </si>
  <si>
    <t>Sellado de Fisuras en Cornisas</t>
  </si>
  <si>
    <t>Retiro Ceramica de Piso</t>
  </si>
  <si>
    <t>Reparacion de Fisura en Piso HA</t>
  </si>
  <si>
    <t>Preparacion de Superficie Piso</t>
  </si>
  <si>
    <t>Prov. E Inst. Ceramicos Piso</t>
  </si>
  <si>
    <t>Frague</t>
  </si>
  <si>
    <t>Acomodo de Mobiliario</t>
  </si>
  <si>
    <t>Protección de áreas de Trabajo</t>
  </si>
  <si>
    <t>Traslado de Materiales a Obra</t>
  </si>
  <si>
    <t>Traslado de Personal a Obra</t>
  </si>
  <si>
    <t>Aseo Diario y Entrega Final</t>
  </si>
  <si>
    <t>Reparacion de Fisura y postura huincha en Cielo Volcometal</t>
  </si>
  <si>
    <t>Reparacion de Fisura y postura huincha en Muro Volcometal</t>
  </si>
  <si>
    <t>Reparacion de Fisura Muro Albañileria</t>
  </si>
  <si>
    <t>Retiro Ceramica de Muro</t>
  </si>
  <si>
    <t>Preparacion de Superficie Muro</t>
  </si>
  <si>
    <t>Reparacion de Fisura en Muro</t>
  </si>
  <si>
    <t>Prov. E Inst. Ceramicos Muro</t>
  </si>
  <si>
    <t xml:space="preserve">Aplicación Papel Mural </t>
  </si>
  <si>
    <t>TIPO DE PARTIDA (recintos, medida y detalles)</t>
  </si>
  <si>
    <t>Total Partida</t>
  </si>
  <si>
    <t xml:space="preserve">PRESUPUESTO N°: </t>
  </si>
  <si>
    <t>Si se repara el cielo</t>
  </si>
  <si>
    <t>Con ceramico</t>
  </si>
  <si>
    <t>NOMBRE DEL RECINTO</t>
  </si>
  <si>
    <r>
      <t>M</t>
    </r>
    <r>
      <rPr>
        <vertAlign val="superscript"/>
        <sz val="8"/>
        <color theme="1"/>
        <rFont val="Arial"/>
        <family val="2"/>
      </rPr>
      <t>2</t>
    </r>
  </si>
  <si>
    <t>Retiro Porcelanato de Muro</t>
  </si>
  <si>
    <t>Reparacion de Fisura en Muro Porcelanato</t>
  </si>
  <si>
    <t>Prov. E Inst. Porcelanato Muro</t>
  </si>
  <si>
    <t>Desintalacion Piso Flotante</t>
  </si>
  <si>
    <t xml:space="preserve">Provisión e instalación espuma niveladora para piso Flotante </t>
  </si>
  <si>
    <t>Instalación de piso flotante</t>
  </si>
  <si>
    <t>Provisión e instalación de cubrejuntas, junquillos</t>
  </si>
  <si>
    <t>Retiro Porcelanato de Piso</t>
  </si>
  <si>
    <t>Reparacion de Fisura en Piso Porcelanato</t>
  </si>
  <si>
    <t>Prov. E Inst. Porcelanato Piso</t>
  </si>
  <si>
    <t>Retiro Alfombra</t>
  </si>
  <si>
    <t>Prov e Inst. Alfombra</t>
  </si>
  <si>
    <t>PARA BAÑOS</t>
  </si>
  <si>
    <t>Empaste y Lijado Total de Cielo (incluye imprimante o puente adherente)</t>
  </si>
  <si>
    <t>Empaste y Lijado Total de Muro (incluye imprimante o puente adherente)</t>
  </si>
  <si>
    <t>Aplicación de Pintura de Terminacion Esmalte al agua Muros (2 manos)</t>
  </si>
  <si>
    <t>Aplicación de Pintura de Terminacion Esmalte al agua Cielo (2 manos).</t>
  </si>
  <si>
    <t>Limpieza y Preparacion de Superficie de Cielo</t>
  </si>
  <si>
    <t>Limpieza y Preparacion de Superficie de Muro</t>
  </si>
  <si>
    <t>Retiro de Basura y Desechos de Reparación</t>
  </si>
  <si>
    <t>Aplicación de Texturado Martelina Cielo.</t>
  </si>
  <si>
    <t>Aplicación de Texturado Martelina Muro.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</si>
</sst>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UF]\ #,##0.00;[Red]\-[$UF]\ #,##0.00"/>
    <numFmt numFmtId="165" formatCode="[$UF]\ #,##0.0000;[Red]\-[$UF]\ #,##0.0000"/>
  </numFmts>
  <fonts count="23" x14ac:knownFonts="1"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b/>
      <i/>
      <sz val="12"/>
      <color indexed="13"/>
      <name val="Bauhaus 93"/>
      <family val="5"/>
    </font>
    <font>
      <sz val="10"/>
      <color theme="1"/>
      <name val="Calibri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i/>
      <sz val="24"/>
      <color rgb="FFFFFF00"/>
      <name val="Bauhaus 93"/>
      <family val="5"/>
    </font>
    <font>
      <b/>
      <sz val="14"/>
      <color theme="1"/>
      <name val="Arial Narrow"/>
      <family val="2"/>
    </font>
    <font>
      <sz val="8"/>
      <color rgb="FFFF0000"/>
      <name val="Arial Narrow"/>
      <family val="2"/>
    </font>
    <font>
      <b/>
      <sz val="9"/>
      <color theme="1"/>
      <name val="Arial"/>
      <family val="2"/>
    </font>
    <font>
      <b/>
      <i/>
      <sz val="26"/>
      <color theme="3"/>
      <name val="Arial"/>
      <family val="2"/>
    </font>
    <font>
      <sz val="8"/>
      <color theme="1"/>
      <name val="Arial"/>
      <family val="2"/>
    </font>
    <font>
      <b/>
      <sz val="20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vertAlign val="superscript"/>
      <sz val="9"/>
      <color theme="1"/>
      <name val="Arial"/>
      <family val="2"/>
    </font>
    <font>
      <vertAlign val="superscript"/>
      <sz val="8"/>
      <name val="Arial"/>
      <family val="2"/>
    </font>
    <font>
      <b/>
      <sz val="12"/>
      <color theme="1"/>
      <name val="Arial"/>
      <family val="2"/>
    </font>
    <font>
      <sz val="8"/>
      <color rgb="FF000000"/>
      <name val="Arial"/>
      <family val="2"/>
    </font>
    <font>
      <vertAlign val="superscript"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65" fontId="0" fillId="0" borderId="0"/>
    <xf numFmtId="43" fontId="1" fillId="0" borderId="0" applyFont="0" applyFill="0" applyBorder="0" applyAlignment="0" applyProtection="0"/>
    <xf numFmtId="165" fontId="2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2">
    <xf numFmtId="165" fontId="0" fillId="0" borderId="0" xfId="0"/>
    <xf numFmtId="165" fontId="5" fillId="0" borderId="0" xfId="0" applyFont="1"/>
    <xf numFmtId="9" fontId="5" fillId="0" borderId="0" xfId="3" applyFont="1"/>
    <xf numFmtId="165" fontId="5" fillId="0" borderId="0" xfId="0" applyNumberFormat="1" applyFont="1"/>
    <xf numFmtId="165" fontId="6" fillId="0" borderId="0" xfId="0" applyFont="1"/>
    <xf numFmtId="165" fontId="5" fillId="0" borderId="0" xfId="0" applyFont="1" applyBorder="1"/>
    <xf numFmtId="165" fontId="6" fillId="0" borderId="0" xfId="0" applyFont="1" applyBorder="1"/>
    <xf numFmtId="165" fontId="7" fillId="2" borderId="1" xfId="0" applyFont="1" applyFill="1" applyBorder="1"/>
    <xf numFmtId="165" fontId="8" fillId="0" borderId="0" xfId="0" applyFont="1" applyBorder="1"/>
    <xf numFmtId="165" fontId="6" fillId="0" borderId="0" xfId="0" applyFont="1" applyFill="1" applyBorder="1"/>
    <xf numFmtId="165" fontId="9" fillId="0" borderId="0" xfId="0" applyFont="1"/>
    <xf numFmtId="165" fontId="12" fillId="0" borderId="0" xfId="0" applyFont="1" applyBorder="1"/>
    <xf numFmtId="165" fontId="13" fillId="0" borderId="0" xfId="0" applyFont="1" applyBorder="1"/>
    <xf numFmtId="165" fontId="14" fillId="0" borderId="0" xfId="0" applyFont="1" applyBorder="1"/>
    <xf numFmtId="165" fontId="14" fillId="0" borderId="0" xfId="0" applyFont="1" applyFill="1" applyBorder="1"/>
    <xf numFmtId="3" fontId="16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" fontId="16" fillId="0" borderId="0" xfId="1" applyNumberFormat="1" applyFont="1" applyFill="1" applyBorder="1" applyAlignment="1">
      <alignment horizontal="center" vertical="center"/>
    </xf>
    <xf numFmtId="9" fontId="16" fillId="0" borderId="0" xfId="4" applyFont="1" applyBorder="1" applyAlignment="1">
      <alignment horizontal="center" vertical="center" wrapText="1"/>
    </xf>
    <xf numFmtId="165" fontId="16" fillId="0" borderId="0" xfId="2" applyFont="1" applyBorder="1" applyAlignment="1">
      <alignment horizontal="center" vertical="center" wrapText="1"/>
    </xf>
    <xf numFmtId="165" fontId="12" fillId="0" borderId="0" xfId="0" applyFont="1" applyBorder="1" applyAlignment="1">
      <alignment vertical="center" wrapText="1"/>
    </xf>
    <xf numFmtId="165" fontId="12" fillId="0" borderId="0" xfId="0" applyFont="1" applyFill="1" applyBorder="1" applyAlignment="1">
      <alignment vertical="center" wrapText="1"/>
    </xf>
    <xf numFmtId="165" fontId="12" fillId="0" borderId="0" xfId="0" applyFont="1"/>
    <xf numFmtId="165" fontId="14" fillId="3" borderId="0" xfId="0" applyFont="1" applyFill="1" applyBorder="1" applyAlignment="1">
      <alignment vertical="center" wrapText="1"/>
    </xf>
    <xf numFmtId="165" fontId="12" fillId="0" borderId="0" xfId="0" applyFont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/>
    </xf>
    <xf numFmtId="165" fontId="16" fillId="0" borderId="0" xfId="0" applyFont="1" applyFill="1" applyBorder="1" applyAlignment="1">
      <alignment vertical="top" wrapText="1"/>
    </xf>
    <xf numFmtId="165" fontId="16" fillId="0" borderId="0" xfId="0" applyFont="1" applyFill="1" applyBorder="1" applyAlignment="1">
      <alignment horizontal="center"/>
    </xf>
    <xf numFmtId="165" fontId="14" fillId="0" borderId="0" xfId="0" applyFont="1"/>
    <xf numFmtId="165" fontId="12" fillId="0" borderId="0" xfId="0" applyFont="1" applyFill="1"/>
    <xf numFmtId="165" fontId="16" fillId="0" borderId="0" xfId="2" applyFont="1" applyFill="1" applyBorder="1" applyAlignment="1">
      <alignment horizontal="center" vertical="center" wrapText="1"/>
    </xf>
    <xf numFmtId="165" fontId="5" fillId="0" borderId="0" xfId="0" applyFont="1" applyFill="1"/>
    <xf numFmtId="165" fontId="14" fillId="3" borderId="0" xfId="0" applyFont="1" applyFill="1"/>
    <xf numFmtId="165" fontId="10" fillId="0" borderId="0" xfId="0" applyFont="1" applyAlignment="1">
      <alignment horizontal="left"/>
    </xf>
    <xf numFmtId="165" fontId="10" fillId="0" borderId="0" xfId="0" applyFont="1" applyBorder="1" applyAlignment="1">
      <alignment horizontal="left" vertical="center" wrapText="1"/>
    </xf>
    <xf numFmtId="165" fontId="10" fillId="0" borderId="2" xfId="0" applyFont="1" applyBorder="1" applyAlignment="1">
      <alignment horizontal="left" vertical="center" wrapText="1"/>
    </xf>
    <xf numFmtId="165" fontId="10" fillId="0" borderId="2" xfId="0" applyFont="1" applyBorder="1" applyAlignment="1" applyProtection="1">
      <alignment horizontal="left" vertical="center" wrapText="1"/>
    </xf>
    <xf numFmtId="165" fontId="12" fillId="4" borderId="0" xfId="0" applyFont="1" applyFill="1"/>
    <xf numFmtId="165" fontId="12" fillId="5" borderId="0" xfId="0" applyFont="1" applyFill="1"/>
    <xf numFmtId="165" fontId="15" fillId="5" borderId="0" xfId="2" applyFont="1" applyFill="1" applyBorder="1" applyAlignment="1">
      <alignment horizontal="center" vertical="center" wrapText="1"/>
    </xf>
    <xf numFmtId="165" fontId="17" fillId="5" borderId="0" xfId="0" applyFont="1" applyFill="1" applyBorder="1" applyAlignment="1">
      <alignment vertical="center" wrapText="1"/>
    </xf>
    <xf numFmtId="3" fontId="15" fillId="5" borderId="0" xfId="0" applyNumberFormat="1" applyFont="1" applyFill="1" applyBorder="1" applyAlignment="1">
      <alignment horizontal="center"/>
    </xf>
    <xf numFmtId="165" fontId="15" fillId="5" borderId="0" xfId="0" applyFont="1" applyFill="1" applyBorder="1" applyAlignment="1">
      <alignment horizontal="center"/>
    </xf>
    <xf numFmtId="2" fontId="15" fillId="5" borderId="0" xfId="0" applyNumberFormat="1" applyFont="1" applyFill="1" applyBorder="1" applyAlignment="1">
      <alignment horizontal="center"/>
    </xf>
    <xf numFmtId="165" fontId="12" fillId="5" borderId="0" xfId="0" applyFont="1" applyFill="1" applyBorder="1"/>
    <xf numFmtId="164" fontId="15" fillId="5" borderId="0" xfId="0" applyNumberFormat="1" applyFont="1" applyFill="1" applyBorder="1" applyAlignment="1">
      <alignment horizontal="center" vertical="top" wrapText="1"/>
    </xf>
    <xf numFmtId="4" fontId="15" fillId="5" borderId="0" xfId="0" applyNumberFormat="1" applyFont="1" applyFill="1" applyBorder="1" applyAlignment="1">
      <alignment horizontal="center"/>
    </xf>
    <xf numFmtId="4" fontId="12" fillId="5" borderId="0" xfId="0" applyNumberFormat="1" applyFont="1" applyFill="1" applyBorder="1"/>
    <xf numFmtId="165" fontId="12" fillId="4" borderId="0" xfId="0" applyFont="1" applyFill="1" applyAlignment="1">
      <alignment horizontal="right"/>
    </xf>
    <xf numFmtId="165" fontId="14" fillId="4" borderId="0" xfId="0" applyFont="1" applyFill="1" applyAlignment="1">
      <alignment horizontal="right"/>
    </xf>
    <xf numFmtId="165" fontId="14" fillId="5" borderId="0" xfId="0" applyFont="1" applyFill="1"/>
    <xf numFmtId="165" fontId="14" fillId="5" borderId="0" xfId="0" applyFont="1" applyFill="1" applyBorder="1" applyAlignment="1">
      <alignment vertical="center" wrapText="1"/>
    </xf>
    <xf numFmtId="3" fontId="15" fillId="5" borderId="0" xfId="0" applyNumberFormat="1" applyFont="1" applyFill="1" applyBorder="1" applyAlignment="1">
      <alignment horizontal="center" vertical="center"/>
    </xf>
    <xf numFmtId="49" fontId="15" fillId="5" borderId="0" xfId="0" applyNumberFormat="1" applyFont="1" applyFill="1" applyBorder="1" applyAlignment="1">
      <alignment horizontal="center" vertical="center"/>
    </xf>
    <xf numFmtId="4" fontId="15" fillId="5" borderId="0" xfId="1" applyNumberFormat="1" applyFont="1" applyFill="1" applyBorder="1" applyAlignment="1">
      <alignment horizontal="center" vertical="center"/>
    </xf>
    <xf numFmtId="9" fontId="15" fillId="5" borderId="0" xfId="4" applyFont="1" applyFill="1" applyBorder="1" applyAlignment="1">
      <alignment horizontal="center" vertical="center" wrapText="1"/>
    </xf>
    <xf numFmtId="165" fontId="16" fillId="5" borderId="0" xfId="2" applyFont="1" applyFill="1" applyBorder="1" applyAlignment="1">
      <alignment horizontal="center" vertical="center" wrapText="1"/>
    </xf>
    <xf numFmtId="165" fontId="15" fillId="5" borderId="0" xfId="0" applyFont="1" applyFill="1" applyBorder="1" applyAlignment="1">
      <alignment horizontal="center" vertical="center" wrapText="1"/>
    </xf>
    <xf numFmtId="165" fontId="10" fillId="0" borderId="2" xfId="0" applyFont="1" applyFill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/>
    </xf>
    <xf numFmtId="165" fontId="5" fillId="6" borderId="0" xfId="0" applyFont="1" applyFill="1"/>
    <xf numFmtId="165" fontId="11" fillId="6" borderId="0" xfId="0" applyFont="1" applyFill="1" applyBorder="1"/>
    <xf numFmtId="14" fontId="12" fillId="0" borderId="2" xfId="0" applyNumberFormat="1" applyFont="1" applyBorder="1" applyAlignment="1">
      <alignment horizontal="left" vertical="center"/>
    </xf>
    <xf numFmtId="165" fontId="12" fillId="7" borderId="0" xfId="0" applyFont="1" applyFill="1"/>
    <xf numFmtId="165" fontId="12" fillId="7" borderId="0" xfId="0" applyFont="1" applyFill="1" applyBorder="1" applyAlignment="1">
      <alignment vertical="center" wrapText="1"/>
    </xf>
    <xf numFmtId="49" fontId="16" fillId="7" borderId="0" xfId="0" applyNumberFormat="1" applyFont="1" applyFill="1" applyBorder="1" applyAlignment="1">
      <alignment horizontal="center" vertical="center"/>
    </xf>
    <xf numFmtId="2" fontId="12" fillId="7" borderId="0" xfId="0" applyNumberFormat="1" applyFont="1" applyFill="1" applyAlignment="1">
      <alignment horizontal="center"/>
    </xf>
    <xf numFmtId="3" fontId="16" fillId="7" borderId="0" xfId="0" applyNumberFormat="1" applyFont="1" applyFill="1" applyBorder="1" applyAlignment="1">
      <alignment horizontal="center" vertical="center"/>
    </xf>
    <xf numFmtId="165" fontId="16" fillId="7" borderId="0" xfId="2" applyFont="1" applyFill="1" applyBorder="1" applyAlignment="1">
      <alignment horizontal="center" vertical="center" wrapText="1"/>
    </xf>
    <xf numFmtId="165" fontId="5" fillId="7" borderId="0" xfId="0" applyFont="1" applyFill="1"/>
    <xf numFmtId="4" fontId="16" fillId="7" borderId="0" xfId="1" applyNumberFormat="1" applyFont="1" applyFill="1" applyBorder="1" applyAlignment="1">
      <alignment horizontal="center" vertical="center"/>
    </xf>
    <xf numFmtId="165" fontId="12" fillId="8" borderId="0" xfId="0" applyFont="1" applyFill="1"/>
    <xf numFmtId="165" fontId="12" fillId="8" borderId="0" xfId="0" applyFont="1" applyFill="1" applyBorder="1" applyAlignment="1">
      <alignment vertical="center" wrapText="1"/>
    </xf>
    <xf numFmtId="49" fontId="16" fillId="8" borderId="0" xfId="0" applyNumberFormat="1" applyFont="1" applyFill="1" applyBorder="1" applyAlignment="1">
      <alignment horizontal="center" vertical="center"/>
    </xf>
    <xf numFmtId="4" fontId="16" fillId="8" borderId="0" xfId="1" applyNumberFormat="1" applyFont="1" applyFill="1" applyBorder="1" applyAlignment="1">
      <alignment horizontal="center" vertical="center"/>
    </xf>
    <xf numFmtId="3" fontId="16" fillId="8" borderId="0" xfId="0" applyNumberFormat="1" applyFont="1" applyFill="1" applyBorder="1" applyAlignment="1">
      <alignment horizontal="center" vertical="center"/>
    </xf>
    <xf numFmtId="165" fontId="16" fillId="8" borderId="0" xfId="2" applyFont="1" applyFill="1" applyBorder="1" applyAlignment="1">
      <alignment horizontal="center" vertical="center" wrapText="1"/>
    </xf>
    <xf numFmtId="165" fontId="5" fillId="8" borderId="0" xfId="0" applyFont="1" applyFill="1"/>
    <xf numFmtId="165" fontId="12" fillId="9" borderId="0" xfId="0" applyFont="1" applyFill="1"/>
    <xf numFmtId="49" fontId="16" fillId="9" borderId="0" xfId="0" applyNumberFormat="1" applyFont="1" applyFill="1" applyBorder="1" applyAlignment="1">
      <alignment horizontal="center" vertical="center"/>
    </xf>
    <xf numFmtId="2" fontId="12" fillId="9" borderId="0" xfId="0" applyNumberFormat="1" applyFont="1" applyFill="1" applyAlignment="1">
      <alignment horizontal="center" vertical="center"/>
    </xf>
    <xf numFmtId="1" fontId="12" fillId="9" borderId="0" xfId="0" applyNumberFormat="1" applyFont="1" applyFill="1" applyAlignment="1">
      <alignment horizontal="center"/>
    </xf>
    <xf numFmtId="0" fontId="12" fillId="9" borderId="0" xfId="0" applyNumberFormat="1" applyFont="1" applyFill="1" applyAlignment="1">
      <alignment horizontal="center" vertical="center"/>
    </xf>
    <xf numFmtId="165" fontId="12" fillId="9" borderId="0" xfId="0" applyFont="1" applyFill="1" applyAlignment="1">
      <alignment horizontal="center"/>
    </xf>
    <xf numFmtId="165" fontId="16" fillId="9" borderId="0" xfId="0" applyFont="1" applyFill="1" applyBorder="1" applyAlignment="1">
      <alignment vertical="center" wrapText="1"/>
    </xf>
    <xf numFmtId="4" fontId="16" fillId="9" borderId="0" xfId="1" applyNumberFormat="1" applyFont="1" applyFill="1" applyBorder="1" applyAlignment="1">
      <alignment horizontal="center" vertical="center"/>
    </xf>
    <xf numFmtId="3" fontId="16" fillId="9" borderId="0" xfId="0" applyNumberFormat="1" applyFont="1" applyFill="1" applyBorder="1" applyAlignment="1">
      <alignment horizontal="center" vertical="center"/>
    </xf>
    <xf numFmtId="165" fontId="16" fillId="9" borderId="0" xfId="2" applyFont="1" applyFill="1" applyBorder="1" applyAlignment="1">
      <alignment horizontal="center" vertical="center" wrapText="1"/>
    </xf>
    <xf numFmtId="165" fontId="5" fillId="9" borderId="0" xfId="0" applyFont="1" applyFill="1"/>
    <xf numFmtId="165" fontId="12" fillId="9" borderId="0" xfId="0" applyFont="1" applyFill="1" applyBorder="1" applyAlignment="1">
      <alignment vertical="center" wrapText="1"/>
    </xf>
    <xf numFmtId="165" fontId="12" fillId="10" borderId="0" xfId="0" applyFont="1" applyFill="1"/>
    <xf numFmtId="165" fontId="12" fillId="10" borderId="0" xfId="0" applyFont="1" applyFill="1" applyBorder="1" applyAlignment="1">
      <alignment vertical="center" wrapText="1"/>
    </xf>
    <xf numFmtId="49" fontId="16" fillId="10" borderId="0" xfId="0" applyNumberFormat="1" applyFont="1" applyFill="1" applyBorder="1" applyAlignment="1">
      <alignment horizontal="center" vertical="center"/>
    </xf>
    <xf numFmtId="4" fontId="16" fillId="10" borderId="0" xfId="1" applyNumberFormat="1" applyFont="1" applyFill="1" applyBorder="1" applyAlignment="1">
      <alignment horizontal="center" vertical="center"/>
    </xf>
    <xf numFmtId="3" fontId="16" fillId="10" borderId="0" xfId="0" applyNumberFormat="1" applyFont="1" applyFill="1" applyBorder="1" applyAlignment="1">
      <alignment horizontal="center" vertical="center"/>
    </xf>
    <xf numFmtId="165" fontId="16" fillId="10" borderId="0" xfId="2" applyFont="1" applyFill="1" applyBorder="1" applyAlignment="1">
      <alignment horizontal="center" vertical="center" wrapText="1"/>
    </xf>
    <xf numFmtId="165" fontId="5" fillId="10" borderId="0" xfId="0" applyFont="1" applyFill="1"/>
    <xf numFmtId="165" fontId="12" fillId="11" borderId="0" xfId="0" applyFont="1" applyFill="1"/>
    <xf numFmtId="165" fontId="12" fillId="11" borderId="0" xfId="0" applyFont="1" applyFill="1" applyBorder="1" applyAlignment="1">
      <alignment vertical="center" wrapText="1"/>
    </xf>
    <xf numFmtId="49" fontId="16" fillId="11" borderId="0" xfId="0" applyNumberFormat="1" applyFont="1" applyFill="1" applyBorder="1" applyAlignment="1">
      <alignment horizontal="center" vertical="center"/>
    </xf>
    <xf numFmtId="4" fontId="16" fillId="11" borderId="0" xfId="1" applyNumberFormat="1" applyFont="1" applyFill="1" applyBorder="1" applyAlignment="1">
      <alignment horizontal="center" vertical="center"/>
    </xf>
    <xf numFmtId="3" fontId="16" fillId="11" borderId="0" xfId="0" applyNumberFormat="1" applyFont="1" applyFill="1" applyBorder="1" applyAlignment="1">
      <alignment horizontal="center" vertical="center"/>
    </xf>
    <xf numFmtId="165" fontId="16" fillId="11" borderId="0" xfId="2" applyFont="1" applyFill="1" applyBorder="1" applyAlignment="1">
      <alignment horizontal="center" vertical="center" wrapText="1"/>
    </xf>
    <xf numFmtId="165" fontId="5" fillId="11" borderId="0" xfId="0" applyFont="1" applyFill="1"/>
    <xf numFmtId="165" fontId="21" fillId="9" borderId="0" xfId="0" applyFont="1" applyFill="1" applyAlignment="1">
      <alignment vertical="center" wrapText="1"/>
    </xf>
    <xf numFmtId="165" fontId="12" fillId="9" borderId="0" xfId="0" applyFont="1" applyFill="1" applyAlignment="1">
      <alignment horizontal="center" vertical="center"/>
    </xf>
    <xf numFmtId="38" fontId="12" fillId="9" borderId="0" xfId="0" applyNumberFormat="1" applyFont="1" applyFill="1" applyAlignment="1">
      <alignment horizontal="center" vertical="center"/>
    </xf>
    <xf numFmtId="165" fontId="12" fillId="14" borderId="0" xfId="0" applyFont="1" applyFill="1"/>
    <xf numFmtId="165" fontId="12" fillId="14" borderId="0" xfId="0" applyFont="1" applyFill="1" applyBorder="1" applyAlignment="1">
      <alignment vertical="center" wrapText="1"/>
    </xf>
    <xf numFmtId="49" fontId="16" fillId="14" borderId="0" xfId="0" applyNumberFormat="1" applyFont="1" applyFill="1" applyBorder="1" applyAlignment="1">
      <alignment horizontal="center" vertical="center"/>
    </xf>
    <xf numFmtId="4" fontId="16" fillId="14" borderId="0" xfId="1" applyNumberFormat="1" applyFont="1" applyFill="1" applyBorder="1" applyAlignment="1">
      <alignment horizontal="center" vertical="center"/>
    </xf>
    <xf numFmtId="3" fontId="16" fillId="14" borderId="0" xfId="0" applyNumberFormat="1" applyFont="1" applyFill="1" applyBorder="1" applyAlignment="1">
      <alignment horizontal="center" vertical="center"/>
    </xf>
    <xf numFmtId="165" fontId="16" fillId="14" borderId="0" xfId="2" applyFont="1" applyFill="1" applyBorder="1" applyAlignment="1">
      <alignment horizontal="center" vertical="center" wrapText="1"/>
    </xf>
    <xf numFmtId="165" fontId="5" fillId="14" borderId="0" xfId="0" applyFont="1" applyFill="1"/>
    <xf numFmtId="165" fontId="12" fillId="15" borderId="0" xfId="0" applyFont="1" applyFill="1"/>
    <xf numFmtId="165" fontId="21" fillId="15" borderId="0" xfId="0" applyFont="1" applyFill="1"/>
    <xf numFmtId="49" fontId="16" fillId="15" borderId="0" xfId="0" applyNumberFormat="1" applyFont="1" applyFill="1" applyBorder="1" applyAlignment="1">
      <alignment horizontal="center" vertical="center"/>
    </xf>
    <xf numFmtId="4" fontId="16" fillId="15" borderId="0" xfId="1" applyNumberFormat="1" applyFont="1" applyFill="1" applyBorder="1" applyAlignment="1">
      <alignment horizontal="center" vertical="center"/>
    </xf>
    <xf numFmtId="3" fontId="16" fillId="15" borderId="0" xfId="0" applyNumberFormat="1" applyFont="1" applyFill="1" applyBorder="1" applyAlignment="1">
      <alignment horizontal="center" vertical="center"/>
    </xf>
    <xf numFmtId="165" fontId="16" fillId="15" borderId="0" xfId="2" applyFont="1" applyFill="1" applyBorder="1" applyAlignment="1">
      <alignment horizontal="center" vertical="center" wrapText="1"/>
    </xf>
    <xf numFmtId="165" fontId="5" fillId="15" borderId="0" xfId="0" applyFont="1" applyFill="1"/>
    <xf numFmtId="165" fontId="12" fillId="13" borderId="0" xfId="0" applyFont="1" applyFill="1"/>
    <xf numFmtId="165" fontId="21" fillId="13" borderId="0" xfId="0" applyFont="1" applyFill="1"/>
    <xf numFmtId="49" fontId="16" fillId="13" borderId="0" xfId="0" applyNumberFormat="1" applyFont="1" applyFill="1" applyBorder="1" applyAlignment="1">
      <alignment horizontal="center" vertical="center"/>
    </xf>
    <xf numFmtId="4" fontId="16" fillId="13" borderId="0" xfId="1" applyNumberFormat="1" applyFont="1" applyFill="1" applyBorder="1" applyAlignment="1">
      <alignment horizontal="center" vertical="center"/>
    </xf>
    <xf numFmtId="3" fontId="16" fillId="13" borderId="0" xfId="0" applyNumberFormat="1" applyFont="1" applyFill="1" applyBorder="1" applyAlignment="1">
      <alignment horizontal="center" vertical="center"/>
    </xf>
    <xf numFmtId="165" fontId="16" fillId="13" borderId="0" xfId="2" applyFont="1" applyFill="1" applyBorder="1" applyAlignment="1">
      <alignment horizontal="center" vertical="center" wrapText="1"/>
    </xf>
    <xf numFmtId="165" fontId="5" fillId="13" borderId="0" xfId="0" applyFont="1" applyFill="1"/>
    <xf numFmtId="165" fontId="12" fillId="15" borderId="0" xfId="0" applyFont="1" applyFill="1" applyBorder="1" applyAlignment="1">
      <alignment vertical="center" wrapText="1"/>
    </xf>
    <xf numFmtId="165" fontId="12" fillId="12" borderId="0" xfId="0" applyFont="1" applyFill="1"/>
    <xf numFmtId="165" fontId="21" fillId="12" borderId="0" xfId="0" applyFont="1" applyFill="1"/>
    <xf numFmtId="49" fontId="16" fillId="12" borderId="0" xfId="0" applyNumberFormat="1" applyFont="1" applyFill="1" applyBorder="1" applyAlignment="1">
      <alignment horizontal="center" vertical="center"/>
    </xf>
    <xf numFmtId="4" fontId="16" fillId="12" borderId="0" xfId="1" applyNumberFormat="1" applyFont="1" applyFill="1" applyBorder="1" applyAlignment="1">
      <alignment horizontal="center" vertical="center"/>
    </xf>
    <xf numFmtId="3" fontId="16" fillId="12" borderId="0" xfId="0" applyNumberFormat="1" applyFont="1" applyFill="1" applyBorder="1" applyAlignment="1">
      <alignment horizontal="center" vertical="center"/>
    </xf>
    <xf numFmtId="165" fontId="16" fillId="12" borderId="0" xfId="2" applyFont="1" applyFill="1" applyBorder="1" applyAlignment="1">
      <alignment horizontal="center" vertical="center" wrapText="1"/>
    </xf>
    <xf numFmtId="165" fontId="5" fillId="12" borderId="0" xfId="0" applyFont="1" applyFill="1"/>
    <xf numFmtId="2" fontId="12" fillId="7" borderId="0" xfId="0" applyNumberFormat="1" applyFont="1" applyFill="1"/>
    <xf numFmtId="2" fontId="16" fillId="7" borderId="0" xfId="4" applyNumberFormat="1" applyFont="1" applyFill="1" applyBorder="1" applyAlignment="1">
      <alignment horizontal="center" vertical="center" wrapText="1"/>
    </xf>
    <xf numFmtId="2" fontId="16" fillId="8" borderId="0" xfId="4" applyNumberFormat="1" applyFont="1" applyFill="1" applyBorder="1" applyAlignment="1">
      <alignment horizontal="center" vertical="center" wrapText="1"/>
    </xf>
    <xf numFmtId="2" fontId="16" fillId="9" borderId="0" xfId="4" applyNumberFormat="1" applyFont="1" applyFill="1" applyBorder="1" applyAlignment="1">
      <alignment horizontal="center" vertical="center" wrapText="1"/>
    </xf>
    <xf numFmtId="2" fontId="16" fillId="11" borderId="0" xfId="4" applyNumberFormat="1" applyFont="1" applyFill="1" applyBorder="1" applyAlignment="1">
      <alignment horizontal="center" vertical="center" wrapText="1"/>
    </xf>
    <xf numFmtId="2" fontId="16" fillId="14" borderId="0" xfId="4" applyNumberFormat="1" applyFont="1" applyFill="1" applyBorder="1" applyAlignment="1">
      <alignment horizontal="center" vertical="center" wrapText="1"/>
    </xf>
    <xf numFmtId="2" fontId="16" fillId="10" borderId="0" xfId="4" applyNumberFormat="1" applyFont="1" applyFill="1" applyBorder="1" applyAlignment="1">
      <alignment horizontal="center" vertical="center" wrapText="1"/>
    </xf>
    <xf numFmtId="2" fontId="16" fillId="15" borderId="0" xfId="4" applyNumberFormat="1" applyFont="1" applyFill="1" applyBorder="1" applyAlignment="1">
      <alignment horizontal="center" vertical="center" wrapText="1"/>
    </xf>
    <xf numFmtId="2" fontId="16" fillId="13" borderId="0" xfId="4" applyNumberFormat="1" applyFont="1" applyFill="1" applyBorder="1" applyAlignment="1">
      <alignment horizontal="center" vertical="center" wrapText="1"/>
    </xf>
    <xf numFmtId="2" fontId="16" fillId="12" borderId="0" xfId="4" applyNumberFormat="1" applyFont="1" applyFill="1" applyBorder="1" applyAlignment="1">
      <alignment horizontal="center" vertical="center" wrapText="1"/>
    </xf>
    <xf numFmtId="2" fontId="16" fillId="0" borderId="0" xfId="4" applyNumberFormat="1" applyFont="1" applyFill="1" applyBorder="1" applyAlignment="1">
      <alignment horizontal="center" vertical="center" wrapText="1"/>
    </xf>
    <xf numFmtId="2" fontId="12" fillId="14" borderId="0" xfId="0" applyNumberFormat="1" applyFont="1" applyFill="1" applyAlignment="1">
      <alignment horizontal="center" vertical="center"/>
    </xf>
    <xf numFmtId="1" fontId="12" fillId="14" borderId="0" xfId="0" applyNumberFormat="1" applyFont="1" applyFill="1" applyAlignment="1">
      <alignment horizontal="center"/>
    </xf>
    <xf numFmtId="0" fontId="12" fillId="14" borderId="0" xfId="0" applyNumberFormat="1" applyFont="1" applyFill="1" applyAlignment="1">
      <alignment horizontal="center" vertical="center"/>
    </xf>
    <xf numFmtId="165" fontId="12" fillId="14" borderId="0" xfId="0" applyFont="1" applyFill="1" applyAlignment="1">
      <alignment horizontal="center"/>
    </xf>
    <xf numFmtId="165" fontId="16" fillId="14" borderId="0" xfId="0" applyFont="1" applyFill="1" applyBorder="1" applyAlignment="1">
      <alignment vertical="center" wrapText="1"/>
    </xf>
    <xf numFmtId="165" fontId="12" fillId="13" borderId="0" xfId="0" applyFont="1" applyFill="1" applyBorder="1" applyAlignment="1">
      <alignment vertical="center" wrapText="1"/>
    </xf>
    <xf numFmtId="2" fontId="12" fillId="0" borderId="0" xfId="0" applyNumberFormat="1" applyFont="1" applyFill="1" applyAlignment="1">
      <alignment horizontal="center" vertical="center"/>
    </xf>
    <xf numFmtId="1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>
      <alignment horizontal="center" vertical="center"/>
    </xf>
    <xf numFmtId="165" fontId="12" fillId="0" borderId="0" xfId="0" applyFont="1" applyFill="1" applyAlignment="1">
      <alignment horizontal="center"/>
    </xf>
    <xf numFmtId="165" fontId="16" fillId="0" borderId="0" xfId="0" applyFont="1" applyFill="1" applyBorder="1" applyAlignment="1">
      <alignment vertical="center" wrapText="1"/>
    </xf>
    <xf numFmtId="165" fontId="12" fillId="16" borderId="0" xfId="0" applyFont="1" applyFill="1"/>
    <xf numFmtId="165" fontId="12" fillId="16" borderId="0" xfId="0" applyFont="1" applyFill="1" applyBorder="1" applyAlignment="1">
      <alignment vertical="center" wrapText="1"/>
    </xf>
    <xf numFmtId="49" fontId="16" fillId="16" borderId="0" xfId="0" applyNumberFormat="1" applyFont="1" applyFill="1" applyBorder="1" applyAlignment="1">
      <alignment horizontal="center" vertical="center"/>
    </xf>
    <xf numFmtId="4" fontId="16" fillId="16" borderId="0" xfId="1" applyNumberFormat="1" applyFont="1" applyFill="1" applyBorder="1" applyAlignment="1">
      <alignment horizontal="center" vertical="center"/>
    </xf>
    <xf numFmtId="3" fontId="16" fillId="16" borderId="0" xfId="0" applyNumberFormat="1" applyFont="1" applyFill="1" applyBorder="1" applyAlignment="1">
      <alignment horizontal="center" vertical="center"/>
    </xf>
    <xf numFmtId="2" fontId="16" fillId="16" borderId="0" xfId="4" applyNumberFormat="1" applyFont="1" applyFill="1" applyBorder="1" applyAlignment="1">
      <alignment horizontal="center" vertical="center" wrapText="1"/>
    </xf>
    <xf numFmtId="165" fontId="16" fillId="16" borderId="0" xfId="2" applyFont="1" applyFill="1" applyBorder="1" applyAlignment="1">
      <alignment horizontal="center" vertical="center" wrapText="1"/>
    </xf>
    <xf numFmtId="165" fontId="5" fillId="16" borderId="0" xfId="0" applyFont="1" applyFill="1"/>
    <xf numFmtId="165" fontId="16" fillId="16" borderId="0" xfId="0" applyFont="1" applyFill="1" applyBorder="1" applyAlignment="1">
      <alignment vertical="center" wrapText="1"/>
    </xf>
    <xf numFmtId="165" fontId="14" fillId="4" borderId="0" xfId="0" applyFont="1" applyFill="1" applyAlignment="1">
      <alignment horizontal="center" vertical="center"/>
    </xf>
    <xf numFmtId="165" fontId="20" fillId="0" borderId="2" xfId="0" applyFont="1" applyBorder="1" applyAlignment="1">
      <alignment horizontal="center" vertical="center"/>
    </xf>
    <xf numFmtId="165" fontId="14" fillId="4" borderId="0" xfId="0" applyFont="1" applyFill="1" applyAlignment="1">
      <alignment horizontal="center"/>
    </xf>
    <xf numFmtId="165" fontId="15" fillId="5" borderId="0" xfId="2" applyFont="1" applyFill="1" applyBorder="1" applyAlignment="1">
      <alignment horizontal="center" vertical="top" wrapText="1"/>
    </xf>
    <xf numFmtId="165" fontId="15" fillId="5" borderId="0" xfId="2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2" xr:uid="{00000000-0005-0000-0000-000002000000}"/>
    <cellStyle name="Percent" xfId="3" builtinId="5"/>
    <cellStyle name="Porcentaje 2" xfId="4" xr:uid="{00000000-0005-0000-0000-000004000000}"/>
  </cellStyles>
  <dxfs count="0"/>
  <tableStyles count="0" defaultTableStyle="TableStyleMedium2" defaultPivotStyle="PivotStyleLight16"/>
  <colors>
    <mruColors>
      <color rgb="FFD696F2"/>
      <color rgb="FF6EA0D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105</xdr:row>
      <xdr:rowOff>19050</xdr:rowOff>
    </xdr:from>
    <xdr:to>
      <xdr:col>4</xdr:col>
      <xdr:colOff>361950</xdr:colOff>
      <xdr:row>110</xdr:row>
      <xdr:rowOff>0</xdr:rowOff>
    </xdr:to>
    <xdr:pic>
      <xdr:nvPicPr>
        <xdr:cNvPr id="1026" name="Imagen 1">
          <a:extLst>
            <a:ext uri="{FF2B5EF4-FFF2-40B4-BE49-F238E27FC236}">
              <a16:creationId xmlns:a16="http://schemas.microsoft.com/office/drawing/2014/main" id="{F3D92C79-C104-46ED-909C-A9DDD5B07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40928925"/>
          <a:ext cx="13906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3790950</xdr:colOff>
      <xdr:row>6</xdr:row>
      <xdr:rowOff>81251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927B7D2-E9B9-4DFC-9CA2-0BB838DF6943}"/>
            </a:ext>
          </a:extLst>
        </xdr:cNvPr>
        <xdr:cNvSpPr txBox="1"/>
      </xdr:nvSpPr>
      <xdr:spPr>
        <a:xfrm>
          <a:off x="238125" y="1076325"/>
          <a:ext cx="3790950" cy="738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AVENIDA</a:t>
          </a:r>
          <a:r>
            <a:rPr lang="es-ES" sz="9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LAS CONDES 9460, OFICINA #1303</a:t>
          </a:r>
        </a:p>
        <a:p>
          <a:pPr algn="ctr"/>
          <a:r>
            <a:rPr lang="es-ES" sz="9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LAS CONDES - SANTIAGO </a:t>
          </a:r>
        </a:p>
        <a:p>
          <a:pPr algn="ctr"/>
          <a:r>
            <a:rPr lang="es-ES" sz="9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CHILE</a:t>
          </a:r>
        </a:p>
        <a:p>
          <a:pPr algn="ctr"/>
          <a:r>
            <a:rPr lang="es-ES" sz="9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TELÉFONO: (562) 28402140 </a:t>
          </a:r>
          <a:endParaRPr lang="es-ES" sz="9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38100</xdr:colOff>
      <xdr:row>0</xdr:row>
      <xdr:rowOff>142875</xdr:rowOff>
    </xdr:from>
    <xdr:to>
      <xdr:col>1</xdr:col>
      <xdr:colOff>3762375</xdr:colOff>
      <xdr:row>6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C23DCF3-F0A8-4CDB-9276-82E25CD46F58}"/>
            </a:ext>
          </a:extLst>
        </xdr:cNvPr>
        <xdr:cNvSpPr/>
      </xdr:nvSpPr>
      <xdr:spPr>
        <a:xfrm>
          <a:off x="304800" y="142875"/>
          <a:ext cx="3724275" cy="15811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1</xdr:col>
      <xdr:colOff>781050</xdr:colOff>
      <xdr:row>0</xdr:row>
      <xdr:rowOff>228600</xdr:rowOff>
    </xdr:from>
    <xdr:to>
      <xdr:col>1</xdr:col>
      <xdr:colOff>3301050</xdr:colOff>
      <xdr:row>3</xdr:row>
      <xdr:rowOff>9525</xdr:rowOff>
    </xdr:to>
    <xdr:pic>
      <xdr:nvPicPr>
        <xdr:cNvPr id="1025" name="Imagen 2">
          <a:extLst>
            <a:ext uri="{FF2B5EF4-FFF2-40B4-BE49-F238E27FC236}">
              <a16:creationId xmlns:a16="http://schemas.microsoft.com/office/drawing/2014/main" id="{6D352E12-B02E-49AA-A0FE-D8E0A590A20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97" t="26076" b="28461"/>
        <a:stretch>
          <a:fillRect/>
        </a:stretch>
      </xdr:blipFill>
      <xdr:spPr bwMode="auto">
        <a:xfrm>
          <a:off x="1047750" y="228600"/>
          <a:ext cx="25200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esupuestos/Resultado_Infor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ficio"/>
      <sheetName val="Hoja2"/>
      <sheetName val="Hoja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19"/>
  <sheetViews>
    <sheetView tabSelected="1" topLeftCell="A46" zoomScaleNormal="100" zoomScaleSheetLayoutView="85" workbookViewId="0">
      <selection activeCell="B32" sqref="B32"/>
    </sheetView>
  </sheetViews>
  <sheetFormatPr defaultColWidth="11.42578125" defaultRowHeight="12.75" x14ac:dyDescent="0.25"/>
  <cols>
    <col min="1" max="1" width="4" style="1" bestFit="1" customWidth="1"/>
    <col min="2" max="2" width="57.140625" style="1" customWidth="1"/>
    <col min="3" max="3" width="6.28515625" style="1" bestFit="1" customWidth="1"/>
    <col min="4" max="4" width="10" style="1" customWidth="1"/>
    <col min="5" max="5" width="9.42578125" style="1" customWidth="1"/>
    <col min="6" max="6" width="9.7109375" style="1" customWidth="1"/>
    <col min="7" max="7" width="29.28515625" style="1" customWidth="1"/>
    <col min="8" max="8" width="15.42578125" style="1" customWidth="1"/>
    <col min="9" max="9" width="4.140625" style="1" bestFit="1" customWidth="1"/>
    <col min="10" max="10" width="14.7109375" style="1" bestFit="1" customWidth="1"/>
    <col min="11" max="16384" width="11.42578125" style="1"/>
  </cols>
  <sheetData>
    <row r="1" spans="1:11" ht="38.25" customHeight="1" x14ac:dyDescent="0.25">
      <c r="B1" s="60"/>
    </row>
    <row r="2" spans="1:11" ht="34.5" customHeight="1" x14ac:dyDescent="0.45">
      <c r="A2" s="22"/>
      <c r="B2" s="61"/>
      <c r="C2" s="12"/>
      <c r="D2" s="12"/>
      <c r="E2" s="12"/>
      <c r="F2" s="12"/>
      <c r="G2" s="168" t="s">
        <v>65</v>
      </c>
      <c r="H2" s="168"/>
      <c r="I2" s="11"/>
    </row>
    <row r="3" spans="1:11" x14ac:dyDescent="0.25">
      <c r="A3" s="22"/>
      <c r="B3" s="13"/>
      <c r="C3" s="11"/>
      <c r="D3" s="11"/>
      <c r="E3" s="11"/>
      <c r="F3" s="11"/>
      <c r="G3" s="35" t="s">
        <v>29</v>
      </c>
      <c r="H3" s="62"/>
      <c r="I3" s="11"/>
    </row>
    <row r="4" spans="1:11" x14ac:dyDescent="0.25">
      <c r="A4" s="22"/>
      <c r="B4" s="13"/>
      <c r="C4" s="11"/>
      <c r="D4" s="11"/>
      <c r="E4" s="11"/>
      <c r="F4" s="11"/>
      <c r="G4" s="58" t="s">
        <v>24</v>
      </c>
      <c r="H4" s="59"/>
      <c r="I4" s="11"/>
    </row>
    <row r="5" spans="1:11" x14ac:dyDescent="0.25">
      <c r="A5" s="22"/>
      <c r="B5" s="11"/>
      <c r="C5" s="11"/>
      <c r="D5" s="11"/>
      <c r="E5" s="11"/>
      <c r="F5" s="11"/>
      <c r="G5" s="35" t="s">
        <v>25</v>
      </c>
      <c r="H5" s="59"/>
      <c r="I5" s="11"/>
    </row>
    <row r="6" spans="1:11" ht="13.5" x14ac:dyDescent="0.25">
      <c r="A6" s="22"/>
      <c r="B6" s="13"/>
      <c r="C6" s="11"/>
      <c r="D6" s="11"/>
      <c r="E6" s="11"/>
      <c r="F6" s="11"/>
      <c r="G6" s="35" t="s">
        <v>34</v>
      </c>
      <c r="H6" s="59"/>
      <c r="I6" s="11"/>
      <c r="J6" s="10"/>
    </row>
    <row r="7" spans="1:11" x14ac:dyDescent="0.25">
      <c r="A7" s="22"/>
      <c r="B7" s="14"/>
      <c r="C7" s="11"/>
      <c r="D7" s="11"/>
      <c r="E7" s="11"/>
      <c r="F7" s="11"/>
      <c r="G7" s="35" t="s">
        <v>26</v>
      </c>
      <c r="H7" s="59"/>
      <c r="I7" s="11"/>
    </row>
    <row r="8" spans="1:11" x14ac:dyDescent="0.25">
      <c r="A8" s="22"/>
      <c r="B8" s="14"/>
      <c r="C8" s="11"/>
      <c r="D8" s="11"/>
      <c r="E8" s="11"/>
      <c r="F8" s="11"/>
      <c r="G8" s="36" t="s">
        <v>27</v>
      </c>
      <c r="H8" s="59"/>
      <c r="I8" s="11"/>
    </row>
    <row r="9" spans="1:11" x14ac:dyDescent="0.25">
      <c r="A9" s="22"/>
      <c r="B9" s="33" t="s">
        <v>30</v>
      </c>
      <c r="C9" s="11"/>
      <c r="D9" s="11"/>
      <c r="E9" s="11"/>
      <c r="F9" s="11"/>
      <c r="G9" s="36" t="s">
        <v>28</v>
      </c>
      <c r="H9" s="59"/>
      <c r="I9" s="11"/>
    </row>
    <row r="10" spans="1:11" x14ac:dyDescent="0.25">
      <c r="A10" s="22"/>
      <c r="B10" s="33" t="s">
        <v>31</v>
      </c>
      <c r="C10" s="11"/>
      <c r="D10" s="11"/>
      <c r="E10" s="11"/>
      <c r="F10" s="11"/>
      <c r="G10" s="11"/>
      <c r="H10" s="11"/>
      <c r="I10" s="11"/>
    </row>
    <row r="11" spans="1:11" x14ac:dyDescent="0.25">
      <c r="A11" s="22"/>
      <c r="B11" s="34" t="s">
        <v>32</v>
      </c>
      <c r="C11" s="11"/>
      <c r="D11" s="11"/>
      <c r="E11" s="11"/>
      <c r="F11" s="11"/>
      <c r="G11" s="11"/>
      <c r="H11" s="11"/>
      <c r="I11" s="11"/>
    </row>
    <row r="12" spans="1:11" x14ac:dyDescent="0.25">
      <c r="A12" s="22"/>
      <c r="B12" s="34" t="s">
        <v>33</v>
      </c>
      <c r="C12" s="11"/>
      <c r="D12" s="11"/>
      <c r="E12" s="11"/>
      <c r="F12" s="11"/>
      <c r="G12" s="11"/>
      <c r="H12" s="11"/>
      <c r="I12" s="11"/>
    </row>
    <row r="13" spans="1:11" x14ac:dyDescent="0.25">
      <c r="A13" s="22"/>
      <c r="B13" s="13"/>
      <c r="C13" s="11"/>
      <c r="D13" s="11"/>
      <c r="E13" s="11"/>
      <c r="F13" s="11"/>
      <c r="G13" s="11"/>
      <c r="H13" s="11"/>
      <c r="I13" s="11"/>
    </row>
    <row r="14" spans="1:11" x14ac:dyDescent="0.25">
      <c r="A14" s="38"/>
      <c r="B14" s="57" t="s">
        <v>23</v>
      </c>
      <c r="C14" s="170" t="s">
        <v>39</v>
      </c>
      <c r="D14" s="170"/>
      <c r="E14" s="170"/>
      <c r="F14" s="170"/>
      <c r="G14" s="170"/>
      <c r="H14" s="170"/>
      <c r="I14" s="170"/>
      <c r="K14" s="5"/>
    </row>
    <row r="15" spans="1:11" x14ac:dyDescent="0.25">
      <c r="A15" s="38"/>
      <c r="B15" s="39" t="s">
        <v>63</v>
      </c>
      <c r="C15" s="171" t="s">
        <v>35</v>
      </c>
      <c r="D15" s="171" t="s">
        <v>36</v>
      </c>
      <c r="E15" s="171" t="s">
        <v>37</v>
      </c>
      <c r="F15" s="171" t="s">
        <v>38</v>
      </c>
      <c r="G15" s="171" t="s">
        <v>6</v>
      </c>
      <c r="H15" s="171" t="s">
        <v>0</v>
      </c>
      <c r="I15" s="171" t="s">
        <v>4</v>
      </c>
      <c r="J15" s="4"/>
    </row>
    <row r="16" spans="1:11" x14ac:dyDescent="0.25">
      <c r="A16" s="38"/>
      <c r="B16" s="39" t="s">
        <v>21</v>
      </c>
      <c r="C16" s="171"/>
      <c r="D16" s="171"/>
      <c r="E16" s="171"/>
      <c r="F16" s="171"/>
      <c r="G16" s="171"/>
      <c r="H16" s="171"/>
      <c r="I16" s="171"/>
    </row>
    <row r="17" spans="1:19" x14ac:dyDescent="0.25">
      <c r="A17" s="32"/>
      <c r="B17" s="23" t="s">
        <v>68</v>
      </c>
      <c r="C17" s="22"/>
      <c r="D17" s="22"/>
      <c r="E17" s="22"/>
      <c r="F17" s="22"/>
      <c r="G17" s="22"/>
      <c r="H17" s="22"/>
      <c r="I17" s="19"/>
    </row>
    <row r="18" spans="1:19" s="69" customFormat="1" x14ac:dyDescent="0.25">
      <c r="A18" s="63"/>
      <c r="B18" s="64" t="s">
        <v>55</v>
      </c>
      <c r="C18" s="65" t="s">
        <v>8</v>
      </c>
      <c r="D18" s="66"/>
      <c r="E18" s="67">
        <v>9500</v>
      </c>
      <c r="F18" s="67">
        <f t="shared" ref="F18:F23" si="0">+D18*E18</f>
        <v>0</v>
      </c>
      <c r="G18" s="136"/>
      <c r="H18" s="67">
        <f>[1]Edificio!$J$17</f>
        <v>0</v>
      </c>
      <c r="I18" s="68"/>
    </row>
    <row r="19" spans="1:19" s="69" customFormat="1" ht="13.5" customHeight="1" x14ac:dyDescent="0.25">
      <c r="A19" s="63"/>
      <c r="B19" s="64" t="s">
        <v>43</v>
      </c>
      <c r="C19" s="65" t="s">
        <v>8</v>
      </c>
      <c r="D19" s="70"/>
      <c r="E19" s="67">
        <v>18000</v>
      </c>
      <c r="F19" s="67">
        <f>+D19*E19</f>
        <v>0</v>
      </c>
      <c r="G19" s="137"/>
      <c r="H19" s="67">
        <f>+F19-(F19*G19)</f>
        <v>0</v>
      </c>
      <c r="I19" s="68"/>
    </row>
    <row r="20" spans="1:19" s="165" customFormat="1" x14ac:dyDescent="0.25">
      <c r="A20" s="158"/>
      <c r="B20" s="159" t="s">
        <v>87</v>
      </c>
      <c r="C20" s="160" t="s">
        <v>40</v>
      </c>
      <c r="D20" s="161"/>
      <c r="E20" s="162">
        <v>2800</v>
      </c>
      <c r="F20" s="162">
        <f t="shared" si="0"/>
        <v>0</v>
      </c>
      <c r="G20" s="163"/>
      <c r="H20" s="162">
        <f t="shared" ref="H20:H27" si="1">+F20-(F20*G20)</f>
        <v>0</v>
      </c>
      <c r="I20" s="164"/>
    </row>
    <row r="21" spans="1:19" s="69" customFormat="1" x14ac:dyDescent="0.25">
      <c r="A21" s="63"/>
      <c r="B21" s="64" t="s">
        <v>83</v>
      </c>
      <c r="C21" s="65" t="s">
        <v>40</v>
      </c>
      <c r="D21" s="70"/>
      <c r="E21" s="67">
        <v>3200</v>
      </c>
      <c r="F21" s="67">
        <f t="shared" si="0"/>
        <v>0</v>
      </c>
      <c r="G21" s="137"/>
      <c r="H21" s="67">
        <f t="shared" si="1"/>
        <v>0</v>
      </c>
      <c r="I21" s="68"/>
    </row>
    <row r="22" spans="1:19" s="69" customFormat="1" x14ac:dyDescent="0.25">
      <c r="A22" s="63"/>
      <c r="B22" s="64" t="s">
        <v>90</v>
      </c>
      <c r="C22" s="65" t="s">
        <v>40</v>
      </c>
      <c r="D22" s="70"/>
      <c r="E22" s="67">
        <v>7700</v>
      </c>
      <c r="F22" s="67">
        <f t="shared" si="0"/>
        <v>0</v>
      </c>
      <c r="G22" s="137"/>
      <c r="H22" s="67">
        <f t="shared" si="1"/>
        <v>0</v>
      </c>
      <c r="I22" s="68"/>
    </row>
    <row r="23" spans="1:19" s="69" customFormat="1" x14ac:dyDescent="0.25">
      <c r="A23" s="63"/>
      <c r="B23" s="64" t="s">
        <v>86</v>
      </c>
      <c r="C23" s="65" t="s">
        <v>40</v>
      </c>
      <c r="D23" s="70"/>
      <c r="E23" s="67">
        <v>6100</v>
      </c>
      <c r="F23" s="67">
        <f t="shared" si="0"/>
        <v>0</v>
      </c>
      <c r="G23" s="137"/>
      <c r="H23" s="67">
        <f t="shared" si="1"/>
        <v>0</v>
      </c>
      <c r="I23" s="68"/>
    </row>
    <row r="24" spans="1:19" s="77" customFormat="1" x14ac:dyDescent="0.25">
      <c r="A24" s="71"/>
      <c r="B24" s="72" t="s">
        <v>44</v>
      </c>
      <c r="C24" s="73" t="s">
        <v>8</v>
      </c>
      <c r="D24" s="74"/>
      <c r="E24" s="75">
        <v>1700</v>
      </c>
      <c r="F24" s="75">
        <f>+D24*E24</f>
        <v>0</v>
      </c>
      <c r="G24" s="138"/>
      <c r="H24" s="75">
        <f t="shared" si="1"/>
        <v>0</v>
      </c>
      <c r="I24" s="76"/>
      <c r="J24" s="77" t="s">
        <v>66</v>
      </c>
    </row>
    <row r="25" spans="1:19" s="165" customFormat="1" x14ac:dyDescent="0.25">
      <c r="A25" s="158"/>
      <c r="B25" s="159" t="s">
        <v>87</v>
      </c>
      <c r="C25" s="160" t="s">
        <v>40</v>
      </c>
      <c r="D25" s="161"/>
      <c r="E25" s="162">
        <v>2800</v>
      </c>
      <c r="F25" s="162">
        <f t="shared" ref="F25:F26" si="2">+D25*E25</f>
        <v>0</v>
      </c>
      <c r="G25" s="163"/>
      <c r="H25" s="162"/>
      <c r="I25" s="164"/>
    </row>
    <row r="26" spans="1:19" s="77" customFormat="1" x14ac:dyDescent="0.25">
      <c r="A26" s="71"/>
      <c r="B26" s="72" t="s">
        <v>86</v>
      </c>
      <c r="C26" s="73" t="s">
        <v>40</v>
      </c>
      <c r="D26" s="74"/>
      <c r="E26" s="75">
        <v>6100</v>
      </c>
      <c r="F26" s="75">
        <f t="shared" si="2"/>
        <v>0</v>
      </c>
      <c r="G26" s="138"/>
      <c r="H26" s="75"/>
      <c r="I26" s="76"/>
    </row>
    <row r="27" spans="1:19" s="78" customFormat="1" ht="11.25" x14ac:dyDescent="0.2">
      <c r="B27" s="78" t="s">
        <v>56</v>
      </c>
      <c r="C27" s="79" t="s">
        <v>8</v>
      </c>
      <c r="D27" s="80"/>
      <c r="E27" s="81">
        <v>9500</v>
      </c>
      <c r="F27" s="82">
        <f>+D27*E27</f>
        <v>0</v>
      </c>
      <c r="G27" s="80"/>
      <c r="H27" s="82">
        <f t="shared" si="1"/>
        <v>0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1:19" s="88" customFormat="1" x14ac:dyDescent="0.25">
      <c r="A28" s="78"/>
      <c r="B28" s="84" t="s">
        <v>42</v>
      </c>
      <c r="C28" s="79" t="s">
        <v>8</v>
      </c>
      <c r="D28" s="85"/>
      <c r="E28" s="86">
        <v>18000</v>
      </c>
      <c r="F28" s="86">
        <f>+D28*E28</f>
        <v>0</v>
      </c>
      <c r="G28" s="139"/>
      <c r="H28" s="86">
        <f>+F28-(F28*G28)</f>
        <v>0</v>
      </c>
      <c r="I28" s="87"/>
    </row>
    <row r="29" spans="1:19" s="88" customFormat="1" x14ac:dyDescent="0.25">
      <c r="A29" s="78"/>
      <c r="B29" s="84" t="s">
        <v>57</v>
      </c>
      <c r="C29" s="79" t="s">
        <v>8</v>
      </c>
      <c r="D29" s="85"/>
      <c r="E29" s="86">
        <v>14500</v>
      </c>
      <c r="F29" s="86">
        <f>+D29*E29</f>
        <v>0</v>
      </c>
      <c r="G29" s="139"/>
      <c r="H29" s="86">
        <f>+F29-(F29*G29)</f>
        <v>0</v>
      </c>
      <c r="I29" s="87"/>
    </row>
    <row r="30" spans="1:19" s="165" customFormat="1" x14ac:dyDescent="0.25">
      <c r="A30" s="158"/>
      <c r="B30" s="166" t="s">
        <v>88</v>
      </c>
      <c r="C30" s="160" t="s">
        <v>40</v>
      </c>
      <c r="D30" s="161"/>
      <c r="E30" s="162">
        <v>2800</v>
      </c>
      <c r="F30" s="162">
        <f t="shared" ref="F30:F31" si="3">+D30*E30</f>
        <v>0</v>
      </c>
      <c r="G30" s="163"/>
      <c r="H30" s="162">
        <f t="shared" ref="H30:H31" si="4">+F30-(F30*G30)</f>
        <v>0</v>
      </c>
      <c r="I30" s="164"/>
    </row>
    <row r="31" spans="1:19" s="88" customFormat="1" x14ac:dyDescent="0.25">
      <c r="A31" s="78"/>
      <c r="B31" s="84" t="s">
        <v>84</v>
      </c>
      <c r="C31" s="79" t="s">
        <v>40</v>
      </c>
      <c r="D31" s="85"/>
      <c r="E31" s="86">
        <v>3200</v>
      </c>
      <c r="F31" s="86">
        <f t="shared" si="3"/>
        <v>0</v>
      </c>
      <c r="G31" s="139"/>
      <c r="H31" s="86">
        <f t="shared" si="4"/>
        <v>0</v>
      </c>
      <c r="I31" s="87"/>
    </row>
    <row r="32" spans="1:19" s="88" customFormat="1" x14ac:dyDescent="0.25">
      <c r="A32" s="78"/>
      <c r="B32" s="84" t="s">
        <v>91</v>
      </c>
      <c r="C32" s="79" t="s">
        <v>40</v>
      </c>
      <c r="D32" s="85"/>
      <c r="E32" s="86">
        <v>7700</v>
      </c>
      <c r="F32" s="86">
        <f t="shared" ref="F32:F33" si="5">+D32*E32</f>
        <v>0</v>
      </c>
      <c r="G32" s="139"/>
      <c r="H32" s="86">
        <f t="shared" ref="H32" si="6">+F32-(F32*G32)</f>
        <v>0</v>
      </c>
      <c r="I32" s="87"/>
    </row>
    <row r="33" spans="1:10" s="88" customFormat="1" x14ac:dyDescent="0.25">
      <c r="A33" s="78"/>
      <c r="B33" s="104" t="s">
        <v>62</v>
      </c>
      <c r="C33" s="105" t="s">
        <v>69</v>
      </c>
      <c r="D33" s="105"/>
      <c r="E33" s="106">
        <v>10500</v>
      </c>
      <c r="F33" s="86">
        <f t="shared" si="5"/>
        <v>0</v>
      </c>
      <c r="G33" s="139"/>
      <c r="H33" s="86"/>
      <c r="I33" s="87"/>
    </row>
    <row r="34" spans="1:10" s="88" customFormat="1" x14ac:dyDescent="0.25">
      <c r="A34" s="78"/>
      <c r="B34" s="89" t="s">
        <v>85</v>
      </c>
      <c r="C34" s="79" t="s">
        <v>40</v>
      </c>
      <c r="D34" s="85"/>
      <c r="E34" s="86">
        <v>6100</v>
      </c>
      <c r="F34" s="86">
        <f t="shared" ref="F34:F39" si="7">+D34*E34</f>
        <v>0</v>
      </c>
      <c r="G34" s="139"/>
      <c r="H34" s="86">
        <f t="shared" ref="H34:H39" si="8">+F34-(F34*G34)</f>
        <v>0</v>
      </c>
      <c r="I34" s="87"/>
    </row>
    <row r="35" spans="1:10" s="103" customFormat="1" x14ac:dyDescent="0.25">
      <c r="A35" s="97"/>
      <c r="B35" s="98" t="s">
        <v>58</v>
      </c>
      <c r="C35" s="99" t="s">
        <v>40</v>
      </c>
      <c r="D35" s="100"/>
      <c r="E35" s="101">
        <v>4500</v>
      </c>
      <c r="F35" s="101">
        <f t="shared" si="7"/>
        <v>0</v>
      </c>
      <c r="G35" s="140"/>
      <c r="H35" s="101">
        <f t="shared" si="8"/>
        <v>0</v>
      </c>
      <c r="I35" s="102"/>
      <c r="J35" s="103" t="s">
        <v>67</v>
      </c>
    </row>
    <row r="36" spans="1:10" s="103" customFormat="1" x14ac:dyDescent="0.25">
      <c r="A36" s="97"/>
      <c r="B36" s="98" t="s">
        <v>60</v>
      </c>
      <c r="C36" s="99" t="s">
        <v>8</v>
      </c>
      <c r="D36" s="100"/>
      <c r="E36" s="101">
        <v>18000</v>
      </c>
      <c r="F36" s="101">
        <f t="shared" si="7"/>
        <v>0</v>
      </c>
      <c r="G36" s="140"/>
      <c r="H36" s="101">
        <f t="shared" si="8"/>
        <v>0</v>
      </c>
      <c r="I36" s="102"/>
      <c r="J36" s="103" t="s">
        <v>67</v>
      </c>
    </row>
    <row r="37" spans="1:10" s="96" customFormat="1" x14ac:dyDescent="0.25">
      <c r="A37" s="90"/>
      <c r="B37" s="91" t="s">
        <v>59</v>
      </c>
      <c r="C37" s="92" t="s">
        <v>40</v>
      </c>
      <c r="D37" s="93"/>
      <c r="E37" s="94">
        <v>2800</v>
      </c>
      <c r="F37" s="94">
        <f t="shared" si="7"/>
        <v>0</v>
      </c>
      <c r="G37" s="142"/>
      <c r="H37" s="94">
        <f t="shared" si="8"/>
        <v>0</v>
      </c>
      <c r="I37" s="95"/>
      <c r="J37" s="96" t="s">
        <v>67</v>
      </c>
    </row>
    <row r="38" spans="1:10" s="103" customFormat="1" x14ac:dyDescent="0.25">
      <c r="A38" s="97"/>
      <c r="B38" s="98" t="s">
        <v>61</v>
      </c>
      <c r="C38" s="99" t="s">
        <v>40</v>
      </c>
      <c r="D38" s="100"/>
      <c r="E38" s="101">
        <v>15600</v>
      </c>
      <c r="F38" s="101">
        <f t="shared" si="7"/>
        <v>0</v>
      </c>
      <c r="G38" s="140"/>
      <c r="H38" s="101">
        <f>+F38-(F38*G38)</f>
        <v>0</v>
      </c>
      <c r="I38" s="102"/>
      <c r="J38" s="103" t="s">
        <v>67</v>
      </c>
    </row>
    <row r="39" spans="1:10" s="103" customFormat="1" x14ac:dyDescent="0.25">
      <c r="A39" s="97"/>
      <c r="B39" s="98" t="s">
        <v>49</v>
      </c>
      <c r="C39" s="99" t="s">
        <v>40</v>
      </c>
      <c r="D39" s="100"/>
      <c r="E39" s="101">
        <v>1800</v>
      </c>
      <c r="F39" s="101">
        <f t="shared" si="7"/>
        <v>0</v>
      </c>
      <c r="G39" s="140"/>
      <c r="H39" s="101">
        <f t="shared" si="8"/>
        <v>0</v>
      </c>
      <c r="I39" s="102"/>
    </row>
    <row r="40" spans="1:10" s="113" customFormat="1" x14ac:dyDescent="0.25">
      <c r="A40" s="107"/>
      <c r="B40" s="108" t="s">
        <v>70</v>
      </c>
      <c r="C40" s="109" t="s">
        <v>40</v>
      </c>
      <c r="D40" s="110"/>
      <c r="E40" s="111">
        <v>4500</v>
      </c>
      <c r="F40" s="111">
        <f t="shared" ref="F40:F44" si="9">+D40*E40</f>
        <v>0</v>
      </c>
      <c r="G40" s="141"/>
      <c r="H40" s="111">
        <f t="shared" ref="H40:H44" si="10">+F40-(F40*G40)</f>
        <v>0</v>
      </c>
      <c r="I40" s="112"/>
      <c r="J40" s="113" t="s">
        <v>67</v>
      </c>
    </row>
    <row r="41" spans="1:10" s="113" customFormat="1" x14ac:dyDescent="0.25">
      <c r="A41" s="107"/>
      <c r="B41" s="108" t="s">
        <v>71</v>
      </c>
      <c r="C41" s="109" t="s">
        <v>8</v>
      </c>
      <c r="D41" s="110"/>
      <c r="E41" s="111">
        <v>18000</v>
      </c>
      <c r="F41" s="111">
        <f t="shared" si="9"/>
        <v>0</v>
      </c>
      <c r="G41" s="141"/>
      <c r="H41" s="111">
        <f t="shared" si="10"/>
        <v>0</v>
      </c>
      <c r="I41" s="112"/>
      <c r="J41" s="113" t="s">
        <v>67</v>
      </c>
    </row>
    <row r="42" spans="1:10" s="96" customFormat="1" x14ac:dyDescent="0.25">
      <c r="A42" s="90"/>
      <c r="B42" s="91" t="s">
        <v>59</v>
      </c>
      <c r="C42" s="92" t="s">
        <v>40</v>
      </c>
      <c r="D42" s="93"/>
      <c r="E42" s="94">
        <v>2800</v>
      </c>
      <c r="F42" s="94">
        <f t="shared" si="9"/>
        <v>0</v>
      </c>
      <c r="G42" s="142"/>
      <c r="H42" s="94">
        <f t="shared" si="10"/>
        <v>0</v>
      </c>
      <c r="I42" s="95"/>
      <c r="J42" s="96" t="s">
        <v>67</v>
      </c>
    </row>
    <row r="43" spans="1:10" s="113" customFormat="1" x14ac:dyDescent="0.25">
      <c r="A43" s="107"/>
      <c r="B43" s="108" t="s">
        <v>72</v>
      </c>
      <c r="C43" s="109" t="s">
        <v>40</v>
      </c>
      <c r="D43" s="110"/>
      <c r="E43" s="111">
        <v>30050</v>
      </c>
      <c r="F43" s="111">
        <f t="shared" si="9"/>
        <v>0</v>
      </c>
      <c r="G43" s="141"/>
      <c r="H43" s="111">
        <f t="shared" si="10"/>
        <v>0</v>
      </c>
      <c r="I43" s="112"/>
      <c r="J43" s="113" t="s">
        <v>67</v>
      </c>
    </row>
    <row r="44" spans="1:10" s="113" customFormat="1" x14ac:dyDescent="0.25">
      <c r="A44" s="107"/>
      <c r="B44" s="108" t="s">
        <v>49</v>
      </c>
      <c r="C44" s="109" t="s">
        <v>40</v>
      </c>
      <c r="D44" s="110"/>
      <c r="E44" s="111">
        <v>1800</v>
      </c>
      <c r="F44" s="111">
        <f t="shared" si="9"/>
        <v>0</v>
      </c>
      <c r="G44" s="141"/>
      <c r="H44" s="111">
        <f t="shared" si="10"/>
        <v>0</v>
      </c>
      <c r="I44" s="112"/>
    </row>
    <row r="45" spans="1:10" s="96" customFormat="1" x14ac:dyDescent="0.25">
      <c r="A45" s="90"/>
      <c r="B45" s="91" t="s">
        <v>45</v>
      </c>
      <c r="C45" s="92" t="s">
        <v>40</v>
      </c>
      <c r="D45" s="93"/>
      <c r="E45" s="94">
        <v>4500</v>
      </c>
      <c r="F45" s="94">
        <f t="shared" ref="F45:F61" si="11">+D45*E45</f>
        <v>0</v>
      </c>
      <c r="G45" s="142"/>
      <c r="H45" s="94">
        <f t="shared" ref="H45:H61" si="12">+F45-(F45*G45)</f>
        <v>0</v>
      </c>
      <c r="I45" s="95"/>
    </row>
    <row r="46" spans="1:10" s="96" customFormat="1" x14ac:dyDescent="0.25">
      <c r="A46" s="90"/>
      <c r="B46" s="91" t="s">
        <v>46</v>
      </c>
      <c r="C46" s="92" t="s">
        <v>8</v>
      </c>
      <c r="D46" s="93"/>
      <c r="E46" s="94">
        <v>18000</v>
      </c>
      <c r="F46" s="94">
        <f t="shared" si="11"/>
        <v>0</v>
      </c>
      <c r="G46" s="142"/>
      <c r="H46" s="94">
        <f t="shared" si="12"/>
        <v>0</v>
      </c>
      <c r="I46" s="95"/>
    </row>
    <row r="47" spans="1:10" s="96" customFormat="1" x14ac:dyDescent="0.25">
      <c r="A47" s="90"/>
      <c r="B47" s="91" t="s">
        <v>47</v>
      </c>
      <c r="C47" s="92" t="s">
        <v>40</v>
      </c>
      <c r="D47" s="93"/>
      <c r="E47" s="94">
        <v>2800</v>
      </c>
      <c r="F47" s="94">
        <f t="shared" si="11"/>
        <v>0</v>
      </c>
      <c r="G47" s="142"/>
      <c r="H47" s="94">
        <f t="shared" si="12"/>
        <v>0</v>
      </c>
      <c r="I47" s="95"/>
    </row>
    <row r="48" spans="1:10" s="96" customFormat="1" x14ac:dyDescent="0.25">
      <c r="A48" s="90"/>
      <c r="B48" s="91" t="s">
        <v>48</v>
      </c>
      <c r="C48" s="92" t="s">
        <v>40</v>
      </c>
      <c r="D48" s="93"/>
      <c r="E48" s="94">
        <v>15600</v>
      </c>
      <c r="F48" s="94">
        <f t="shared" si="11"/>
        <v>0</v>
      </c>
      <c r="G48" s="142"/>
      <c r="H48" s="94">
        <f t="shared" si="12"/>
        <v>0</v>
      </c>
      <c r="I48" s="95"/>
    </row>
    <row r="49" spans="1:10" s="96" customFormat="1" x14ac:dyDescent="0.25">
      <c r="A49" s="90"/>
      <c r="B49" s="91" t="s">
        <v>49</v>
      </c>
      <c r="C49" s="92" t="s">
        <v>40</v>
      </c>
      <c r="D49" s="93"/>
      <c r="E49" s="94">
        <v>1800</v>
      </c>
      <c r="F49" s="94">
        <f t="shared" si="11"/>
        <v>0</v>
      </c>
      <c r="G49" s="142"/>
      <c r="H49" s="94">
        <f t="shared" si="12"/>
        <v>0</v>
      </c>
      <c r="I49" s="95"/>
    </row>
    <row r="50" spans="1:10" s="120" customFormat="1" x14ac:dyDescent="0.25">
      <c r="A50" s="114"/>
      <c r="B50" s="115" t="s">
        <v>77</v>
      </c>
      <c r="C50" s="116" t="s">
        <v>40</v>
      </c>
      <c r="D50" s="117"/>
      <c r="E50" s="118">
        <v>4500</v>
      </c>
      <c r="F50" s="118">
        <v>0</v>
      </c>
      <c r="G50" s="143"/>
      <c r="H50" s="118">
        <v>0</v>
      </c>
      <c r="I50" s="119"/>
      <c r="J50" s="120" t="s">
        <v>67</v>
      </c>
    </row>
    <row r="51" spans="1:10" s="120" customFormat="1" x14ac:dyDescent="0.25">
      <c r="A51" s="114"/>
      <c r="B51" s="128" t="s">
        <v>78</v>
      </c>
      <c r="C51" s="116" t="s">
        <v>8</v>
      </c>
      <c r="D51" s="117"/>
      <c r="E51" s="118">
        <v>18000</v>
      </c>
      <c r="F51" s="118">
        <v>0</v>
      </c>
      <c r="G51" s="143"/>
      <c r="H51" s="118">
        <v>0</v>
      </c>
      <c r="I51" s="119"/>
      <c r="J51" s="120" t="s">
        <v>67</v>
      </c>
    </row>
    <row r="52" spans="1:10" s="120" customFormat="1" x14ac:dyDescent="0.25">
      <c r="A52" s="114"/>
      <c r="B52" s="128" t="s">
        <v>47</v>
      </c>
      <c r="C52" s="116" t="s">
        <v>40</v>
      </c>
      <c r="D52" s="117"/>
      <c r="E52" s="118">
        <v>2800</v>
      </c>
      <c r="F52" s="118">
        <v>0</v>
      </c>
      <c r="G52" s="143"/>
      <c r="H52" s="118">
        <v>0</v>
      </c>
      <c r="I52" s="119"/>
      <c r="J52" s="120" t="s">
        <v>67</v>
      </c>
    </row>
    <row r="53" spans="1:10" s="120" customFormat="1" x14ac:dyDescent="0.25">
      <c r="A53" s="114"/>
      <c r="B53" s="128" t="s">
        <v>79</v>
      </c>
      <c r="C53" s="116" t="s">
        <v>40</v>
      </c>
      <c r="D53" s="117"/>
      <c r="E53" s="118">
        <v>30050</v>
      </c>
      <c r="F53" s="118">
        <v>0</v>
      </c>
      <c r="G53" s="143"/>
      <c r="H53" s="118">
        <v>0</v>
      </c>
      <c r="I53" s="119"/>
      <c r="J53" s="120" t="s">
        <v>67</v>
      </c>
    </row>
    <row r="54" spans="1:10" s="120" customFormat="1" x14ac:dyDescent="0.25">
      <c r="A54" s="114"/>
      <c r="B54" s="128" t="s">
        <v>49</v>
      </c>
      <c r="C54" s="116" t="s">
        <v>40</v>
      </c>
      <c r="D54" s="117"/>
      <c r="E54" s="118">
        <v>1800</v>
      </c>
      <c r="F54" s="118">
        <v>0</v>
      </c>
      <c r="G54" s="143"/>
      <c r="H54" s="118">
        <v>0</v>
      </c>
      <c r="I54" s="119"/>
    </row>
    <row r="55" spans="1:10" s="127" customFormat="1" x14ac:dyDescent="0.25">
      <c r="A55" s="121"/>
      <c r="B55" s="122" t="s">
        <v>73</v>
      </c>
      <c r="C55" s="123" t="s">
        <v>40</v>
      </c>
      <c r="D55" s="124"/>
      <c r="E55" s="125">
        <v>2800</v>
      </c>
      <c r="F55" s="125">
        <f t="shared" ref="F55:F58" si="13">+D55*E55</f>
        <v>0</v>
      </c>
      <c r="G55" s="144"/>
      <c r="H55" s="125">
        <f t="shared" ref="H55:H58" si="14">+F55-(F55*G55)</f>
        <v>0</v>
      </c>
      <c r="I55" s="126"/>
    </row>
    <row r="56" spans="1:10" s="127" customFormat="1" x14ac:dyDescent="0.25">
      <c r="A56" s="121"/>
      <c r="B56" s="122" t="s">
        <v>74</v>
      </c>
      <c r="C56" s="123" t="s">
        <v>40</v>
      </c>
      <c r="D56" s="124"/>
      <c r="E56" s="125">
        <v>3000</v>
      </c>
      <c r="F56" s="125">
        <f t="shared" si="13"/>
        <v>0</v>
      </c>
      <c r="G56" s="144"/>
      <c r="H56" s="125">
        <f t="shared" si="14"/>
        <v>0</v>
      </c>
      <c r="I56" s="126"/>
    </row>
    <row r="57" spans="1:10" s="127" customFormat="1" x14ac:dyDescent="0.25">
      <c r="A57" s="121"/>
      <c r="B57" s="122" t="s">
        <v>75</v>
      </c>
      <c r="C57" s="123" t="s">
        <v>40</v>
      </c>
      <c r="D57" s="124"/>
      <c r="E57" s="125">
        <v>7990</v>
      </c>
      <c r="F57" s="125">
        <f t="shared" si="13"/>
        <v>0</v>
      </c>
      <c r="G57" s="144"/>
      <c r="H57" s="125">
        <f t="shared" si="14"/>
        <v>0</v>
      </c>
      <c r="I57" s="126"/>
    </row>
    <row r="58" spans="1:10" s="127" customFormat="1" x14ac:dyDescent="0.25">
      <c r="A58" s="121"/>
      <c r="B58" s="122" t="s">
        <v>76</v>
      </c>
      <c r="C58" s="123" t="s">
        <v>8</v>
      </c>
      <c r="D58" s="124"/>
      <c r="E58" s="125">
        <v>1209</v>
      </c>
      <c r="F58" s="125">
        <f t="shared" si="13"/>
        <v>0</v>
      </c>
      <c r="G58" s="144"/>
      <c r="H58" s="125">
        <f t="shared" si="14"/>
        <v>0</v>
      </c>
      <c r="I58" s="126"/>
    </row>
    <row r="59" spans="1:10" s="135" customFormat="1" x14ac:dyDescent="0.25">
      <c r="A59" s="129"/>
      <c r="B59" s="129" t="s">
        <v>80</v>
      </c>
      <c r="C59" s="131" t="s">
        <v>40</v>
      </c>
      <c r="D59" s="132"/>
      <c r="E59" s="133">
        <v>2800</v>
      </c>
      <c r="F59" s="133">
        <f t="shared" ref="F59:F60" si="15">+D59*E59</f>
        <v>0</v>
      </c>
      <c r="G59" s="145"/>
      <c r="H59" s="133">
        <f t="shared" ref="H59:H60" si="16">+F59-(F59*G59)</f>
        <v>0</v>
      </c>
      <c r="I59" s="134"/>
    </row>
    <row r="60" spans="1:10" s="135" customFormat="1" x14ac:dyDescent="0.25">
      <c r="A60" s="129"/>
      <c r="B60" s="130" t="s">
        <v>81</v>
      </c>
      <c r="C60" s="131" t="s">
        <v>40</v>
      </c>
      <c r="D60" s="132"/>
      <c r="E60" s="133">
        <v>13751</v>
      </c>
      <c r="F60" s="133">
        <f t="shared" si="15"/>
        <v>0</v>
      </c>
      <c r="G60" s="145"/>
      <c r="H60" s="133">
        <f t="shared" si="16"/>
        <v>0</v>
      </c>
      <c r="I60" s="134"/>
    </row>
    <row r="61" spans="1:10" s="31" customFormat="1" x14ac:dyDescent="0.25">
      <c r="A61" s="29"/>
      <c r="B61" s="21" t="s">
        <v>50</v>
      </c>
      <c r="C61" s="16" t="s">
        <v>9</v>
      </c>
      <c r="D61" s="17"/>
      <c r="E61" s="15">
        <v>20000</v>
      </c>
      <c r="F61" s="15">
        <f t="shared" si="11"/>
        <v>0</v>
      </c>
      <c r="G61" s="146"/>
      <c r="H61" s="15">
        <f t="shared" si="12"/>
        <v>0</v>
      </c>
      <c r="I61" s="30"/>
    </row>
    <row r="62" spans="1:10" ht="12.75" customHeight="1" x14ac:dyDescent="0.25">
      <c r="A62" s="32"/>
      <c r="B62" s="23" t="s">
        <v>41</v>
      </c>
      <c r="C62" s="16"/>
      <c r="D62" s="17"/>
      <c r="E62" s="15"/>
      <c r="F62" s="15"/>
      <c r="G62" s="18"/>
      <c r="H62" s="15"/>
      <c r="I62" s="19"/>
    </row>
    <row r="63" spans="1:10" s="31" customFormat="1" x14ac:dyDescent="0.25">
      <c r="A63" s="29"/>
      <c r="B63" s="21" t="s">
        <v>51</v>
      </c>
      <c r="C63" s="16" t="s">
        <v>40</v>
      </c>
      <c r="D63" s="17"/>
      <c r="E63" s="15">
        <v>850</v>
      </c>
      <c r="F63" s="15">
        <f>+D63*E63</f>
        <v>0</v>
      </c>
      <c r="G63" s="146"/>
      <c r="H63" s="15">
        <f>+F63-(F63*G63)</f>
        <v>0</v>
      </c>
      <c r="I63" s="30"/>
    </row>
    <row r="64" spans="1:10" ht="12.75" customHeight="1" x14ac:dyDescent="0.25">
      <c r="A64" s="22"/>
      <c r="B64" s="21" t="s">
        <v>52</v>
      </c>
      <c r="C64" s="16" t="s">
        <v>9</v>
      </c>
      <c r="D64" s="17">
        <v>1</v>
      </c>
      <c r="E64" s="15">
        <v>80000</v>
      </c>
      <c r="F64" s="15">
        <f>+D64*E64</f>
        <v>80000</v>
      </c>
      <c r="G64" s="18"/>
      <c r="H64" s="15">
        <f>+F64-(F64*G64)</f>
        <v>80000</v>
      </c>
      <c r="I64" s="19"/>
    </row>
    <row r="65" spans="1:19" ht="12.75" customHeight="1" x14ac:dyDescent="0.25">
      <c r="A65" s="22"/>
      <c r="B65" s="21" t="s">
        <v>53</v>
      </c>
      <c r="C65" s="16" t="s">
        <v>9</v>
      </c>
      <c r="D65" s="17">
        <v>1</v>
      </c>
      <c r="E65" s="15">
        <v>60000</v>
      </c>
      <c r="F65" s="15">
        <f>+D65*E65</f>
        <v>60000</v>
      </c>
      <c r="G65" s="18"/>
      <c r="H65" s="15">
        <f>+F65-(F65*G65)</f>
        <v>60000</v>
      </c>
      <c r="I65" s="19"/>
    </row>
    <row r="66" spans="1:19" ht="12.75" customHeight="1" x14ac:dyDescent="0.25">
      <c r="A66" s="22"/>
      <c r="B66" s="20" t="s">
        <v>89</v>
      </c>
      <c r="C66" s="16" t="s">
        <v>9</v>
      </c>
      <c r="D66" s="17">
        <v>1</v>
      </c>
      <c r="E66" s="15">
        <v>60000</v>
      </c>
      <c r="F66" s="15">
        <f>+D66*E66</f>
        <v>60000</v>
      </c>
      <c r="G66" s="18"/>
      <c r="H66" s="15">
        <f>+F66-(F66*G66)</f>
        <v>60000</v>
      </c>
      <c r="I66" s="19"/>
    </row>
    <row r="67" spans="1:19" ht="12.75" customHeight="1" x14ac:dyDescent="0.25">
      <c r="A67" s="22"/>
      <c r="B67" s="20" t="s">
        <v>54</v>
      </c>
      <c r="C67" s="16" t="s">
        <v>9</v>
      </c>
      <c r="D67" s="17">
        <v>1</v>
      </c>
      <c r="E67" s="15">
        <v>45000</v>
      </c>
      <c r="F67" s="15">
        <f>+D67*E67</f>
        <v>45000</v>
      </c>
      <c r="G67" s="18"/>
      <c r="H67" s="15">
        <f>+F67-(F67*G67)</f>
        <v>45000</v>
      </c>
      <c r="I67" s="19"/>
    </row>
    <row r="68" spans="1:19" ht="12.75" customHeight="1" x14ac:dyDescent="0.25">
      <c r="A68" s="32"/>
      <c r="B68" s="23" t="s">
        <v>82</v>
      </c>
      <c r="C68" s="16"/>
      <c r="D68" s="17"/>
      <c r="E68" s="15"/>
      <c r="F68" s="15"/>
      <c r="G68" s="18"/>
      <c r="H68" s="15"/>
      <c r="I68" s="19"/>
    </row>
    <row r="69" spans="1:19" s="107" customFormat="1" ht="11.25" x14ac:dyDescent="0.2">
      <c r="B69" s="107" t="s">
        <v>56</v>
      </c>
      <c r="C69" s="109" t="s">
        <v>8</v>
      </c>
      <c r="D69" s="147"/>
      <c r="E69" s="148">
        <v>9500</v>
      </c>
      <c r="F69" s="149">
        <f>+D69*E69</f>
        <v>0</v>
      </c>
      <c r="G69" s="147"/>
      <c r="H69" s="149">
        <f t="shared" ref="H69" si="17">+F69-(F69*G69)</f>
        <v>0</v>
      </c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</row>
    <row r="70" spans="1:19" s="113" customFormat="1" x14ac:dyDescent="0.25">
      <c r="A70" s="107"/>
      <c r="B70" s="151" t="s">
        <v>42</v>
      </c>
      <c r="C70" s="109" t="s">
        <v>8</v>
      </c>
      <c r="D70" s="110"/>
      <c r="E70" s="111">
        <v>18000</v>
      </c>
      <c r="F70" s="111">
        <f>+D70*E70</f>
        <v>0</v>
      </c>
      <c r="G70" s="141"/>
      <c r="H70" s="111">
        <f>+F70-(F70*G70)</f>
        <v>0</v>
      </c>
      <c r="I70" s="112"/>
    </row>
    <row r="71" spans="1:19" s="113" customFormat="1" x14ac:dyDescent="0.25">
      <c r="A71" s="107"/>
      <c r="B71" s="151" t="s">
        <v>57</v>
      </c>
      <c r="C71" s="109" t="s">
        <v>8</v>
      </c>
      <c r="D71" s="110"/>
      <c r="E71" s="111">
        <v>14500</v>
      </c>
      <c r="F71" s="111">
        <f>+D71*E71</f>
        <v>0</v>
      </c>
      <c r="G71" s="141"/>
      <c r="H71" s="111">
        <f>+F71-(F71*G71)</f>
        <v>0</v>
      </c>
      <c r="I71" s="112"/>
    </row>
    <row r="72" spans="1:19" s="88" customFormat="1" x14ac:dyDescent="0.25">
      <c r="A72" s="78"/>
      <c r="B72" s="84" t="s">
        <v>88</v>
      </c>
      <c r="C72" s="79" t="s">
        <v>40</v>
      </c>
      <c r="D72" s="85"/>
      <c r="E72" s="86">
        <v>2800</v>
      </c>
      <c r="F72" s="86">
        <f t="shared" ref="F72:F79" si="18">+D72*E72</f>
        <v>0</v>
      </c>
      <c r="G72" s="139"/>
      <c r="H72" s="86">
        <f t="shared" ref="H72:H73" si="19">+F72-(F72*G72)</f>
        <v>0</v>
      </c>
      <c r="I72" s="87"/>
    </row>
    <row r="73" spans="1:19" s="88" customFormat="1" x14ac:dyDescent="0.25">
      <c r="A73" s="78"/>
      <c r="B73" s="84" t="s">
        <v>84</v>
      </c>
      <c r="C73" s="79" t="s">
        <v>40</v>
      </c>
      <c r="D73" s="85"/>
      <c r="E73" s="86">
        <v>3000</v>
      </c>
      <c r="F73" s="86">
        <f t="shared" si="18"/>
        <v>0</v>
      </c>
      <c r="G73" s="139"/>
      <c r="H73" s="86">
        <f t="shared" si="19"/>
        <v>0</v>
      </c>
      <c r="I73" s="87"/>
    </row>
    <row r="74" spans="1:19" s="88" customFormat="1" x14ac:dyDescent="0.25">
      <c r="A74" s="78"/>
      <c r="B74" s="89" t="s">
        <v>85</v>
      </c>
      <c r="C74" s="79" t="s">
        <v>40</v>
      </c>
      <c r="D74" s="85"/>
      <c r="E74" s="86">
        <v>6100</v>
      </c>
      <c r="F74" s="86">
        <f t="shared" si="18"/>
        <v>0</v>
      </c>
      <c r="G74" s="139"/>
      <c r="H74" s="86">
        <f t="shared" ref="H74:H75" si="20">+F74-(F74*G74)</f>
        <v>0</v>
      </c>
      <c r="I74" s="87"/>
    </row>
    <row r="75" spans="1:19" s="103" customFormat="1" x14ac:dyDescent="0.25">
      <c r="A75" s="97"/>
      <c r="B75" s="98" t="s">
        <v>58</v>
      </c>
      <c r="C75" s="99" t="s">
        <v>40</v>
      </c>
      <c r="D75" s="100"/>
      <c r="E75" s="101">
        <v>4500</v>
      </c>
      <c r="F75" s="101">
        <f t="shared" si="18"/>
        <v>0</v>
      </c>
      <c r="G75" s="140"/>
      <c r="H75" s="101">
        <f t="shared" si="20"/>
        <v>0</v>
      </c>
      <c r="I75" s="102"/>
    </row>
    <row r="76" spans="1:19" s="103" customFormat="1" x14ac:dyDescent="0.25">
      <c r="A76" s="97"/>
      <c r="B76" s="98" t="s">
        <v>61</v>
      </c>
      <c r="C76" s="99" t="s">
        <v>40</v>
      </c>
      <c r="D76" s="100"/>
      <c r="E76" s="101">
        <v>15600</v>
      </c>
      <c r="F76" s="101">
        <f t="shared" si="18"/>
        <v>0</v>
      </c>
      <c r="G76" s="140"/>
      <c r="H76" s="101">
        <f>+F76-(F76*G76)</f>
        <v>0</v>
      </c>
      <c r="I76" s="102"/>
    </row>
    <row r="77" spans="1:19" s="113" customFormat="1" x14ac:dyDescent="0.25">
      <c r="A77" s="107"/>
      <c r="B77" s="108" t="s">
        <v>70</v>
      </c>
      <c r="C77" s="109" t="s">
        <v>40</v>
      </c>
      <c r="D77" s="110"/>
      <c r="E77" s="111">
        <v>4500</v>
      </c>
      <c r="F77" s="111">
        <f t="shared" si="18"/>
        <v>0</v>
      </c>
      <c r="G77" s="141"/>
      <c r="H77" s="111">
        <f t="shared" ref="H77:H79" si="21">+F77-(F77*G77)</f>
        <v>0</v>
      </c>
      <c r="I77" s="112"/>
    </row>
    <row r="78" spans="1:19" s="113" customFormat="1" x14ac:dyDescent="0.25">
      <c r="A78" s="107"/>
      <c r="B78" s="108" t="s">
        <v>72</v>
      </c>
      <c r="C78" s="109" t="s">
        <v>40</v>
      </c>
      <c r="D78" s="110"/>
      <c r="E78" s="111">
        <v>30050</v>
      </c>
      <c r="F78" s="111">
        <f t="shared" si="18"/>
        <v>0</v>
      </c>
      <c r="G78" s="141"/>
      <c r="H78" s="111">
        <f t="shared" si="21"/>
        <v>0</v>
      </c>
      <c r="I78" s="112"/>
    </row>
    <row r="79" spans="1:19" s="127" customFormat="1" x14ac:dyDescent="0.25">
      <c r="A79" s="121"/>
      <c r="B79" s="152" t="s">
        <v>49</v>
      </c>
      <c r="C79" s="123" t="s">
        <v>40</v>
      </c>
      <c r="D79" s="124"/>
      <c r="E79" s="125">
        <v>1800</v>
      </c>
      <c r="F79" s="125">
        <f t="shared" si="18"/>
        <v>0</v>
      </c>
      <c r="G79" s="144"/>
      <c r="H79" s="125">
        <f t="shared" si="21"/>
        <v>0</v>
      </c>
      <c r="I79" s="126"/>
    </row>
    <row r="80" spans="1:19" x14ac:dyDescent="0.25">
      <c r="A80" s="50"/>
      <c r="B80" s="51" t="s">
        <v>64</v>
      </c>
      <c r="C80" s="53"/>
      <c r="D80" s="54"/>
      <c r="E80" s="52"/>
      <c r="F80" s="52"/>
      <c r="G80" s="55"/>
      <c r="H80" s="52">
        <f>SUM(H64:H67)</f>
        <v>245000</v>
      </c>
      <c r="I80" s="56"/>
      <c r="K80" s="4"/>
    </row>
    <row r="81" spans="1:10" x14ac:dyDescent="0.25">
      <c r="A81" s="22"/>
      <c r="B81" s="20"/>
      <c r="C81" s="24"/>
      <c r="D81" s="25"/>
      <c r="E81" s="15"/>
      <c r="F81" s="15"/>
      <c r="G81" s="18"/>
      <c r="H81" s="15"/>
      <c r="I81" s="15"/>
    </row>
    <row r="82" spans="1:10" x14ac:dyDescent="0.25">
      <c r="A82" s="38"/>
      <c r="B82" s="40" t="s">
        <v>3</v>
      </c>
      <c r="C82" s="42"/>
      <c r="D82" s="43"/>
      <c r="E82" s="41"/>
      <c r="F82" s="44"/>
      <c r="G82" s="44"/>
      <c r="H82" s="41" t="e">
        <f>H80+#REF!+#REF!+#REF!+#REF!+#REF!+#REF!+#REF!+#REF!+#REF!+#REF!+#REF!+#REF!+#REF!</f>
        <v>#REF!</v>
      </c>
      <c r="I82" s="44"/>
    </row>
    <row r="83" spans="1:10" x14ac:dyDescent="0.25">
      <c r="A83" s="38"/>
      <c r="B83" s="40" t="s">
        <v>7</v>
      </c>
      <c r="C83" s="42"/>
      <c r="D83" s="43"/>
      <c r="E83" s="41"/>
      <c r="F83" s="44"/>
      <c r="G83" s="44"/>
      <c r="H83" s="41" t="e">
        <f>H82*25%</f>
        <v>#REF!</v>
      </c>
      <c r="I83" s="44"/>
      <c r="J83" s="2"/>
    </row>
    <row r="84" spans="1:10" x14ac:dyDescent="0.25">
      <c r="A84" s="38"/>
      <c r="B84" s="40" t="s">
        <v>5</v>
      </c>
      <c r="C84" s="42"/>
      <c r="D84" s="43"/>
      <c r="E84" s="41"/>
      <c r="F84" s="44"/>
      <c r="G84" s="44"/>
      <c r="H84" s="41" t="e">
        <f>SUM(H82:H83)</f>
        <v>#REF!</v>
      </c>
      <c r="I84" s="44"/>
      <c r="J84" s="3"/>
    </row>
    <row r="85" spans="1:10" x14ac:dyDescent="0.25">
      <c r="A85" s="38"/>
      <c r="B85" s="40" t="s">
        <v>1</v>
      </c>
      <c r="C85" s="42"/>
      <c r="D85" s="43"/>
      <c r="E85" s="41"/>
      <c r="F85" s="44"/>
      <c r="G85" s="44"/>
      <c r="H85" s="41" t="e">
        <f>H84*0.19</f>
        <v>#REF!</v>
      </c>
      <c r="I85" s="44"/>
    </row>
    <row r="86" spans="1:10" x14ac:dyDescent="0.25">
      <c r="A86" s="38"/>
      <c r="B86" s="40" t="s">
        <v>2</v>
      </c>
      <c r="C86" s="42"/>
      <c r="D86" s="43"/>
      <c r="E86" s="41"/>
      <c r="F86" s="44"/>
      <c r="G86" s="44"/>
      <c r="H86" s="41" t="e">
        <f>SUM(H84:H85)</f>
        <v>#REF!</v>
      </c>
      <c r="I86" s="44"/>
    </row>
    <row r="87" spans="1:10" x14ac:dyDescent="0.25">
      <c r="A87" s="38"/>
      <c r="B87" s="40"/>
      <c r="C87" s="46"/>
      <c r="D87" s="46"/>
      <c r="E87" s="46"/>
      <c r="F87" s="47"/>
      <c r="G87" s="47"/>
      <c r="H87" s="45"/>
      <c r="I87" s="44"/>
    </row>
    <row r="88" spans="1:10" ht="12.75" customHeight="1" x14ac:dyDescent="0.25">
      <c r="A88" s="22"/>
      <c r="B88" s="26"/>
      <c r="C88" s="27"/>
      <c r="D88" s="27"/>
      <c r="E88" s="27"/>
      <c r="F88" s="27"/>
      <c r="G88" s="22"/>
      <c r="H88" s="28"/>
      <c r="I88" s="22"/>
    </row>
    <row r="89" spans="1:10" ht="13.5" customHeight="1" x14ac:dyDescent="0.25">
      <c r="A89" s="22"/>
      <c r="B89" s="28"/>
      <c r="C89" s="22"/>
      <c r="D89" s="22"/>
      <c r="E89" s="22"/>
      <c r="F89" s="22"/>
      <c r="G89" s="22"/>
      <c r="H89" s="28"/>
      <c r="I89" s="22"/>
    </row>
    <row r="90" spans="1:10" x14ac:dyDescent="0.25">
      <c r="A90" s="22"/>
      <c r="B90" s="22"/>
      <c r="C90" s="22"/>
      <c r="D90" s="22"/>
      <c r="E90" s="22"/>
      <c r="F90" s="28"/>
      <c r="G90" s="22"/>
      <c r="H90" s="22"/>
      <c r="I90" s="22"/>
    </row>
    <row r="91" spans="1:10" x14ac:dyDescent="0.25">
      <c r="A91" s="22"/>
      <c r="B91" s="22"/>
      <c r="C91" s="22"/>
      <c r="D91" s="22"/>
      <c r="E91" s="22"/>
      <c r="F91" s="28"/>
      <c r="G91" s="22"/>
      <c r="H91" s="22"/>
      <c r="I91" s="22"/>
    </row>
    <row r="92" spans="1:10" x14ac:dyDescent="0.25">
      <c r="A92" s="22"/>
      <c r="B92" s="22"/>
      <c r="C92" s="22"/>
      <c r="D92" s="22"/>
      <c r="E92" s="22"/>
      <c r="F92" s="22"/>
      <c r="G92" s="22"/>
      <c r="H92" s="22"/>
      <c r="I92" s="22"/>
    </row>
    <row r="93" spans="1:10" x14ac:dyDescent="0.25">
      <c r="A93" s="22"/>
      <c r="B93" s="22"/>
      <c r="C93" s="22"/>
      <c r="D93" s="22"/>
      <c r="E93" s="22"/>
      <c r="F93" s="22"/>
      <c r="G93" s="22"/>
      <c r="H93" s="22"/>
      <c r="I93" s="22"/>
    </row>
    <row r="94" spans="1:10" x14ac:dyDescent="0.25">
      <c r="A94" s="22"/>
      <c r="B94" s="22"/>
      <c r="C94" s="22"/>
      <c r="D94" s="22"/>
      <c r="E94" s="22"/>
      <c r="F94" s="22"/>
      <c r="G94" s="22"/>
      <c r="H94" s="22"/>
      <c r="I94" s="22"/>
    </row>
    <row r="95" spans="1:10" x14ac:dyDescent="0.25">
      <c r="A95" s="22"/>
      <c r="B95" s="22"/>
      <c r="C95" s="22"/>
      <c r="D95" s="22"/>
      <c r="E95" s="22"/>
      <c r="F95" s="22"/>
      <c r="G95" s="22"/>
      <c r="H95" s="22"/>
      <c r="I95" s="22"/>
    </row>
    <row r="96" spans="1:10" x14ac:dyDescent="0.25">
      <c r="A96" s="22"/>
      <c r="B96" s="22"/>
      <c r="C96" s="22"/>
      <c r="D96" s="22"/>
      <c r="E96" s="22"/>
      <c r="F96" s="22"/>
      <c r="G96" s="22"/>
      <c r="H96" s="22"/>
      <c r="I96" s="22"/>
    </row>
    <row r="97" spans="1:9" x14ac:dyDescent="0.25">
      <c r="A97" s="22"/>
      <c r="B97" s="22"/>
      <c r="C97" s="22"/>
      <c r="D97" s="22"/>
      <c r="E97" s="22"/>
      <c r="F97" s="22"/>
      <c r="G97" s="22"/>
      <c r="H97" s="22"/>
      <c r="I97" s="22"/>
    </row>
    <row r="98" spans="1:9" x14ac:dyDescent="0.25">
      <c r="A98" s="22"/>
      <c r="B98" s="22"/>
      <c r="C98" s="22"/>
      <c r="D98" s="22"/>
      <c r="E98" s="22"/>
      <c r="F98" s="22"/>
      <c r="G98" s="22"/>
      <c r="H98" s="22"/>
      <c r="I98" s="22"/>
    </row>
    <row r="99" spans="1:9" x14ac:dyDescent="0.25">
      <c r="A99" s="22"/>
      <c r="B99" s="22"/>
      <c r="C99" s="22"/>
      <c r="D99" s="22"/>
      <c r="E99" s="22"/>
      <c r="F99" s="22"/>
      <c r="G99" s="22"/>
      <c r="H99" s="22"/>
      <c r="I99" s="22"/>
    </row>
    <row r="100" spans="1:9" x14ac:dyDescent="0.25">
      <c r="A100" s="22"/>
      <c r="B100" s="22"/>
      <c r="C100" s="22"/>
      <c r="D100" s="22"/>
      <c r="E100" s="22"/>
      <c r="F100" s="22"/>
      <c r="G100" s="22"/>
      <c r="H100" s="22"/>
      <c r="I100" s="22"/>
    </row>
    <row r="101" spans="1:9" x14ac:dyDescent="0.25">
      <c r="A101" s="22"/>
      <c r="B101" s="22"/>
      <c r="C101" s="22"/>
      <c r="D101" s="22"/>
      <c r="E101" s="22"/>
      <c r="F101" s="22"/>
      <c r="G101" s="22"/>
      <c r="H101" s="22"/>
      <c r="I101" s="22"/>
    </row>
    <row r="102" spans="1:9" x14ac:dyDescent="0.25">
      <c r="A102" s="22"/>
      <c r="B102" s="22"/>
      <c r="C102" s="22"/>
      <c r="D102" s="22"/>
      <c r="E102" s="22"/>
      <c r="F102" s="22"/>
      <c r="G102" s="22"/>
      <c r="H102" s="22"/>
      <c r="I102" s="22"/>
    </row>
    <row r="103" spans="1:9" x14ac:dyDescent="0.25">
      <c r="A103" s="22"/>
      <c r="B103" s="22"/>
      <c r="C103" s="22"/>
      <c r="D103" s="22"/>
      <c r="E103" s="22"/>
      <c r="F103" s="22"/>
      <c r="G103" s="22"/>
      <c r="H103" s="22"/>
      <c r="I103" s="22"/>
    </row>
    <row r="104" spans="1:9" x14ac:dyDescent="0.25">
      <c r="A104" s="22"/>
      <c r="B104" s="22"/>
      <c r="C104" s="22"/>
      <c r="D104" s="22"/>
      <c r="E104" s="22"/>
      <c r="F104" s="22"/>
      <c r="G104" s="22"/>
      <c r="H104" s="22"/>
      <c r="I104" s="22"/>
    </row>
    <row r="105" spans="1:9" x14ac:dyDescent="0.25">
      <c r="A105" s="22"/>
      <c r="B105" s="22"/>
      <c r="C105" s="22"/>
      <c r="D105" s="22"/>
      <c r="E105" s="22"/>
      <c r="F105" s="22"/>
      <c r="G105" s="22"/>
      <c r="H105" s="22"/>
      <c r="I105" s="22"/>
    </row>
    <row r="106" spans="1:9" x14ac:dyDescent="0.25">
      <c r="A106" s="22"/>
      <c r="B106" s="22"/>
      <c r="C106" s="22"/>
      <c r="D106" s="22"/>
      <c r="E106" s="22"/>
      <c r="F106" s="22"/>
      <c r="G106" s="22"/>
      <c r="H106" s="22"/>
      <c r="I106" s="22"/>
    </row>
    <row r="107" spans="1:9" x14ac:dyDescent="0.25">
      <c r="A107" s="37"/>
      <c r="B107" s="48"/>
      <c r="C107" s="48"/>
      <c r="D107" s="48"/>
      <c r="E107" s="48"/>
      <c r="F107" s="48"/>
      <c r="G107" s="49"/>
      <c r="H107" s="169"/>
      <c r="I107" s="169"/>
    </row>
    <row r="108" spans="1:9" x14ac:dyDescent="0.25">
      <c r="A108" s="37"/>
      <c r="B108" s="48"/>
      <c r="C108" s="48"/>
      <c r="D108" s="48"/>
      <c r="E108" s="48"/>
      <c r="F108" s="48"/>
      <c r="G108" s="49"/>
      <c r="H108" s="169"/>
      <c r="I108" s="169"/>
    </row>
    <row r="109" spans="1:9" ht="13.5" customHeight="1" x14ac:dyDescent="0.25">
      <c r="A109" s="167"/>
      <c r="B109" s="167"/>
      <c r="C109" s="167"/>
      <c r="D109" s="167"/>
      <c r="E109" s="167"/>
      <c r="F109" s="167"/>
      <c r="G109" s="167"/>
      <c r="H109" s="167"/>
      <c r="I109" s="167"/>
    </row>
    <row r="110" spans="1:9" x14ac:dyDescent="0.25">
      <c r="A110" s="167"/>
      <c r="B110" s="167"/>
      <c r="C110" s="167"/>
      <c r="D110" s="167"/>
      <c r="E110" s="167"/>
      <c r="F110" s="167"/>
      <c r="G110" s="167"/>
      <c r="H110" s="167"/>
      <c r="I110" s="167"/>
    </row>
    <row r="114" spans="1:19" s="31" customFormat="1" x14ac:dyDescent="0.25">
      <c r="A114" s="29"/>
      <c r="B114" s="21"/>
      <c r="C114" s="16"/>
      <c r="D114" s="17"/>
      <c r="E114" s="15"/>
      <c r="F114" s="15"/>
      <c r="G114" s="146"/>
      <c r="H114" s="15"/>
      <c r="I114" s="30"/>
    </row>
    <row r="115" spans="1:19" s="29" customFormat="1" ht="11.25" x14ac:dyDescent="0.2">
      <c r="C115" s="16"/>
      <c r="D115" s="153"/>
      <c r="E115" s="154"/>
      <c r="F115" s="155"/>
      <c r="G115" s="153"/>
      <c r="H115" s="155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</row>
    <row r="116" spans="1:19" s="31" customFormat="1" x14ac:dyDescent="0.25">
      <c r="A116" s="29"/>
      <c r="B116" s="157"/>
      <c r="C116" s="16"/>
      <c r="D116" s="17"/>
      <c r="E116" s="15"/>
      <c r="F116" s="15"/>
      <c r="G116" s="146"/>
      <c r="H116" s="15"/>
      <c r="I116" s="30"/>
    </row>
    <row r="117" spans="1:19" s="31" customFormat="1" x14ac:dyDescent="0.25">
      <c r="A117" s="29"/>
      <c r="B117" s="157"/>
      <c r="C117" s="16"/>
      <c r="D117" s="17"/>
      <c r="E117" s="15"/>
      <c r="F117" s="15"/>
      <c r="G117" s="146"/>
      <c r="H117" s="15"/>
      <c r="I117" s="30"/>
    </row>
    <row r="118" spans="1:19" s="31" customFormat="1" x14ac:dyDescent="0.25">
      <c r="A118" s="29"/>
      <c r="B118" s="21"/>
      <c r="C118" s="16"/>
      <c r="D118" s="17"/>
      <c r="E118" s="15"/>
      <c r="F118" s="15"/>
      <c r="G118" s="146"/>
      <c r="H118" s="15"/>
      <c r="I118" s="30"/>
    </row>
    <row r="119" spans="1:19" s="31" customFormat="1" x14ac:dyDescent="0.25">
      <c r="A119" s="29"/>
      <c r="B119" s="21"/>
      <c r="C119" s="16"/>
      <c r="D119" s="17"/>
      <c r="E119" s="15"/>
      <c r="F119" s="15"/>
      <c r="G119" s="146"/>
      <c r="H119" s="15"/>
      <c r="I119" s="30"/>
    </row>
  </sheetData>
  <mergeCells count="12">
    <mergeCell ref="A109:I110"/>
    <mergeCell ref="G2:H2"/>
    <mergeCell ref="H107:I107"/>
    <mergeCell ref="H108:I108"/>
    <mergeCell ref="C14:I14"/>
    <mergeCell ref="C15:C16"/>
    <mergeCell ref="D15:D16"/>
    <mergeCell ref="E15:E16"/>
    <mergeCell ref="F15:F16"/>
    <mergeCell ref="G15:G16"/>
    <mergeCell ref="H15:H16"/>
    <mergeCell ref="I15:I16"/>
  </mergeCells>
  <printOptions horizontalCentered="1" headings="1"/>
  <pageMargins left="0.23622047244094491" right="0.23622047244094491" top="0.35433070866141736" bottom="0.35433070866141736" header="0.31496062992125984" footer="0.31496062992125984"/>
  <pageSetup fitToHeight="0" orientation="landscape" r:id="rId1"/>
  <headerFooter>
    <oddFooter>&amp;R&amp;P de &amp;N</oddFooter>
  </headerFooter>
  <colBreaks count="1" manualBreakCount="1">
    <brk id="9" max="1048575" man="1"/>
  </colBreaks>
  <ignoredErrors>
    <ignoredError sqref="H8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L10" sqref="L10"/>
    </sheetView>
  </sheetViews>
  <sheetFormatPr defaultColWidth="11.42578125" defaultRowHeight="12.75" x14ac:dyDescent="0.2"/>
  <cols>
    <col min="1" max="1" width="5.85546875" customWidth="1"/>
    <col min="2" max="2" width="37.28515625" customWidth="1"/>
  </cols>
  <sheetData>
    <row r="1" spans="1:10" ht="37.5" x14ac:dyDescent="0.65">
      <c r="B1" s="7" t="s">
        <v>10</v>
      </c>
      <c r="C1" s="5"/>
      <c r="D1" s="8" t="s">
        <v>11</v>
      </c>
      <c r="E1" s="5"/>
      <c r="F1" s="5"/>
      <c r="G1" s="5"/>
      <c r="H1" s="5"/>
      <c r="I1" s="5"/>
      <c r="J1" s="5"/>
    </row>
    <row r="2" spans="1:10" ht="13.5" x14ac:dyDescent="0.25">
      <c r="B2" s="6" t="s">
        <v>12</v>
      </c>
      <c r="C2" s="5"/>
      <c r="D2" s="5"/>
      <c r="E2" s="5"/>
      <c r="F2" s="5"/>
      <c r="G2" s="5"/>
      <c r="H2" s="5"/>
      <c r="I2" s="6" t="s">
        <v>19</v>
      </c>
      <c r="J2" s="5"/>
    </row>
    <row r="3" spans="1:10" ht="13.5" x14ac:dyDescent="0.25">
      <c r="B3" s="6" t="s">
        <v>13</v>
      </c>
      <c r="C3" s="5"/>
      <c r="D3" s="5"/>
      <c r="E3" s="5"/>
      <c r="F3" s="5"/>
      <c r="G3" s="5"/>
      <c r="H3" s="5"/>
      <c r="I3" s="6" t="s">
        <v>20</v>
      </c>
      <c r="J3" s="5"/>
    </row>
    <row r="4" spans="1:10" ht="13.5" x14ac:dyDescent="0.25">
      <c r="B4" s="5"/>
      <c r="C4" s="5"/>
      <c r="D4" s="5"/>
      <c r="E4" s="5"/>
      <c r="F4" s="5"/>
      <c r="G4" s="5"/>
      <c r="H4" s="5"/>
      <c r="I4" s="5"/>
      <c r="J4" s="5"/>
    </row>
    <row r="5" spans="1:10" ht="13.5" x14ac:dyDescent="0.25">
      <c r="B5" s="6" t="s">
        <v>14</v>
      </c>
      <c r="C5" s="5"/>
      <c r="D5" s="5"/>
      <c r="E5" s="5"/>
      <c r="F5" s="5"/>
      <c r="G5" s="5"/>
      <c r="H5" s="5"/>
      <c r="I5" s="5"/>
      <c r="J5" s="5"/>
    </row>
    <row r="6" spans="1:10" ht="13.5" x14ac:dyDescent="0.25">
      <c r="B6" s="9" t="s">
        <v>15</v>
      </c>
      <c r="C6" s="5"/>
      <c r="D6" s="5"/>
      <c r="E6" s="5"/>
      <c r="F6" s="5"/>
      <c r="G6" s="5"/>
      <c r="H6" s="5"/>
      <c r="I6" s="5"/>
      <c r="J6" s="5"/>
    </row>
    <row r="7" spans="1:10" ht="13.5" x14ac:dyDescent="0.25">
      <c r="B7" s="9" t="s">
        <v>16</v>
      </c>
      <c r="C7" s="5"/>
      <c r="D7" s="5"/>
      <c r="E7" s="5"/>
      <c r="F7" s="5"/>
      <c r="G7" s="5"/>
      <c r="H7" s="5"/>
      <c r="I7" s="5"/>
      <c r="J7" s="5"/>
    </row>
    <row r="8" spans="1:10" ht="13.5" x14ac:dyDescent="0.25">
      <c r="B8" s="9" t="s">
        <v>17</v>
      </c>
      <c r="C8" s="5"/>
      <c r="D8" s="5"/>
      <c r="E8" s="5"/>
      <c r="F8" s="5"/>
      <c r="G8" s="5"/>
      <c r="H8" s="5"/>
      <c r="I8" s="5"/>
      <c r="J8" s="5"/>
    </row>
    <row r="9" spans="1:10" ht="13.5" x14ac:dyDescent="0.25">
      <c r="B9" s="6" t="s">
        <v>18</v>
      </c>
      <c r="C9" s="5"/>
      <c r="D9" s="5"/>
      <c r="E9" s="5"/>
      <c r="F9" s="5"/>
      <c r="G9" s="5"/>
      <c r="H9" s="5"/>
      <c r="I9" s="5"/>
      <c r="J9" s="5"/>
    </row>
    <row r="10" spans="1:10" ht="13.5" x14ac:dyDescent="0.25">
      <c r="B10" s="5"/>
      <c r="C10" s="5"/>
      <c r="D10" s="5"/>
      <c r="E10" s="5"/>
      <c r="F10" s="5"/>
      <c r="G10" s="5"/>
      <c r="H10" s="5"/>
      <c r="I10" s="5"/>
      <c r="J10" s="5"/>
    </row>
    <row r="13" spans="1:10" x14ac:dyDescent="0.2">
      <c r="A13" t="s">
        <v>22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Edificio</vt:lpstr>
      <vt:lpstr>Hoja2</vt:lpstr>
      <vt:lpstr>Hoja1</vt:lpstr>
      <vt:lpstr>Edificio!Print_Area</vt:lpstr>
    </vt:vector>
  </TitlesOfParts>
  <Company>Segured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López</dc:creator>
  <cp:lastModifiedBy>EAGLES CAPITAL 13</cp:lastModifiedBy>
  <cp:lastPrinted>2018-05-25T21:03:11Z</cp:lastPrinted>
  <dcterms:created xsi:type="dcterms:W3CDTF">2014-05-27T22:56:36Z</dcterms:created>
  <dcterms:modified xsi:type="dcterms:W3CDTF">2019-06-05T15:50:34Z</dcterms:modified>
</cp:coreProperties>
</file>