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440" windowHeight="1017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B24" i="2"/>
  <c r="L26"/>
  <c r="K26"/>
  <c r="M26"/>
  <c r="E34" s="1"/>
  <c r="G26"/>
  <c r="F26"/>
  <c r="E5"/>
  <c r="E37" s="1"/>
  <c r="E9"/>
  <c r="E38" s="1"/>
  <c r="E13"/>
  <c r="E39" s="1"/>
  <c r="E30"/>
  <c r="J22"/>
  <c r="N19"/>
  <c r="N20"/>
  <c r="N21"/>
  <c r="N22"/>
  <c r="N23"/>
  <c r="N25"/>
  <c r="J25"/>
  <c r="J19"/>
  <c r="J20"/>
  <c r="J21"/>
  <c r="J23"/>
  <c r="J18"/>
  <c r="N18" s="1"/>
  <c r="N26" s="1"/>
  <c r="B19"/>
  <c r="B20"/>
  <c r="B21"/>
  <c r="B22"/>
  <c r="B23"/>
  <c r="B25"/>
  <c r="B18"/>
  <c r="E41"/>
  <c r="E40"/>
  <c r="E33" l="1"/>
  <c r="J26"/>
  <c r="E42" s="1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<sst xmlns="http://schemas.openxmlformats.org/spreadsheetml/2006/main" count="53" uniqueCount="36">
  <si>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</si>
  <si>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</si>
  <si>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</si>
  <si>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</si>
  <si>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</si>
  <si>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</si>
  <si>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</si>
  <si>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</si>
  <si>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</si>
  <si>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</si>
  <si>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</si>
  <si>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</si>
  <si>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</si>
  <si>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</si>
  <si>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</si>
  <si>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</si>
  <si>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</si>
  <si>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</si>
  <si>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</si>
  <si>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</si>
  <si>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</si>
  <si>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</si>
  <si>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</si>
  <si>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</si>
  <si>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</si>
  <si>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</si>
  <si>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</si>
  <si>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</si>
  <si>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</si>
  <si>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</si>
  <si>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</si>
  <si>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</si>
  <si>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</si>
  <si>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</si>
  <si>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A CORRER QUE ES MUY SALUDABLE</t>
  </si>
  <si>
    <t>Clase Corredor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</si>
</sst>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7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16"/>
          <c:h val="0.85185169474450051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2.083333333333337E-2</c:v>
                </c:pt>
                <c:pt idx="1">
                  <c:v>3.4722222222220989E-3</c:v>
                </c:pt>
                <c:pt idx="2">
                  <c:v>6.9444444444445308E-3</c:v>
                </c:pt>
                <c:pt idx="3">
                  <c:v>0</c:v>
                </c:pt>
                <c:pt idx="4">
                  <c:v>0</c:v>
                </c:pt>
                <c:pt idx="5">
                  <c:v>5.5555555555555358E-3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505"/>
          <c:h val="0.52354412740966338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topLeftCell="A10" workbookViewId="0">
      <selection activeCell="F19" sqref="F19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92" t="s">
        <v>19</v>
      </c>
      <c r="C1" s="92"/>
      <c r="D1" s="93" t="s">
        <v>34</v>
      </c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1.3888888888888888E-2</v>
      </c>
      <c r="C5" s="2">
        <v>0.84375</v>
      </c>
      <c r="D5" s="2">
        <v>0.86458333333333337</v>
      </c>
      <c r="E5" s="52">
        <f>IFERROR(IF(OR(ISBLANK(C5),ISBLANK(D5)),"Completar",IF(D5&gt;=C5,D5-C5,"Error")),"Error")</f>
        <v>2.083333333333337E-2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>
      <c r="A9" s="19"/>
      <c r="B9" s="1">
        <v>3.472222222222222E-3</v>
      </c>
      <c r="C9" s="2">
        <v>0.86458333333333337</v>
      </c>
      <c r="D9" s="2">
        <v>0.86805555555555547</v>
      </c>
      <c r="E9" s="52">
        <f>IFERROR(IF(OR(ISBLANK(C9),ISBLANK(D9)),"Completar",IF(D9&gt;=C9,D9-C9,"Error")),"Error")</f>
        <v>3.4722222222220989E-3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>
      <c r="A13" s="19"/>
      <c r="B13" s="1">
        <v>6.9444444444444441E-3</v>
      </c>
      <c r="C13" s="2">
        <v>0.86805555555555547</v>
      </c>
      <c r="D13" s="2">
        <v>0.875</v>
      </c>
      <c r="E13" s="52">
        <f>IFERROR(IF(OR(ISBLANK(C13),ISBLANK(D13)),"Completar",IF(D13&gt;=C13,D13-C13,"Error")),"Error")</f>
        <v>6.9444444444445308E-3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>
      <c r="A18" s="19"/>
      <c r="B18" s="44">
        <f>ROW($B18)-16</f>
        <v>2</v>
      </c>
      <c r="C18" s="76" t="s">
        <v>35</v>
      </c>
      <c r="D18" s="76"/>
      <c r="E18" s="77"/>
      <c r="F18" s="3">
        <v>50</v>
      </c>
      <c r="G18" s="4">
        <v>6.9444444444444441E-3</v>
      </c>
      <c r="H18" s="5">
        <v>0.86805555555555547</v>
      </c>
      <c r="I18" s="6">
        <v>0.87361111111111101</v>
      </c>
      <c r="J18" s="53">
        <f>IFERROR(IF(OR(ISBLANK(H18),ISBLANK(I18)),"",IF(I18&gt;=H18,I18-H18,"Error")),"Error")</f>
        <v>5.5555555555555358E-3</v>
      </c>
      <c r="K18" s="7">
        <v>0</v>
      </c>
      <c r="L18" s="8">
        <v>0</v>
      </c>
      <c r="M18" s="9">
        <v>45</v>
      </c>
      <c r="N18" s="54">
        <f>IFERROR(IF(OR(J18="",ISBLANK(L18)),"",J18+L18),"Error")</f>
        <v>5.5555555555555358E-3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6"/>
      <c r="D19" s="76"/>
      <c r="E19" s="77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>
      <c r="A20" s="19"/>
      <c r="B20" s="44">
        <f t="shared" si="0"/>
        <v>4</v>
      </c>
      <c r="C20" s="76"/>
      <c r="D20" s="76"/>
      <c r="E20" s="77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>
      <c r="A21" s="19"/>
      <c r="B21" s="44">
        <f t="shared" si="0"/>
        <v>5</v>
      </c>
      <c r="C21" s="76"/>
      <c r="D21" s="76"/>
      <c r="E21" s="77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>
      <c r="A22" s="19"/>
      <c r="B22" s="44">
        <f t="shared" si="0"/>
        <v>6</v>
      </c>
      <c r="C22" s="76"/>
      <c r="D22" s="76"/>
      <c r="E22" s="77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>
      <c r="A23" s="19"/>
      <c r="B23" s="44">
        <f t="shared" si="0"/>
        <v>7</v>
      </c>
      <c r="C23" s="76"/>
      <c r="D23" s="76"/>
      <c r="E23" s="77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>
      <c r="A24" s="19"/>
      <c r="B24" s="44">
        <f t="shared" si="0"/>
        <v>8</v>
      </c>
      <c r="C24" s="76"/>
      <c r="D24" s="76"/>
      <c r="E24" s="77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81" t="s">
        <v>33</v>
      </c>
      <c r="C26" s="82"/>
      <c r="D26" s="82"/>
      <c r="E26" s="83"/>
      <c r="F26" s="45">
        <f>IF(SUM(F18:F25)=0,"Completar",SUM(F18:F25))</f>
        <v>50</v>
      </c>
      <c r="G26" s="46">
        <f>IF(SUM(G18:G25)=0,"Completar",SUM(G18:G25))</f>
        <v>6.9444444444444441E-3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5.5555555555555358E-3</v>
      </c>
      <c r="K26" s="50">
        <f>SUM(K18:K25)</f>
        <v>0</v>
      </c>
      <c r="L26" s="46">
        <f>SUM(L18:L25)</f>
        <v>0</v>
      </c>
      <c r="M26" s="51">
        <f>IF(SUM(M18:M25)=0,"Completar",SUM(M18:M25))</f>
        <v>45</v>
      </c>
      <c r="N26" s="52">
        <f>IF(OR(COUNTIF(N18:N25,"Error")&gt;0,COUNTIF(N18:N25,"Completar")&gt;0),"Error",IF(SUM(N18:N25)=0,"Completar",SUM(N18:N25)))</f>
        <v>5.5555555555555358E-3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>
      <c r="B33" s="78" t="s">
        <v>22</v>
      </c>
      <c r="C33" s="79"/>
      <c r="D33" s="80"/>
      <c r="E33" s="72">
        <f>M26</f>
        <v>45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>
      <c r="B34" s="78" t="s">
        <v>23</v>
      </c>
      <c r="C34" s="79"/>
      <c r="D34" s="80"/>
      <c r="E34" s="70">
        <f>IF(M26="Completar","Completar",IFERROR(M26/(N26*24),"Error"))</f>
        <v>337.50000000000119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8" t="s">
        <v>21</v>
      </c>
      <c r="C35" s="79"/>
      <c r="D35" s="80"/>
      <c r="E35" s="72">
        <f>IF(K26=0,0,IFERROR(ROUNDUP(K26/(M26/100),0),"Error"))</f>
        <v>0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8" t="s">
        <v>24</v>
      </c>
      <c r="C36" s="79"/>
      <c r="D36" s="80"/>
      <c r="E36" s="84">
        <f>IF(K26=0,0,IFERROR(K26/M26,"Error"))</f>
        <v>0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8" t="s">
        <v>27</v>
      </c>
      <c r="C37" s="79"/>
      <c r="D37" s="80"/>
      <c r="E37" s="57">
        <f>E5</f>
        <v>2.083333333333337E-2</v>
      </c>
      <c r="F37" s="58">
        <f>IF(E37="Completar",E37,IFERROR(E37/$E$43,"Error"))</f>
        <v>0.56603773584905792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8" t="s">
        <v>28</v>
      </c>
      <c r="C38" s="79"/>
      <c r="D38" s="80"/>
      <c r="E38" s="57">
        <f>E9</f>
        <v>3.4722222222220989E-3</v>
      </c>
      <c r="F38" s="58">
        <f>IF(E38="Completar",E38,IFERROR(E38/$E$43,"Error"))</f>
        <v>9.4339622641506138E-2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8" t="s">
        <v>31</v>
      </c>
      <c r="C39" s="79"/>
      <c r="D39" s="80"/>
      <c r="E39" s="57">
        <f>E13</f>
        <v>6.9444444444445308E-3</v>
      </c>
      <c r="F39" s="58">
        <f t="shared" ref="F39" si="3">IF(E39="Completar",E39,IFERROR(E39/$E$43,"Error"))</f>
        <v>0.18867924528302132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8" t="s">
        <v>29</v>
      </c>
      <c r="C40" s="79"/>
      <c r="D40" s="80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8" t="s">
        <v>25</v>
      </c>
      <c r="C41" s="79"/>
      <c r="D41" s="80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8" t="s">
        <v>26</v>
      </c>
      <c r="C42" s="79"/>
      <c r="D42" s="80"/>
      <c r="E42" s="57">
        <f>J26</f>
        <v>5.5555555555555358E-3</v>
      </c>
      <c r="F42" s="58">
        <f>IF(E42="Completar",E42,IFERROR(E42/$E$43,"Completar"))</f>
        <v>0.15094339622641464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89" t="s">
        <v>6</v>
      </c>
      <c r="C43" s="90"/>
      <c r="D43" s="91"/>
      <c r="E43" s="86">
        <f>IF(COUNTIF(E37:E42,"Error")&gt;0,"Error",IF(SUM(E37:E42)=0,"Completar",SUM(E37:E42)))</f>
        <v>3.6805555555555536E-2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Fabian Escobar</cp:lastModifiedBy>
  <dcterms:created xsi:type="dcterms:W3CDTF">2014-04-14T14:00:11Z</dcterms:created>
  <dcterms:modified xsi:type="dcterms:W3CDTF">2017-05-07T23:59:37Z</dcterms:modified>
</cp:coreProperties>
</file>