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E41" s="1"/>
  <c r="K26"/>
  <c r="M26"/>
  <c r="G26"/>
  <c r="F26"/>
  <c r="E5"/>
  <c r="E37" s="1"/>
  <c r="E9"/>
  <c r="E38" s="1"/>
  <c r="E13"/>
  <c r="E39" s="1"/>
  <c r="E30"/>
  <c r="J22"/>
  <c r="N22"/>
  <c r="N23"/>
  <c r="N25"/>
  <c r="J25"/>
  <c r="J19"/>
  <c r="N19" s="1"/>
  <c r="J20"/>
  <c r="N20" s="1"/>
  <c r="J21"/>
  <c r="N21" s="1"/>
  <c r="J23"/>
  <c r="J18"/>
  <c r="N18" s="1"/>
  <c r="B19"/>
  <c r="B20"/>
  <c r="B21"/>
  <c r="B22"/>
  <c r="B23"/>
  <c r="B25"/>
  <c r="B18"/>
  <c r="E40"/>
  <c r="N26" l="1"/>
  <c r="E34" s="1"/>
  <c r="E33"/>
  <c r="J26"/>
  <c r="E42" s="1"/>
  <c r="E35"/>
  <c r="E36"/>
  <c r="E43" l="1"/>
  <c r="F41" s="1"/>
  <c r="F42" l="1"/>
  <c r="F39"/>
  <c r="F37"/>
  <c r="F38"/>
  <c r="F40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<sst xmlns="http://schemas.openxmlformats.org/spreadsheetml/2006/main" count="56" uniqueCount="39">
  <si>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</si>
  <si>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</si>
  <si>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</si>
  <si>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</si>
  <si>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</si>
  <si>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</si>
  <si>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</si>
  <si>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</si>
  <si>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</si>
  <si>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</si>
  <si>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</si>
  <si>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</si>
  <si>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</si>
  <si>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</si>
  <si>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</si>
  <si>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</si>
  <si>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</si>
  <si>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</si>
  <si>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</si>
  <si>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</si>
  <si>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</si>
  <si>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</si>
  <si>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</si>
  <si>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</si>
  <si>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</si>
  <si>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</si>
  <si>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</si>
  <si>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</si>
  <si>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</si>
  <si>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</si>
  <si>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</si>
  <si>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</si>
  <si>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</si>
  <si>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</si>
  <si>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A CORRER QUE ES MUY SALUDABLE</t>
  </si>
  <si>
    <t>Clase Corredor</t>
  </si>
  <si>
    <t>Clase Categoría</t>
  </si>
  <si>
    <t>Clase Carrera</t>
  </si>
  <si>
    <t>Clase Main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</si>
</sst>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43"/>
          <c:h val="0.8518516947445009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2.083333333333337E-2</c:v>
                </c:pt>
                <c:pt idx="1">
                  <c:v>3.4722222222220989E-3</c:v>
                </c:pt>
                <c:pt idx="2">
                  <c:v>6.9444444444445308E-3</c:v>
                </c:pt>
                <c:pt idx="3">
                  <c:v>4.1666666666667629E-3</c:v>
                </c:pt>
                <c:pt idx="4">
                  <c:v>1.3888888888888889E-3</c:v>
                </c:pt>
                <c:pt idx="5">
                  <c:v>4.4444444444444509E-2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6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topLeftCell="A19" workbookViewId="0">
      <selection activeCell="L21" sqref="L21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1.3888888888888888E-2</v>
      </c>
      <c r="C5" s="2">
        <v>0.84375</v>
      </c>
      <c r="D5" s="2">
        <v>0.86458333333333337</v>
      </c>
      <c r="E5" s="52">
        <f>IFERROR(IF(OR(ISBLANK(C5),ISBLANK(D5)),"Completar",IF(D5&gt;=C5,D5-C5,"Error")),"Error")</f>
        <v>2.083333333333337E-2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3.472222222222222E-3</v>
      </c>
      <c r="C9" s="2">
        <v>0.86458333333333337</v>
      </c>
      <c r="D9" s="2">
        <v>0.86805555555555547</v>
      </c>
      <c r="E9" s="52">
        <f>IFERROR(IF(OR(ISBLANK(C9),ISBLANK(D9)),"Completar",IF(D9&gt;=C9,D9-C9,"Error")),"Error")</f>
        <v>3.4722222222220989E-3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0.86805555555555547</v>
      </c>
      <c r="D13" s="2">
        <v>0.875</v>
      </c>
      <c r="E13" s="52">
        <f>IFERROR(IF(OR(ISBLANK(C13),ISBLANK(D13)),"Completar",IF(D13&gt;=C13,D13-C13,"Error")),"Error")</f>
        <v>6.9444444444445308E-3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 t="s">
        <v>35</v>
      </c>
      <c r="D18" s="79"/>
      <c r="E18" s="80"/>
      <c r="F18" s="3">
        <v>50</v>
      </c>
      <c r="G18" s="4">
        <v>6.9444444444444441E-3</v>
      </c>
      <c r="H18" s="5">
        <v>0.86805555555555547</v>
      </c>
      <c r="I18" s="6">
        <v>0.87361111111111101</v>
      </c>
      <c r="J18" s="53">
        <f>IFERROR(IF(OR(ISBLANK(H18),ISBLANK(I18)),"",IF(I18&gt;=H18,I18-H18,"Error")),"Error")</f>
        <v>5.5555555555555358E-3</v>
      </c>
      <c r="K18" s="7">
        <v>0</v>
      </c>
      <c r="L18" s="8">
        <v>0</v>
      </c>
      <c r="M18" s="9">
        <v>45</v>
      </c>
      <c r="N18" s="54">
        <f>IFERROR(IF(OR(J18="",ISBLANK(L18)),"",J18+L18),"Error")</f>
        <v>5.5555555555555358E-3</v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 t="s">
        <v>36</v>
      </c>
      <c r="D19" s="79"/>
      <c r="E19" s="80"/>
      <c r="F19" s="3">
        <v>50</v>
      </c>
      <c r="G19" s="4">
        <v>6.9444444444444441E-3</v>
      </c>
      <c r="H19" s="5">
        <v>0.87430555555555556</v>
      </c>
      <c r="I19" s="6">
        <v>0.88263888888888886</v>
      </c>
      <c r="J19" s="53">
        <f t="shared" ref="J19:J23" si="1">IFERROR(IF(OR(ISBLANK(H19),ISBLANK(I19)),"",IF(I19&gt;=H19,I19-H19,"Error")),"Error")</f>
        <v>8.3333333333333037E-3</v>
      </c>
      <c r="K19" s="7">
        <v>0</v>
      </c>
      <c r="L19" s="8">
        <v>0</v>
      </c>
      <c r="M19" s="9">
        <v>52</v>
      </c>
      <c r="N19" s="54">
        <f t="shared" ref="N19:N25" si="2">IFERROR(IF(OR(J19="",ISBLANK(L19)),"",J19+L19),"Error")</f>
        <v>8.3333333333333037E-3</v>
      </c>
      <c r="O19" s="19"/>
      <c r="P19" s="22"/>
    </row>
    <row r="20" spans="1:16" s="23" customFormat="1">
      <c r="A20" s="19"/>
      <c r="B20" s="44">
        <f t="shared" si="0"/>
        <v>4</v>
      </c>
      <c r="C20" s="79" t="s">
        <v>37</v>
      </c>
      <c r="D20" s="79"/>
      <c r="E20" s="80"/>
      <c r="F20" s="3">
        <v>80</v>
      </c>
      <c r="G20" s="4">
        <v>2.0833333333333332E-2</v>
      </c>
      <c r="H20" s="5">
        <v>0.88541666666666663</v>
      </c>
      <c r="I20" s="6">
        <v>0.91319444444444453</v>
      </c>
      <c r="J20" s="53">
        <f t="shared" si="1"/>
        <v>2.7777777777777901E-2</v>
      </c>
      <c r="K20" s="7">
        <v>2</v>
      </c>
      <c r="L20" s="8">
        <v>1.3888888888888889E-3</v>
      </c>
      <c r="M20" s="9">
        <v>100</v>
      </c>
      <c r="N20" s="54">
        <f t="shared" si="2"/>
        <v>2.9166666666666789E-2</v>
      </c>
      <c r="O20" s="19"/>
      <c r="P20" s="22"/>
    </row>
    <row r="21" spans="1:16" s="23" customFormat="1">
      <c r="A21" s="19"/>
      <c r="B21" s="44">
        <f t="shared" si="0"/>
        <v>5</v>
      </c>
      <c r="C21" s="79" t="s">
        <v>38</v>
      </c>
      <c r="D21" s="79"/>
      <c r="E21" s="80"/>
      <c r="F21" s="3">
        <v>5</v>
      </c>
      <c r="G21" s="4">
        <v>1.3888888888888889E-3</v>
      </c>
      <c r="H21" s="5">
        <v>0.91388888888888886</v>
      </c>
      <c r="I21" s="6">
        <v>0.91666666666666663</v>
      </c>
      <c r="J21" s="53">
        <f t="shared" si="1"/>
        <v>2.7777777777777679E-3</v>
      </c>
      <c r="K21" s="7">
        <v>0</v>
      </c>
      <c r="L21" s="8">
        <v>0</v>
      </c>
      <c r="M21" s="9">
        <v>5</v>
      </c>
      <c r="N21" s="54">
        <f t="shared" si="2"/>
        <v>2.7777777777777679E-3</v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>
        <f>IF(SUM(F18:F25)=0,"Completar",SUM(F18:F25))</f>
        <v>185</v>
      </c>
      <c r="G26" s="46">
        <f>IF(SUM(G18:G25)=0,"Completar",SUM(G18:G25))</f>
        <v>3.6111111111111115E-2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4.4444444444444509E-2</v>
      </c>
      <c r="K26" s="50">
        <f>SUM(K18:K25)</f>
        <v>2</v>
      </c>
      <c r="L26" s="46">
        <f>SUM(L18:L25)</f>
        <v>1.3888888888888889E-3</v>
      </c>
      <c r="M26" s="51">
        <f>IF(SUM(M18:M25)=0,"Completar",SUM(M18:M25))</f>
        <v>202</v>
      </c>
      <c r="N26" s="52">
        <f>IF(OR(COUNTIF(N18:N25,"Error")&gt;0,COUNTIF(N18:N25,"Completar")&gt;0),"Error",IF(SUM(N18:N25)=0,"Completar",SUM(N18:N25)))</f>
        <v>4.5833333333333393E-2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>
        <v>1.3888888888888889E-3</v>
      </c>
      <c r="C30" s="2">
        <v>0.91666666666666663</v>
      </c>
      <c r="D30" s="2">
        <v>0.92083333333333339</v>
      </c>
      <c r="E30" s="52">
        <f>IFERROR(IF(OR(ISBLANK(C30),ISBLANK(D30)),"Completar",IF(D30&gt;=C30,D30-C30,"Error")),"Error")</f>
        <v>4.1666666666667629E-3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>
        <f>M26</f>
        <v>202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>
        <f>IF(M26="Completar","Completar",IFERROR(M26/(N26*24),"Error"))</f>
        <v>183.6363636363634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1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9.9009900990099011E-3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2.083333333333337E-2</v>
      </c>
      <c r="F37" s="58">
        <f>IF(E37="Completar",E37,IFERROR(E37/$E$43,"Error"))</f>
        <v>0.25641025641025639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3.4722222222220989E-3</v>
      </c>
      <c r="F38" s="58">
        <f>IF(E38="Completar",E38,IFERROR(E38/$E$43,"Error"))</f>
        <v>4.2735042735041133E-2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6.9444444444445308E-3</v>
      </c>
      <c r="F39" s="58">
        <f t="shared" ref="F39" si="3">IF(E39="Completar",E39,IFERROR(E39/$E$43,"Error"))</f>
        <v>8.5470085470086374E-2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>
        <f>E30</f>
        <v>4.1666666666667629E-3</v>
      </c>
      <c r="F40" s="58">
        <f>IF(E40="Completar",E40,IFERROR(E40/$E$43,"Error"))</f>
        <v>5.128205128205237E-2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1.3888888888888889E-3</v>
      </c>
      <c r="F41" s="58">
        <f>IF(E41="Completar",E41,IFERROR(E41/$E$43,"Completar"))</f>
        <v>1.7094017094017061E-2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>
        <f>J26</f>
        <v>4.4444444444444509E-2</v>
      </c>
      <c r="F42" s="58">
        <f>IF(E42="Completar",E42,IFERROR(E42/$E$43,"Completar"))</f>
        <v>0.54700854700854673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8.1250000000000155E-2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2017-05-08T01:06:22Z</dcterms:modified>
</cp:coreProperties>
</file>