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E41" s="1"/>
  <c r="K26"/>
  <c r="M26"/>
  <c r="E34" s="1"/>
  <c r="G26"/>
  <c r="F26"/>
  <c r="E5"/>
  <c r="E37" s="1"/>
  <c r="E9"/>
  <c r="E38" s="1"/>
  <c r="E13"/>
  <c r="E39" s="1"/>
  <c r="E30"/>
  <c r="E40" s="1"/>
  <c r="J22"/>
  <c r="N19"/>
  <c r="N22"/>
  <c r="N23"/>
  <c r="N25"/>
  <c r="J25"/>
  <c r="J19"/>
  <c r="J20"/>
  <c r="N20" s="1"/>
  <c r="J21"/>
  <c r="N21" s="1"/>
  <c r="J23"/>
  <c r="J18"/>
  <c r="B19"/>
  <c r="B20"/>
  <c r="B21"/>
  <c r="B22"/>
  <c r="B23"/>
  <c r="B25"/>
  <c r="B18"/>
  <c r="E33" l="1"/>
  <c r="J26"/>
  <c r="E42" s="1"/>
  <c r="N18"/>
  <c r="N26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<sst xmlns="http://schemas.openxmlformats.org/spreadsheetml/2006/main" count="56" uniqueCount="38">
  <si>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</si>
  <si>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</si>
  <si>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</si>
  <si>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</si>
  <si>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</si>
  <si>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</si>
  <si>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</si>
  <si>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</si>
  <si>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</si>
  <si>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</si>
  <si>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</si>
  <si>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</si>
  <si>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</si>
  <si>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</si>
  <si>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</si>
  <si>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</si>
  <si>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</si>
  <si>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</si>
  <si>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</si>
  <si>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</si>
  <si>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</si>
  <si>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</si>
  <si>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</si>
  <si>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</si>
  <si>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</si>
  <si>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</si>
  <si>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</si>
  <si>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</si>
  <si>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</si>
  <si>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</si>
  <si>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</si>
  <si>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</si>
  <si>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</si>
  <si>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</si>
  <si>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KMasPequenios</t>
  </si>
  <si>
    <t>Main</t>
  </si>
  <si>
    <t>EjercicioOIA</t>
  </si>
  <si>
    <t>TestK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</si>
</sst>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3.472222222222222E-3</c:v>
                </c:pt>
                <c:pt idx="1">
                  <c:v>1.7361111111111112E-2</c:v>
                </c:pt>
                <c:pt idx="2">
                  <c:v>3.4722222222222238E-3</c:v>
                </c:pt>
                <c:pt idx="3">
                  <c:v>3.472222222222222E-3</c:v>
                </c:pt>
                <c:pt idx="4">
                  <c:v>0</c:v>
                </c:pt>
                <c:pt idx="5">
                  <c:v>2.4305555555555556E-2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30" workbookViewId="0">
      <selection activeCell="M22" sqref="M22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2" t="s">
        <v>3</v>
      </c>
      <c r="C3" s="63"/>
      <c r="D3" s="63"/>
      <c r="E3" s="64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6.9444444444444441E-3</v>
      </c>
      <c r="C5" s="2">
        <v>0</v>
      </c>
      <c r="D5" s="2">
        <v>3.472222222222222E-3</v>
      </c>
      <c r="E5" s="52">
        <f>IFERROR(IF(OR(ISBLANK(C5),ISBLANK(D5)),"Completar",IF(D5&gt;=C5,D5-C5,"Error")),"Error")</f>
        <v>3.472222222222222E-3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2" t="s">
        <v>0</v>
      </c>
      <c r="C7" s="63"/>
      <c r="D7" s="63"/>
      <c r="E7" s="64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2.0833333333333332E-2</v>
      </c>
      <c r="C9" s="2">
        <v>3.472222222222222E-3</v>
      </c>
      <c r="D9" s="2">
        <v>2.0833333333333332E-2</v>
      </c>
      <c r="E9" s="52">
        <f>IFERROR(IF(OR(ISBLANK(C9),ISBLANK(D9)),"Completar",IF(D9&gt;=C9,D9-C9,"Error")),"Error")</f>
        <v>1.7361111111111112E-2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2" t="s">
        <v>30</v>
      </c>
      <c r="C11" s="63"/>
      <c r="D11" s="63"/>
      <c r="E11" s="64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6.9444444444444441E-3</v>
      </c>
      <c r="C13" s="2">
        <v>2.0833333333333332E-2</v>
      </c>
      <c r="D13" s="2">
        <v>2.4305555555555556E-2</v>
      </c>
      <c r="E13" s="52">
        <f>IFERROR(IF(OR(ISBLANK(C13),ISBLANK(D13)),"Completar",IF(D13&gt;=C13,D13-C13,"Error")),"Error")</f>
        <v>3.4722222222222238E-3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2" t="s">
        <v>7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11"/>
    </row>
    <row r="16" spans="1:16" s="15" customFormat="1" ht="16.5" customHeight="1">
      <c r="A16" s="14"/>
      <c r="B16" s="74" t="s">
        <v>8</v>
      </c>
      <c r="C16" s="85" t="s">
        <v>9</v>
      </c>
      <c r="D16" s="85"/>
      <c r="E16" s="86"/>
      <c r="F16" s="87" t="s">
        <v>11</v>
      </c>
      <c r="G16" s="88"/>
      <c r="H16" s="84" t="s">
        <v>13</v>
      </c>
      <c r="I16" s="85"/>
      <c r="J16" s="86"/>
      <c r="K16" s="87" t="s">
        <v>15</v>
      </c>
      <c r="L16" s="88"/>
      <c r="M16" s="84" t="s">
        <v>17</v>
      </c>
      <c r="N16" s="89" t="s">
        <v>2</v>
      </c>
      <c r="O16" s="14"/>
      <c r="P16" s="18"/>
    </row>
    <row r="17" spans="1:16" s="15" customFormat="1" ht="30">
      <c r="A17" s="14"/>
      <c r="B17" s="74"/>
      <c r="C17" s="85"/>
      <c r="D17" s="85"/>
      <c r="E17" s="86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4"/>
      <c r="N17" s="89"/>
      <c r="O17" s="14"/>
      <c r="P17" s="18"/>
    </row>
    <row r="18" spans="1:16" s="23" customFormat="1">
      <c r="A18" s="19"/>
      <c r="B18" s="44">
        <f>ROW($B18)-16</f>
        <v>2</v>
      </c>
      <c r="C18" s="78" t="s">
        <v>35</v>
      </c>
      <c r="D18" s="78"/>
      <c r="E18" s="79"/>
      <c r="F18" s="3">
        <v>20</v>
      </c>
      <c r="G18" s="4">
        <v>1.0416666666666666E-2</v>
      </c>
      <c r="H18" s="5">
        <v>2.4305555555555556E-2</v>
      </c>
      <c r="I18" s="6">
        <v>3.125E-2</v>
      </c>
      <c r="J18" s="53">
        <f>IFERROR(IF(OR(ISBLANK(H18),ISBLANK(I18)),"",IF(I18&gt;=H18,I18-H18,"Error")),"Error")</f>
        <v>6.9444444444444441E-3</v>
      </c>
      <c r="K18" s="7">
        <v>0</v>
      </c>
      <c r="L18" s="8">
        <v>0</v>
      </c>
      <c r="M18" s="9">
        <v>45</v>
      </c>
      <c r="N18" s="54">
        <f>IFERROR(IF(OR(J18="",ISBLANK(L18)),"",J18+L18),"Error")</f>
        <v>6.9444444444444441E-3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8" t="s">
        <v>36</v>
      </c>
      <c r="D19" s="78"/>
      <c r="E19" s="79"/>
      <c r="F19" s="3">
        <v>15</v>
      </c>
      <c r="G19" s="4">
        <v>6.9444444444444447E-4</v>
      </c>
      <c r="H19" s="5">
        <v>3.125E-2</v>
      </c>
      <c r="I19" s="6">
        <v>3.1944444444444449E-2</v>
      </c>
      <c r="J19" s="53">
        <f t="shared" ref="J19:J23" si="1">IFERROR(IF(OR(ISBLANK(H19),ISBLANK(I19)),"",IF(I19&gt;=H19,I19-H19,"Error")),"Error")</f>
        <v>6.9444444444444892E-4</v>
      </c>
      <c r="K19" s="7">
        <v>0</v>
      </c>
      <c r="L19" s="8">
        <v>0</v>
      </c>
      <c r="M19" s="9">
        <v>17</v>
      </c>
      <c r="N19" s="54">
        <f t="shared" ref="N19:N25" si="2">IFERROR(IF(OR(J19="",ISBLANK(L19)),"",J19+L19),"Error")</f>
        <v>6.9444444444444892E-4</v>
      </c>
      <c r="O19" s="19"/>
      <c r="P19" s="22"/>
    </row>
    <row r="20" spans="1:16" s="23" customFormat="1">
      <c r="A20" s="19"/>
      <c r="B20" s="44">
        <f t="shared" si="0"/>
        <v>4</v>
      </c>
      <c r="C20" s="78" t="s">
        <v>34</v>
      </c>
      <c r="D20" s="78"/>
      <c r="E20" s="79"/>
      <c r="F20" s="3">
        <v>50</v>
      </c>
      <c r="G20" s="4">
        <v>1.3888888888888888E-2</v>
      </c>
      <c r="H20" s="5">
        <v>3.1944444444444449E-2</v>
      </c>
      <c r="I20" s="6">
        <v>4.1666666666666664E-2</v>
      </c>
      <c r="J20" s="53">
        <f t="shared" si="1"/>
        <v>9.7222222222222154E-3</v>
      </c>
      <c r="K20" s="7">
        <v>0</v>
      </c>
      <c r="L20" s="8">
        <v>0</v>
      </c>
      <c r="M20" s="9">
        <v>46</v>
      </c>
      <c r="N20" s="54">
        <f t="shared" si="2"/>
        <v>9.7222222222222154E-3</v>
      </c>
      <c r="O20" s="19"/>
      <c r="P20" s="22"/>
    </row>
    <row r="21" spans="1:16" s="23" customFormat="1">
      <c r="A21" s="19"/>
      <c r="B21" s="44">
        <f t="shared" si="0"/>
        <v>5</v>
      </c>
      <c r="C21" s="78" t="s">
        <v>37</v>
      </c>
      <c r="D21" s="78"/>
      <c r="E21" s="79"/>
      <c r="F21" s="3">
        <v>60</v>
      </c>
      <c r="G21" s="4">
        <v>1.0416666666666666E-2</v>
      </c>
      <c r="H21" s="5">
        <v>4.1666666666666664E-2</v>
      </c>
      <c r="I21" s="6">
        <v>4.8611111111111112E-2</v>
      </c>
      <c r="J21" s="53">
        <f t="shared" si="1"/>
        <v>6.9444444444444475E-3</v>
      </c>
      <c r="K21" s="7">
        <v>0</v>
      </c>
      <c r="L21" s="8">
        <v>0</v>
      </c>
      <c r="M21" s="9">
        <v>108</v>
      </c>
      <c r="N21" s="54">
        <f t="shared" si="2"/>
        <v>6.9444444444444475E-3</v>
      </c>
      <c r="O21" s="19"/>
      <c r="P21" s="22"/>
    </row>
    <row r="22" spans="1:16" s="23" customFormat="1">
      <c r="A22" s="19"/>
      <c r="B22" s="44">
        <f t="shared" si="0"/>
        <v>6</v>
      </c>
      <c r="C22" s="78"/>
      <c r="D22" s="78"/>
      <c r="E22" s="79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8"/>
      <c r="D23" s="78"/>
      <c r="E23" s="79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8"/>
      <c r="D24" s="78"/>
      <c r="E24" s="79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8"/>
      <c r="D25" s="78"/>
      <c r="E25" s="79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0" t="s">
        <v>33</v>
      </c>
      <c r="C26" s="91"/>
      <c r="D26" s="91"/>
      <c r="E26" s="92"/>
      <c r="F26" s="45">
        <f>IF(SUM(F18:F25)=0,"Completar",SUM(F18:F25))</f>
        <v>145</v>
      </c>
      <c r="G26" s="46">
        <f>IF(SUM(G18:G25)=0,"Completar",SUM(G18:G25))</f>
        <v>3.5416666666666666E-2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2.4305555555555556E-2</v>
      </c>
      <c r="K26" s="50">
        <f>SUM(K18:K25)</f>
        <v>0</v>
      </c>
      <c r="L26" s="46">
        <f>SUM(L18:L25)</f>
        <v>0</v>
      </c>
      <c r="M26" s="51">
        <f>IF(SUM(M18:M25)=0,"Completar",SUM(M18:M25))</f>
        <v>216</v>
      </c>
      <c r="N26" s="52">
        <f>IF(OR(COUNTIF(N18:N25,"Error")&gt;0,COUNTIF(N18:N25,"Completar")&gt;0),"Error",IF(SUM(N18:N25)=0,"Completar",SUM(N18:N25)))</f>
        <v>2.4305555555555556E-2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2" t="s">
        <v>18</v>
      </c>
      <c r="C28" s="63"/>
      <c r="D28" s="63"/>
      <c r="E28" s="64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3.472222222222222E-3</v>
      </c>
      <c r="C30" s="2">
        <v>6.9444444444444441E-3</v>
      </c>
      <c r="D30" s="2">
        <v>1.0416666666666666E-2</v>
      </c>
      <c r="E30" s="52">
        <f>IFERROR(IF(OR(ISBLANK(C30),ISBLANK(D30)),"Completar",IF(D30&gt;=C30,D30-C30,"Error")),"Error")</f>
        <v>3.472222222222222E-3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2" t="s">
        <v>20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</row>
    <row r="33" spans="1:15" ht="15" customHeight="1">
      <c r="B33" s="69" t="s">
        <v>22</v>
      </c>
      <c r="C33" s="70"/>
      <c r="D33" s="71"/>
      <c r="E33" s="80">
        <f>M26</f>
        <v>216</v>
      </c>
      <c r="F33" s="81"/>
      <c r="G33" s="29"/>
      <c r="H33" s="30"/>
      <c r="I33" s="30"/>
      <c r="J33" s="30"/>
      <c r="K33" s="30"/>
      <c r="L33" s="30"/>
      <c r="M33" s="30"/>
      <c r="N33" s="31"/>
    </row>
    <row r="34" spans="1:15">
      <c r="B34" s="69" t="s">
        <v>23</v>
      </c>
      <c r="C34" s="70"/>
      <c r="D34" s="71"/>
      <c r="E34" s="82">
        <f>IF(M26="Completar","Completar",IFERROR(M26/(N26*24),"Error"))</f>
        <v>370.28571428571428</v>
      </c>
      <c r="F34" s="83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69" t="s">
        <v>21</v>
      </c>
      <c r="C35" s="70"/>
      <c r="D35" s="71"/>
      <c r="E35" s="80">
        <f>IF(K26=0,0,IFERROR(ROUNDUP(K26/(M26/100),0),"Error"))</f>
        <v>0</v>
      </c>
      <c r="F35" s="81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69" t="s">
        <v>24</v>
      </c>
      <c r="C36" s="70"/>
      <c r="D36" s="71"/>
      <c r="E36" s="67">
        <f>IF(K26=0,0,IFERROR(K26/M26,"Error"))</f>
        <v>0</v>
      </c>
      <c r="F36" s="68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69" t="s">
        <v>27</v>
      </c>
      <c r="C37" s="70"/>
      <c r="D37" s="71"/>
      <c r="E37" s="57">
        <f>E5</f>
        <v>3.472222222222222E-3</v>
      </c>
      <c r="F37" s="58">
        <f>IF(E37="Completar",E37,IFERROR(E37/$E$43,"Error"))</f>
        <v>6.6666666666666652E-2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69" t="s">
        <v>28</v>
      </c>
      <c r="C38" s="70"/>
      <c r="D38" s="71"/>
      <c r="E38" s="57">
        <f>E9</f>
        <v>1.7361111111111112E-2</v>
      </c>
      <c r="F38" s="58">
        <f>IF(E38="Completar",E38,IFERROR(E38/$E$43,"Error"))</f>
        <v>0.33333333333333331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69" t="s">
        <v>31</v>
      </c>
      <c r="C39" s="70"/>
      <c r="D39" s="71"/>
      <c r="E39" s="57">
        <f>E13</f>
        <v>3.4722222222222238E-3</v>
      </c>
      <c r="F39" s="58">
        <f t="shared" ref="F39" si="3">IF(E39="Completar",E39,IFERROR(E39/$E$43,"Error"))</f>
        <v>6.666666666666668E-2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69" t="s">
        <v>29</v>
      </c>
      <c r="C40" s="70"/>
      <c r="D40" s="71"/>
      <c r="E40" s="57">
        <f>E30</f>
        <v>3.472222222222222E-3</v>
      </c>
      <c r="F40" s="58">
        <f>IF(E40="Completar",E40,IFERROR(E40/$E$43,"Error"))</f>
        <v>6.6666666666666652E-2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69" t="s">
        <v>25</v>
      </c>
      <c r="C41" s="70"/>
      <c r="D41" s="71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69" t="s">
        <v>26</v>
      </c>
      <c r="C42" s="70"/>
      <c r="D42" s="71"/>
      <c r="E42" s="57">
        <f>J26</f>
        <v>2.4305555555555556E-2</v>
      </c>
      <c r="F42" s="58">
        <f>IF(E42="Completar",E42,IFERROR(E42/$E$43,"Completar"))</f>
        <v>0.46666666666666662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5" t="s">
        <v>6</v>
      </c>
      <c r="C43" s="76"/>
      <c r="D43" s="77"/>
      <c r="E43" s="72">
        <f>IF(COUNTIF(E37:E42,"Error")&gt;0,"Error",IF(SUM(E37:E42)=0,"Completar",SUM(E37:E42)))</f>
        <v>5.2083333333333343E-2</v>
      </c>
      <c r="F43" s="73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2017-09-01T04:21:30Z</dcterms:modified>
</cp:coreProperties>
</file>