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LópezEscobar\documentación\"/>
    </mc:Choice>
  </mc:AlternateContent>
  <bookViews>
    <workbookView xWindow="240" yWindow="15" windowWidth="19440" windowHeight="1017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B19" i="2"/>
  <c r="B20" i="2"/>
  <c r="B21" i="2"/>
  <c r="B22" i="2"/>
  <c r="B23" i="2"/>
  <c r="B25" i="2"/>
  <c r="B18" i="2"/>
  <c r="E33" i="2" l="1"/>
  <c r="N26" i="2"/>
  <c r="E34" i="2" s="1"/>
  <c r="J26" i="2"/>
  <c r="E42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<sst xmlns="http://schemas.openxmlformats.org/spreadsheetml/2006/main" count="56" uniqueCount="39">
  <si>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</si>
  <si>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</si>
  <si>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</si>
  <si>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</si>
  <si>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</si>
  <si>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</si>
  <si>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</si>
  <si>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</si>
  <si>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</si>
  <si>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</si>
  <si>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</si>
  <si>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</si>
  <si>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</si>
  <si>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</si>
  <si>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</si>
  <si>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</si>
  <si>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</si>
  <si>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</si>
  <si>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</si>
  <si>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</si>
  <si>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</si>
  <si>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</si>
  <si>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</si>
  <si>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</si>
  <si>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</si>
  <si>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</si>
  <si>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</si>
  <si>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</si>
  <si>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</si>
  <si>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</si>
  <si>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</si>
  <si>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</si>
  <si>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</si>
  <si>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</si>
  <si>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oia</t>
  </si>
  <si>
    <t>main</t>
  </si>
  <si>
    <t>tenis</t>
  </si>
  <si>
    <t>tenis test</t>
  </si>
  <si>
    <t>TENIS RECARGADO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</si>
</sst>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3477-40E6-92CE-658F07878F6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3477-40E6-92CE-658F07878F6E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3477-40E6-92CE-658F07878F6E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3477-40E6-92CE-658F07878F6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3477-40E6-92CE-658F07878F6E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3477-40E6-92CE-658F07878F6E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1.0416666666666741E-2</c:v>
                </c:pt>
                <c:pt idx="1">
                  <c:v>2.777777777777779E-2</c:v>
                </c:pt>
                <c:pt idx="2">
                  <c:v>6.9444444444445308E-3</c:v>
                </c:pt>
                <c:pt idx="3">
                  <c:v>2.7777777777777901E-2</c:v>
                </c:pt>
                <c:pt idx="4">
                  <c:v>2.0833333333333333E-3</c:v>
                </c:pt>
                <c:pt idx="5">
                  <c:v>1.6666666666666496E-2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7-40E6-92CE-658F0787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D1" sqref="D1:N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 t="s">
        <v>38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1.0416666666666666E-2</v>
      </c>
      <c r="C5" s="2">
        <v>0.80555555555555547</v>
      </c>
      <c r="D5" s="2">
        <v>0.81597222222222221</v>
      </c>
      <c r="E5" s="52">
        <f>IFERROR(IF(OR(ISBLANK(C5),ISBLANK(D5)),"Completar",IF(D5&gt;=C5,D5-C5,"Error")),"Error")</f>
        <v>1.0416666666666741E-2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3.4722222222222224E-2</v>
      </c>
      <c r="C9" s="2">
        <v>0.81597222222222221</v>
      </c>
      <c r="D9" s="2">
        <v>0.84375</v>
      </c>
      <c r="E9" s="52">
        <f>IFERROR(IF(OR(ISBLANK(C9),ISBLANK(D9)),"Completar",IF(D9&gt;=C9,D9-C9,"Error")),"Error")</f>
        <v>2.777777777777779E-2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0.84375</v>
      </c>
      <c r="D13" s="2">
        <v>0.85069444444444453</v>
      </c>
      <c r="E13" s="52">
        <f>IFERROR(IF(OR(ISBLANK(C13),ISBLANK(D13)),"Completar",IF(D13&gt;=C13,D13-C13,"Error")),"Error")</f>
        <v>6.9444444444445308E-3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34</v>
      </c>
      <c r="D18" s="79"/>
      <c r="E18" s="80"/>
      <c r="F18" s="3">
        <v>15</v>
      </c>
      <c r="G18" s="4">
        <v>6.9444444444444447E-4</v>
      </c>
      <c r="H18" s="5">
        <v>0.85069444444444453</v>
      </c>
      <c r="I18" s="6">
        <v>0.85138888888888886</v>
      </c>
      <c r="J18" s="53">
        <f>IFERROR(IF(OR(ISBLANK(H18),ISBLANK(I18)),"",IF(I18&gt;=H18,I18-H18,"Error")),"Error")</f>
        <v>6.9444444444433095E-4</v>
      </c>
      <c r="K18" s="7">
        <v>0</v>
      </c>
      <c r="L18" s="8">
        <v>0</v>
      </c>
      <c r="M18" s="9">
        <v>11</v>
      </c>
      <c r="N18" s="54">
        <f>IFERROR(IF(OR(J18="",ISBLANK(L18)),"",J18+L18),"Error")</f>
        <v>6.9444444444433095E-4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40</v>
      </c>
      <c r="G19" s="4">
        <v>1.3888888888888889E-3</v>
      </c>
      <c r="H19" s="5">
        <v>0.85138888888888886</v>
      </c>
      <c r="I19" s="6">
        <v>0.8520833333333333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>
        <v>43</v>
      </c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 t="s">
        <v>36</v>
      </c>
      <c r="D20" s="79"/>
      <c r="E20" s="80"/>
      <c r="F20" s="3">
        <v>70</v>
      </c>
      <c r="G20" s="4">
        <v>2.0833333333333332E-2</v>
      </c>
      <c r="H20" s="5">
        <v>0.85277777777777775</v>
      </c>
      <c r="I20" s="6">
        <v>0.85763888888888884</v>
      </c>
      <c r="J20" s="53">
        <f t="shared" si="1"/>
        <v>4.8611111111110938E-3</v>
      </c>
      <c r="K20" s="7">
        <v>2</v>
      </c>
      <c r="L20" s="8">
        <v>2.0833333333333333E-3</v>
      </c>
      <c r="M20" s="9">
        <v>68</v>
      </c>
      <c r="N20" s="54">
        <f t="shared" si="2"/>
        <v>6.9444444444444267E-3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 t="s">
        <v>37</v>
      </c>
      <c r="D21" s="79"/>
      <c r="E21" s="80"/>
      <c r="F21" s="3">
        <v>80</v>
      </c>
      <c r="G21" s="4">
        <v>1.0416666666666666E-2</v>
      </c>
      <c r="H21" s="5">
        <v>0.85763888888888884</v>
      </c>
      <c r="I21" s="6">
        <v>0.86805555555555547</v>
      </c>
      <c r="J21" s="53">
        <f t="shared" si="1"/>
        <v>1.041666666666663E-2</v>
      </c>
      <c r="K21" s="7">
        <v>0</v>
      </c>
      <c r="L21" s="8">
        <v>0</v>
      </c>
      <c r="M21" s="9">
        <v>53</v>
      </c>
      <c r="N21" s="54">
        <f t="shared" si="2"/>
        <v>1.041666666666663E-2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205</v>
      </c>
      <c r="G26" s="46">
        <f>IF(SUM(G18:G25)=0,"Completar",SUM(G18:G25))</f>
        <v>3.3333333333333333E-2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1.6666666666666496E-2</v>
      </c>
      <c r="K26" s="50">
        <f>SUM(K18:K25)</f>
        <v>2</v>
      </c>
      <c r="L26" s="46">
        <f>SUM(L18:L25)</f>
        <v>2.0833333333333333E-3</v>
      </c>
      <c r="M26" s="51">
        <f>IF(SUM(M18:M25)=0,"Completar",SUM(M18:M25))</f>
        <v>175</v>
      </c>
      <c r="N26" s="52">
        <f>IF(OR(COUNTIF(N18:N25,"Error")&gt;0,COUNTIF(N18:N25,"Completar")&gt;0),"Error",IF(SUM(N18:N25)=0,"Completar",SUM(N18:N25)))</f>
        <v>1.8749999999999829E-2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2.0833333333333332E-2</v>
      </c>
      <c r="C30" s="2">
        <v>0.86805555555555547</v>
      </c>
      <c r="D30" s="2">
        <v>0.89583333333333337</v>
      </c>
      <c r="E30" s="52">
        <f>IFERROR(IF(OR(ISBLANK(C30),ISBLANK(D30)),"Completar",IF(D30&gt;=C30,D30-C30,"Error")),"Error")</f>
        <v>2.7777777777777901E-2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>
        <f>M26</f>
        <v>175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>
        <f>IF(M26="Completar","Completar",IFERROR(M26/(N26*24),"Error"))</f>
        <v>388.88888888889244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2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1.1428571428571429E-2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1.0416666666666741E-2</v>
      </c>
      <c r="F37" s="58">
        <f>IF(E37="Completar",E37,IFERROR(E37/$E$43,"Error"))</f>
        <v>0.11363636363636428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2.777777777777779E-2</v>
      </c>
      <c r="F38" s="58">
        <f>IF(E38="Completar",E38,IFERROR(E38/$E$43,"Error"))</f>
        <v>0.30303030303030271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6.9444444444445308E-3</v>
      </c>
      <c r="F39" s="58">
        <f t="shared" ref="F39" si="3">IF(E39="Completar",E39,IFERROR(E39/$E$43,"Error"))</f>
        <v>7.5757575757576592E-2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>
        <f>E30</f>
        <v>2.7777777777777901E-2</v>
      </c>
      <c r="F40" s="58">
        <f>IF(E40="Completar",E40,IFERROR(E40/$E$43,"Error"))</f>
        <v>0.30303030303030393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2.0833333333333333E-3</v>
      </c>
      <c r="F41" s="58">
        <f>IF(E41="Completar",E41,IFERROR(E41/$E$43,"Completar"))</f>
        <v>2.2727272727272693E-2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1.6666666666666496E-2</v>
      </c>
      <c r="F42" s="58">
        <f>IF(E42="Completar",E42,IFERROR(E42/$E$43,"Completar"))</f>
        <v>0.18181818181817969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9.1666666666666799E-2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2017-10-18T00:54:41Z</dcterms:modified>
</cp:coreProperties>
</file>