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bamberg-my.sharepoint.com/personal/fabian_ulrich_stud_uni-bamberg_de/Documents/Master/Masterarbeit/Data Collection/"/>
    </mc:Choice>
  </mc:AlternateContent>
  <xr:revisionPtr revIDLastSave="450" documentId="11_AD4DB114E441178AC67DF4C0BE51CEA0693EDF19" xr6:coauthVersionLast="47" xr6:coauthVersionMax="47" xr10:uidLastSave="{2DD912F8-B1CC-4DE9-ACA2-75C57D24AC5E}"/>
  <bookViews>
    <workbookView xWindow="-120" yWindow="-120" windowWidth="29040" windowHeight="15840" xr2:uid="{00000000-000D-0000-FFFF-FFFF00000000}"/>
  </bookViews>
  <sheets>
    <sheet name="video_col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B26" i="1" s="1"/>
  <c r="I22" i="1"/>
  <c r="E22" i="1"/>
  <c r="G22" i="1"/>
  <c r="K22" i="1"/>
  <c r="M22" i="1"/>
  <c r="O22" i="1"/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Ulrich</author>
  </authors>
  <commentList>
    <comment ref="P1" authorId="0" shapeId="0" xr:uid="{FB0CBA19-3957-4A9F-8C8F-C398B038FFD1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Total file of one row with only unique video_ids and video_ids removed according to label</t>
        </r>
      </text>
    </comment>
    <comment ref="R20" authorId="0" shapeId="0" xr:uid="{72BAF8EA-F97F-4304-B93E-A6925507233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3318 language
581 no comments</t>
        </r>
      </text>
    </comment>
    <comment ref="R21" authorId="0" shapeId="0" xr:uid="{7903EC37-EB39-4888-81C1-2588176A1569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8585 language
775 no comments</t>
        </r>
      </text>
    </comment>
  </commentList>
</comments>
</file>

<file path=xl/sharedStrings.xml><?xml version="1.0" encoding="utf-8"?>
<sst xmlns="http://schemas.openxmlformats.org/spreadsheetml/2006/main" count="103" uniqueCount="103">
  <si>
    <t>Published after</t>
  </si>
  <si>
    <t>Published before</t>
  </si>
  <si>
    <t>08.07.2020</t>
  </si>
  <si>
    <t>31.07.2020</t>
  </si>
  <si>
    <t>01.08.2020</t>
  </si>
  <si>
    <t>31.08.2020</t>
  </si>
  <si>
    <t>01.09.2020</t>
  </si>
  <si>
    <t>30.09.2020</t>
  </si>
  <si>
    <t>01.10.2020</t>
  </si>
  <si>
    <t>31.10.2020</t>
  </si>
  <si>
    <t>01.11.2020</t>
  </si>
  <si>
    <t>30.11.2020</t>
  </si>
  <si>
    <t>01.12.2020</t>
  </si>
  <si>
    <t>31.12.2020</t>
  </si>
  <si>
    <t>01.01.2021</t>
  </si>
  <si>
    <t>31.01.2021</t>
  </si>
  <si>
    <t>01.02.2021</t>
  </si>
  <si>
    <t>28.02.2021</t>
  </si>
  <si>
    <t>01.03.2021</t>
  </si>
  <si>
    <t>31.03.2021</t>
  </si>
  <si>
    <t>01.04.2021</t>
  </si>
  <si>
    <t>30.04.2021</t>
  </si>
  <si>
    <t>01.05.2021</t>
  </si>
  <si>
    <t>31.05.2021</t>
  </si>
  <si>
    <t>01.06.2021</t>
  </si>
  <si>
    <t>30.06.2021</t>
  </si>
  <si>
    <t>01.07.2021</t>
  </si>
  <si>
    <t>31.07.2021</t>
  </si>
  <si>
    <t>01.08.2021</t>
  </si>
  <si>
    <t>31.08.2021</t>
  </si>
  <si>
    <t>01.09.2021</t>
  </si>
  <si>
    <t>30.09.2021</t>
  </si>
  <si>
    <t>01.10.2021</t>
  </si>
  <si>
    <t>31.10.2021</t>
  </si>
  <si>
    <t>01.11.2021</t>
  </si>
  <si>
    <t>30.11.2021</t>
  </si>
  <si>
    <t>01.12.2021</t>
  </si>
  <si>
    <t>31.12.2021</t>
  </si>
  <si>
    <t>01.01.2022</t>
  </si>
  <si>
    <t>31.01.2022</t>
  </si>
  <si>
    <t>01.02.2022</t>
  </si>
  <si>
    <t>28.02.2022</t>
  </si>
  <si>
    <t>Elektromobilität - File</t>
  </si>
  <si>
    <t>Elektroauto - File</t>
  </si>
  <si>
    <t>E-Auto - File</t>
  </si>
  <si>
    <t>Ladeinfrastruktur - File</t>
  </si>
  <si>
    <t>Ladesäule - File</t>
  </si>
  <si>
    <t>Ladenetzwerk - File</t>
  </si>
  <si>
    <t>Elektromobilität - Results</t>
  </si>
  <si>
    <t>Elektroauto - Results</t>
  </si>
  <si>
    <t>E-Auto - Results</t>
  </si>
  <si>
    <t>Ladeinfrastruktur - Results</t>
  </si>
  <si>
    <t>Ladesäule - Results</t>
  </si>
  <si>
    <t>Ladenetzwerk - Results</t>
  </si>
  <si>
    <t>Bafa</t>
  </si>
  <si>
    <t>Reason start date:</t>
  </si>
  <si>
    <t>Total videos:</t>
  </si>
  <si>
    <t>Month</t>
  </si>
  <si>
    <t>Unlabeled</t>
  </si>
  <si>
    <t>Labeled</t>
  </si>
  <si>
    <t>Total - File</t>
  </si>
  <si>
    <t>Total - Results</t>
  </si>
  <si>
    <t>Total videos (cleaned):</t>
  </si>
  <si>
    <t>Elektromobilität-February_22</t>
  </si>
  <si>
    <t>Elektroauto-February_22</t>
  </si>
  <si>
    <t>E-Auto-February_22</t>
  </si>
  <si>
    <t>Elektromobilität-January_22</t>
  </si>
  <si>
    <t>Elektroauto-January_22</t>
  </si>
  <si>
    <t>E-Auto-January_22</t>
  </si>
  <si>
    <t>January_22-Total</t>
  </si>
  <si>
    <t>February_22-Total</t>
  </si>
  <si>
    <t>Total - no comments - wrong language</t>
  </si>
  <si>
    <t>Total - Coded</t>
  </si>
  <si>
    <t>Juli-20</t>
  </si>
  <si>
    <t>Mai-2021</t>
  </si>
  <si>
    <t>Juli-21</t>
  </si>
  <si>
    <t>Elektromobilität - Dec21</t>
  </si>
  <si>
    <t>Elektroauto - Dec21</t>
  </si>
  <si>
    <t>E-Auto - Dec21</t>
  </si>
  <si>
    <t>E-Auto - Nov21</t>
  </si>
  <si>
    <t>Elektroauto - Nov21</t>
  </si>
  <si>
    <t>Elektromobilität - Nov21</t>
  </si>
  <si>
    <t>Elektromobilität - Oct21</t>
  </si>
  <si>
    <t>Elektroauto- Oct21</t>
  </si>
  <si>
    <t>E-Auto- Oct21</t>
  </si>
  <si>
    <t>E-Auto- Sep21</t>
  </si>
  <si>
    <t>Elektroauto- Sep21</t>
  </si>
  <si>
    <t>Elektromobilität- Sep21</t>
  </si>
  <si>
    <t>Elektromobilität- Aug21</t>
  </si>
  <si>
    <t>Elektroauto- Aug21</t>
  </si>
  <si>
    <t>E-Auto- Aug21</t>
  </si>
  <si>
    <t>E-Auto- Juli21</t>
  </si>
  <si>
    <t>Elektroauto- Juli21</t>
  </si>
  <si>
    <t>Elektromobilität- Juli21</t>
  </si>
  <si>
    <t>Elektromobilität- Jun21</t>
  </si>
  <si>
    <t>Elektroauto- Jun21</t>
  </si>
  <si>
    <t>E-Auto- Jun21</t>
  </si>
  <si>
    <t>E-Auto- Mai21</t>
  </si>
  <si>
    <t>Elektroauto- Mai21</t>
  </si>
  <si>
    <t>Elektromobilität- Mai21</t>
  </si>
  <si>
    <t>Elektromobilität- Apr21</t>
  </si>
  <si>
    <t>Elektroauto- Apr21</t>
  </si>
  <si>
    <t>E-Auto- Apr21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</si>
</sst>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7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</cellXfs>
  <cellStyles count="2">
    <cellStyle name="Link" xfId="1" builtinId="8"/>
    <cellStyle name="Standard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58A5F-AE46-4611-A150-AB99DDC63CC4}" name="Tabelle1" displayName="Tabelle1" ref="A1:S22" totalsRowCount="1">
  <autoFilter ref="A1:S21" xr:uid="{FCE58A5F-AE46-4611-A150-AB99DDC63CC4}"/>
  <tableColumns count="19">
    <tableColumn id="16" xr3:uid="{75BA45DC-5F99-43A3-B83B-AA908EF62E1D}" name="Month" totalsRowDxfId="15"/>
    <tableColumn id="1" xr3:uid="{AE6053A3-AF0F-4399-8F59-C60F0C674FC6}" name="Published after"/>
    <tableColumn id="2" xr3:uid="{19FCA682-AFC4-479E-AB12-6B5E8E091A1B}" name="Published before"/>
    <tableColumn id="3" xr3:uid="{154E6792-05F2-410F-8084-D185E1B7E5BB}" name="Elektromobilität - File"/>
    <tableColumn id="4" xr3:uid="{8E7A613B-18FC-4874-A3A1-E6756765E829}" name="Elektromobilität - Results" totalsRowFunction="custom" totalsRowDxfId="14">
      <totalsRowFormula>SUM(Tabelle1[Elektromobilität - Results])</totalsRowFormula>
    </tableColumn>
    <tableColumn id="5" xr3:uid="{0575D7CF-079A-412B-AA37-40D1F703E168}" name="Elektroauto - File" totalsRowDxfId="13"/>
    <tableColumn id="6" xr3:uid="{B0E2CB48-F6EF-41AE-B4C5-9A0B8213BD57}" name="Elektroauto - Results" totalsRowFunction="custom" totalsRowDxfId="12">
      <totalsRowFormula>SUM(Tabelle1[Elektroauto - Results])</totalsRowFormula>
    </tableColumn>
    <tableColumn id="7" xr3:uid="{01F4A774-5334-469A-AE11-277FF9332919}" name="E-Auto - File" totalsRowDxfId="11"/>
    <tableColumn id="8" xr3:uid="{1BF2BF5A-2EAC-4F89-A660-427BE9CB4EDF}" name="E-Auto - Results" totalsRowFunction="custom" totalsRowDxfId="10">
      <totalsRowFormula>SUM(Tabelle1[E-Auto - Results])</totalsRowFormula>
    </tableColumn>
    <tableColumn id="9" xr3:uid="{7F7CE530-C0B5-4DB3-A6B5-FA13DCAED6F1}" name="Ladeinfrastruktur - File" totalsRowDxfId="9"/>
    <tableColumn id="10" xr3:uid="{8225A0E6-F30E-41F3-AB79-B0C0C70B577A}" name="Ladeinfrastruktur - Results" totalsRowFunction="custom" totalsRowDxfId="8">
      <totalsRowFormula>SUM(Tabelle1[Ladeinfrastruktur - Results])</totalsRowFormula>
    </tableColumn>
    <tableColumn id="11" xr3:uid="{9C7D923A-A2D5-45B3-8F6A-2CAFBB0E4ED4}" name="Ladesäule - File" totalsRowDxfId="7"/>
    <tableColumn id="12" xr3:uid="{030A851F-4226-4348-966E-2B8E691165A9}" name="Ladesäule - Results" totalsRowFunction="custom" totalsRowDxfId="6">
      <totalsRowFormula>SUM(Tabelle1[Ladesäule - Results])</totalsRowFormula>
    </tableColumn>
    <tableColumn id="13" xr3:uid="{36864F41-06A8-4E0C-8A1A-7650F203B8E5}" name="Ladenetzwerk - File" totalsRowDxfId="5"/>
    <tableColumn id="14" xr3:uid="{A791E475-5315-4358-83A4-ECACF8A23F04}" name="Ladenetzwerk - Results" totalsRowFunction="custom" totalsRowDxfId="4">
      <totalsRowFormula>SUM(Tabelle1[Ladenetzwerk - Results])</totalsRowFormula>
    </tableColumn>
    <tableColumn id="17" xr3:uid="{45172EA4-E743-4F86-84AB-25CD142B81D9}" name="Total - File" totalsRowDxfId="3"/>
    <tableColumn id="18" xr3:uid="{BBD033E8-B9B1-4C86-BA8C-5DEB1A84ABF8}" name="Total - Results" totalsRowFunction="custom" totalsRowDxfId="2">
      <totalsRowFormula>SUM(Tabelle1[Total - Results])</totalsRowFormula>
    </tableColumn>
    <tableColumn id="19" xr3:uid="{E815B0BC-2BF7-4337-A646-A58A8D960F89}" name="Total - no comments - wrong language" totalsRowFunction="custom" totalsRowDxfId="1">
      <totalsRowFormula>SUM(Tabelle1[Total - no comments - wrong language])</totalsRowFormula>
    </tableColumn>
    <tableColumn id="20" xr3:uid="{FE9B4390-A10A-44F2-A47B-FDF76D40F995}" name="Total - Coded" totalsRowFunction="custom" totalsRowDxfId="0">
      <totalsRowFormula>SUM(Tabelle1[Total - Coded])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fa.de/SharedDocs/Pressemitteilungen/DE/Energie/2021_12_emo.html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D32" sqref="D32"/>
    </sheetView>
  </sheetViews>
  <sheetFormatPr baseColWidth="10" defaultColWidth="9.140625" defaultRowHeight="15" x14ac:dyDescent="0.25"/>
  <cols>
    <col min="1" max="1" width="20.7109375" customWidth="1"/>
    <col min="2" max="2" width="18.42578125" customWidth="1"/>
    <col min="3" max="3" width="22.5703125" customWidth="1"/>
    <col min="4" max="4" width="27.85546875" customWidth="1"/>
    <col min="5" max="5" width="19.5703125" customWidth="1"/>
    <col min="6" max="6" width="22.28515625" customWidth="1"/>
    <col min="7" max="7" width="14.28515625" customWidth="1"/>
    <col min="8" max="8" width="18.5703125" customWidth="1"/>
    <col min="9" max="9" width="24.42578125" customWidth="1"/>
    <col min="10" max="10" width="26.28515625" customWidth="1"/>
    <col min="11" max="11" width="17.5703125" customWidth="1"/>
    <col min="12" max="12" width="19.7109375" customWidth="1"/>
    <col min="13" max="13" width="20.7109375" customWidth="1"/>
    <col min="14" max="14" width="24.140625" customWidth="1"/>
    <col min="15" max="15" width="23.5703125" customWidth="1"/>
    <col min="16" max="16" width="13.5703125" customWidth="1"/>
    <col min="17" max="17" width="15.5703125" customWidth="1"/>
    <col min="18" max="18" width="18" customWidth="1"/>
  </cols>
  <sheetData>
    <row r="1" spans="1:19" x14ac:dyDescent="0.25">
      <c r="A1" t="s">
        <v>57</v>
      </c>
      <c r="B1" t="s">
        <v>0</v>
      </c>
      <c r="C1" t="s">
        <v>1</v>
      </c>
      <c r="D1" t="s">
        <v>42</v>
      </c>
      <c r="E1" t="s">
        <v>48</v>
      </c>
      <c r="F1" t="s">
        <v>43</v>
      </c>
      <c r="G1" t="s">
        <v>49</v>
      </c>
      <c r="H1" t="s">
        <v>44</v>
      </c>
      <c r="I1" t="s">
        <v>50</v>
      </c>
      <c r="J1" t="s">
        <v>45</v>
      </c>
      <c r="K1" t="s">
        <v>51</v>
      </c>
      <c r="L1" t="s">
        <v>46</v>
      </c>
      <c r="M1" t="s">
        <v>52</v>
      </c>
      <c r="N1" t="s">
        <v>47</v>
      </c>
      <c r="O1" t="s">
        <v>53</v>
      </c>
      <c r="P1" t="s">
        <v>60</v>
      </c>
      <c r="Q1" t="s">
        <v>61</v>
      </c>
      <c r="R1" t="s">
        <v>71</v>
      </c>
      <c r="S1" t="s">
        <v>72</v>
      </c>
    </row>
    <row r="2" spans="1:19" x14ac:dyDescent="0.25">
      <c r="A2" s="2" t="s">
        <v>73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5">
        <v>44044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5">
      <c r="A4" s="5">
        <v>44075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5">
      <c r="A5" s="5">
        <v>44105</v>
      </c>
      <c r="B5" s="2" t="s">
        <v>8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x14ac:dyDescent="0.25">
      <c r="A6" s="5">
        <v>44136</v>
      </c>
      <c r="B6" s="2" t="s">
        <v>10</v>
      </c>
      <c r="C6" s="2" t="s">
        <v>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9" x14ac:dyDescent="0.25">
      <c r="A7" s="5">
        <v>44166</v>
      </c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x14ac:dyDescent="0.25">
      <c r="A8" s="5">
        <v>44197</v>
      </c>
      <c r="B8" s="2" t="s">
        <v>14</v>
      </c>
      <c r="C8" s="2" t="s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5">
      <c r="A9" s="5">
        <v>44228</v>
      </c>
      <c r="B9" s="2" t="s">
        <v>16</v>
      </c>
      <c r="C9" s="2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x14ac:dyDescent="0.25">
      <c r="A10" s="5">
        <v>44256</v>
      </c>
      <c r="B10" s="2" t="s">
        <v>18</v>
      </c>
      <c r="C10" s="2" t="s">
        <v>19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x14ac:dyDescent="0.25">
      <c r="A11" s="5">
        <v>44287</v>
      </c>
      <c r="B11" s="2" t="s">
        <v>20</v>
      </c>
      <c r="C11" s="2" t="s">
        <v>21</v>
      </c>
      <c r="D11" s="6" t="s">
        <v>100</v>
      </c>
      <c r="E11" s="2"/>
      <c r="F11" s="6" t="s">
        <v>101</v>
      </c>
      <c r="G11" s="2"/>
      <c r="H11" s="6" t="s">
        <v>102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25">
      <c r="A12" s="2" t="s">
        <v>74</v>
      </c>
      <c r="B12" s="2" t="s">
        <v>22</v>
      </c>
      <c r="C12" s="2" t="s">
        <v>23</v>
      </c>
      <c r="D12" s="6" t="s">
        <v>99</v>
      </c>
      <c r="E12" s="2"/>
      <c r="F12" s="6" t="s">
        <v>98</v>
      </c>
      <c r="G12" s="2"/>
      <c r="H12" s="6" t="s">
        <v>97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5">
      <c r="A13" s="5">
        <v>44348</v>
      </c>
      <c r="B13" s="2" t="s">
        <v>24</v>
      </c>
      <c r="C13" s="2" t="s">
        <v>25</v>
      </c>
      <c r="D13" s="6" t="s">
        <v>94</v>
      </c>
      <c r="E13" s="2"/>
      <c r="F13" s="6" t="s">
        <v>95</v>
      </c>
      <c r="G13" s="2"/>
      <c r="H13" s="6" t="s">
        <v>96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5">
      <c r="A14" s="2" t="s">
        <v>75</v>
      </c>
      <c r="B14" s="2" t="s">
        <v>26</v>
      </c>
      <c r="C14" s="2" t="s">
        <v>27</v>
      </c>
      <c r="D14" s="6" t="s">
        <v>93</v>
      </c>
      <c r="E14" s="2"/>
      <c r="F14" s="6" t="s">
        <v>92</v>
      </c>
      <c r="G14" s="2"/>
      <c r="H14" s="6" t="s">
        <v>91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x14ac:dyDescent="0.25">
      <c r="A15" s="5">
        <v>44409</v>
      </c>
      <c r="B15" s="2" t="s">
        <v>28</v>
      </c>
      <c r="C15" s="2" t="s">
        <v>29</v>
      </c>
      <c r="D15" s="6" t="s">
        <v>88</v>
      </c>
      <c r="E15" s="2"/>
      <c r="F15" s="6" t="s">
        <v>89</v>
      </c>
      <c r="G15" s="2"/>
      <c r="H15" s="6" t="s">
        <v>90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x14ac:dyDescent="0.25">
      <c r="A16" s="5">
        <v>44440</v>
      </c>
      <c r="B16" s="2" t="s">
        <v>30</v>
      </c>
      <c r="C16" s="2" t="s">
        <v>31</v>
      </c>
      <c r="D16" s="6" t="s">
        <v>87</v>
      </c>
      <c r="E16" s="2"/>
      <c r="F16" s="6" t="s">
        <v>86</v>
      </c>
      <c r="G16" s="2"/>
      <c r="H16" s="6" t="s">
        <v>85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9" x14ac:dyDescent="0.25">
      <c r="A17" s="5">
        <v>44470</v>
      </c>
      <c r="B17" s="2" t="s">
        <v>32</v>
      </c>
      <c r="C17" s="2" t="s">
        <v>33</v>
      </c>
      <c r="D17" s="6" t="s">
        <v>82</v>
      </c>
      <c r="E17" s="2"/>
      <c r="F17" s="6" t="s">
        <v>83</v>
      </c>
      <c r="G17" s="2"/>
      <c r="H17" s="6" t="s">
        <v>84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9" x14ac:dyDescent="0.25">
      <c r="A18" s="5">
        <v>44501</v>
      </c>
      <c r="B18" s="2" t="s">
        <v>34</v>
      </c>
      <c r="C18" s="2" t="s">
        <v>35</v>
      </c>
      <c r="D18" s="6" t="s">
        <v>81</v>
      </c>
      <c r="E18" s="2"/>
      <c r="F18" s="6" t="s">
        <v>80</v>
      </c>
      <c r="G18" s="2"/>
      <c r="H18" s="6" t="s">
        <v>79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9" x14ac:dyDescent="0.25">
      <c r="A19" s="5">
        <v>44531</v>
      </c>
      <c r="B19" s="2" t="s">
        <v>36</v>
      </c>
      <c r="C19" s="2" t="s">
        <v>37</v>
      </c>
      <c r="D19" s="6" t="s">
        <v>76</v>
      </c>
      <c r="E19" s="2"/>
      <c r="F19" s="6" t="s">
        <v>77</v>
      </c>
      <c r="G19" s="2"/>
      <c r="H19" s="6" t="s">
        <v>78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9" x14ac:dyDescent="0.25">
      <c r="A20" s="5">
        <v>44562</v>
      </c>
      <c r="B20" s="2" t="s">
        <v>38</v>
      </c>
      <c r="C20" s="2" t="s">
        <v>39</v>
      </c>
      <c r="D20" s="2" t="s">
        <v>66</v>
      </c>
      <c r="E20" s="2">
        <v>600</v>
      </c>
      <c r="F20" s="2" t="s">
        <v>67</v>
      </c>
      <c r="G20" s="2">
        <v>2750</v>
      </c>
      <c r="H20" s="2" t="s">
        <v>68</v>
      </c>
      <c r="I20" s="2">
        <v>2700</v>
      </c>
      <c r="J20" s="2"/>
      <c r="K20" s="2"/>
      <c r="L20" s="2"/>
      <c r="M20" s="2"/>
      <c r="N20" s="2"/>
      <c r="O20" s="2"/>
      <c r="P20" s="2" t="s">
        <v>69</v>
      </c>
      <c r="Q20" s="2">
        <v>5324</v>
      </c>
      <c r="R20" s="2">
        <v>1356</v>
      </c>
      <c r="S20">
        <v>1160</v>
      </c>
    </row>
    <row r="21" spans="1:19" x14ac:dyDescent="0.25">
      <c r="A21" s="5">
        <v>44593</v>
      </c>
      <c r="B21" s="2" t="s">
        <v>40</v>
      </c>
      <c r="C21" s="2" t="s">
        <v>41</v>
      </c>
      <c r="D21" s="2" t="s">
        <v>63</v>
      </c>
      <c r="E21" s="2">
        <v>650</v>
      </c>
      <c r="F21" s="2" t="s">
        <v>64</v>
      </c>
      <c r="G21" s="2">
        <v>3350</v>
      </c>
      <c r="H21" s="2" t="s">
        <v>65</v>
      </c>
      <c r="I21" s="2">
        <v>8600</v>
      </c>
      <c r="J21" s="2"/>
      <c r="K21" s="2"/>
      <c r="L21" s="2"/>
      <c r="M21" s="2"/>
      <c r="N21" s="2"/>
      <c r="O21" s="2"/>
      <c r="P21" s="2" t="s">
        <v>70</v>
      </c>
      <c r="Q21" s="2">
        <v>11187</v>
      </c>
      <c r="R21" s="2">
        <v>1763</v>
      </c>
      <c r="S21">
        <v>1274</v>
      </c>
    </row>
    <row r="22" spans="1:19" x14ac:dyDescent="0.25">
      <c r="A22" s="2"/>
      <c r="E22" s="2">
        <f>SUM(Tabelle1[Elektromobilität - Results])</f>
        <v>1250</v>
      </c>
      <c r="F22" s="2"/>
      <c r="G22" s="2">
        <f>SUM(Tabelle1[Elektroauto - Results])</f>
        <v>6100</v>
      </c>
      <c r="H22" s="2"/>
      <c r="I22" s="2">
        <f>SUM(Tabelle1[E-Auto - Results])</f>
        <v>11300</v>
      </c>
      <c r="J22" s="2"/>
      <c r="K22" s="2">
        <f>SUM(Tabelle1[Ladeinfrastruktur - Results])</f>
        <v>0</v>
      </c>
      <c r="L22" s="2"/>
      <c r="M22" s="2">
        <f>SUM(Tabelle1[Ladesäule - Results])</f>
        <v>0</v>
      </c>
      <c r="N22" s="2"/>
      <c r="O22" s="2">
        <f>SUM(Tabelle1[Ladenetzwerk - Results])</f>
        <v>0</v>
      </c>
      <c r="P22" s="2"/>
      <c r="Q22" s="2">
        <f>SUM(Tabelle1[Total - Results])</f>
        <v>16511</v>
      </c>
      <c r="R22" s="2">
        <f>SUM(Tabelle1[Total - no comments - wrong language])</f>
        <v>3119</v>
      </c>
      <c r="S22" s="2">
        <f>SUM(Tabelle1[Total - Coded])</f>
        <v>2434</v>
      </c>
    </row>
    <row r="24" spans="1:19" x14ac:dyDescent="0.25">
      <c r="A24" t="s">
        <v>55</v>
      </c>
      <c r="B24" s="1" t="s">
        <v>54</v>
      </c>
    </row>
    <row r="25" spans="1:19" x14ac:dyDescent="0.25">
      <c r="A25" t="s">
        <v>56</v>
      </c>
      <c r="B25" s="2">
        <f>SUM(Tabelle1[[#Totals],[Elektromobilität - File]:[Ladenetzwerk - Results]])</f>
        <v>18650</v>
      </c>
    </row>
    <row r="26" spans="1:19" x14ac:dyDescent="0.25">
      <c r="A26" t="s">
        <v>62</v>
      </c>
      <c r="B26" s="2">
        <f>Tabelle1[[#Totals],[Total - Results]]</f>
        <v>16511</v>
      </c>
    </row>
    <row r="28" spans="1:19" x14ac:dyDescent="0.25">
      <c r="A28" t="s">
        <v>58</v>
      </c>
      <c r="B28" s="3"/>
    </row>
    <row r="29" spans="1:19" x14ac:dyDescent="0.25">
      <c r="A29" t="s">
        <v>59</v>
      </c>
      <c r="B29" s="4"/>
    </row>
  </sheetData>
  <hyperlinks>
    <hyperlink ref="B24" r:id="rId1" location=":~:text=Ausschlaggebend%20hierf%C3%BCr%20ist%20die%20Einf%C3%BChrung,und%20Ausfuhrkontrolle%20(%20BAFA%20)%20bearbeitet." xr:uid="{4EC37934-9CA7-4B8F-8C35-F4122F5952A6}"/>
  </hyperlinks>
  <pageMargins left="0.7" right="0.7" top="0.75" bottom="0.75" header="0.3" footer="0.3"/>
  <pageSetup paperSize="9" orientation="portrait" horizontalDpi="0" verticalDpi="0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video_collection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2015-06-05T18:19:34Z</dcterms:created>
  <dcterms:modified xsi:type="dcterms:W3CDTF">2022-03-04T11:24:20Z</dcterms:modified>
</cp:coreProperties>
</file>