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bian/Desktop/PythonProject/results/"/>
    </mc:Choice>
  </mc:AlternateContent>
  <xr:revisionPtr revIDLastSave="0" documentId="13_ncr:1_{772F027E-58F4-484D-9AD2-3D8AB3387156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HILDA 6-MAR" sheetId="1" r:id="rId1"/>
    <sheet name="ALI 1-MAY" sheetId="9" r:id="rId2"/>
    <sheet name="ROSA 1-MAY" sheetId="10" r:id="rId3"/>
    <sheet name="AIDA 1-MAY" sheetId="11" r:id="rId4"/>
    <sheet name="NAHILA 1-MAY" sheetId="12" r:id="rId5"/>
    <sheet name="LAURA 1-MAY" sheetId="13" r:id="rId6"/>
    <sheet name="EMANUEL 1-MAY" sheetId="14" r:id="rId7"/>
    <sheet name="RAMON 1-MAY" sheetId="15" r:id="rId8"/>
    <sheet name="SUPERVISOR 1-MAY" sheetId="16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6" l="1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E6" i="16"/>
  <c r="F6" i="16" s="1"/>
  <c r="G6" i="16" s="1"/>
  <c r="H6" i="16" s="1"/>
  <c r="J8" i="15"/>
  <c r="F6" i="15"/>
  <c r="G6" i="15" s="1"/>
  <c r="H6" i="15" s="1"/>
  <c r="E6" i="15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E6" i="14"/>
  <c r="F6" i="14" s="1"/>
  <c r="G6" i="14" s="1"/>
  <c r="H6" i="14" s="1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E6" i="13"/>
  <c r="F6" i="13" s="1"/>
  <c r="G6" i="13" s="1"/>
  <c r="H6" i="13" s="1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E6" i="12"/>
  <c r="F6" i="12" s="1"/>
  <c r="G6" i="12" s="1"/>
  <c r="H6" i="12" s="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E6" i="11"/>
  <c r="F6" i="11" s="1"/>
  <c r="G6" i="11" s="1"/>
  <c r="H6" i="11" s="1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G6" i="10"/>
  <c r="H6" i="10" s="1"/>
  <c r="F6" i="10"/>
  <c r="E6" i="10"/>
  <c r="J12" i="9"/>
  <c r="J11" i="9"/>
  <c r="J10" i="9"/>
  <c r="J9" i="9"/>
  <c r="J8" i="9"/>
  <c r="E6" i="9"/>
  <c r="F6" i="9" s="1"/>
  <c r="G6" i="9" s="1"/>
  <c r="H6" i="9" s="1"/>
  <c r="H69" i="1"/>
  <c r="G69" i="1"/>
  <c r="F69" i="1"/>
  <c r="E69" i="1"/>
  <c r="D69" i="1"/>
  <c r="J68" i="1"/>
  <c r="J67" i="1" s="1"/>
  <c r="H67" i="1"/>
  <c r="H70" i="1" s="1"/>
  <c r="G67" i="1"/>
  <c r="G70" i="1" s="1"/>
  <c r="F67" i="1"/>
  <c r="F70" i="1" s="1"/>
  <c r="E67" i="1"/>
  <c r="E70" i="1" s="1"/>
  <c r="D67" i="1"/>
  <c r="D70" i="1" s="1"/>
  <c r="H42" i="1"/>
  <c r="H43" i="1" s="1"/>
  <c r="G42" i="1"/>
  <c r="G43" i="1" s="1"/>
  <c r="F42" i="1"/>
  <c r="E42" i="1"/>
  <c r="E43" i="1" s="1"/>
  <c r="D42" i="1"/>
  <c r="D43" i="1" s="1"/>
  <c r="J41" i="1"/>
  <c r="E41" i="1"/>
  <c r="F41" i="1" s="1"/>
  <c r="G41" i="1" s="1"/>
  <c r="H41" i="1" s="1"/>
  <c r="H18" i="1"/>
  <c r="G18" i="1"/>
  <c r="F18" i="1"/>
  <c r="E18" i="1"/>
  <c r="D18" i="1"/>
  <c r="J17" i="1"/>
  <c r="J18" i="1" s="1"/>
  <c r="J16" i="1"/>
  <c r="J13" i="1"/>
  <c r="J12" i="1"/>
  <c r="J11" i="1"/>
  <c r="J10" i="1"/>
  <c r="J9" i="1"/>
  <c r="J8" i="1"/>
  <c r="E6" i="1"/>
  <c r="F6" i="1" s="1"/>
  <c r="G6" i="1" s="1"/>
  <c r="H6" i="1" s="1"/>
  <c r="F43" i="1" l="1"/>
  <c r="J69" i="1"/>
  <c r="J70" i="1" s="1"/>
  <c r="J42" i="1"/>
  <c r="J43" i="1" s="1"/>
</calcChain>
</file>

<file path=xl/sharedStrings.xml><?xml version="1.0" encoding="utf-8"?>
<sst xmlns="http://schemas.openxmlformats.org/spreadsheetml/2006/main" count="551" uniqueCount="222">
  <si>
    <t>PRIFB</t>
  </si>
  <si>
    <t>OPERATOR EFFICIENCY GREEN SERVICE (AGSUBC)</t>
  </si>
  <si>
    <t>WEEK OF: 28-FEBRUARY-2021 TO 6-MARCH-2021</t>
  </si>
  <si>
    <t>SUPERVISOR: HILDA</t>
  </si>
  <si>
    <t>Employee</t>
  </si>
  <si>
    <t>Department</t>
  </si>
  <si>
    <t>Employee Name</t>
  </si>
  <si>
    <t>LUNES</t>
  </si>
  <si>
    <t>MARTES</t>
  </si>
  <si>
    <t>MIERCOLES</t>
  </si>
  <si>
    <t>JUEVES</t>
  </si>
  <si>
    <t>VIERNES</t>
  </si>
  <si>
    <t xml:space="preserve">WEEKLY EFF. </t>
  </si>
  <si>
    <t>Eff.</t>
  </si>
  <si>
    <t>AGSUBC</t>
  </si>
  <si>
    <t>MIRANDA CORTES, IVELISSE</t>
  </si>
  <si>
    <t>TUBENS COLLADO, GIANLUIS</t>
  </si>
  <si>
    <t>RODRIGUEZ GONZALEZ, JESSE</t>
  </si>
  <si>
    <t>IRIZARRY, SILKA</t>
  </si>
  <si>
    <t>ALEQUIN, RAMON E</t>
  </si>
  <si>
    <t>CRESPO AVILES, MAGALY</t>
  </si>
  <si>
    <t>ACUMULATIVO</t>
  </si>
  <si>
    <t>PRODUCCION</t>
  </si>
  <si>
    <t>META</t>
  </si>
  <si>
    <t>RESULTADO</t>
  </si>
  <si>
    <t>DIFERENCIA</t>
  </si>
  <si>
    <t>EFICIENCIA</t>
  </si>
  <si>
    <t>COSTO</t>
  </si>
  <si>
    <t>NOMINA (TPM)</t>
  </si>
  <si>
    <t>COSTO POR UNIDAD</t>
  </si>
  <si>
    <t>OPERATOR EFFICIENCY GREEN SERVICE ( AGSUBC)</t>
  </si>
  <si>
    <t>SUPERVISOR: ALI</t>
  </si>
  <si>
    <t>WEEKLY EFF.</t>
  </si>
  <si>
    <t xml:space="preserve"> AGSUBC</t>
  </si>
  <si>
    <t xml:space="preserve"> MIRANDA CORTES, IVELISSE </t>
  </si>
  <si>
    <t xml:space="preserve"> TUBENS COLLADO, GIANLUIS </t>
  </si>
  <si>
    <t xml:space="preserve"> PEREZ SALES, NANCY </t>
  </si>
  <si>
    <t xml:space="preserve"> ALEQUIN, RAMON E </t>
  </si>
  <si>
    <t xml:space="preserve"> CRESPO AVILES, MAGALY </t>
  </si>
  <si>
    <t>OPERATOR EFFICIENCY GREEN SERVICE ( AGWO20)</t>
  </si>
  <si>
    <t>SUPERVISOR: ROSA</t>
  </si>
  <si>
    <t xml:space="preserve"> AGWO20</t>
  </si>
  <si>
    <t xml:space="preserve"> MARTINEZ SANTANA, JUDITH </t>
  </si>
  <si>
    <t xml:space="preserve"> SANABRIA CRUZ, IVETTE </t>
  </si>
  <si>
    <t xml:space="preserve"> CARABALLO MONTES, IVETTE </t>
  </si>
  <si>
    <t xml:space="preserve"> TROCHE VELEZ, KALED </t>
  </si>
  <si>
    <t xml:space="preserve"> MOJICA LAMOURT, MILAGROS </t>
  </si>
  <si>
    <t xml:space="preserve"> CRESPO CRESPO, IRIS N. </t>
  </si>
  <si>
    <t xml:space="preserve"> VIALIZ ALVAREZ, ROSA </t>
  </si>
  <si>
    <t xml:space="preserve"> CARRERO MEDINA, JACQUELINE </t>
  </si>
  <si>
    <t xml:space="preserve"> ARIAS AZOFEIFA, SONIA </t>
  </si>
  <si>
    <t xml:space="preserve"> MENDEZ TORRES, ERIC M </t>
  </si>
  <si>
    <t xml:space="preserve"> RIVERA RODRIGUEZ, MARIA R </t>
  </si>
  <si>
    <t xml:space="preserve"> GARCIA LEBRON, OSCAR </t>
  </si>
  <si>
    <t xml:space="preserve"> SANTIAGO PIZARRO, CARLOS X </t>
  </si>
  <si>
    <t xml:space="preserve"> RUIZ VELAZQUEZ, LAURA J </t>
  </si>
  <si>
    <t xml:space="preserve"> DE LA TORRE, WAREN </t>
  </si>
  <si>
    <t xml:space="preserve"> MONTIJO, MELISSA </t>
  </si>
  <si>
    <t xml:space="preserve"> RAMOS TORRES, MARIEL </t>
  </si>
  <si>
    <t xml:space="preserve"> IRIZARRY GOMEZ, JORDANIS </t>
  </si>
  <si>
    <t xml:space="preserve"> MERCADO RODRIGUEZ, DIANE </t>
  </si>
  <si>
    <t xml:space="preserve"> SANTIAGO LOPEZ, VIVIAN </t>
  </si>
  <si>
    <t xml:space="preserve"> BARTOLOMEI BEY, MARILYN </t>
  </si>
  <si>
    <t xml:space="preserve"> LOPEZ VIGO, XIOMARA </t>
  </si>
  <si>
    <t>SUPERVISOR: AIDA</t>
  </si>
  <si>
    <t xml:space="preserve"> AGWO30</t>
  </si>
  <si>
    <t xml:space="preserve"> TORRES VELEZ, WESLEY J. </t>
  </si>
  <si>
    <t xml:space="preserve"> BOURDON LOPEZ, MARGARITA </t>
  </si>
  <si>
    <t xml:space="preserve"> QUINONES MARTINEZ, LISVETTE M. </t>
  </si>
  <si>
    <t xml:space="preserve"> URRUTIA MARTINEZ, ELIZABETH </t>
  </si>
  <si>
    <t xml:space="preserve"> RUIZ VEGA, ED </t>
  </si>
  <si>
    <t xml:space="preserve"> DIAZ, YANIRA </t>
  </si>
  <si>
    <t xml:space="preserve"> AGRON MEDINA, MARIBEL </t>
  </si>
  <si>
    <t xml:space="preserve"> TORO, JOANCE </t>
  </si>
  <si>
    <t xml:space="preserve"> RIVERA MONTES, KATHERINE </t>
  </si>
  <si>
    <t xml:space="preserve"> ACOSTA HERNANDEZ, JOSUE G </t>
  </si>
  <si>
    <t xml:space="preserve"> VIGO RODRIGUEZ, VANESSA </t>
  </si>
  <si>
    <t xml:space="preserve"> ALBINO PEREZ, BETZAIDA </t>
  </si>
  <si>
    <t xml:space="preserve"> DELGADO SANTIAGO, LORRELYN I </t>
  </si>
  <si>
    <t xml:space="preserve"> ROMAN FIGUEROA, EDWIN A </t>
  </si>
  <si>
    <t xml:space="preserve"> VICENTY IRIZARRY, MARICELA </t>
  </si>
  <si>
    <t xml:space="preserve"> GONZALEZ, ANA D </t>
  </si>
  <si>
    <t xml:space="preserve"> VARGAS MARTINEZ, LIXMARIE </t>
  </si>
  <si>
    <t xml:space="preserve"> HERNANDEZ PEREZ, EMERENCIANA </t>
  </si>
  <si>
    <t>OPERATOR EFFICIENCY GREEN SERVICE ( AGSU10)</t>
  </si>
  <si>
    <t>SUPERVISOR: NAHILA</t>
  </si>
  <si>
    <t xml:space="preserve"> AGSU10</t>
  </si>
  <si>
    <t xml:space="preserve"> PEREZ TORRES, JAYSON </t>
  </si>
  <si>
    <t xml:space="preserve"> GONZALEZ VELEZ, ABIGAIL </t>
  </si>
  <si>
    <t xml:space="preserve"> RIVERA GONZALEZ, ZENAIDA </t>
  </si>
  <si>
    <t xml:space="preserve"> CANCEL, SHARON </t>
  </si>
  <si>
    <t xml:space="preserve"> ROMAS VALENTIN, SOPHY </t>
  </si>
  <si>
    <t xml:space="preserve"> MONTANEZ PEREZ, LUIS JOEL </t>
  </si>
  <si>
    <t xml:space="preserve"> VELEZ LUGO, MONSERRATE L. </t>
  </si>
  <si>
    <t xml:space="preserve"> MIRANDA VELEZ, MARANGELIS </t>
  </si>
  <si>
    <t xml:space="preserve"> CARMENATTY SANCHEZ, JAVIER </t>
  </si>
  <si>
    <t xml:space="preserve"> VIROLA RODRIGUEZ, MARISOL </t>
  </si>
  <si>
    <t xml:space="preserve"> MERCADO VALENTIN, GEROL </t>
  </si>
  <si>
    <t xml:space="preserve"> VELEZ ROSA, LILLIAN </t>
  </si>
  <si>
    <t xml:space="preserve"> SACERIO, JOHNNY </t>
  </si>
  <si>
    <t xml:space="preserve"> COLLADO RIVERA, MILDRED </t>
  </si>
  <si>
    <t xml:space="preserve"> IRIZARRY, MIGALY </t>
  </si>
  <si>
    <t xml:space="preserve"> VAZQUEZ, SANDRA </t>
  </si>
  <si>
    <t xml:space="preserve"> DENIZARD, ANA C </t>
  </si>
  <si>
    <t xml:space="preserve"> TRINTA PEREZ, WINVETTE K </t>
  </si>
  <si>
    <t xml:space="preserve"> MONTES ALMODOVAR, ISA M </t>
  </si>
  <si>
    <t>SUPERVISOR: LAURA</t>
  </si>
  <si>
    <t xml:space="preserve"> AGSU20</t>
  </si>
  <si>
    <t xml:space="preserve"> LORENZO RAMIREZ, JUDITH </t>
  </si>
  <si>
    <t xml:space="preserve"> BAEZ MALAVE, ELIZABETH </t>
  </si>
  <si>
    <t xml:space="preserve"> VARGAS CENTENO, ROSA HAYDEE </t>
  </si>
  <si>
    <t xml:space="preserve"> MORALES RIVERA, SHEILA L. </t>
  </si>
  <si>
    <t xml:space="preserve"> GARCIA JIMENEZ, GIORDANO </t>
  </si>
  <si>
    <t xml:space="preserve"> PEREZ, MISAEL </t>
  </si>
  <si>
    <t xml:space="preserve"> IRIZARRY MATOS, JESSICA </t>
  </si>
  <si>
    <t xml:space="preserve"> VALENTIN ARROYO, MICHELLE </t>
  </si>
  <si>
    <t xml:space="preserve"> LUCENA VELEZ, SARA </t>
  </si>
  <si>
    <t xml:space="preserve"> MEDINA CARBONELL, LIZ M </t>
  </si>
  <si>
    <t xml:space="preserve"> RODRIGUEZ GARCIA, KELVIN </t>
  </si>
  <si>
    <t xml:space="preserve"> MANGUAL, MARIA </t>
  </si>
  <si>
    <t xml:space="preserve"> SEPULVEDA, LILLIAM </t>
  </si>
  <si>
    <t xml:space="preserve"> PAGAN SANTIAGO, BRENDA </t>
  </si>
  <si>
    <t xml:space="preserve"> ORTIZ, MADELYN </t>
  </si>
  <si>
    <t xml:space="preserve"> GONZALEZ SEGARRA, ISIDRO </t>
  </si>
  <si>
    <t xml:space="preserve"> ROSAS, KEVIN </t>
  </si>
  <si>
    <t xml:space="preserve"> JIMENEZ, VIRGENMINA </t>
  </si>
  <si>
    <t xml:space="preserve"> CARRERO CARRERO, VIVIAN </t>
  </si>
  <si>
    <t xml:space="preserve"> RAMOS CHAVES, ALEXANDER </t>
  </si>
  <si>
    <t xml:space="preserve"> ROSARIO ROSARIO, DILIA E </t>
  </si>
  <si>
    <t xml:space="preserve"> MEDINA, MARISOL </t>
  </si>
  <si>
    <t xml:space="preserve"> NIEVES MARQUEZ, HAYDEE </t>
  </si>
  <si>
    <t xml:space="preserve"> SOTO SANCHEZ, DONNELLY M </t>
  </si>
  <si>
    <t xml:space="preserve"> ALEQUIN VELEZ, JOSE L </t>
  </si>
  <si>
    <t xml:space="preserve"> VILLALOBOS RODRIGUEZ, CAROLYMIR </t>
  </si>
  <si>
    <t xml:space="preserve"> FRANQUI ACOSTA, LOURDES </t>
  </si>
  <si>
    <t xml:space="preserve"> GUENARD TORRES, RAUL </t>
  </si>
  <si>
    <t>SUPERVISOR: EMANUEL</t>
  </si>
  <si>
    <t xml:space="preserve"> AGSU30</t>
  </si>
  <si>
    <t xml:space="preserve"> COLON, REINALDO </t>
  </si>
  <si>
    <t xml:space="preserve"> RIOS ECHEVARRIA, LUZ E. </t>
  </si>
  <si>
    <t xml:space="preserve"> PAGAN VAZQUEZ, LUIS A </t>
  </si>
  <si>
    <t xml:space="preserve"> PELLICIER, JIMMER </t>
  </si>
  <si>
    <t xml:space="preserve"> AYALA, SEBASTIAN </t>
  </si>
  <si>
    <t xml:space="preserve"> REYES, MARICELY </t>
  </si>
  <si>
    <t xml:space="preserve"> SANTIAGO PIZARRO, EVELINDA </t>
  </si>
  <si>
    <t xml:space="preserve"> CARDONA ROSADO, LIZIDIA </t>
  </si>
  <si>
    <t xml:space="preserve"> FRANCISQUINI CRUZ, MARISOL </t>
  </si>
  <si>
    <t xml:space="preserve"> PLUMEY BAYRON, XAVIER A </t>
  </si>
  <si>
    <t xml:space="preserve"> RUEMMELE, DENISE </t>
  </si>
  <si>
    <t xml:space="preserve"> IRIZARRY NAPOLEONI, LILLIANA M. </t>
  </si>
  <si>
    <t xml:space="preserve"> SANTIAGO RUIZ, JONATHAN </t>
  </si>
  <si>
    <t xml:space="preserve"> PEREZ MARTIR, LEE </t>
  </si>
  <si>
    <t xml:space="preserve"> TORRES, YAMILYS </t>
  </si>
  <si>
    <t xml:space="preserve"> MARTELL SOLER, YAMILET </t>
  </si>
  <si>
    <t xml:space="preserve"> GARAYUA LOPEZ, JOSE </t>
  </si>
  <si>
    <t xml:space="preserve"> BELVIS, JESSICA </t>
  </si>
  <si>
    <t xml:space="preserve"> RIOS RODRIGUEZ, AWILDA </t>
  </si>
  <si>
    <t xml:space="preserve"> MORALES IRIZARRY, ALEX B. </t>
  </si>
  <si>
    <t xml:space="preserve"> RODRIGUEZ PENA, SYDENYS </t>
  </si>
  <si>
    <t xml:space="preserve"> BOSQUE PACHOT, ALEJANDRO J </t>
  </si>
  <si>
    <t xml:space="preserve"> COMAS MATOS, FERNANDO A </t>
  </si>
  <si>
    <t xml:space="preserve"> MARTINEZ PANETO, ALWIN </t>
  </si>
  <si>
    <t xml:space="preserve"> COLON MIRANDA, JAN PAUL </t>
  </si>
  <si>
    <t xml:space="preserve"> ROSADO PEREZ, JESSICA A </t>
  </si>
  <si>
    <t xml:space="preserve"> ACOSTA CRUZ, ROBERTO Y </t>
  </si>
  <si>
    <t xml:space="preserve"> MEDINA MEDINA, FRANKLIN J </t>
  </si>
  <si>
    <t xml:space="preserve"> ACOSTA TORRES, OLAJUWON D </t>
  </si>
  <si>
    <t xml:space="preserve"> RIVERA ARROYO, JERRY </t>
  </si>
  <si>
    <t xml:space="preserve"> GUENARD NEGRON, DERECK R </t>
  </si>
  <si>
    <t>OPERATOR EFFICIENCY GREEN SERVICE ( MCTR10)</t>
  </si>
  <si>
    <t>SUPERVISOR: SUPERVISOR</t>
  </si>
  <si>
    <t xml:space="preserve"> MCTR10</t>
  </si>
  <si>
    <t xml:space="preserve"> LUGO, MARIA </t>
  </si>
  <si>
    <t xml:space="preserve"> RIVERA PEREZ, RUBEN </t>
  </si>
  <si>
    <t xml:space="preserve"> ORTIZ GUENARD, MARIE L. </t>
  </si>
  <si>
    <t xml:space="preserve"> LOPEZ MERCADO, CAROLINA </t>
  </si>
  <si>
    <t xml:space="preserve"> CARRIL ROSA, KATIRIA </t>
  </si>
  <si>
    <t xml:space="preserve"> VAZQUEZ AYALA, ABIEZER </t>
  </si>
  <si>
    <t xml:space="preserve"> CUEVAS VENTURA, VANESSA </t>
  </si>
  <si>
    <t xml:space="preserve"> HERNANDEZ MEDINA, SHEILA M. </t>
  </si>
  <si>
    <t xml:space="preserve"> FERNANDEZ VELEZ, DEBORAH A </t>
  </si>
  <si>
    <t xml:space="preserve"> GOMEZ MERCADO, ANNIE </t>
  </si>
  <si>
    <t xml:space="preserve"> CANDELARIO RUIZ, KIMBERLY </t>
  </si>
  <si>
    <t xml:space="preserve"> RAMIREZ RAMIREZ, JANICE </t>
  </si>
  <si>
    <t xml:space="preserve"> JUSTINIANO RAMOS, GLORIA </t>
  </si>
  <si>
    <t xml:space="preserve"> LACOURT RIVERA, KAREN </t>
  </si>
  <si>
    <t xml:space="preserve"> ABRANTE HERNANDEZ, GENESIS N </t>
  </si>
  <si>
    <t xml:space="preserve"> RIVERA HERNANDEZ, CARLOS H </t>
  </si>
  <si>
    <t xml:space="preserve"> VELAZQUEZ, GILBERTO </t>
  </si>
  <si>
    <t xml:space="preserve"> PAGAN, ZULMA </t>
  </si>
  <si>
    <t xml:space="preserve"> ACEVEDO RAMOS, LILLIAM </t>
  </si>
  <si>
    <t xml:space="preserve"> GONZALEZ VELEZ, WANDA I </t>
  </si>
  <si>
    <t xml:space="preserve"> RODRIGUEZ RIVERA, MARY C </t>
  </si>
  <si>
    <t xml:space="preserve"> SOTO CRESPO, EDGARDO </t>
  </si>
  <si>
    <t xml:space="preserve"> MONTES ALMODOVAR, ALEXANDRA </t>
  </si>
  <si>
    <t xml:space="preserve"> VAQUERO AGOSTO, SONIA </t>
  </si>
  <si>
    <t xml:space="preserve"> PECUNIA SALDANA, YADIRA </t>
  </si>
  <si>
    <t xml:space="preserve"> MATOS RODRIGUEZ, JESABELL </t>
  </si>
  <si>
    <t xml:space="preserve"> CINTRON, JENIMAR </t>
  </si>
  <si>
    <t xml:space="preserve"> VELEZ LUCENA, EDIL Y </t>
  </si>
  <si>
    <t xml:space="preserve"> HERRERA VEGA, CAROLINA </t>
  </si>
  <si>
    <t xml:space="preserve"> BEAUCHAMP, SHERLY </t>
  </si>
  <si>
    <t xml:space="preserve"> CANCEL PADILLA, ANA M </t>
  </si>
  <si>
    <t xml:space="preserve"> BIANCHI CUEBAS, HILDA </t>
  </si>
  <si>
    <t xml:space="preserve"> ACEVEDO RIVERA, LESLIANN </t>
  </si>
  <si>
    <t xml:space="preserve"> LUGO VARGAS, JACQUELINE S </t>
  </si>
  <si>
    <t xml:space="preserve"> CRUZ BONILLA, ALEXANDRA M </t>
  </si>
  <si>
    <t xml:space="preserve"> SEPULVEDA SANCHEZ, LIZBETH </t>
  </si>
  <si>
    <t xml:space="preserve"> TORRES PEREZ, MADELINE </t>
  </si>
  <si>
    <t xml:space="preserve"> SOTO FELICIANO, ANGELA K </t>
  </si>
  <si>
    <t xml:space="preserve"> TORRES SANCHEZ, ADAMARY </t>
  </si>
  <si>
    <t xml:space="preserve"> OLIVO GARCIA, EDDIE B </t>
  </si>
  <si>
    <t>WEEK OF: 25-APRIL-2022 TO 1-MAY-2022</t>
  </si>
  <si>
    <t>4/25/2022</t>
  </si>
  <si>
    <t xml:space="preserve"> JIMENEZ RODRIGUEZ, JUAN G </t>
  </si>
  <si>
    <t xml:space="preserve"> MERCADO RODRIGUEZ, MARIA M </t>
  </si>
  <si>
    <t xml:space="preserve"> RIVERA VELEZ, NILDA </t>
  </si>
  <si>
    <t xml:space="preserve"> CASTRO RODRIGUEZ, EVEL J </t>
  </si>
  <si>
    <t xml:space="preserve"> BERNARDI COLON, ALEX X </t>
  </si>
  <si>
    <t>SUPERVISOR: RAMON</t>
  </si>
  <si>
    <t xml:space="preserve"> AGSU40</t>
  </si>
  <si>
    <t xml:space="preserve"> CASTRO PAGAN, GIOVAN 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</si>
</sst>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;@"/>
    <numFmt numFmtId="165" formatCode="0.0"/>
    <numFmt numFmtId="166" formatCode="0.00_);[Red]\(0.00\)"/>
    <numFmt numFmtId="167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24"/>
      <color theme="1"/>
      <name val="Verdana"/>
      <family val="2"/>
    </font>
    <font>
      <b/>
      <sz val="24"/>
      <color rgb="FF000000"/>
      <name val="Verdana"/>
      <family val="2"/>
    </font>
    <font>
      <sz val="24"/>
      <color theme="1"/>
      <name val="Calibri"/>
      <family val="2"/>
      <scheme val="minor"/>
    </font>
    <font>
      <sz val="24"/>
      <color theme="1"/>
      <name val="Verdana"/>
      <family val="2"/>
    </font>
    <font>
      <sz val="11"/>
      <name val="Calibri"/>
      <family val="2"/>
    </font>
    <font>
      <b/>
      <sz val="24"/>
      <name val="Verdana"/>
      <family val="2"/>
    </font>
    <font>
      <sz val="24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44"/>
    <xf numFmtId="0" fontId="1" fillId="0" borderId="44"/>
    <xf numFmtId="44" fontId="1" fillId="0" borderId="44"/>
    <xf numFmtId="15" fontId="8" fillId="0" borderId="44"/>
  </cellStyleXfs>
  <cellXfs count="87">
    <xf numFmtId="0" fontId="0" fillId="0" borderId="0" xfId="0" applyBorder="1"/>
    <xf numFmtId="0" fontId="6" fillId="0" borderId="0" xfId="0" applyFont="1" applyBorder="1"/>
    <xf numFmtId="164" fontId="5" fillId="2" borderId="2" xfId="1" applyNumberFormat="1" applyFont="1" applyFill="1" applyBorder="1" applyAlignment="1">
      <alignment horizontal="center" vertical="center" wrapText="1"/>
    </xf>
    <xf numFmtId="0" fontId="7" fillId="0" borderId="0" xfId="1" applyFont="1" applyBorder="1"/>
    <xf numFmtId="15" fontId="5" fillId="2" borderId="2" xfId="1" applyNumberFormat="1" applyFont="1" applyFill="1" applyBorder="1" applyAlignment="1">
      <alignment horizontal="center" vertical="center" wrapText="1"/>
    </xf>
    <xf numFmtId="15" fontId="5" fillId="2" borderId="6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15" fontId="5" fillId="2" borderId="15" xfId="1" applyNumberFormat="1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horizontal="center" vertical="center" wrapText="1"/>
    </xf>
    <xf numFmtId="0" fontId="7" fillId="3" borderId="17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165" fontId="6" fillId="0" borderId="0" xfId="0" applyNumberFormat="1" applyFont="1" applyBorder="1"/>
    <xf numFmtId="165" fontId="7" fillId="0" borderId="3" xfId="1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1" fontId="6" fillId="0" borderId="11" xfId="0" applyNumberFormat="1" applyFont="1" applyBorder="1"/>
    <xf numFmtId="1" fontId="6" fillId="0" borderId="13" xfId="0" applyNumberFormat="1" applyFont="1" applyBorder="1"/>
    <xf numFmtId="1" fontId="6" fillId="0" borderId="21" xfId="0" applyNumberFormat="1" applyFont="1" applyBorder="1"/>
    <xf numFmtId="0" fontId="6" fillId="0" borderId="22" xfId="0" applyFont="1" applyBorder="1" applyAlignment="1">
      <alignment horizontal="center"/>
    </xf>
    <xf numFmtId="1" fontId="6" fillId="0" borderId="23" xfId="0" applyNumberFormat="1" applyFont="1" applyBorder="1"/>
    <xf numFmtId="1" fontId="6" fillId="0" borderId="24" xfId="0" applyNumberFormat="1" applyFont="1" applyBorder="1"/>
    <xf numFmtId="0" fontId="6" fillId="0" borderId="25" xfId="0" applyFont="1" applyBorder="1" applyAlignment="1">
      <alignment horizontal="center"/>
    </xf>
    <xf numFmtId="1" fontId="6" fillId="0" borderId="26" xfId="0" applyNumberFormat="1" applyFont="1" applyBorder="1"/>
    <xf numFmtId="1" fontId="6" fillId="0" borderId="27" xfId="0" applyNumberFormat="1" applyFont="1" applyBorder="1"/>
    <xf numFmtId="1" fontId="6" fillId="0" borderId="28" xfId="0" applyNumberFormat="1" applyFont="1" applyBorder="1"/>
    <xf numFmtId="0" fontId="6" fillId="0" borderId="11" xfId="0" applyFont="1" applyBorder="1" applyAlignment="1">
      <alignment horizontal="center"/>
    </xf>
    <xf numFmtId="166" fontId="6" fillId="0" borderId="2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/>
    <xf numFmtId="0" fontId="5" fillId="4" borderId="31" xfId="1" applyFont="1" applyFill="1" applyBorder="1" applyAlignment="1">
      <alignment horizontal="center" vertical="center" wrapText="1"/>
    </xf>
    <xf numFmtId="0" fontId="5" fillId="4" borderId="28" xfId="1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/>
    </xf>
    <xf numFmtId="1" fontId="6" fillId="0" borderId="39" xfId="0" applyNumberFormat="1" applyFont="1" applyBorder="1"/>
    <xf numFmtId="165" fontId="7" fillId="0" borderId="0" xfId="1" applyNumberFormat="1" applyFont="1" applyBorder="1" applyAlignment="1">
      <alignment horizontal="center" vertical="center" wrapText="1"/>
    </xf>
    <xf numFmtId="2" fontId="6" fillId="0" borderId="18" xfId="2" applyNumberFormat="1" applyFont="1" applyBorder="1"/>
    <xf numFmtId="0" fontId="2" fillId="0" borderId="0" xfId="1" applyFont="1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0" xfId="0" applyBorder="1"/>
    <xf numFmtId="44" fontId="5" fillId="2" borderId="10" xfId="2" applyFont="1" applyFill="1" applyBorder="1" applyAlignment="1">
      <alignment horizontal="center" vertical="center" wrapText="1"/>
    </xf>
    <xf numFmtId="44" fontId="5" fillId="2" borderId="29" xfId="2" applyFont="1" applyFill="1" applyBorder="1" applyAlignment="1">
      <alignment horizontal="center" vertical="center" wrapText="1"/>
    </xf>
    <xf numFmtId="44" fontId="5" fillId="2" borderId="30" xfId="2" applyFont="1" applyFill="1" applyBorder="1" applyAlignment="1">
      <alignment horizontal="center" vertical="center" wrapText="1"/>
    </xf>
    <xf numFmtId="44" fontId="6" fillId="0" borderId="11" xfId="2" applyFont="1" applyBorder="1" applyAlignment="1">
      <alignment horizontal="center"/>
    </xf>
    <xf numFmtId="44" fontId="6" fillId="0" borderId="0" xfId="2" applyFont="1" applyBorder="1"/>
    <xf numFmtId="167" fontId="6" fillId="0" borderId="5" xfId="2" applyNumberFormat="1" applyFont="1" applyBorder="1" applyAlignment="1">
      <alignment horizontal="center"/>
    </xf>
    <xf numFmtId="167" fontId="6" fillId="0" borderId="35" xfId="2" applyNumberFormat="1" applyFont="1" applyBorder="1" applyAlignment="1">
      <alignment horizontal="center"/>
    </xf>
    <xf numFmtId="44" fontId="6" fillId="0" borderId="36" xfId="2" applyFont="1" applyBorder="1"/>
    <xf numFmtId="44" fontId="6" fillId="0" borderId="18" xfId="2" applyFont="1" applyBorder="1"/>
    <xf numFmtId="44" fontId="6" fillId="0" borderId="28" xfId="2" applyFont="1" applyBorder="1"/>
    <xf numFmtId="44" fontId="6" fillId="0" borderId="26" xfId="2" applyFont="1" applyBorder="1"/>
    <xf numFmtId="44" fontId="6" fillId="0" borderId="27" xfId="2" applyFont="1" applyBorder="1"/>
    <xf numFmtId="0" fontId="9" fillId="6" borderId="45" xfId="0" applyFont="1" applyFill="1" applyBorder="1" applyAlignment="1">
      <alignment horizontal="center"/>
    </xf>
    <xf numFmtId="15" fontId="9" fillId="6" borderId="45" xfId="3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0" xfId="0" applyBorder="1"/>
    <xf numFmtId="0" fontId="0" fillId="0" borderId="41" xfId="0" applyBorder="1"/>
    <xf numFmtId="0" fontId="3" fillId="0" borderId="9" xfId="0" applyFont="1" applyBorder="1" applyAlignment="1">
      <alignment horizontal="center" vertical="center"/>
    </xf>
    <xf numFmtId="0" fontId="0" fillId="0" borderId="37" xfId="0" applyBorder="1"/>
    <xf numFmtId="0" fontId="0" fillId="0" borderId="25" xfId="0" applyBorder="1"/>
    <xf numFmtId="0" fontId="4" fillId="0" borderId="44" xfId="1" applyFont="1" applyAlignment="1">
      <alignment horizontal="center" vertical="center" wrapText="1"/>
    </xf>
    <xf numFmtId="0" fontId="2" fillId="0" borderId="0" xfId="1" applyFont="1" applyBorder="1"/>
    <xf numFmtId="0" fontId="5" fillId="0" borderId="44" xfId="0" applyFont="1" applyAlignment="1">
      <alignment horizontal="center"/>
    </xf>
    <xf numFmtId="0" fontId="5" fillId="2" borderId="19" xfId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2" xfId="0" applyBorder="1"/>
    <xf numFmtId="0" fontId="4" fillId="4" borderId="43" xfId="1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6" borderId="45" xfId="0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9" fillId="7" borderId="45" xfId="0" applyFont="1" applyFill="1" applyBorder="1" applyAlignment="1">
      <alignment horizontal="center"/>
    </xf>
    <xf numFmtId="0" fontId="9" fillId="5" borderId="45" xfId="0" applyFont="1" applyFill="1" applyBorder="1" applyAlignment="1">
      <alignment horizontal="center"/>
    </xf>
  </cellXfs>
  <cellStyles count="4">
    <cellStyle name="Currency" xfId="2" builtinId="4"/>
    <cellStyle name="dateformat" xfId="3" xr:uid="{00000000-0005-0000-0000-000003000000}"/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PRODUCCION</a:t>
            </a:r>
            <a:r>
              <a:rPr lang="en-US" b="1" baseline="0"/>
              <a:t> DIARIA</a:t>
            </a:r>
            <a:endParaRPr lang="en-US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6-MAR'!$D$16:$H$16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934C-96C4-8BC96028F8D3}"/>
            </c:ext>
          </c:extLst>
        </c:ser>
        <c:ser>
          <c:idx val="1"/>
          <c:order val="1"/>
          <c:tx>
            <c:strRef>
              <c:f>'HILDA 6-MAR'!$C$17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6-MAR'!$D$17:$H$17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2-934C-96C4-8BC96028F8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003215"/>
        <c:axId val="777267375"/>
      </c:barChart>
      <c:catAx>
        <c:axId val="8120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777267375"/>
        <c:crosses val="autoZero"/>
        <c:auto val="1"/>
        <c:lblAlgn val="ctr"/>
        <c:lblOffset val="100"/>
        <c:noMultiLvlLbl val="0"/>
      </c:catAx>
      <c:valAx>
        <c:axId val="7772673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120032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6-MAR'!$C$41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6-MAR'!$D$41:$H$41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D-2C4E-9DDD-E8885A6641C9}"/>
            </c:ext>
          </c:extLst>
        </c:ser>
        <c:ser>
          <c:idx val="1"/>
          <c:order val="1"/>
          <c:tx>
            <c:strRef>
              <c:f>'HILDA 6-MAR'!$C$42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6-MAR'!$D$42:$H$42</c:f>
              <c:numCache>
                <c:formatCode>0.00_);[Red]\(0.00\)</c:formatCode>
                <c:ptCount val="5"/>
                <c:pt idx="0">
                  <c:v>53.725000000000001</c:v>
                </c:pt>
                <c:pt idx="1">
                  <c:v>50.28</c:v>
                </c:pt>
                <c:pt idx="2">
                  <c:v>45.75</c:v>
                </c:pt>
                <c:pt idx="3">
                  <c:v>46.875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D-2C4E-9DDD-E8885A66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6-MAR'!$C$67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6-MAR'!$D$67:$H$67</c:f>
              <c:numCache>
                <c:formatCode>_("$"* #,##0.00_);_("$"* \(#,##0.00\);_("$"* "-"??_);_(@_)</c:formatCode>
                <c:ptCount val="5"/>
                <c:pt idx="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E-5D4F-AB63-CDED50F117EA}"/>
            </c:ext>
          </c:extLst>
        </c:ser>
        <c:ser>
          <c:idx val="1"/>
          <c:order val="1"/>
          <c:tx>
            <c:strRef>
              <c:f>'HILDA 6-MAR'!$C$69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6-MAR'!$D$69:$H$69</c:f>
              <c:numCache>
                <c:formatCode>_("$"* #,##0.00_);_("$"* \(#,##0.00\);_("$"* "-"??_);_(@_)</c:formatCode>
                <c:ptCount val="5"/>
                <c:pt idx="0" formatCode="0.0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E-5D4F-AB63-CDED50F117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0</xdr:colOff>
      <xdr:row>37</xdr:row>
      <xdr:rowOff>36550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25401</xdr:colOff>
      <xdr:row>45</xdr:row>
      <xdr:rowOff>279780</xdr:rowOff>
    </xdr:from>
    <xdr:to>
      <xdr:col>10</xdr:col>
      <xdr:colOff>1</xdr:colOff>
      <xdr:row>62</xdr:row>
      <xdr:rowOff>378283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3023810</xdr:colOff>
      <xdr:row>89</xdr:row>
      <xdr:rowOff>98503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bian/Downloads/Reporte%20Eficiencia%20Dia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D28" t="str">
            <v>LUNES</v>
          </cell>
        </row>
        <row r="54">
          <cell r="D54" t="str">
            <v>LUNES</v>
          </cell>
          <cell r="E54" t="str">
            <v>MARTES</v>
          </cell>
          <cell r="F54" t="str">
            <v>MIERCOLES</v>
          </cell>
          <cell r="G54" t="str">
            <v>JUEVES</v>
          </cell>
          <cell r="H54" t="str">
            <v>VIERNES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V99"/>
  <sheetViews>
    <sheetView zoomScale="67" workbookViewId="0">
      <selection activeCell="D19" sqref="D19"/>
    </sheetView>
  </sheetViews>
  <sheetFormatPr baseColWidth="10" defaultColWidth="8.83203125" defaultRowHeight="30" customHeight="1" x14ac:dyDescent="0.2"/>
  <cols>
    <col min="1" max="1" width="25.1640625" style="41" customWidth="1"/>
    <col min="2" max="2" width="29.5" style="41" customWidth="1"/>
    <col min="3" max="3" width="74.83203125" style="41" bestFit="1" customWidth="1"/>
    <col min="4" max="4" width="27.5" style="41" bestFit="1" customWidth="1"/>
    <col min="5" max="5" width="27.5" style="41" customWidth="1"/>
    <col min="6" max="6" width="31.5" style="41" customWidth="1"/>
    <col min="7" max="8" width="27.5" style="41" customWidth="1"/>
    <col min="9" max="9" width="3.5" style="41" customWidth="1"/>
    <col min="10" max="10" width="37.5" style="41" bestFit="1" customWidth="1"/>
    <col min="11" max="11" width="20" style="43" bestFit="1" customWidth="1"/>
    <col min="12" max="12" width="17.6640625" style="43" bestFit="1" customWidth="1"/>
    <col min="13" max="13" width="29.5" style="41" bestFit="1" customWidth="1"/>
    <col min="14" max="14" width="3.6640625" style="43" customWidth="1"/>
    <col min="15" max="15" width="36.83203125" style="43" bestFit="1" customWidth="1"/>
    <col min="16" max="16" width="45.83203125" style="43" bestFit="1" customWidth="1"/>
    <col min="17" max="17" width="30.83203125" style="43" customWidth="1"/>
    <col min="18" max="18" width="13" style="43" hidden="1" customWidth="1"/>
    <col min="19" max="19" width="88.83203125" style="43" customWidth="1"/>
    <col min="20" max="20" width="27.5" style="43" bestFit="1" customWidth="1"/>
    <col min="21" max="24" width="27.5" style="43" hidden="1" customWidth="1"/>
    <col min="25" max="25" width="2.83203125" style="43" customWidth="1"/>
    <col min="26" max="26" width="39.5" style="43" customWidth="1"/>
    <col min="30" max="30" width="21.1640625" style="41" bestFit="1" customWidth="1"/>
    <col min="31" max="31" width="22" style="43" bestFit="1" customWidth="1"/>
    <col min="32" max="32" width="16.33203125" style="43" bestFit="1" customWidth="1"/>
    <col min="33" max="33" width="29.5" style="41" bestFit="1" customWidth="1"/>
    <col min="34" max="34" width="21.1640625" style="41" bestFit="1" customWidth="1"/>
    <col min="35" max="35" width="20" style="43" bestFit="1" customWidth="1"/>
    <col min="36" max="36" width="16.33203125" style="43" bestFit="1" customWidth="1"/>
    <col min="37" max="37" width="29.5" style="41" bestFit="1" customWidth="1"/>
    <col min="38" max="48" width="8.83203125" style="43" customWidth="1"/>
    <col min="49" max="126" width="8.83203125" style="41" customWidth="1"/>
    <col min="127" max="16384" width="8.83203125" style="41"/>
  </cols>
  <sheetData>
    <row r="1" spans="1:48" ht="30" customHeight="1" x14ac:dyDescent="0.3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N1" s="3"/>
      <c r="O1" s="1"/>
      <c r="P1" s="1"/>
      <c r="W1" s="41"/>
      <c r="X1" s="41"/>
      <c r="Y1" s="41"/>
      <c r="Z1" s="41"/>
      <c r="AA1" s="41"/>
      <c r="AB1" s="41"/>
      <c r="AC1" s="41"/>
      <c r="AE1" s="41"/>
      <c r="AF1" s="41"/>
      <c r="AI1" s="41"/>
      <c r="AJ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 ht="30" customHeight="1" x14ac:dyDescent="0.35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N2" s="3"/>
      <c r="O2" s="1"/>
      <c r="P2" s="1"/>
      <c r="W2" s="41"/>
      <c r="X2" s="41"/>
      <c r="Y2" s="41"/>
      <c r="Z2" s="41"/>
      <c r="AA2" s="41"/>
      <c r="AB2" s="41"/>
      <c r="AC2" s="41"/>
      <c r="AE2" s="41"/>
      <c r="AF2" s="41"/>
      <c r="AI2" s="41"/>
      <c r="AJ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1:48" ht="30" customHeight="1" x14ac:dyDescent="0.3">
      <c r="A3" s="71" t="s">
        <v>2</v>
      </c>
      <c r="B3" s="70"/>
      <c r="C3" s="70"/>
      <c r="D3" s="70"/>
      <c r="E3" s="70"/>
      <c r="F3" s="70"/>
      <c r="G3" s="70"/>
      <c r="H3" s="70"/>
      <c r="I3" s="70"/>
      <c r="J3" s="70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E3" s="41"/>
      <c r="AF3" s="41"/>
      <c r="AI3" s="41"/>
      <c r="AJ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</row>
    <row r="4" spans="1:48" ht="30" customHeight="1" thickBot="1" x14ac:dyDescent="0.35">
      <c r="A4" s="71" t="s">
        <v>3</v>
      </c>
      <c r="B4" s="70"/>
      <c r="C4" s="70"/>
      <c r="D4" s="70"/>
      <c r="E4" s="70"/>
      <c r="F4" s="70"/>
      <c r="G4" s="70"/>
      <c r="H4" s="70"/>
      <c r="I4" s="70"/>
      <c r="J4" s="70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E4" s="41"/>
      <c r="AF4" s="41"/>
      <c r="AI4" s="41"/>
      <c r="AJ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</row>
    <row r="5" spans="1:48" ht="30" customHeight="1" x14ac:dyDescent="0.35">
      <c r="A5" s="72" t="s">
        <v>4</v>
      </c>
      <c r="B5" s="75" t="s">
        <v>5</v>
      </c>
      <c r="C5" s="75" t="s">
        <v>6</v>
      </c>
      <c r="D5" s="42" t="s">
        <v>7</v>
      </c>
      <c r="E5" s="42" t="s">
        <v>8</v>
      </c>
      <c r="F5" s="6" t="s">
        <v>9</v>
      </c>
      <c r="G5" s="6" t="s">
        <v>10</v>
      </c>
      <c r="H5" s="7" t="s">
        <v>11</v>
      </c>
      <c r="I5" s="1"/>
      <c r="J5" s="78" t="s">
        <v>12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E5" s="41"/>
      <c r="AF5" s="41"/>
      <c r="AI5" s="41"/>
      <c r="AJ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</row>
    <row r="6" spans="1:48" ht="30" customHeight="1" x14ac:dyDescent="0.35">
      <c r="A6" s="73"/>
      <c r="B6" s="76"/>
      <c r="C6" s="76"/>
      <c r="D6" s="4">
        <v>44620</v>
      </c>
      <c r="E6" s="4">
        <f>D6+1</f>
        <v>44621</v>
      </c>
      <c r="F6" s="5">
        <f>E6+1</f>
        <v>44622</v>
      </c>
      <c r="G6" s="5">
        <f>F6+1</f>
        <v>44623</v>
      </c>
      <c r="H6" s="8">
        <f>G6+1</f>
        <v>44624</v>
      </c>
      <c r="I6" s="1"/>
      <c r="J6" s="76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E6" s="41"/>
      <c r="AF6" s="41"/>
      <c r="AI6" s="41"/>
      <c r="AJ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</row>
    <row r="7" spans="1:48" ht="30" customHeight="1" x14ac:dyDescent="0.35">
      <c r="A7" s="74"/>
      <c r="B7" s="77"/>
      <c r="C7" s="77"/>
      <c r="D7" s="2" t="s">
        <v>13</v>
      </c>
      <c r="E7" s="2" t="s">
        <v>13</v>
      </c>
      <c r="F7" s="2" t="s">
        <v>13</v>
      </c>
      <c r="G7" s="2" t="s">
        <v>13</v>
      </c>
      <c r="H7" s="9" t="s">
        <v>13</v>
      </c>
      <c r="I7" s="1"/>
      <c r="J7" s="79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E7" s="41"/>
      <c r="AF7" s="41"/>
      <c r="AI7" s="41"/>
      <c r="AJ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1:48" ht="30" customHeight="1" x14ac:dyDescent="0.35">
      <c r="A8" s="10">
        <v>1360</v>
      </c>
      <c r="B8" s="11" t="s">
        <v>14</v>
      </c>
      <c r="C8" s="12" t="s">
        <v>15</v>
      </c>
      <c r="D8" s="11">
        <v>59.6</v>
      </c>
      <c r="E8" s="11">
        <v>42.4</v>
      </c>
      <c r="F8" s="11">
        <v>30.8</v>
      </c>
      <c r="G8" s="11">
        <v>36.9</v>
      </c>
      <c r="H8" s="11"/>
      <c r="I8" s="13"/>
      <c r="J8" s="14">
        <f t="shared" ref="J8:J13" si="0">AVERAGE(D8:H8)</f>
        <v>42.425000000000004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E8" s="41"/>
      <c r="AF8" s="41"/>
      <c r="AI8" s="41"/>
      <c r="AJ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1:48" ht="30" customHeight="1" x14ac:dyDescent="0.35">
      <c r="A9" s="10">
        <v>1582</v>
      </c>
      <c r="B9" s="11" t="s">
        <v>14</v>
      </c>
      <c r="C9" s="15" t="s">
        <v>16</v>
      </c>
      <c r="D9" s="11">
        <v>66.8</v>
      </c>
      <c r="E9" s="11">
        <v>65.400000000000006</v>
      </c>
      <c r="F9" s="11">
        <v>57.3</v>
      </c>
      <c r="G9" s="11">
        <v>69.2</v>
      </c>
      <c r="H9" s="11"/>
      <c r="I9" s="13"/>
      <c r="J9" s="14">
        <f t="shared" si="0"/>
        <v>64.674999999999997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E9" s="41"/>
      <c r="AF9" s="41"/>
      <c r="AI9" s="41"/>
      <c r="AJ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1:48" ht="30" customHeight="1" x14ac:dyDescent="0.35">
      <c r="A10" s="10">
        <v>1647</v>
      </c>
      <c r="B10" s="11" t="s">
        <v>14</v>
      </c>
      <c r="C10" s="15" t="s">
        <v>17</v>
      </c>
      <c r="D10" s="11">
        <v>29.5</v>
      </c>
      <c r="E10" s="11">
        <v>34.5</v>
      </c>
      <c r="F10" s="11">
        <v>37.700000000000003</v>
      </c>
      <c r="G10" s="11">
        <v>28.6</v>
      </c>
      <c r="H10" s="11"/>
      <c r="I10" s="13"/>
      <c r="J10" s="14">
        <f t="shared" si="0"/>
        <v>32.575000000000003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E10" s="41"/>
      <c r="AF10" s="41"/>
      <c r="AI10" s="41"/>
      <c r="AJ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1:48" ht="30" customHeight="1" x14ac:dyDescent="0.35">
      <c r="A11" s="10">
        <v>50264</v>
      </c>
      <c r="B11" s="11" t="s">
        <v>14</v>
      </c>
      <c r="C11" s="15" t="s">
        <v>18</v>
      </c>
      <c r="D11" s="11">
        <v>59</v>
      </c>
      <c r="E11" s="11">
        <v>61</v>
      </c>
      <c r="F11" s="11"/>
      <c r="G11" s="11"/>
      <c r="H11" s="11"/>
      <c r="I11" s="13"/>
      <c r="J11" s="14">
        <f t="shared" si="0"/>
        <v>60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E11" s="41"/>
      <c r="AF11" s="41"/>
      <c r="AI11" s="41"/>
      <c r="AJ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1:48" ht="30" customHeight="1" x14ac:dyDescent="0.35">
      <c r="A12" s="10">
        <v>50430</v>
      </c>
      <c r="B12" s="11" t="s">
        <v>14</v>
      </c>
      <c r="C12" s="15" t="s">
        <v>19</v>
      </c>
      <c r="D12" s="11"/>
      <c r="E12" s="11">
        <v>48.1</v>
      </c>
      <c r="F12" s="11">
        <v>57.2</v>
      </c>
      <c r="G12" s="11">
        <v>52.8</v>
      </c>
      <c r="H12" s="11"/>
      <c r="I12" s="13"/>
      <c r="J12" s="14">
        <f t="shared" si="0"/>
        <v>52.70000000000001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E12" s="41"/>
      <c r="AF12" s="41"/>
      <c r="AI12" s="41"/>
      <c r="AJ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1:48" ht="30" customHeight="1" x14ac:dyDescent="0.35">
      <c r="A13" s="10">
        <v>50445</v>
      </c>
      <c r="B13" s="11" t="s">
        <v>14</v>
      </c>
      <c r="C13" s="15" t="s">
        <v>20</v>
      </c>
      <c r="D13" s="11">
        <v>59.1</v>
      </c>
      <c r="E13" s="11">
        <v>42</v>
      </c>
      <c r="F13" s="11">
        <v>38.200000000000003</v>
      </c>
      <c r="G13" s="11">
        <v>43.9</v>
      </c>
      <c r="H13" s="11"/>
      <c r="I13" s="13"/>
      <c r="J13" s="14">
        <f t="shared" si="0"/>
        <v>45.800000000000004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E13" s="41"/>
      <c r="AF13" s="41"/>
      <c r="AI13" s="41"/>
      <c r="AJ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</row>
    <row r="14" spans="1:48" ht="30" customHeight="1" thickBot="1" x14ac:dyDescent="0.4">
      <c r="I14" s="13"/>
      <c r="J14" s="39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E14" s="41"/>
      <c r="AF14" s="41"/>
      <c r="AI14" s="41"/>
      <c r="AJ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 ht="30" customHeight="1" thickBot="1" x14ac:dyDescent="0.4">
      <c r="A15" s="1"/>
      <c r="B15" s="1"/>
      <c r="C15" s="1"/>
      <c r="D15" s="16" t="s">
        <v>7</v>
      </c>
      <c r="E15" s="17" t="s">
        <v>8</v>
      </c>
      <c r="F15" s="17" t="s">
        <v>9</v>
      </c>
      <c r="G15" s="17" t="s">
        <v>10</v>
      </c>
      <c r="H15" s="18" t="s">
        <v>11</v>
      </c>
      <c r="I15" s="1"/>
      <c r="J15" s="36" t="s">
        <v>21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E15" s="41"/>
      <c r="AF15" s="41"/>
      <c r="AI15" s="41"/>
      <c r="AJ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 ht="30" customHeight="1" x14ac:dyDescent="0.35">
      <c r="A16" s="60" t="s">
        <v>22</v>
      </c>
      <c r="B16" s="61"/>
      <c r="C16" s="19" t="s">
        <v>23</v>
      </c>
      <c r="D16" s="20">
        <v>370</v>
      </c>
      <c r="E16" s="20">
        <v>370</v>
      </c>
      <c r="F16" s="20">
        <v>370</v>
      </c>
      <c r="G16" s="20">
        <v>370</v>
      </c>
      <c r="H16" s="21"/>
      <c r="I16" s="1"/>
      <c r="J16" s="22">
        <f>SUM(D16:H16)</f>
        <v>1480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E16" s="41"/>
      <c r="AF16" s="41"/>
      <c r="AI16" s="41"/>
      <c r="AJ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 ht="30" customHeight="1" thickBot="1" x14ac:dyDescent="0.4">
      <c r="A17" s="62"/>
      <c r="B17" s="63"/>
      <c r="C17" s="23" t="s">
        <v>24</v>
      </c>
      <c r="D17" s="24">
        <v>370</v>
      </c>
      <c r="E17" s="24">
        <v>370</v>
      </c>
      <c r="F17" s="24">
        <v>370</v>
      </c>
      <c r="G17" s="24">
        <v>370</v>
      </c>
      <c r="H17" s="25"/>
      <c r="I17" s="1"/>
      <c r="J17" s="22">
        <f>SUM(D17:H17)</f>
        <v>1480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E17" s="41"/>
      <c r="AF17" s="41"/>
      <c r="AI17" s="41"/>
      <c r="AJ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 ht="30" customHeight="1" thickBot="1" x14ac:dyDescent="0.4">
      <c r="A18" s="64"/>
      <c r="B18" s="65"/>
      <c r="C18" s="26" t="s">
        <v>25</v>
      </c>
      <c r="D18" s="27">
        <f>D17-D16</f>
        <v>0</v>
      </c>
      <c r="E18" s="27">
        <f>E17-E16</f>
        <v>0</v>
      </c>
      <c r="F18" s="27">
        <f>F17-F16</f>
        <v>0</v>
      </c>
      <c r="G18" s="27">
        <f>G17-G16</f>
        <v>0</v>
      </c>
      <c r="H18" s="28">
        <f>H17-H16</f>
        <v>0</v>
      </c>
      <c r="I18" s="1"/>
      <c r="J18" s="29">
        <f>J17-J16</f>
        <v>0</v>
      </c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E18" s="41"/>
      <c r="AF18" s="41"/>
      <c r="AI18" s="41"/>
      <c r="AJ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 ht="30" customHeight="1" x14ac:dyDescent="0.2"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E19" s="41"/>
      <c r="AF19" s="41"/>
      <c r="AI19" s="41"/>
      <c r="AJ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 ht="30" customHeight="1" x14ac:dyDescent="0.2"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E20" s="41"/>
      <c r="AF20" s="41"/>
      <c r="AI20" s="41"/>
      <c r="AJ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 ht="30" customHeight="1" x14ac:dyDescent="0.2">
      <c r="T21" s="41"/>
      <c r="U21" s="41"/>
      <c r="V21" s="41"/>
      <c r="W21" s="41"/>
      <c r="X21" s="41"/>
      <c r="Y21" s="41"/>
      <c r="Z21" s="41"/>
      <c r="AA21" s="41"/>
      <c r="AB21" s="41"/>
      <c r="AC21" s="41"/>
      <c r="AE21" s="41"/>
      <c r="AF21" s="41"/>
      <c r="AI21" s="41"/>
      <c r="AJ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 ht="30" customHeight="1" x14ac:dyDescent="0.2">
      <c r="T22" s="41"/>
      <c r="U22" s="41"/>
      <c r="V22" s="41"/>
      <c r="W22" s="41"/>
      <c r="X22" s="41"/>
      <c r="Y22" s="41"/>
      <c r="Z22" s="41"/>
      <c r="AA22" s="41"/>
      <c r="AB22" s="41"/>
      <c r="AC22" s="41"/>
      <c r="AE22" s="41"/>
      <c r="AF22" s="41"/>
      <c r="AI22" s="41"/>
      <c r="AJ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pans="1:48" ht="30" customHeight="1" x14ac:dyDescent="0.2">
      <c r="T23" s="41"/>
      <c r="U23" s="41"/>
      <c r="V23" s="41"/>
      <c r="W23" s="41"/>
      <c r="X23" s="41"/>
      <c r="Y23" s="41"/>
      <c r="Z23" s="41"/>
      <c r="AA23" s="41"/>
      <c r="AB23" s="41"/>
      <c r="AC23" s="41"/>
      <c r="AE23" s="41"/>
      <c r="AF23" s="41"/>
      <c r="AI23" s="41"/>
      <c r="AJ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</row>
    <row r="24" spans="1:48" ht="30" customHeight="1" x14ac:dyDescent="0.2">
      <c r="T24" s="41"/>
      <c r="U24" s="41"/>
      <c r="V24" s="41"/>
      <c r="W24" s="41"/>
      <c r="X24" s="41"/>
      <c r="Y24" s="41"/>
      <c r="Z24" s="41"/>
      <c r="AA24" s="41"/>
      <c r="AB24" s="41"/>
      <c r="AC24" s="41"/>
      <c r="AE24" s="41"/>
      <c r="AF24" s="41"/>
      <c r="AI24" s="41"/>
      <c r="AJ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 ht="30" customHeight="1" x14ac:dyDescent="0.2">
      <c r="T25" s="41"/>
      <c r="U25" s="41"/>
      <c r="V25" s="41"/>
      <c r="W25" s="41"/>
      <c r="X25" s="41"/>
      <c r="Y25" s="41"/>
      <c r="Z25" s="41"/>
      <c r="AA25" s="41"/>
      <c r="AB25" s="41"/>
      <c r="AC25" s="41"/>
      <c r="AE25" s="41"/>
      <c r="AF25" s="41"/>
      <c r="AI25" s="41"/>
      <c r="AJ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 ht="30" customHeight="1" x14ac:dyDescent="0.2">
      <c r="T26" s="41"/>
      <c r="U26" s="41"/>
      <c r="V26" s="41"/>
      <c r="W26" s="41"/>
      <c r="X26" s="41"/>
      <c r="Y26" s="41"/>
      <c r="Z26" s="41"/>
      <c r="AA26" s="41"/>
      <c r="AB26" s="41"/>
      <c r="AC26" s="41"/>
      <c r="AE26" s="41"/>
      <c r="AF26" s="41"/>
      <c r="AI26" s="41"/>
      <c r="AJ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 ht="30" customHeight="1" x14ac:dyDescent="0.2">
      <c r="T27" s="41"/>
      <c r="U27" s="41"/>
      <c r="V27" s="41"/>
      <c r="W27" s="41"/>
      <c r="X27" s="41"/>
      <c r="Y27" s="41"/>
      <c r="Z27" s="41"/>
      <c r="AA27" s="41"/>
      <c r="AB27" s="41"/>
      <c r="AC27" s="41"/>
      <c r="AE27" s="41"/>
      <c r="AF27" s="41"/>
      <c r="AI27" s="41"/>
      <c r="AJ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 ht="30" customHeight="1" x14ac:dyDescent="0.2">
      <c r="T28" s="41"/>
      <c r="U28" s="41"/>
      <c r="V28" s="41"/>
      <c r="W28" s="41"/>
      <c r="X28" s="41"/>
      <c r="Y28" s="41"/>
      <c r="Z28" s="41"/>
      <c r="AA28" s="41"/>
      <c r="AB28" s="41"/>
      <c r="AC28" s="41"/>
      <c r="AE28" s="41"/>
      <c r="AF28" s="41"/>
      <c r="AI28" s="41"/>
      <c r="AJ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 ht="30" customHeight="1" x14ac:dyDescent="0.2">
      <c r="T29" s="41"/>
      <c r="U29" s="41"/>
      <c r="V29" s="41"/>
      <c r="W29" s="41"/>
      <c r="X29" s="41"/>
      <c r="Y29" s="41"/>
      <c r="Z29" s="41"/>
      <c r="AA29" s="41"/>
      <c r="AB29" s="41"/>
      <c r="AC29" s="41"/>
      <c r="AE29" s="41"/>
      <c r="AF29" s="41"/>
      <c r="AI29" s="41"/>
      <c r="AJ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 ht="30" customHeight="1" x14ac:dyDescent="0.2">
      <c r="T30" s="41"/>
      <c r="U30" s="41"/>
      <c r="V30" s="41"/>
      <c r="W30" s="41"/>
      <c r="X30" s="41"/>
      <c r="Y30" s="41"/>
      <c r="Z30" s="41"/>
      <c r="AA30" s="41"/>
      <c r="AB30" s="41"/>
      <c r="AC30" s="41"/>
      <c r="AE30" s="41"/>
      <c r="AF30" s="41"/>
      <c r="AI30" s="41"/>
      <c r="AJ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 ht="30" customHeight="1" x14ac:dyDescent="0.2"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E31" s="41"/>
      <c r="AF31" s="41"/>
      <c r="AI31" s="41"/>
      <c r="AJ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 ht="30" customHeight="1" x14ac:dyDescent="0.2">
      <c r="T32" s="41"/>
      <c r="U32" s="41"/>
      <c r="V32" s="41"/>
      <c r="W32" s="41"/>
      <c r="X32" s="41"/>
      <c r="Y32" s="41"/>
      <c r="Z32" s="41"/>
      <c r="AA32" s="41"/>
      <c r="AB32" s="41"/>
      <c r="AC32" s="41"/>
      <c r="AE32" s="41"/>
      <c r="AF32" s="41"/>
      <c r="AI32" s="41"/>
      <c r="AJ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 ht="30" customHeight="1" x14ac:dyDescent="0.2">
      <c r="T33" s="41"/>
      <c r="U33" s="41"/>
      <c r="V33" s="41"/>
      <c r="W33" s="41"/>
      <c r="X33" s="41"/>
      <c r="Y33" s="41"/>
      <c r="Z33" s="41"/>
      <c r="AA33" s="41"/>
      <c r="AB33" s="41"/>
      <c r="AC33" s="41"/>
      <c r="AE33" s="41"/>
      <c r="AF33" s="41"/>
      <c r="AI33" s="41"/>
      <c r="AJ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 ht="30" customHeight="1" x14ac:dyDescent="0.2">
      <c r="T34" s="41"/>
      <c r="U34" s="41"/>
      <c r="V34" s="41"/>
      <c r="W34" s="41"/>
      <c r="X34" s="41"/>
      <c r="Y34" s="41"/>
      <c r="Z34" s="41"/>
      <c r="AA34" s="41"/>
      <c r="AB34" s="41"/>
      <c r="AC34" s="41"/>
      <c r="AE34" s="41"/>
      <c r="AF34" s="41"/>
      <c r="AI34" s="41"/>
      <c r="AJ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 ht="30" customHeight="1" x14ac:dyDescent="0.2">
      <c r="T35" s="41"/>
      <c r="U35" s="41"/>
      <c r="V35" s="41"/>
      <c r="W35" s="41"/>
      <c r="X35" s="41"/>
      <c r="Y35" s="41"/>
      <c r="Z35" s="41"/>
      <c r="AA35" s="41"/>
      <c r="AB35" s="41"/>
      <c r="AC35" s="41"/>
      <c r="AE35" s="41"/>
      <c r="AF35" s="41"/>
      <c r="AI35" s="41"/>
      <c r="AJ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 ht="30" customHeight="1" x14ac:dyDescent="0.2">
      <c r="Q36" s="41"/>
      <c r="T36" s="41"/>
      <c r="U36" s="41"/>
      <c r="X36" s="41"/>
      <c r="AJ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 ht="30" customHeight="1" x14ac:dyDescent="0.2">
      <c r="Q37" s="41"/>
      <c r="T37" s="41"/>
      <c r="U37" s="41"/>
      <c r="X37" s="41"/>
      <c r="AJ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 ht="30" customHeight="1" x14ac:dyDescent="0.2">
      <c r="Q38" s="41"/>
      <c r="T38" s="41"/>
      <c r="U38" s="41"/>
      <c r="X38" s="41"/>
      <c r="AJ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 ht="30" customHeight="1" thickBot="1" x14ac:dyDescent="0.25"/>
    <row r="40" spans="1:48" ht="30" customHeight="1" thickBot="1" x14ac:dyDescent="0.4">
      <c r="A40" s="1"/>
      <c r="B40" s="1"/>
      <c r="C40" s="1"/>
      <c r="D40" s="16" t="s">
        <v>7</v>
      </c>
      <c r="E40" s="17" t="s">
        <v>8</v>
      </c>
      <c r="F40" s="17" t="s">
        <v>9</v>
      </c>
      <c r="G40" s="17" t="s">
        <v>10</v>
      </c>
      <c r="H40" s="18" t="s">
        <v>11</v>
      </c>
      <c r="I40" s="1"/>
      <c r="J40" s="36" t="s">
        <v>21</v>
      </c>
    </row>
    <row r="41" spans="1:48" ht="30" customHeight="1" x14ac:dyDescent="0.35">
      <c r="A41" s="60" t="s">
        <v>26</v>
      </c>
      <c r="B41" s="61"/>
      <c r="C41" s="19" t="s">
        <v>23</v>
      </c>
      <c r="D41" s="30">
        <v>45</v>
      </c>
      <c r="E41" s="30">
        <f>D41</f>
        <v>45</v>
      </c>
      <c r="F41" s="30">
        <f>E41</f>
        <v>45</v>
      </c>
      <c r="G41" s="30">
        <f>F41</f>
        <v>45</v>
      </c>
      <c r="H41" s="37">
        <f>G41/2</f>
        <v>22.5</v>
      </c>
      <c r="I41" s="1"/>
      <c r="J41" s="22">
        <f>D41</f>
        <v>45</v>
      </c>
    </row>
    <row r="42" spans="1:48" ht="30" customHeight="1" thickBot="1" x14ac:dyDescent="0.4">
      <c r="A42" s="62"/>
      <c r="B42" s="63"/>
      <c r="C42" s="23" t="s">
        <v>24</v>
      </c>
      <c r="D42" s="31">
        <f>AVERAGE(D8:D12)</f>
        <v>53.725000000000001</v>
      </c>
      <c r="E42" s="31">
        <f>AVERAGE(E8:E12)</f>
        <v>50.28</v>
      </c>
      <c r="F42" s="31">
        <f>AVERAGE(F8:F12)</f>
        <v>45.75</v>
      </c>
      <c r="G42" s="31">
        <f>AVERAGE(G8:G12)</f>
        <v>46.875</v>
      </c>
      <c r="H42" s="31" t="e">
        <f>AVERAGE(H8:H12)</f>
        <v>#DIV/0!</v>
      </c>
      <c r="I42" s="1"/>
      <c r="J42" s="22" t="e">
        <f>AVERAGE(D42:H42)</f>
        <v>#DIV/0!</v>
      </c>
    </row>
    <row r="43" spans="1:48" ht="30" customHeight="1" thickBot="1" x14ac:dyDescent="0.4">
      <c r="A43" s="64"/>
      <c r="B43" s="65"/>
      <c r="C43" s="26" t="s">
        <v>25</v>
      </c>
      <c r="D43" s="27">
        <f>D42-D41</f>
        <v>8.7250000000000014</v>
      </c>
      <c r="E43" s="27">
        <f>E42-E41</f>
        <v>5.2800000000000011</v>
      </c>
      <c r="F43" s="27">
        <f>F42-F41</f>
        <v>0.75</v>
      </c>
      <c r="G43" s="38">
        <f>G42-G41</f>
        <v>1.875</v>
      </c>
      <c r="H43" s="29" t="e">
        <f>H42-H41</f>
        <v>#DIV/0!</v>
      </c>
      <c r="I43" s="1"/>
      <c r="J43" s="29" t="e">
        <f>J42-J41</f>
        <v>#DIV/0!</v>
      </c>
    </row>
    <row r="53" spans="11:48" ht="30" customHeight="1" x14ac:dyDescent="0.2">
      <c r="AL53" s="41"/>
      <c r="AM53" s="41"/>
      <c r="AN53" s="41"/>
    </row>
    <row r="54" spans="11:48" ht="30" customHeight="1" x14ac:dyDescent="0.2">
      <c r="AL54" s="41"/>
      <c r="AM54" s="41"/>
      <c r="AN54" s="41"/>
    </row>
    <row r="55" spans="11:48" ht="30" customHeight="1" x14ac:dyDescent="0.2">
      <c r="AL55" s="41"/>
      <c r="AM55" s="41"/>
      <c r="AN55" s="41"/>
    </row>
    <row r="56" spans="11:48" ht="30" customHeight="1" x14ac:dyDescent="0.2">
      <c r="AL56" s="41"/>
      <c r="AM56" s="41"/>
      <c r="AN56" s="41"/>
    </row>
    <row r="57" spans="11:48" ht="30" customHeight="1" x14ac:dyDescent="0.2">
      <c r="AL57" s="41"/>
      <c r="AM57" s="41"/>
      <c r="AN57" s="41"/>
    </row>
    <row r="60" spans="11:48" ht="30" customHeight="1" x14ac:dyDescent="0.2">
      <c r="K60" s="41"/>
      <c r="AE60" s="41"/>
      <c r="AF60" s="41"/>
      <c r="AI60" s="41"/>
      <c r="AJ60" s="41"/>
    </row>
    <row r="61" spans="11:48" ht="30" customHeight="1" x14ac:dyDescent="0.2">
      <c r="K61" s="41"/>
      <c r="AE61" s="41"/>
      <c r="AF61" s="41"/>
      <c r="AI61" s="41"/>
      <c r="AJ61" s="41"/>
    </row>
    <row r="62" spans="11:48" ht="30" customHeight="1" x14ac:dyDescent="0.2">
      <c r="Y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1:48" ht="30" customHeight="1" x14ac:dyDescent="0.2">
      <c r="Y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1:48" ht="30" customHeight="1" x14ac:dyDescent="0.2">
      <c r="Y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 ht="30" customHeight="1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Y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 ht="30" customHeight="1" thickBot="1" x14ac:dyDescent="0.4">
      <c r="A66" s="1"/>
      <c r="B66" s="1"/>
      <c r="C66" s="1"/>
      <c r="D66" s="44" t="s">
        <v>7</v>
      </c>
      <c r="E66" s="45" t="s">
        <v>8</v>
      </c>
      <c r="F66" s="45" t="s">
        <v>9</v>
      </c>
      <c r="G66" s="45" t="s">
        <v>10</v>
      </c>
      <c r="H66" s="46" t="s">
        <v>11</v>
      </c>
      <c r="I66" s="1"/>
      <c r="J66" s="35" t="s">
        <v>21</v>
      </c>
      <c r="Y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 ht="30" customHeight="1" x14ac:dyDescent="0.35">
      <c r="A67" s="66" t="s">
        <v>27</v>
      </c>
      <c r="B67" s="61"/>
      <c r="C67" s="30" t="s">
        <v>23</v>
      </c>
      <c r="D67" s="47">
        <f>D68/D16</f>
        <v>4.335</v>
      </c>
      <c r="E67" s="47">
        <f>E68/E16</f>
        <v>1.2313513513513514</v>
      </c>
      <c r="F67" s="47">
        <f>F68/F16</f>
        <v>1.0337837837837838</v>
      </c>
      <c r="G67" s="47">
        <f>G68/G16</f>
        <v>1.0337837837837838</v>
      </c>
      <c r="H67" s="47" t="e">
        <f>H68/H16</f>
        <v>#DIV/0!</v>
      </c>
      <c r="I67" s="48"/>
      <c r="J67" s="47">
        <f>J68/J16</f>
        <v>1.3915878378378379</v>
      </c>
      <c r="Y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 ht="30" customHeight="1" thickBot="1" x14ac:dyDescent="0.4">
      <c r="A68" s="62"/>
      <c r="B68" s="63"/>
      <c r="C68" s="32" t="s">
        <v>28</v>
      </c>
      <c r="D68" s="49">
        <v>1603.95</v>
      </c>
      <c r="E68" s="49">
        <v>455.6</v>
      </c>
      <c r="F68" s="49">
        <v>382.5</v>
      </c>
      <c r="G68" s="49">
        <v>382.5</v>
      </c>
      <c r="H68" s="50">
        <v>0</v>
      </c>
      <c r="I68" s="1"/>
      <c r="J68" s="51">
        <f>D68+E68</f>
        <v>2059.5500000000002</v>
      </c>
      <c r="Y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 ht="30" customHeight="1" thickBot="1" x14ac:dyDescent="0.4">
      <c r="A69" s="62"/>
      <c r="B69" s="63"/>
      <c r="C69" s="33" t="s">
        <v>29</v>
      </c>
      <c r="D69" s="40">
        <f>D68/D17</f>
        <v>4.335</v>
      </c>
      <c r="E69" s="52">
        <f>E68/E17</f>
        <v>1.2313513513513514</v>
      </c>
      <c r="F69" s="52">
        <f>F68/F17</f>
        <v>1.0337837837837838</v>
      </c>
      <c r="G69" s="52">
        <f>G68/G17</f>
        <v>1.0337837837837838</v>
      </c>
      <c r="H69" s="52" t="e">
        <f>H68/H17</f>
        <v>#DIV/0!</v>
      </c>
      <c r="I69" s="48"/>
      <c r="J69" s="53">
        <f>J68/J17</f>
        <v>1.3915878378378379</v>
      </c>
      <c r="Y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 ht="30" customHeight="1" thickBot="1" x14ac:dyDescent="0.4">
      <c r="A70" s="67"/>
      <c r="B70" s="68"/>
      <c r="C70" s="34" t="s">
        <v>25</v>
      </c>
      <c r="D70" s="54">
        <f>D67-D69</f>
        <v>0</v>
      </c>
      <c r="E70" s="54">
        <f>E67-E69</f>
        <v>0</v>
      </c>
      <c r="F70" s="54">
        <f>F67-F69</f>
        <v>0</v>
      </c>
      <c r="G70" s="54">
        <f>G67-G69</f>
        <v>0</v>
      </c>
      <c r="H70" s="55" t="e">
        <f>H67-H69</f>
        <v>#DIV/0!</v>
      </c>
      <c r="I70" s="48"/>
      <c r="J70" s="53">
        <f>J67-J69</f>
        <v>0</v>
      </c>
      <c r="Y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 ht="30" customHeight="1" x14ac:dyDescent="0.2">
      <c r="Y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 ht="30" customHeight="1" x14ac:dyDescent="0.2">
      <c r="Y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 ht="30" customHeight="1" x14ac:dyDescent="0.2">
      <c r="Y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 ht="30" customHeight="1" x14ac:dyDescent="0.2">
      <c r="Y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 ht="30" customHeight="1" x14ac:dyDescent="0.2">
      <c r="Y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 ht="30" customHeight="1" x14ac:dyDescent="0.2">
      <c r="Y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 ht="30" customHeight="1" x14ac:dyDescent="0.2">
      <c r="Y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 ht="30" customHeight="1" x14ac:dyDescent="0.2">
      <c r="Y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 ht="30" customHeight="1" x14ac:dyDescent="0.2">
      <c r="Y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 ht="30" customHeight="1" x14ac:dyDescent="0.2">
      <c r="Y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25:48" ht="30" customHeight="1" x14ac:dyDescent="0.2">
      <c r="Y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25:48" ht="30" customHeight="1" x14ac:dyDescent="0.2">
      <c r="Y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25:48" ht="30" customHeight="1" x14ac:dyDescent="0.2">
      <c r="Y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25:48" ht="30" customHeight="1" x14ac:dyDescent="0.2">
      <c r="Y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25:48" ht="30" customHeight="1" x14ac:dyDescent="0.2">
      <c r="Y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25:48" ht="30" customHeight="1" x14ac:dyDescent="0.2">
      <c r="Y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25:48" ht="30" customHeight="1" x14ac:dyDescent="0.2">
      <c r="Y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25:48" ht="30" customHeight="1" x14ac:dyDescent="0.2">
      <c r="Y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25:48" ht="30" customHeight="1" x14ac:dyDescent="0.2">
      <c r="Y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25:48" ht="30" customHeight="1" x14ac:dyDescent="0.2">
      <c r="Y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25:48" ht="30" customHeight="1" x14ac:dyDescent="0.2">
      <c r="Y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25:48" ht="30" customHeight="1" x14ac:dyDescent="0.2">
      <c r="Y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25:48" ht="30" customHeight="1" x14ac:dyDescent="0.2">
      <c r="Y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25:48" ht="30" customHeight="1" x14ac:dyDescent="0.2">
      <c r="Y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25:48" ht="30" customHeight="1" x14ac:dyDescent="0.2">
      <c r="Y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8" spans="15:40" ht="30" customHeight="1" x14ac:dyDescent="0.2">
      <c r="O98" s="41"/>
      <c r="P98" s="41"/>
    </row>
    <row r="99" spans="15:40" ht="30" customHeight="1" x14ac:dyDescent="0.2">
      <c r="AL99" s="41"/>
      <c r="AM99" s="41"/>
      <c r="AN99" s="41"/>
    </row>
  </sheetData>
  <mergeCells count="11">
    <mergeCell ref="A16:B18"/>
    <mergeCell ref="A41:B43"/>
    <mergeCell ref="A67:B70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D18:J18">
    <cfRule type="iconSet" priority="10">
      <iconSet>
        <cfvo type="percent" val="0"/>
        <cfvo type="num" val="0"/>
        <cfvo type="num" val="0"/>
      </iconSet>
    </cfRule>
  </conditionalFormatting>
  <conditionalFormatting sqref="J43">
    <cfRule type="iconSet" priority="9">
      <iconSet>
        <cfvo type="percent" val="0"/>
        <cfvo type="num" val="0"/>
        <cfvo type="num" val="0"/>
      </iconSet>
    </cfRule>
  </conditionalFormatting>
  <conditionalFormatting sqref="D43:H43">
    <cfRule type="iconSet" priority="8">
      <iconSet>
        <cfvo type="percent" val="0"/>
        <cfvo type="num" val="0"/>
        <cfvo type="num" val="0"/>
      </iconSet>
    </cfRule>
  </conditionalFormatting>
  <conditionalFormatting sqref="J70">
    <cfRule type="iconSet" priority="7">
      <iconSet>
        <cfvo type="percent" val="0"/>
        <cfvo type="num" val="0"/>
        <cfvo type="num" val="0"/>
      </iconSet>
    </cfRule>
  </conditionalFormatting>
  <conditionalFormatting sqref="D70:H70">
    <cfRule type="iconSet" priority="6">
      <iconSet>
        <cfvo type="percent" val="0"/>
        <cfvo type="num" val="0"/>
        <cfvo type="num" val="0"/>
      </iconSet>
    </cfRule>
  </conditionalFormatting>
  <conditionalFormatting sqref="D8:D13">
    <cfRule type="top10" dxfId="5" priority="60" percent="1" bottom="1" rank="5"/>
  </conditionalFormatting>
  <conditionalFormatting sqref="E8:E13">
    <cfRule type="top10" dxfId="4" priority="62" percent="1" bottom="1" rank="5"/>
  </conditionalFormatting>
  <conditionalFormatting sqref="F8:F13">
    <cfRule type="top10" dxfId="3" priority="64" percent="1" bottom="1" rank="5"/>
  </conditionalFormatting>
  <conditionalFormatting sqref="G8:G13">
    <cfRule type="top10" dxfId="2" priority="66" percent="1" bottom="1" rank="5"/>
  </conditionalFormatting>
  <conditionalFormatting sqref="H8:H13">
    <cfRule type="top10" dxfId="1" priority="68" percent="1" bottom="1" rank="5"/>
  </conditionalFormatting>
  <conditionalFormatting sqref="J8:J13">
    <cfRule type="top10" dxfId="0" priority="70" percent="1" bottom="1" rank="5"/>
  </conditionalFormatting>
  <printOptions horizontalCentered="1"/>
  <pageMargins left="0" right="0" top="0" bottom="0" header="0" footer="0"/>
  <pageSetup scale="22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C9CFF"/>
  </sheetPr>
  <dimension ref="A1:J12"/>
  <sheetViews>
    <sheetView workbookViewId="0">
      <selection activeCell="A8" sqref="A8:D12"/>
    </sheetView>
  </sheetViews>
  <sheetFormatPr baseColWidth="10" defaultColWidth="8.83203125" defaultRowHeight="15" x14ac:dyDescent="0.2"/>
  <cols>
    <col min="1" max="2" width="21.5" style="43" customWidth="1"/>
    <col min="3" max="3" width="53.6640625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30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212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31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32</v>
      </c>
    </row>
    <row r="6" spans="1:10" ht="30" x14ac:dyDescent="0.3">
      <c r="A6" s="83"/>
      <c r="B6" s="83"/>
      <c r="C6" s="83"/>
      <c r="D6" s="57" t="s">
        <v>213</v>
      </c>
      <c r="E6" s="57">
        <f>D6+1</f>
        <v>44677</v>
      </c>
      <c r="F6" s="57">
        <f>E6+1</f>
        <v>44678</v>
      </c>
      <c r="G6" s="57">
        <f>F6+1</f>
        <v>44679</v>
      </c>
      <c r="H6" s="57">
        <f>G6+1</f>
        <v>44680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1360</v>
      </c>
      <c r="B8" s="58" t="s">
        <v>33</v>
      </c>
      <c r="C8" s="59" t="s">
        <v>34</v>
      </c>
      <c r="D8" s="58">
        <v>27.5</v>
      </c>
      <c r="J8" s="58">
        <f>AVERAGE(D8:H8)</f>
        <v>27.5</v>
      </c>
    </row>
    <row r="9" spans="1:10" ht="30" x14ac:dyDescent="0.3">
      <c r="A9" s="58">
        <v>1582</v>
      </c>
      <c r="B9" s="58" t="s">
        <v>33</v>
      </c>
      <c r="C9" s="59" t="s">
        <v>35</v>
      </c>
      <c r="D9" s="58">
        <v>48.5</v>
      </c>
      <c r="J9" s="58">
        <f>AVERAGE(D9:H9)</f>
        <v>48.5</v>
      </c>
    </row>
    <row r="10" spans="1:10" ht="30" x14ac:dyDescent="0.3">
      <c r="A10" s="58">
        <v>1612</v>
      </c>
      <c r="B10" s="58" t="s">
        <v>33</v>
      </c>
      <c r="C10" s="59" t="s">
        <v>36</v>
      </c>
      <c r="D10" s="58">
        <v>42.9</v>
      </c>
      <c r="J10" s="58">
        <f>AVERAGE(D10:H10)</f>
        <v>42.9</v>
      </c>
    </row>
    <row r="11" spans="1:10" ht="30" x14ac:dyDescent="0.3">
      <c r="A11" s="58">
        <v>50430</v>
      </c>
      <c r="B11" s="58" t="s">
        <v>33</v>
      </c>
      <c r="C11" s="59" t="s">
        <v>37</v>
      </c>
      <c r="D11" s="58">
        <v>33.799999999999997</v>
      </c>
      <c r="J11" s="58">
        <f>AVERAGE(D11:H11)</f>
        <v>33.799999999999997</v>
      </c>
    </row>
    <row r="12" spans="1:10" ht="30" x14ac:dyDescent="0.3">
      <c r="A12" s="58">
        <v>50445</v>
      </c>
      <c r="B12" s="58" t="s">
        <v>33</v>
      </c>
      <c r="C12" s="59" t="s">
        <v>38</v>
      </c>
      <c r="D12" s="58">
        <v>13.6</v>
      </c>
      <c r="J12" s="58">
        <f>AVERAGE(D12:H12)</f>
        <v>13.6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C9CFF"/>
  </sheetPr>
  <dimension ref="A1:J33"/>
  <sheetViews>
    <sheetView topLeftCell="A4" zoomScale="69" workbookViewId="0">
      <selection activeCell="A8" sqref="A8:D33"/>
    </sheetView>
  </sheetViews>
  <sheetFormatPr baseColWidth="10" defaultColWidth="8.83203125" defaultRowHeight="15" x14ac:dyDescent="0.2"/>
  <cols>
    <col min="1" max="2" width="21.5" style="43" customWidth="1"/>
    <col min="3" max="3" width="70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212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40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32</v>
      </c>
    </row>
    <row r="6" spans="1:10" ht="30" x14ac:dyDescent="0.3">
      <c r="A6" s="83"/>
      <c r="B6" s="83"/>
      <c r="C6" s="83"/>
      <c r="D6" s="57" t="s">
        <v>213</v>
      </c>
      <c r="E6" s="57">
        <f>D6+1</f>
        <v>44677</v>
      </c>
      <c r="F6" s="57">
        <f>E6+1</f>
        <v>44678</v>
      </c>
      <c r="G6" s="57">
        <f>F6+1</f>
        <v>44679</v>
      </c>
      <c r="H6" s="57">
        <f>G6+1</f>
        <v>44680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1103</v>
      </c>
      <c r="B8" s="58" t="s">
        <v>41</v>
      </c>
      <c r="C8" s="59" t="s">
        <v>42</v>
      </c>
      <c r="D8" s="58">
        <v>18.100000000000001</v>
      </c>
      <c r="J8" s="58">
        <f t="shared" ref="J8:J33" si="0">AVERAGE(D8:H8)</f>
        <v>18.100000000000001</v>
      </c>
    </row>
    <row r="9" spans="1:10" ht="30" x14ac:dyDescent="0.3">
      <c r="A9" s="58">
        <v>1175</v>
      </c>
      <c r="B9" s="58" t="s">
        <v>41</v>
      </c>
      <c r="C9" s="59" t="s">
        <v>43</v>
      </c>
      <c r="D9" s="58">
        <v>29.4</v>
      </c>
      <c r="J9" s="58">
        <f t="shared" si="0"/>
        <v>29.4</v>
      </c>
    </row>
    <row r="10" spans="1:10" ht="30" x14ac:dyDescent="0.3">
      <c r="A10" s="58">
        <v>1210</v>
      </c>
      <c r="B10" s="58" t="s">
        <v>41</v>
      </c>
      <c r="C10" s="59" t="s">
        <v>44</v>
      </c>
      <c r="D10" s="58">
        <v>21.8</v>
      </c>
      <c r="J10" s="58">
        <f t="shared" si="0"/>
        <v>21.8</v>
      </c>
    </row>
    <row r="11" spans="1:10" ht="30" x14ac:dyDescent="0.3">
      <c r="A11" s="58">
        <v>1223</v>
      </c>
      <c r="B11" s="58" t="s">
        <v>41</v>
      </c>
      <c r="C11" s="59" t="s">
        <v>214</v>
      </c>
      <c r="D11" s="58">
        <v>8.9</v>
      </c>
      <c r="J11" s="58">
        <f t="shared" si="0"/>
        <v>8.9</v>
      </c>
    </row>
    <row r="12" spans="1:10" ht="30" x14ac:dyDescent="0.3">
      <c r="A12" s="58">
        <v>1236</v>
      </c>
      <c r="B12" s="58" t="s">
        <v>41</v>
      </c>
      <c r="C12" s="59" t="s">
        <v>45</v>
      </c>
      <c r="D12" s="58">
        <v>34.200000000000003</v>
      </c>
      <c r="J12" s="58">
        <f t="shared" si="0"/>
        <v>34.200000000000003</v>
      </c>
    </row>
    <row r="13" spans="1:10" ht="30" x14ac:dyDescent="0.3">
      <c r="A13" s="58">
        <v>1264</v>
      </c>
      <c r="B13" s="58" t="s">
        <v>41</v>
      </c>
      <c r="C13" s="59" t="s">
        <v>46</v>
      </c>
      <c r="D13" s="58">
        <v>57.2</v>
      </c>
      <c r="J13" s="58">
        <f t="shared" si="0"/>
        <v>57.2</v>
      </c>
    </row>
    <row r="14" spans="1:10" ht="30" x14ac:dyDescent="0.3">
      <c r="A14" s="58">
        <v>1316</v>
      </c>
      <c r="B14" s="58" t="s">
        <v>41</v>
      </c>
      <c r="C14" s="59" t="s">
        <v>47</v>
      </c>
      <c r="D14" s="58">
        <v>24.8</v>
      </c>
      <c r="J14" s="58">
        <f t="shared" si="0"/>
        <v>24.8</v>
      </c>
    </row>
    <row r="15" spans="1:10" ht="30" x14ac:dyDescent="0.3">
      <c r="A15" s="58">
        <v>1350</v>
      </c>
      <c r="B15" s="58" t="s">
        <v>41</v>
      </c>
      <c r="C15" s="59" t="s">
        <v>48</v>
      </c>
      <c r="D15" s="58">
        <v>25.6</v>
      </c>
      <c r="J15" s="58">
        <f t="shared" si="0"/>
        <v>25.6</v>
      </c>
    </row>
    <row r="16" spans="1:10" ht="30" x14ac:dyDescent="0.3">
      <c r="A16" s="58">
        <v>1361</v>
      </c>
      <c r="B16" s="58" t="s">
        <v>41</v>
      </c>
      <c r="C16" s="59" t="s">
        <v>49</v>
      </c>
      <c r="D16" s="58">
        <v>29.4</v>
      </c>
      <c r="J16" s="58">
        <f t="shared" si="0"/>
        <v>29.4</v>
      </c>
    </row>
    <row r="17" spans="1:10" ht="30" x14ac:dyDescent="0.3">
      <c r="A17" s="58">
        <v>1414</v>
      </c>
      <c r="B17" s="58" t="s">
        <v>41</v>
      </c>
      <c r="C17" s="59" t="s">
        <v>50</v>
      </c>
      <c r="D17" s="58">
        <v>12.3</v>
      </c>
      <c r="J17" s="58">
        <f t="shared" si="0"/>
        <v>12.3</v>
      </c>
    </row>
    <row r="18" spans="1:10" ht="30" x14ac:dyDescent="0.3">
      <c r="A18" s="58">
        <v>1495</v>
      </c>
      <c r="B18" s="58" t="s">
        <v>41</v>
      </c>
      <c r="C18" s="59" t="s">
        <v>51</v>
      </c>
      <c r="D18" s="58">
        <v>18.2</v>
      </c>
      <c r="J18" s="58">
        <f t="shared" si="0"/>
        <v>18.2</v>
      </c>
    </row>
    <row r="19" spans="1:10" ht="30" x14ac:dyDescent="0.3">
      <c r="A19" s="58">
        <v>1508</v>
      </c>
      <c r="B19" s="58" t="s">
        <v>41</v>
      </c>
      <c r="C19" s="59" t="s">
        <v>52</v>
      </c>
      <c r="D19" s="58">
        <v>25</v>
      </c>
      <c r="J19" s="58">
        <f t="shared" si="0"/>
        <v>25</v>
      </c>
    </row>
    <row r="20" spans="1:10" ht="30" x14ac:dyDescent="0.3">
      <c r="A20" s="58">
        <v>1514</v>
      </c>
      <c r="B20" s="58" t="s">
        <v>41</v>
      </c>
      <c r="C20" s="59" t="s">
        <v>215</v>
      </c>
      <c r="D20" s="58">
        <v>29.2</v>
      </c>
      <c r="J20" s="58">
        <f t="shared" si="0"/>
        <v>29.2</v>
      </c>
    </row>
    <row r="21" spans="1:10" ht="30" x14ac:dyDescent="0.3">
      <c r="A21" s="58">
        <v>1683</v>
      </c>
      <c r="B21" s="58" t="s">
        <v>41</v>
      </c>
      <c r="C21" s="59" t="s">
        <v>53</v>
      </c>
      <c r="D21" s="58">
        <v>26.6</v>
      </c>
      <c r="J21" s="58">
        <f t="shared" si="0"/>
        <v>26.6</v>
      </c>
    </row>
    <row r="22" spans="1:10" ht="30" x14ac:dyDescent="0.3">
      <c r="A22" s="58">
        <v>1764</v>
      </c>
      <c r="B22" s="58" t="s">
        <v>41</v>
      </c>
      <c r="C22" s="59" t="s">
        <v>54</v>
      </c>
      <c r="D22" s="58">
        <v>19.899999999999999</v>
      </c>
      <c r="J22" s="58">
        <f t="shared" si="0"/>
        <v>19.899999999999999</v>
      </c>
    </row>
    <row r="23" spans="1:10" ht="30" x14ac:dyDescent="0.3">
      <c r="A23" s="58">
        <v>1767</v>
      </c>
      <c r="B23" s="58" t="s">
        <v>41</v>
      </c>
      <c r="C23" s="59" t="s">
        <v>55</v>
      </c>
      <c r="D23" s="58">
        <v>23.7</v>
      </c>
      <c r="J23" s="58">
        <f t="shared" si="0"/>
        <v>23.7</v>
      </c>
    </row>
    <row r="24" spans="1:10" ht="30" x14ac:dyDescent="0.3">
      <c r="A24" s="58">
        <v>50118</v>
      </c>
      <c r="B24" s="58" t="s">
        <v>41</v>
      </c>
      <c r="C24" s="59" t="s">
        <v>56</v>
      </c>
      <c r="D24" s="58">
        <v>24</v>
      </c>
      <c r="J24" s="58">
        <f t="shared" si="0"/>
        <v>24</v>
      </c>
    </row>
    <row r="25" spans="1:10" ht="30" x14ac:dyDescent="0.3">
      <c r="A25" s="58">
        <v>50221</v>
      </c>
      <c r="B25" s="58" t="s">
        <v>41</v>
      </c>
      <c r="C25" s="59" t="s">
        <v>57</v>
      </c>
      <c r="D25" s="58">
        <v>25.5</v>
      </c>
      <c r="J25" s="58">
        <f t="shared" si="0"/>
        <v>25.5</v>
      </c>
    </row>
    <row r="26" spans="1:10" ht="30" x14ac:dyDescent="0.3">
      <c r="A26" s="58">
        <v>50316</v>
      </c>
      <c r="B26" s="58" t="s">
        <v>41</v>
      </c>
      <c r="C26" s="59" t="s">
        <v>58</v>
      </c>
      <c r="D26" s="58">
        <v>50.6</v>
      </c>
      <c r="J26" s="58">
        <f t="shared" si="0"/>
        <v>50.6</v>
      </c>
    </row>
    <row r="27" spans="1:10" ht="30" x14ac:dyDescent="0.3">
      <c r="A27" s="58">
        <v>50329</v>
      </c>
      <c r="B27" s="58" t="s">
        <v>41</v>
      </c>
      <c r="C27" s="59" t="s">
        <v>59</v>
      </c>
      <c r="D27" s="58">
        <v>14.6</v>
      </c>
      <c r="J27" s="58">
        <f t="shared" si="0"/>
        <v>14.6</v>
      </c>
    </row>
    <row r="28" spans="1:10" ht="30" x14ac:dyDescent="0.3">
      <c r="A28" s="58">
        <v>50345</v>
      </c>
      <c r="B28" s="58" t="s">
        <v>41</v>
      </c>
      <c r="C28" s="59" t="s">
        <v>60</v>
      </c>
      <c r="D28" s="58">
        <v>39.299999999999997</v>
      </c>
      <c r="J28" s="58">
        <f t="shared" si="0"/>
        <v>39.299999999999997</v>
      </c>
    </row>
    <row r="29" spans="1:10" ht="30" x14ac:dyDescent="0.3">
      <c r="A29" s="58">
        <v>50388</v>
      </c>
      <c r="B29" s="58" t="s">
        <v>41</v>
      </c>
      <c r="C29" s="59" t="s">
        <v>61</v>
      </c>
      <c r="D29" s="58">
        <v>28.9</v>
      </c>
      <c r="J29" s="58">
        <f t="shared" si="0"/>
        <v>28.9</v>
      </c>
    </row>
    <row r="30" spans="1:10" ht="30" x14ac:dyDescent="0.3">
      <c r="A30" s="58">
        <v>50426</v>
      </c>
      <c r="B30" s="58" t="s">
        <v>41</v>
      </c>
      <c r="C30" s="59" t="s">
        <v>62</v>
      </c>
      <c r="D30" s="58">
        <v>31.1</v>
      </c>
      <c r="J30" s="58">
        <f t="shared" si="0"/>
        <v>31.1</v>
      </c>
    </row>
    <row r="31" spans="1:10" ht="30" x14ac:dyDescent="0.3">
      <c r="A31" s="58">
        <v>50471</v>
      </c>
      <c r="B31" s="58" t="s">
        <v>41</v>
      </c>
      <c r="C31" s="59" t="s">
        <v>216</v>
      </c>
      <c r="D31" s="58">
        <v>4.4000000000000004</v>
      </c>
      <c r="J31" s="58">
        <f t="shared" si="0"/>
        <v>4.4000000000000004</v>
      </c>
    </row>
    <row r="32" spans="1:10" ht="30" x14ac:dyDescent="0.3">
      <c r="A32" s="58">
        <v>50483</v>
      </c>
      <c r="B32" s="58" t="s">
        <v>41</v>
      </c>
      <c r="C32" s="59" t="s">
        <v>63</v>
      </c>
      <c r="D32" s="58">
        <v>19.399999999999999</v>
      </c>
      <c r="J32" s="58">
        <f t="shared" si="0"/>
        <v>19.399999999999999</v>
      </c>
    </row>
    <row r="33" spans="1:10" ht="30" x14ac:dyDescent="0.3">
      <c r="A33" s="58">
        <v>50486</v>
      </c>
      <c r="B33" s="58" t="s">
        <v>41</v>
      </c>
      <c r="C33" s="59" t="s">
        <v>217</v>
      </c>
      <c r="D33" s="58">
        <v>0</v>
      </c>
      <c r="J33" s="58">
        <f t="shared" si="0"/>
        <v>0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C9CFF"/>
  </sheetPr>
  <dimension ref="A1:J26"/>
  <sheetViews>
    <sheetView topLeftCell="A4" zoomScale="89" workbookViewId="0">
      <selection activeCell="A8" sqref="A8:D26"/>
    </sheetView>
  </sheetViews>
  <sheetFormatPr baseColWidth="10" defaultColWidth="8.83203125" defaultRowHeight="15" x14ac:dyDescent="0.2"/>
  <cols>
    <col min="1" max="2" width="21.5" style="43" customWidth="1"/>
    <col min="3" max="3" width="80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212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64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32</v>
      </c>
    </row>
    <row r="6" spans="1:10" ht="30" x14ac:dyDescent="0.3">
      <c r="A6" s="83"/>
      <c r="B6" s="83"/>
      <c r="C6" s="83"/>
      <c r="D6" s="57" t="s">
        <v>213</v>
      </c>
      <c r="E6" s="57">
        <f>D6+1</f>
        <v>44677</v>
      </c>
      <c r="F6" s="57">
        <f>E6+1</f>
        <v>44678</v>
      </c>
      <c r="G6" s="57">
        <f>F6+1</f>
        <v>44679</v>
      </c>
      <c r="H6" s="57">
        <f>G6+1</f>
        <v>44680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1369</v>
      </c>
      <c r="B8" s="58" t="s">
        <v>65</v>
      </c>
      <c r="C8" s="59" t="s">
        <v>66</v>
      </c>
      <c r="D8" s="58">
        <v>14.8</v>
      </c>
      <c r="J8" s="58">
        <f t="shared" ref="J8:J26" si="0">AVERAGE(D8:H8)</f>
        <v>14.8</v>
      </c>
    </row>
    <row r="9" spans="1:10" ht="30" x14ac:dyDescent="0.3">
      <c r="A9" s="58">
        <v>1408</v>
      </c>
      <c r="B9" s="58" t="s">
        <v>65</v>
      </c>
      <c r="C9" s="59" t="s">
        <v>67</v>
      </c>
      <c r="D9" s="58">
        <v>24.8</v>
      </c>
      <c r="J9" s="58">
        <f t="shared" si="0"/>
        <v>24.8</v>
      </c>
    </row>
    <row r="10" spans="1:10" ht="30" x14ac:dyDescent="0.3">
      <c r="A10" s="58">
        <v>1451</v>
      </c>
      <c r="B10" s="58" t="s">
        <v>65</v>
      </c>
      <c r="C10" s="59" t="s">
        <v>68</v>
      </c>
      <c r="D10" s="58">
        <v>23.3</v>
      </c>
      <c r="J10" s="58">
        <f t="shared" si="0"/>
        <v>23.3</v>
      </c>
    </row>
    <row r="11" spans="1:10" ht="30" x14ac:dyDescent="0.3">
      <c r="A11" s="58">
        <v>1574</v>
      </c>
      <c r="B11" s="58" t="s">
        <v>65</v>
      </c>
      <c r="C11" s="59" t="s">
        <v>69</v>
      </c>
      <c r="D11" s="58">
        <v>31.9</v>
      </c>
      <c r="J11" s="58">
        <f t="shared" si="0"/>
        <v>31.9</v>
      </c>
    </row>
    <row r="12" spans="1:10" ht="30" x14ac:dyDescent="0.3">
      <c r="A12" s="58">
        <v>1588</v>
      </c>
      <c r="B12" s="58" t="s">
        <v>65</v>
      </c>
      <c r="C12" s="59" t="s">
        <v>70</v>
      </c>
      <c r="D12" s="58">
        <v>30.8</v>
      </c>
      <c r="J12" s="58">
        <f t="shared" si="0"/>
        <v>30.8</v>
      </c>
    </row>
    <row r="13" spans="1:10" ht="30" x14ac:dyDescent="0.3">
      <c r="A13" s="58">
        <v>1663</v>
      </c>
      <c r="B13" s="58" t="s">
        <v>65</v>
      </c>
      <c r="C13" s="59" t="s">
        <v>71</v>
      </c>
      <c r="D13" s="58">
        <v>3.1</v>
      </c>
      <c r="J13" s="58">
        <f t="shared" si="0"/>
        <v>3.1</v>
      </c>
    </row>
    <row r="14" spans="1:10" ht="30" x14ac:dyDescent="0.3">
      <c r="A14" s="58">
        <v>1778</v>
      </c>
      <c r="B14" s="58" t="s">
        <v>65</v>
      </c>
      <c r="C14" s="59" t="s">
        <v>72</v>
      </c>
      <c r="D14" s="58">
        <v>14.3</v>
      </c>
      <c r="J14" s="58">
        <f t="shared" si="0"/>
        <v>14.3</v>
      </c>
    </row>
    <row r="15" spans="1:10" ht="30" x14ac:dyDescent="0.3">
      <c r="A15" s="58">
        <v>50092</v>
      </c>
      <c r="B15" s="58" t="s">
        <v>65</v>
      </c>
      <c r="C15" s="59" t="s">
        <v>73</v>
      </c>
      <c r="D15" s="58">
        <v>13.7</v>
      </c>
      <c r="J15" s="58">
        <f t="shared" si="0"/>
        <v>13.7</v>
      </c>
    </row>
    <row r="16" spans="1:10" ht="30" x14ac:dyDescent="0.3">
      <c r="A16" s="58">
        <v>50378</v>
      </c>
      <c r="B16" s="58" t="s">
        <v>65</v>
      </c>
      <c r="C16" s="59" t="s">
        <v>74</v>
      </c>
      <c r="D16" s="58">
        <v>13.4</v>
      </c>
      <c r="J16" s="58">
        <f t="shared" si="0"/>
        <v>13.4</v>
      </c>
    </row>
    <row r="17" spans="1:10" ht="30" x14ac:dyDescent="0.3">
      <c r="A17" s="58">
        <v>50432</v>
      </c>
      <c r="B17" s="58" t="s">
        <v>65</v>
      </c>
      <c r="C17" s="59" t="s">
        <v>75</v>
      </c>
      <c r="D17" s="58">
        <v>17.5</v>
      </c>
      <c r="J17" s="58">
        <f t="shared" si="0"/>
        <v>17.5</v>
      </c>
    </row>
    <row r="18" spans="1:10" ht="30" x14ac:dyDescent="0.3">
      <c r="A18" s="58">
        <v>50436</v>
      </c>
      <c r="B18" s="58" t="s">
        <v>65</v>
      </c>
      <c r="C18" s="59" t="s">
        <v>76</v>
      </c>
      <c r="D18" s="58">
        <v>31.2</v>
      </c>
      <c r="J18" s="58">
        <f t="shared" si="0"/>
        <v>31.2</v>
      </c>
    </row>
    <row r="19" spans="1:10" ht="30" x14ac:dyDescent="0.3">
      <c r="A19" s="58">
        <v>50437</v>
      </c>
      <c r="B19" s="58" t="s">
        <v>65</v>
      </c>
      <c r="C19" s="59" t="s">
        <v>77</v>
      </c>
      <c r="D19" s="58">
        <v>20.5</v>
      </c>
      <c r="J19" s="58">
        <f t="shared" si="0"/>
        <v>20.5</v>
      </c>
    </row>
    <row r="20" spans="1:10" ht="30" x14ac:dyDescent="0.3">
      <c r="A20" s="58">
        <v>50439</v>
      </c>
      <c r="B20" s="58" t="s">
        <v>65</v>
      </c>
      <c r="C20" s="59" t="s">
        <v>78</v>
      </c>
      <c r="D20" s="58">
        <v>41.3</v>
      </c>
      <c r="J20" s="58">
        <f t="shared" si="0"/>
        <v>41.3</v>
      </c>
    </row>
    <row r="21" spans="1:10" ht="30" x14ac:dyDescent="0.3">
      <c r="A21" s="58">
        <v>50441</v>
      </c>
      <c r="B21" s="58" t="s">
        <v>65</v>
      </c>
      <c r="C21" s="59" t="s">
        <v>79</v>
      </c>
      <c r="D21" s="58">
        <v>25.9</v>
      </c>
      <c r="J21" s="58">
        <f t="shared" si="0"/>
        <v>25.9</v>
      </c>
    </row>
    <row r="22" spans="1:10" ht="30" x14ac:dyDescent="0.3">
      <c r="A22" s="58">
        <v>50453</v>
      </c>
      <c r="B22" s="58" t="s">
        <v>65</v>
      </c>
      <c r="C22" s="59" t="s">
        <v>80</v>
      </c>
      <c r="D22" s="58">
        <v>21</v>
      </c>
      <c r="J22" s="58">
        <f t="shared" si="0"/>
        <v>21</v>
      </c>
    </row>
    <row r="23" spans="1:10" ht="30" x14ac:dyDescent="0.3">
      <c r="A23" s="58">
        <v>50455</v>
      </c>
      <c r="B23" s="58" t="s">
        <v>65</v>
      </c>
      <c r="C23" s="59" t="s">
        <v>81</v>
      </c>
      <c r="D23" s="58">
        <v>17.399999999999999</v>
      </c>
      <c r="J23" s="58">
        <f t="shared" si="0"/>
        <v>17.399999999999999</v>
      </c>
    </row>
    <row r="24" spans="1:10" ht="30" x14ac:dyDescent="0.3">
      <c r="A24" s="58">
        <v>50460</v>
      </c>
      <c r="B24" s="58" t="s">
        <v>65</v>
      </c>
      <c r="C24" s="59" t="s">
        <v>82</v>
      </c>
      <c r="D24" s="58">
        <v>17.100000000000001</v>
      </c>
      <c r="J24" s="58">
        <f t="shared" si="0"/>
        <v>17.100000000000001</v>
      </c>
    </row>
    <row r="25" spans="1:10" ht="30" x14ac:dyDescent="0.3">
      <c r="A25" s="58">
        <v>50480</v>
      </c>
      <c r="B25" s="58" t="s">
        <v>65</v>
      </c>
      <c r="C25" s="59" t="s">
        <v>83</v>
      </c>
      <c r="D25" s="58">
        <v>20.6</v>
      </c>
      <c r="J25" s="58">
        <f t="shared" si="0"/>
        <v>20.6</v>
      </c>
    </row>
    <row r="26" spans="1:10" ht="30" x14ac:dyDescent="0.3">
      <c r="A26" s="58">
        <v>50485</v>
      </c>
      <c r="B26" s="58" t="s">
        <v>65</v>
      </c>
      <c r="C26" s="59" t="s">
        <v>218</v>
      </c>
      <c r="D26" s="58">
        <v>5.3</v>
      </c>
      <c r="J26" s="58">
        <f t="shared" si="0"/>
        <v>5.3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C9CFF"/>
  </sheetPr>
  <dimension ref="A1:J26"/>
  <sheetViews>
    <sheetView topLeftCell="A7" workbookViewId="0">
      <selection activeCell="A8" sqref="A8:D26"/>
    </sheetView>
  </sheetViews>
  <sheetFormatPr baseColWidth="10" defaultColWidth="8.83203125" defaultRowHeight="15" x14ac:dyDescent="0.2"/>
  <cols>
    <col min="1" max="2" width="21.5" style="43" customWidth="1"/>
    <col min="3" max="3" width="70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84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212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85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32</v>
      </c>
    </row>
    <row r="6" spans="1:10" ht="30" x14ac:dyDescent="0.3">
      <c r="A6" s="83"/>
      <c r="B6" s="83"/>
      <c r="C6" s="83"/>
      <c r="D6" s="57" t="s">
        <v>213</v>
      </c>
      <c r="E6" s="57">
        <f>D6+1</f>
        <v>44677</v>
      </c>
      <c r="F6" s="57">
        <f>E6+1</f>
        <v>44678</v>
      </c>
      <c r="G6" s="57">
        <f>F6+1</f>
        <v>44679</v>
      </c>
      <c r="H6" s="57">
        <f>G6+1</f>
        <v>44680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1025</v>
      </c>
      <c r="B8" s="58" t="s">
        <v>86</v>
      </c>
      <c r="C8" s="59" t="s">
        <v>87</v>
      </c>
      <c r="D8" s="58">
        <v>0</v>
      </c>
      <c r="J8" s="58">
        <f t="shared" ref="J8:J26" si="0">AVERAGE(D8:H8)</f>
        <v>0</v>
      </c>
    </row>
    <row r="9" spans="1:10" ht="30" x14ac:dyDescent="0.3">
      <c r="A9" s="58">
        <v>1042</v>
      </c>
      <c r="B9" s="58" t="s">
        <v>86</v>
      </c>
      <c r="C9" s="59" t="s">
        <v>88</v>
      </c>
      <c r="D9" s="58">
        <v>93.5</v>
      </c>
      <c r="J9" s="58">
        <f t="shared" si="0"/>
        <v>93.5</v>
      </c>
    </row>
    <row r="10" spans="1:10" ht="30" x14ac:dyDescent="0.3">
      <c r="A10" s="58">
        <v>1161</v>
      </c>
      <c r="B10" s="58" t="s">
        <v>86</v>
      </c>
      <c r="C10" s="59" t="s">
        <v>89</v>
      </c>
      <c r="D10" s="58">
        <v>6.9</v>
      </c>
      <c r="J10" s="58">
        <f t="shared" si="0"/>
        <v>6.9</v>
      </c>
    </row>
    <row r="11" spans="1:10" ht="30" x14ac:dyDescent="0.3">
      <c r="A11" s="58">
        <v>1255</v>
      </c>
      <c r="B11" s="58" t="s">
        <v>86</v>
      </c>
      <c r="C11" s="59" t="s">
        <v>90</v>
      </c>
      <c r="D11" s="58">
        <v>58.5</v>
      </c>
      <c r="J11" s="58">
        <f t="shared" si="0"/>
        <v>58.5</v>
      </c>
    </row>
    <row r="12" spans="1:10" ht="30" x14ac:dyDescent="0.3">
      <c r="A12" s="58">
        <v>1341</v>
      </c>
      <c r="B12" s="58" t="s">
        <v>86</v>
      </c>
      <c r="C12" s="59" t="s">
        <v>91</v>
      </c>
      <c r="D12" s="58">
        <v>9.4</v>
      </c>
      <c r="J12" s="58">
        <f t="shared" si="0"/>
        <v>9.4</v>
      </c>
    </row>
    <row r="13" spans="1:10" ht="30" x14ac:dyDescent="0.3">
      <c r="A13" s="58">
        <v>1342</v>
      </c>
      <c r="B13" s="58" t="s">
        <v>86</v>
      </c>
      <c r="C13" s="59" t="s">
        <v>92</v>
      </c>
      <c r="D13" s="58">
        <v>90.3</v>
      </c>
      <c r="J13" s="58">
        <f t="shared" si="0"/>
        <v>90.3</v>
      </c>
    </row>
    <row r="14" spans="1:10" ht="30" x14ac:dyDescent="0.3">
      <c r="A14" s="58">
        <v>1349</v>
      </c>
      <c r="B14" s="58" t="s">
        <v>86</v>
      </c>
      <c r="C14" s="59" t="s">
        <v>93</v>
      </c>
      <c r="D14" s="58">
        <v>33.5</v>
      </c>
      <c r="J14" s="58">
        <f t="shared" si="0"/>
        <v>33.5</v>
      </c>
    </row>
    <row r="15" spans="1:10" ht="30" x14ac:dyDescent="0.3">
      <c r="A15" s="58">
        <v>1357</v>
      </c>
      <c r="B15" s="58" t="s">
        <v>86</v>
      </c>
      <c r="C15" s="59" t="s">
        <v>94</v>
      </c>
      <c r="D15" s="58">
        <v>68.5</v>
      </c>
      <c r="J15" s="58">
        <f t="shared" si="0"/>
        <v>68.5</v>
      </c>
    </row>
    <row r="16" spans="1:10" ht="30" x14ac:dyDescent="0.3">
      <c r="A16" s="58">
        <v>1364</v>
      </c>
      <c r="B16" s="58" t="s">
        <v>86</v>
      </c>
      <c r="C16" s="59" t="s">
        <v>95</v>
      </c>
      <c r="D16" s="58">
        <v>80.7</v>
      </c>
      <c r="J16" s="58">
        <f t="shared" si="0"/>
        <v>80.7</v>
      </c>
    </row>
    <row r="17" spans="1:10" ht="30" x14ac:dyDescent="0.3">
      <c r="A17" s="58">
        <v>1411</v>
      </c>
      <c r="B17" s="58" t="s">
        <v>86</v>
      </c>
      <c r="C17" s="59" t="s">
        <v>96</v>
      </c>
      <c r="D17" s="58">
        <v>105.9</v>
      </c>
      <c r="J17" s="58">
        <f t="shared" si="0"/>
        <v>105.9</v>
      </c>
    </row>
    <row r="18" spans="1:10" ht="30" x14ac:dyDescent="0.3">
      <c r="A18" s="58">
        <v>1520</v>
      </c>
      <c r="B18" s="58" t="s">
        <v>86</v>
      </c>
      <c r="C18" s="59" t="s">
        <v>97</v>
      </c>
      <c r="D18" s="58">
        <v>98.5</v>
      </c>
      <c r="J18" s="58">
        <f t="shared" si="0"/>
        <v>98.5</v>
      </c>
    </row>
    <row r="19" spans="1:10" ht="30" x14ac:dyDescent="0.3">
      <c r="A19" s="58">
        <v>1615</v>
      </c>
      <c r="B19" s="58" t="s">
        <v>86</v>
      </c>
      <c r="C19" s="59" t="s">
        <v>98</v>
      </c>
      <c r="D19" s="58">
        <v>51.8</v>
      </c>
      <c r="J19" s="58">
        <f t="shared" si="0"/>
        <v>51.8</v>
      </c>
    </row>
    <row r="20" spans="1:10" ht="30" x14ac:dyDescent="0.3">
      <c r="A20" s="58">
        <v>1665</v>
      </c>
      <c r="B20" s="58" t="s">
        <v>86</v>
      </c>
      <c r="C20" s="59" t="s">
        <v>99</v>
      </c>
      <c r="D20" s="58">
        <v>38.5</v>
      </c>
      <c r="J20" s="58">
        <f t="shared" si="0"/>
        <v>38.5</v>
      </c>
    </row>
    <row r="21" spans="1:10" ht="30" x14ac:dyDescent="0.3">
      <c r="A21" s="58">
        <v>1694</v>
      </c>
      <c r="B21" s="58" t="s">
        <v>86</v>
      </c>
      <c r="C21" s="59" t="s">
        <v>100</v>
      </c>
      <c r="D21" s="58">
        <v>53.6</v>
      </c>
      <c r="J21" s="58">
        <f t="shared" si="0"/>
        <v>53.6</v>
      </c>
    </row>
    <row r="22" spans="1:10" ht="30" x14ac:dyDescent="0.3">
      <c r="A22" s="58">
        <v>1756</v>
      </c>
      <c r="B22" s="58" t="s">
        <v>86</v>
      </c>
      <c r="C22" s="59" t="s">
        <v>101</v>
      </c>
      <c r="D22" s="58">
        <v>94.6</v>
      </c>
      <c r="J22" s="58">
        <f t="shared" si="0"/>
        <v>94.6</v>
      </c>
    </row>
    <row r="23" spans="1:10" ht="30" x14ac:dyDescent="0.3">
      <c r="A23" s="58">
        <v>50166</v>
      </c>
      <c r="B23" s="58" t="s">
        <v>86</v>
      </c>
      <c r="C23" s="59" t="s">
        <v>102</v>
      </c>
      <c r="D23" s="58">
        <v>49.1</v>
      </c>
      <c r="J23" s="58">
        <f t="shared" si="0"/>
        <v>49.1</v>
      </c>
    </row>
    <row r="24" spans="1:10" ht="30" x14ac:dyDescent="0.3">
      <c r="A24" s="58">
        <v>50231</v>
      </c>
      <c r="B24" s="58" t="s">
        <v>86</v>
      </c>
      <c r="C24" s="59" t="s">
        <v>103</v>
      </c>
      <c r="D24" s="58">
        <v>93.6</v>
      </c>
      <c r="J24" s="58">
        <f t="shared" si="0"/>
        <v>93.6</v>
      </c>
    </row>
    <row r="25" spans="1:10" ht="30" x14ac:dyDescent="0.3">
      <c r="A25" s="58">
        <v>50370</v>
      </c>
      <c r="B25" s="58" t="s">
        <v>86</v>
      </c>
      <c r="C25" s="59" t="s">
        <v>104</v>
      </c>
      <c r="D25" s="58">
        <v>35</v>
      </c>
      <c r="J25" s="58">
        <f t="shared" si="0"/>
        <v>35</v>
      </c>
    </row>
    <row r="26" spans="1:10" ht="30" x14ac:dyDescent="0.3">
      <c r="A26" s="58">
        <v>50469</v>
      </c>
      <c r="B26" s="58" t="s">
        <v>86</v>
      </c>
      <c r="C26" s="59" t="s">
        <v>105</v>
      </c>
      <c r="D26" s="58">
        <v>70.2</v>
      </c>
      <c r="J26" s="58">
        <f t="shared" si="0"/>
        <v>70.2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C9CFF"/>
  </sheetPr>
  <dimension ref="A1:J35"/>
  <sheetViews>
    <sheetView zoomScale="61" workbookViewId="0">
      <selection activeCell="A8" sqref="A8"/>
    </sheetView>
  </sheetViews>
  <sheetFormatPr baseColWidth="10" defaultColWidth="8.83203125" defaultRowHeight="15" x14ac:dyDescent="0.2"/>
  <cols>
    <col min="1" max="2" width="21.5" style="43" customWidth="1"/>
    <col min="3" max="3" width="72.5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84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212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106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32</v>
      </c>
    </row>
    <row r="6" spans="1:10" ht="30" x14ac:dyDescent="0.3">
      <c r="A6" s="83"/>
      <c r="B6" s="83"/>
      <c r="C6" s="83"/>
      <c r="D6" s="57" t="s">
        <v>213</v>
      </c>
      <c r="E6" s="57">
        <f>D6+1</f>
        <v>44677</v>
      </c>
      <c r="F6" s="57">
        <f>E6+1</f>
        <v>44678</v>
      </c>
      <c r="G6" s="57">
        <f>F6+1</f>
        <v>44679</v>
      </c>
      <c r="H6" s="57">
        <f>G6+1</f>
        <v>44680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1020</v>
      </c>
      <c r="B8" s="58" t="s">
        <v>107</v>
      </c>
      <c r="C8" s="59" t="s">
        <v>108</v>
      </c>
      <c r="D8" s="58">
        <v>49.8</v>
      </c>
      <c r="J8" s="58">
        <f t="shared" ref="J8:J35" si="0">AVERAGE(D8:H8)</f>
        <v>49.8</v>
      </c>
    </row>
    <row r="9" spans="1:10" ht="30" x14ac:dyDescent="0.3">
      <c r="A9" s="58">
        <v>1104</v>
      </c>
      <c r="B9" s="58" t="s">
        <v>107</v>
      </c>
      <c r="C9" s="59" t="s">
        <v>109</v>
      </c>
      <c r="D9" s="58">
        <v>0</v>
      </c>
      <c r="J9" s="58">
        <f t="shared" si="0"/>
        <v>0</v>
      </c>
    </row>
    <row r="10" spans="1:10" ht="30" x14ac:dyDescent="0.3">
      <c r="A10" s="58">
        <v>1159</v>
      </c>
      <c r="B10" s="58" t="s">
        <v>107</v>
      </c>
      <c r="C10" s="59" t="s">
        <v>110</v>
      </c>
      <c r="D10" s="58">
        <v>68.7</v>
      </c>
      <c r="J10" s="58">
        <f t="shared" si="0"/>
        <v>68.7</v>
      </c>
    </row>
    <row r="11" spans="1:10" ht="30" x14ac:dyDescent="0.3">
      <c r="A11" s="58">
        <v>1196</v>
      </c>
      <c r="B11" s="58" t="s">
        <v>107</v>
      </c>
      <c r="C11" s="86" t="s">
        <v>111</v>
      </c>
      <c r="D11" s="58">
        <v>32.700000000000003</v>
      </c>
      <c r="J11" s="58">
        <f t="shared" si="0"/>
        <v>32.700000000000003</v>
      </c>
    </row>
    <row r="12" spans="1:10" ht="30" x14ac:dyDescent="0.3">
      <c r="A12" s="58">
        <v>1271</v>
      </c>
      <c r="B12" s="58" t="s">
        <v>107</v>
      </c>
      <c r="C12" s="59" t="s">
        <v>112</v>
      </c>
      <c r="D12" s="58">
        <v>21.6</v>
      </c>
      <c r="J12" s="58">
        <f t="shared" si="0"/>
        <v>21.6</v>
      </c>
    </row>
    <row r="13" spans="1:10" ht="30" x14ac:dyDescent="0.3">
      <c r="A13" s="58">
        <v>1309</v>
      </c>
      <c r="B13" s="58" t="s">
        <v>107</v>
      </c>
      <c r="C13" s="59" t="s">
        <v>113</v>
      </c>
      <c r="D13" s="58">
        <v>37.700000000000003</v>
      </c>
      <c r="J13" s="58">
        <f t="shared" si="0"/>
        <v>37.700000000000003</v>
      </c>
    </row>
    <row r="14" spans="1:10" ht="30" x14ac:dyDescent="0.3">
      <c r="A14" s="58">
        <v>1336</v>
      </c>
      <c r="B14" s="58" t="s">
        <v>107</v>
      </c>
      <c r="C14" s="86" t="s">
        <v>114</v>
      </c>
      <c r="D14" s="58">
        <v>46.7</v>
      </c>
      <c r="J14" s="58">
        <f t="shared" si="0"/>
        <v>46.7</v>
      </c>
    </row>
    <row r="15" spans="1:10" ht="30" x14ac:dyDescent="0.3">
      <c r="A15" s="58">
        <v>1355</v>
      </c>
      <c r="B15" s="58" t="s">
        <v>107</v>
      </c>
      <c r="C15" s="59" t="s">
        <v>115</v>
      </c>
      <c r="D15" s="58">
        <v>61.2</v>
      </c>
      <c r="J15" s="58">
        <f t="shared" si="0"/>
        <v>61.2</v>
      </c>
    </row>
    <row r="16" spans="1:10" ht="30" x14ac:dyDescent="0.3">
      <c r="A16" s="58">
        <v>1381</v>
      </c>
      <c r="B16" s="58" t="s">
        <v>107</v>
      </c>
      <c r="C16" s="59" t="s">
        <v>116</v>
      </c>
      <c r="D16" s="58">
        <v>23.4</v>
      </c>
      <c r="J16" s="58">
        <f t="shared" si="0"/>
        <v>23.4</v>
      </c>
    </row>
    <row r="17" spans="1:10" ht="30" x14ac:dyDescent="0.3">
      <c r="A17" s="58">
        <v>1387</v>
      </c>
      <c r="B17" s="58" t="s">
        <v>107</v>
      </c>
      <c r="C17" s="59" t="s">
        <v>117</v>
      </c>
      <c r="D17" s="58">
        <v>48.6</v>
      </c>
      <c r="J17" s="58">
        <f t="shared" si="0"/>
        <v>48.6</v>
      </c>
    </row>
    <row r="18" spans="1:10" ht="30" x14ac:dyDescent="0.3">
      <c r="A18" s="58">
        <v>1583</v>
      </c>
      <c r="B18" s="58" t="s">
        <v>107</v>
      </c>
      <c r="C18" s="59" t="s">
        <v>118</v>
      </c>
      <c r="D18" s="58">
        <v>52.5</v>
      </c>
      <c r="J18" s="58">
        <f t="shared" si="0"/>
        <v>52.5</v>
      </c>
    </row>
    <row r="19" spans="1:10" ht="30" x14ac:dyDescent="0.3">
      <c r="A19" s="58">
        <v>1608</v>
      </c>
      <c r="B19" s="58" t="s">
        <v>107</v>
      </c>
      <c r="C19" s="59" t="s">
        <v>119</v>
      </c>
      <c r="D19" s="58">
        <v>32.5</v>
      </c>
      <c r="J19" s="58">
        <f t="shared" si="0"/>
        <v>32.5</v>
      </c>
    </row>
    <row r="20" spans="1:10" ht="30" x14ac:dyDescent="0.3">
      <c r="A20" s="58">
        <v>1703</v>
      </c>
      <c r="B20" s="58" t="s">
        <v>107</v>
      </c>
      <c r="C20" s="59" t="s">
        <v>120</v>
      </c>
      <c r="D20" s="58">
        <v>0</v>
      </c>
      <c r="J20" s="58">
        <f t="shared" si="0"/>
        <v>0</v>
      </c>
    </row>
    <row r="21" spans="1:10" ht="30" x14ac:dyDescent="0.3">
      <c r="A21" s="58">
        <v>1712</v>
      </c>
      <c r="B21" s="58" t="s">
        <v>107</v>
      </c>
      <c r="C21" s="59" t="s">
        <v>121</v>
      </c>
      <c r="D21" s="58">
        <v>32.299999999999997</v>
      </c>
      <c r="J21" s="58">
        <f t="shared" si="0"/>
        <v>32.299999999999997</v>
      </c>
    </row>
    <row r="22" spans="1:10" ht="30" x14ac:dyDescent="0.3">
      <c r="A22" s="58">
        <v>50042</v>
      </c>
      <c r="B22" s="58" t="s">
        <v>107</v>
      </c>
      <c r="C22" s="59" t="s">
        <v>122</v>
      </c>
      <c r="D22" s="58">
        <v>45.3</v>
      </c>
      <c r="J22" s="58">
        <f t="shared" si="0"/>
        <v>45.3</v>
      </c>
    </row>
    <row r="23" spans="1:10" ht="30" x14ac:dyDescent="0.3">
      <c r="A23" s="58">
        <v>50075</v>
      </c>
      <c r="B23" s="58" t="s">
        <v>107</v>
      </c>
      <c r="C23" s="59" t="s">
        <v>123</v>
      </c>
      <c r="D23" s="58">
        <v>37.6</v>
      </c>
      <c r="J23" s="58">
        <f t="shared" si="0"/>
        <v>37.6</v>
      </c>
    </row>
    <row r="24" spans="1:10" ht="30" x14ac:dyDescent="0.3">
      <c r="A24" s="58">
        <v>50131</v>
      </c>
      <c r="B24" s="58" t="s">
        <v>107</v>
      </c>
      <c r="C24" s="86" t="s">
        <v>124</v>
      </c>
      <c r="D24" s="58">
        <v>32.9</v>
      </c>
      <c r="J24" s="58">
        <f t="shared" si="0"/>
        <v>32.9</v>
      </c>
    </row>
    <row r="25" spans="1:10" ht="30" x14ac:dyDescent="0.3">
      <c r="A25" s="58">
        <v>50185</v>
      </c>
      <c r="B25" s="58" t="s">
        <v>107</v>
      </c>
      <c r="C25" s="59" t="s">
        <v>125</v>
      </c>
      <c r="D25" s="58">
        <v>64.2</v>
      </c>
      <c r="J25" s="58">
        <f t="shared" si="0"/>
        <v>64.2</v>
      </c>
    </row>
    <row r="26" spans="1:10" ht="30" x14ac:dyDescent="0.3">
      <c r="A26" s="58">
        <v>50198</v>
      </c>
      <c r="B26" s="58" t="s">
        <v>107</v>
      </c>
      <c r="C26" s="59" t="s">
        <v>126</v>
      </c>
      <c r="D26" s="58">
        <v>48.5</v>
      </c>
      <c r="J26" s="58">
        <f t="shared" si="0"/>
        <v>48.5</v>
      </c>
    </row>
    <row r="27" spans="1:10" ht="30" x14ac:dyDescent="0.3">
      <c r="A27" s="58">
        <v>50261</v>
      </c>
      <c r="B27" s="58" t="s">
        <v>107</v>
      </c>
      <c r="C27" s="59" t="s">
        <v>127</v>
      </c>
      <c r="D27" s="58">
        <v>52.8</v>
      </c>
      <c r="J27" s="58">
        <f t="shared" si="0"/>
        <v>52.8</v>
      </c>
    </row>
    <row r="28" spans="1:10" ht="30" x14ac:dyDescent="0.3">
      <c r="A28" s="58">
        <v>50285</v>
      </c>
      <c r="B28" s="58" t="s">
        <v>107</v>
      </c>
      <c r="C28" s="59" t="s">
        <v>128</v>
      </c>
      <c r="D28" s="58">
        <v>54.5</v>
      </c>
      <c r="J28" s="58">
        <f t="shared" si="0"/>
        <v>54.5</v>
      </c>
    </row>
    <row r="29" spans="1:10" ht="30" x14ac:dyDescent="0.3">
      <c r="A29" s="58">
        <v>50311</v>
      </c>
      <c r="B29" s="58" t="s">
        <v>107</v>
      </c>
      <c r="C29" s="59" t="s">
        <v>129</v>
      </c>
      <c r="D29" s="58">
        <v>64.8</v>
      </c>
      <c r="J29" s="58">
        <f t="shared" si="0"/>
        <v>64.8</v>
      </c>
    </row>
    <row r="30" spans="1:10" ht="30" x14ac:dyDescent="0.3">
      <c r="A30" s="58">
        <v>50333</v>
      </c>
      <c r="B30" s="58" t="s">
        <v>107</v>
      </c>
      <c r="C30" s="59" t="s">
        <v>130</v>
      </c>
      <c r="D30" s="58">
        <v>50.9</v>
      </c>
      <c r="J30" s="58">
        <f t="shared" si="0"/>
        <v>50.9</v>
      </c>
    </row>
    <row r="31" spans="1:10" ht="30" x14ac:dyDescent="0.3">
      <c r="A31" s="58">
        <v>50365</v>
      </c>
      <c r="B31" s="58" t="s">
        <v>107</v>
      </c>
      <c r="C31" s="59" t="s">
        <v>131</v>
      </c>
      <c r="D31" s="58">
        <v>67.7</v>
      </c>
      <c r="J31" s="58">
        <f t="shared" si="0"/>
        <v>67.7</v>
      </c>
    </row>
    <row r="32" spans="1:10" ht="30" x14ac:dyDescent="0.3">
      <c r="A32" s="58">
        <v>50382</v>
      </c>
      <c r="B32" s="58" t="s">
        <v>107</v>
      </c>
      <c r="C32" s="59" t="s">
        <v>132</v>
      </c>
      <c r="D32" s="58">
        <v>86.6</v>
      </c>
      <c r="J32" s="58">
        <f t="shared" si="0"/>
        <v>86.6</v>
      </c>
    </row>
    <row r="33" spans="1:10" ht="30" x14ac:dyDescent="0.3">
      <c r="A33" s="58">
        <v>50427</v>
      </c>
      <c r="B33" s="58" t="s">
        <v>107</v>
      </c>
      <c r="C33" s="59" t="s">
        <v>133</v>
      </c>
      <c r="D33" s="58">
        <v>35.299999999999997</v>
      </c>
      <c r="J33" s="58">
        <f t="shared" si="0"/>
        <v>35.299999999999997</v>
      </c>
    </row>
    <row r="34" spans="1:10" ht="30" x14ac:dyDescent="0.3">
      <c r="A34" s="58">
        <v>50470</v>
      </c>
      <c r="B34" s="58" t="s">
        <v>107</v>
      </c>
      <c r="C34" s="59" t="s">
        <v>134</v>
      </c>
      <c r="D34" s="58">
        <v>14.6</v>
      </c>
      <c r="J34" s="58">
        <f t="shared" si="0"/>
        <v>14.6</v>
      </c>
    </row>
    <row r="35" spans="1:10" ht="30" x14ac:dyDescent="0.3">
      <c r="A35" s="58">
        <v>50473</v>
      </c>
      <c r="B35" s="58" t="s">
        <v>107</v>
      </c>
      <c r="C35" s="59" t="s">
        <v>135</v>
      </c>
      <c r="D35" s="58">
        <v>61.8</v>
      </c>
      <c r="J35" s="58">
        <f t="shared" si="0"/>
        <v>61.8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C9CFF"/>
  </sheetPr>
  <dimension ref="A1:J38"/>
  <sheetViews>
    <sheetView topLeftCell="A5" zoomScale="58" workbookViewId="0">
      <selection activeCell="C26" sqref="C26"/>
    </sheetView>
  </sheetViews>
  <sheetFormatPr baseColWidth="10" defaultColWidth="8.83203125" defaultRowHeight="15" x14ac:dyDescent="0.2"/>
  <cols>
    <col min="1" max="2" width="21.5" style="43" customWidth="1"/>
    <col min="3" max="3" width="82.5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84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212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136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32</v>
      </c>
    </row>
    <row r="6" spans="1:10" ht="30" x14ac:dyDescent="0.3">
      <c r="A6" s="83"/>
      <c r="B6" s="83"/>
      <c r="C6" s="83"/>
      <c r="D6" s="57" t="s">
        <v>213</v>
      </c>
      <c r="E6" s="57">
        <f>D6+1</f>
        <v>44677</v>
      </c>
      <c r="F6" s="57">
        <f>E6+1</f>
        <v>44678</v>
      </c>
      <c r="G6" s="57">
        <f>F6+1</f>
        <v>44679</v>
      </c>
      <c r="H6" s="57">
        <f>G6+1</f>
        <v>44680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1102</v>
      </c>
      <c r="B8" s="58" t="s">
        <v>137</v>
      </c>
      <c r="C8" s="59" t="s">
        <v>138</v>
      </c>
      <c r="D8" s="58">
        <v>0</v>
      </c>
      <c r="J8" s="58">
        <f t="shared" ref="J8:J38" si="0">AVERAGE(D8:H8)</f>
        <v>0</v>
      </c>
    </row>
    <row r="9" spans="1:10" ht="30" x14ac:dyDescent="0.3">
      <c r="A9" s="58">
        <v>1212</v>
      </c>
      <c r="B9" s="58" t="s">
        <v>137</v>
      </c>
      <c r="C9" s="59" t="s">
        <v>139</v>
      </c>
      <c r="D9" s="58">
        <v>46</v>
      </c>
      <c r="J9" s="58">
        <f t="shared" si="0"/>
        <v>46</v>
      </c>
    </row>
    <row r="10" spans="1:10" ht="30" x14ac:dyDescent="0.3">
      <c r="A10" s="58">
        <v>1395</v>
      </c>
      <c r="B10" s="58" t="s">
        <v>137</v>
      </c>
      <c r="C10" s="59" t="s">
        <v>140</v>
      </c>
      <c r="D10" s="58">
        <v>50.6</v>
      </c>
      <c r="J10" s="58">
        <f t="shared" si="0"/>
        <v>50.6</v>
      </c>
    </row>
    <row r="11" spans="1:10" ht="30" x14ac:dyDescent="0.3">
      <c r="A11" s="58">
        <v>1581</v>
      </c>
      <c r="B11" s="58" t="s">
        <v>137</v>
      </c>
      <c r="C11" s="59" t="s">
        <v>141</v>
      </c>
      <c r="D11" s="58">
        <v>128.1</v>
      </c>
      <c r="J11" s="58">
        <f t="shared" si="0"/>
        <v>128.1</v>
      </c>
    </row>
    <row r="12" spans="1:10" ht="30" x14ac:dyDescent="0.3">
      <c r="A12" s="58">
        <v>1611</v>
      </c>
      <c r="B12" s="58" t="s">
        <v>137</v>
      </c>
      <c r="C12" s="59" t="s">
        <v>142</v>
      </c>
      <c r="D12" s="58">
        <v>0</v>
      </c>
      <c r="J12" s="58">
        <f t="shared" si="0"/>
        <v>0</v>
      </c>
    </row>
    <row r="13" spans="1:10" ht="30" x14ac:dyDescent="0.3">
      <c r="A13" s="58">
        <v>1693</v>
      </c>
      <c r="B13" s="58" t="s">
        <v>137</v>
      </c>
      <c r="C13" s="59" t="s">
        <v>143</v>
      </c>
      <c r="D13" s="58">
        <v>80</v>
      </c>
      <c r="J13" s="58">
        <f t="shared" si="0"/>
        <v>80</v>
      </c>
    </row>
    <row r="14" spans="1:10" ht="30" x14ac:dyDescent="0.3">
      <c r="A14" s="58">
        <v>1695</v>
      </c>
      <c r="B14" s="58" t="s">
        <v>137</v>
      </c>
      <c r="C14" s="59" t="s">
        <v>144</v>
      </c>
      <c r="D14" s="58">
        <v>36.4</v>
      </c>
      <c r="J14" s="58">
        <f t="shared" si="0"/>
        <v>36.4</v>
      </c>
    </row>
    <row r="15" spans="1:10" ht="30" x14ac:dyDescent="0.3">
      <c r="A15" s="58">
        <v>1698</v>
      </c>
      <c r="B15" s="58" t="s">
        <v>137</v>
      </c>
      <c r="C15" s="59" t="s">
        <v>145</v>
      </c>
      <c r="D15" s="58">
        <v>36.5</v>
      </c>
      <c r="J15" s="58">
        <f t="shared" si="0"/>
        <v>36.5</v>
      </c>
    </row>
    <row r="16" spans="1:10" ht="30" x14ac:dyDescent="0.3">
      <c r="A16" s="58">
        <v>1746</v>
      </c>
      <c r="B16" s="58" t="s">
        <v>137</v>
      </c>
      <c r="C16" s="59" t="s">
        <v>146</v>
      </c>
      <c r="D16" s="58">
        <v>64.099999999999994</v>
      </c>
      <c r="J16" s="58">
        <f t="shared" si="0"/>
        <v>64.099999999999994</v>
      </c>
    </row>
    <row r="17" spans="1:10" ht="30" x14ac:dyDescent="0.3">
      <c r="A17" s="58">
        <v>1777</v>
      </c>
      <c r="B17" s="58" t="s">
        <v>137</v>
      </c>
      <c r="C17" s="59" t="s">
        <v>147</v>
      </c>
      <c r="D17" s="58">
        <v>58.2</v>
      </c>
      <c r="J17" s="58">
        <f t="shared" si="0"/>
        <v>58.2</v>
      </c>
    </row>
    <row r="18" spans="1:10" ht="30" x14ac:dyDescent="0.3">
      <c r="A18" s="58">
        <v>50034</v>
      </c>
      <c r="B18" s="58" t="s">
        <v>137</v>
      </c>
      <c r="C18" s="59" t="s">
        <v>148</v>
      </c>
      <c r="D18" s="58">
        <v>0</v>
      </c>
      <c r="J18" s="58">
        <f t="shared" si="0"/>
        <v>0</v>
      </c>
    </row>
    <row r="19" spans="1:10" ht="30" x14ac:dyDescent="0.3">
      <c r="A19" s="58">
        <v>50055</v>
      </c>
      <c r="B19" s="58" t="s">
        <v>137</v>
      </c>
      <c r="C19" s="59" t="s">
        <v>149</v>
      </c>
      <c r="D19" s="58">
        <v>28.4</v>
      </c>
      <c r="J19" s="58">
        <f t="shared" si="0"/>
        <v>28.4</v>
      </c>
    </row>
    <row r="20" spans="1:10" ht="30" x14ac:dyDescent="0.3">
      <c r="A20" s="58">
        <v>50077</v>
      </c>
      <c r="B20" s="58" t="s">
        <v>137</v>
      </c>
      <c r="C20" s="59" t="s">
        <v>150</v>
      </c>
      <c r="D20" s="58">
        <v>5</v>
      </c>
      <c r="J20" s="58">
        <f t="shared" si="0"/>
        <v>5</v>
      </c>
    </row>
    <row r="21" spans="1:10" ht="30" x14ac:dyDescent="0.3">
      <c r="A21" s="58">
        <v>50093</v>
      </c>
      <c r="B21" s="58" t="s">
        <v>137</v>
      </c>
      <c r="C21" s="59" t="s">
        <v>151</v>
      </c>
      <c r="D21" s="58">
        <v>50.1</v>
      </c>
      <c r="J21" s="58">
        <f t="shared" si="0"/>
        <v>50.1</v>
      </c>
    </row>
    <row r="22" spans="1:10" ht="30" x14ac:dyDescent="0.3">
      <c r="A22" s="58">
        <v>50094</v>
      </c>
      <c r="B22" s="58" t="s">
        <v>137</v>
      </c>
      <c r="C22" s="59" t="s">
        <v>152</v>
      </c>
      <c r="D22" s="58">
        <v>29.7</v>
      </c>
      <c r="J22" s="58">
        <f t="shared" si="0"/>
        <v>29.7</v>
      </c>
    </row>
    <row r="23" spans="1:10" ht="30" x14ac:dyDescent="0.3">
      <c r="A23" s="58">
        <v>50105</v>
      </c>
      <c r="B23" s="58" t="s">
        <v>137</v>
      </c>
      <c r="C23" s="59" t="s">
        <v>153</v>
      </c>
      <c r="D23" s="58">
        <v>7.8</v>
      </c>
      <c r="J23" s="58">
        <f t="shared" si="0"/>
        <v>7.8</v>
      </c>
    </row>
    <row r="24" spans="1:10" ht="30" x14ac:dyDescent="0.3">
      <c r="A24" s="58">
        <v>50140</v>
      </c>
      <c r="B24" s="58" t="s">
        <v>137</v>
      </c>
      <c r="C24" s="59" t="s">
        <v>154</v>
      </c>
      <c r="D24" s="58">
        <v>43.4</v>
      </c>
      <c r="J24" s="58">
        <f t="shared" si="0"/>
        <v>43.4</v>
      </c>
    </row>
    <row r="25" spans="1:10" ht="30" x14ac:dyDescent="0.3">
      <c r="A25" s="58">
        <v>50196</v>
      </c>
      <c r="B25" s="58" t="s">
        <v>137</v>
      </c>
      <c r="C25" s="59" t="s">
        <v>155</v>
      </c>
      <c r="D25" s="58">
        <v>59.1</v>
      </c>
      <c r="J25" s="58">
        <f t="shared" si="0"/>
        <v>59.1</v>
      </c>
    </row>
    <row r="26" spans="1:10" ht="30" x14ac:dyDescent="0.3">
      <c r="A26" s="58">
        <v>50205</v>
      </c>
      <c r="B26" s="58" t="s">
        <v>137</v>
      </c>
      <c r="C26" s="59" t="s">
        <v>156</v>
      </c>
      <c r="D26" s="58">
        <v>54.4</v>
      </c>
      <c r="J26" s="58">
        <f t="shared" si="0"/>
        <v>54.4</v>
      </c>
    </row>
    <row r="27" spans="1:10" ht="30" x14ac:dyDescent="0.3">
      <c r="A27" s="58">
        <v>50281</v>
      </c>
      <c r="B27" s="58" t="s">
        <v>137</v>
      </c>
      <c r="C27" s="59" t="s">
        <v>157</v>
      </c>
      <c r="D27" s="58">
        <v>28.3</v>
      </c>
      <c r="J27" s="58">
        <f t="shared" si="0"/>
        <v>28.3</v>
      </c>
    </row>
    <row r="28" spans="1:10" ht="30" x14ac:dyDescent="0.3">
      <c r="A28" s="58">
        <v>50298</v>
      </c>
      <c r="B28" s="58" t="s">
        <v>137</v>
      </c>
      <c r="C28" s="59" t="s">
        <v>158</v>
      </c>
      <c r="D28" s="58">
        <v>73.8</v>
      </c>
      <c r="J28" s="58">
        <f t="shared" si="0"/>
        <v>73.8</v>
      </c>
    </row>
    <row r="29" spans="1:10" ht="30" x14ac:dyDescent="0.3">
      <c r="A29" s="58">
        <v>50324</v>
      </c>
      <c r="B29" s="58" t="s">
        <v>137</v>
      </c>
      <c r="C29" s="59" t="s">
        <v>159</v>
      </c>
      <c r="D29" s="58">
        <v>61.1</v>
      </c>
      <c r="J29" s="58">
        <f t="shared" si="0"/>
        <v>61.1</v>
      </c>
    </row>
    <row r="30" spans="1:10" ht="30" x14ac:dyDescent="0.3">
      <c r="A30" s="58">
        <v>50384</v>
      </c>
      <c r="B30" s="58" t="s">
        <v>137</v>
      </c>
      <c r="C30" s="59" t="s">
        <v>160</v>
      </c>
      <c r="D30" s="58">
        <v>87.5</v>
      </c>
      <c r="J30" s="58">
        <f t="shared" si="0"/>
        <v>87.5</v>
      </c>
    </row>
    <row r="31" spans="1:10" ht="30" x14ac:dyDescent="0.3">
      <c r="A31" s="58">
        <v>50409</v>
      </c>
      <c r="B31" s="58" t="s">
        <v>137</v>
      </c>
      <c r="C31" s="59" t="s">
        <v>161</v>
      </c>
      <c r="D31" s="58">
        <v>31.8</v>
      </c>
      <c r="J31" s="58">
        <f t="shared" si="0"/>
        <v>31.8</v>
      </c>
    </row>
    <row r="32" spans="1:10" ht="30" x14ac:dyDescent="0.3">
      <c r="A32" s="58">
        <v>50421</v>
      </c>
      <c r="B32" s="58" t="s">
        <v>137</v>
      </c>
      <c r="C32" s="59" t="s">
        <v>162</v>
      </c>
      <c r="D32" s="58">
        <v>0</v>
      </c>
      <c r="J32" s="58">
        <f t="shared" si="0"/>
        <v>0</v>
      </c>
    </row>
    <row r="33" spans="1:10" ht="30" x14ac:dyDescent="0.3">
      <c r="A33" s="58">
        <v>50446</v>
      </c>
      <c r="B33" s="58" t="s">
        <v>137</v>
      </c>
      <c r="C33" s="86" t="s">
        <v>163</v>
      </c>
      <c r="D33" s="58">
        <v>40.6</v>
      </c>
      <c r="J33" s="58">
        <f t="shared" si="0"/>
        <v>40.6</v>
      </c>
    </row>
    <row r="34" spans="1:10" ht="30" x14ac:dyDescent="0.3">
      <c r="A34" s="58">
        <v>50457</v>
      </c>
      <c r="B34" s="58" t="s">
        <v>137</v>
      </c>
      <c r="C34" s="59" t="s">
        <v>164</v>
      </c>
      <c r="D34" s="58">
        <v>64</v>
      </c>
      <c r="J34" s="58">
        <f t="shared" si="0"/>
        <v>64</v>
      </c>
    </row>
    <row r="35" spans="1:10" ht="30" x14ac:dyDescent="0.3">
      <c r="A35" s="58">
        <v>50458</v>
      </c>
      <c r="B35" s="58" t="s">
        <v>137</v>
      </c>
      <c r="C35" s="59" t="s">
        <v>165</v>
      </c>
      <c r="D35" s="58">
        <v>35</v>
      </c>
      <c r="J35" s="58">
        <f t="shared" si="0"/>
        <v>35</v>
      </c>
    </row>
    <row r="36" spans="1:10" ht="30" x14ac:dyDescent="0.3">
      <c r="A36" s="58">
        <v>50464</v>
      </c>
      <c r="B36" s="58" t="s">
        <v>137</v>
      </c>
      <c r="C36" s="59" t="s">
        <v>166</v>
      </c>
      <c r="D36" s="58">
        <v>86.3</v>
      </c>
      <c r="J36" s="58">
        <f t="shared" si="0"/>
        <v>86.3</v>
      </c>
    </row>
    <row r="37" spans="1:10" ht="30" x14ac:dyDescent="0.3">
      <c r="A37" s="58">
        <v>50478</v>
      </c>
      <c r="B37" s="58" t="s">
        <v>137</v>
      </c>
      <c r="C37" s="59" t="s">
        <v>167</v>
      </c>
      <c r="D37" s="58">
        <v>35</v>
      </c>
      <c r="J37" s="58">
        <f t="shared" si="0"/>
        <v>35</v>
      </c>
    </row>
    <row r="38" spans="1:10" ht="30" x14ac:dyDescent="0.3">
      <c r="A38" s="58">
        <v>50484</v>
      </c>
      <c r="B38" s="58" t="s">
        <v>137</v>
      </c>
      <c r="C38" s="59" t="s">
        <v>168</v>
      </c>
      <c r="D38" s="58">
        <v>35</v>
      </c>
      <c r="J38" s="58">
        <f t="shared" si="0"/>
        <v>35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C9CFF"/>
  </sheetPr>
  <dimension ref="A1:J8"/>
  <sheetViews>
    <sheetView workbookViewId="0">
      <selection sqref="A1:J1"/>
    </sheetView>
  </sheetViews>
  <sheetFormatPr baseColWidth="10" defaultColWidth="8.83203125" defaultRowHeight="15" x14ac:dyDescent="0.2"/>
  <cols>
    <col min="1" max="2" width="21.5" style="43" customWidth="1"/>
    <col min="3" max="3" width="53.6640625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84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212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219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32</v>
      </c>
    </row>
    <row r="6" spans="1:10" ht="30" x14ac:dyDescent="0.3">
      <c r="A6" s="83"/>
      <c r="B6" s="83"/>
      <c r="C6" s="83"/>
      <c r="D6" s="57" t="s">
        <v>213</v>
      </c>
      <c r="E6" s="57">
        <f>D6+1</f>
        <v>44677</v>
      </c>
      <c r="F6" s="57">
        <f>E6+1</f>
        <v>44678</v>
      </c>
      <c r="G6" s="57">
        <f>F6+1</f>
        <v>44679</v>
      </c>
      <c r="H6" s="57">
        <f>G6+1</f>
        <v>44680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50325</v>
      </c>
      <c r="B8" s="58" t="s">
        <v>220</v>
      </c>
      <c r="C8" s="59" t="s">
        <v>221</v>
      </c>
      <c r="D8" s="58">
        <v>46.1</v>
      </c>
      <c r="J8" s="58">
        <f>AVERAGE(D8:H8)</f>
        <v>46.1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C9CFF"/>
  </sheetPr>
  <dimension ref="A1:J47"/>
  <sheetViews>
    <sheetView tabSelected="1" zoomScale="32" workbookViewId="0">
      <selection activeCell="S42" sqref="S42"/>
    </sheetView>
  </sheetViews>
  <sheetFormatPr baseColWidth="10" defaultColWidth="8.83203125" defaultRowHeight="15" x14ac:dyDescent="0.2"/>
  <cols>
    <col min="1" max="2" width="21.5" style="43" customWidth="1"/>
    <col min="3" max="3" width="75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169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212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170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32</v>
      </c>
    </row>
    <row r="6" spans="1:10" ht="30" x14ac:dyDescent="0.3">
      <c r="A6" s="80"/>
      <c r="B6" s="80"/>
      <c r="C6" s="80"/>
      <c r="D6" s="57" t="s">
        <v>213</v>
      </c>
      <c r="E6" s="57">
        <f>D6+1</f>
        <v>44677</v>
      </c>
      <c r="F6" s="57">
        <f>E6+1</f>
        <v>44678</v>
      </c>
      <c r="G6" s="57">
        <f>F6+1</f>
        <v>44679</v>
      </c>
      <c r="H6" s="57">
        <f>G6+1</f>
        <v>44680</v>
      </c>
      <c r="J6" s="80"/>
    </row>
    <row r="7" spans="1:10" ht="30" x14ac:dyDescent="0.3">
      <c r="A7" s="80"/>
      <c r="B7" s="80"/>
      <c r="C7" s="80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0"/>
    </row>
    <row r="8" spans="1:10" ht="30" x14ac:dyDescent="0.3">
      <c r="A8" s="58">
        <v>1027</v>
      </c>
      <c r="B8" s="58" t="s">
        <v>171</v>
      </c>
      <c r="C8" s="59" t="s">
        <v>172</v>
      </c>
      <c r="D8" s="58">
        <v>20.2</v>
      </c>
      <c r="J8" s="58">
        <f t="shared" ref="J8:J47" si="0">AVERAGE(D8:H8)</f>
        <v>20.2</v>
      </c>
    </row>
    <row r="9" spans="1:10" ht="30" x14ac:dyDescent="0.3">
      <c r="A9" s="58">
        <v>1046</v>
      </c>
      <c r="B9" s="58" t="s">
        <v>171</v>
      </c>
      <c r="C9" s="59" t="s">
        <v>173</v>
      </c>
      <c r="D9" s="58">
        <v>49</v>
      </c>
      <c r="J9" s="58">
        <f t="shared" si="0"/>
        <v>49</v>
      </c>
    </row>
    <row r="10" spans="1:10" ht="30" x14ac:dyDescent="0.3">
      <c r="A10" s="58">
        <v>1209</v>
      </c>
      <c r="B10" s="58" t="s">
        <v>171</v>
      </c>
      <c r="C10" s="59" t="s">
        <v>174</v>
      </c>
      <c r="D10" s="58">
        <v>31.4</v>
      </c>
      <c r="J10" s="58">
        <f t="shared" si="0"/>
        <v>31.4</v>
      </c>
    </row>
    <row r="11" spans="1:10" ht="30" x14ac:dyDescent="0.3">
      <c r="A11" s="58">
        <v>1251</v>
      </c>
      <c r="B11" s="58" t="s">
        <v>171</v>
      </c>
      <c r="C11" s="59" t="s">
        <v>175</v>
      </c>
      <c r="D11" s="58">
        <v>21.3</v>
      </c>
      <c r="J11" s="58">
        <f t="shared" si="0"/>
        <v>21.3</v>
      </c>
    </row>
    <row r="12" spans="1:10" ht="30" x14ac:dyDescent="0.3">
      <c r="A12" s="58">
        <v>1258</v>
      </c>
      <c r="B12" s="58" t="s">
        <v>171</v>
      </c>
      <c r="C12" s="59" t="s">
        <v>176</v>
      </c>
      <c r="D12" s="58">
        <v>20.2</v>
      </c>
      <c r="J12" s="58">
        <f t="shared" si="0"/>
        <v>20.2</v>
      </c>
    </row>
    <row r="13" spans="1:10" ht="30" x14ac:dyDescent="0.3">
      <c r="A13" s="58">
        <v>1261</v>
      </c>
      <c r="B13" s="58" t="s">
        <v>171</v>
      </c>
      <c r="C13" s="59" t="s">
        <v>177</v>
      </c>
      <c r="D13" s="58">
        <v>26.4</v>
      </c>
      <c r="J13" s="58">
        <f t="shared" si="0"/>
        <v>26.4</v>
      </c>
    </row>
    <row r="14" spans="1:10" ht="30" x14ac:dyDescent="0.3">
      <c r="A14" s="58">
        <v>1356</v>
      </c>
      <c r="B14" s="58" t="s">
        <v>171</v>
      </c>
      <c r="C14" s="59" t="s">
        <v>178</v>
      </c>
      <c r="D14" s="58">
        <v>40.4</v>
      </c>
      <c r="J14" s="58">
        <f t="shared" si="0"/>
        <v>40.4</v>
      </c>
    </row>
    <row r="15" spans="1:10" ht="30" x14ac:dyDescent="0.3">
      <c r="A15" s="58">
        <v>1365</v>
      </c>
      <c r="B15" s="58" t="s">
        <v>171</v>
      </c>
      <c r="C15" s="59" t="s">
        <v>179</v>
      </c>
      <c r="D15" s="58">
        <v>32.1</v>
      </c>
      <c r="J15" s="58">
        <f t="shared" si="0"/>
        <v>32.1</v>
      </c>
    </row>
    <row r="16" spans="1:10" ht="30" x14ac:dyDescent="0.3">
      <c r="A16" s="58">
        <v>1391</v>
      </c>
      <c r="B16" s="58" t="s">
        <v>171</v>
      </c>
      <c r="C16" s="59" t="s">
        <v>180</v>
      </c>
      <c r="D16" s="58">
        <v>10.1</v>
      </c>
      <c r="J16" s="58">
        <f t="shared" si="0"/>
        <v>10.1</v>
      </c>
    </row>
    <row r="17" spans="1:10" ht="30" x14ac:dyDescent="0.3">
      <c r="A17" s="58">
        <v>1474</v>
      </c>
      <c r="B17" s="58" t="s">
        <v>171</v>
      </c>
      <c r="C17" s="59" t="s">
        <v>181</v>
      </c>
      <c r="D17" s="58">
        <v>20.399999999999999</v>
      </c>
      <c r="J17" s="58">
        <f t="shared" si="0"/>
        <v>20.399999999999999</v>
      </c>
    </row>
    <row r="18" spans="1:10" ht="30" x14ac:dyDescent="0.3">
      <c r="A18" s="58">
        <v>1478</v>
      </c>
      <c r="B18" s="58" t="s">
        <v>171</v>
      </c>
      <c r="C18" s="59" t="s">
        <v>182</v>
      </c>
      <c r="D18" s="58">
        <v>16.600000000000001</v>
      </c>
      <c r="J18" s="58">
        <f t="shared" si="0"/>
        <v>16.600000000000001</v>
      </c>
    </row>
    <row r="19" spans="1:10" ht="30" x14ac:dyDescent="0.3">
      <c r="A19" s="58">
        <v>1517</v>
      </c>
      <c r="B19" s="58" t="s">
        <v>171</v>
      </c>
      <c r="C19" s="59" t="s">
        <v>183</v>
      </c>
      <c r="D19" s="58">
        <v>10.9</v>
      </c>
      <c r="J19" s="58">
        <f t="shared" si="0"/>
        <v>10.9</v>
      </c>
    </row>
    <row r="20" spans="1:10" ht="30" x14ac:dyDescent="0.3">
      <c r="A20" s="58">
        <v>1538</v>
      </c>
      <c r="B20" s="58" t="s">
        <v>171</v>
      </c>
      <c r="C20" s="59" t="s">
        <v>184</v>
      </c>
      <c r="D20" s="58">
        <v>26.2</v>
      </c>
      <c r="J20" s="58">
        <f t="shared" si="0"/>
        <v>26.2</v>
      </c>
    </row>
    <row r="21" spans="1:10" ht="30" x14ac:dyDescent="0.3">
      <c r="A21" s="58">
        <v>1539</v>
      </c>
      <c r="B21" s="58" t="s">
        <v>171</v>
      </c>
      <c r="C21" s="59" t="s">
        <v>185</v>
      </c>
      <c r="D21" s="58">
        <v>47</v>
      </c>
      <c r="J21" s="58">
        <f t="shared" si="0"/>
        <v>47</v>
      </c>
    </row>
    <row r="22" spans="1:10" ht="30" x14ac:dyDescent="0.3">
      <c r="A22" s="58">
        <v>1558</v>
      </c>
      <c r="B22" s="58" t="s">
        <v>171</v>
      </c>
      <c r="C22" s="59" t="s">
        <v>186</v>
      </c>
      <c r="D22" s="58">
        <v>21.3</v>
      </c>
      <c r="J22" s="58">
        <f t="shared" si="0"/>
        <v>21.3</v>
      </c>
    </row>
    <row r="23" spans="1:10" ht="30" x14ac:dyDescent="0.3">
      <c r="A23" s="58">
        <v>1605</v>
      </c>
      <c r="B23" s="58" t="s">
        <v>171</v>
      </c>
      <c r="C23" s="59" t="s">
        <v>187</v>
      </c>
      <c r="D23" s="58">
        <v>10.5</v>
      </c>
      <c r="J23" s="58">
        <f t="shared" si="0"/>
        <v>10.5</v>
      </c>
    </row>
    <row r="24" spans="1:10" ht="30" x14ac:dyDescent="0.3">
      <c r="A24" s="58">
        <v>1624</v>
      </c>
      <c r="B24" s="58" t="s">
        <v>171</v>
      </c>
      <c r="C24" s="59" t="s">
        <v>188</v>
      </c>
      <c r="D24" s="58">
        <v>8.8000000000000007</v>
      </c>
      <c r="J24" s="58">
        <f t="shared" si="0"/>
        <v>8.8000000000000007</v>
      </c>
    </row>
    <row r="25" spans="1:10" ht="30" x14ac:dyDescent="0.3">
      <c r="A25" s="58">
        <v>1696</v>
      </c>
      <c r="B25" s="58" t="s">
        <v>171</v>
      </c>
      <c r="C25" s="59" t="s">
        <v>189</v>
      </c>
      <c r="D25" s="58">
        <v>16.3</v>
      </c>
      <c r="J25" s="58">
        <f t="shared" si="0"/>
        <v>16.3</v>
      </c>
    </row>
    <row r="26" spans="1:10" ht="30" x14ac:dyDescent="0.3">
      <c r="A26" s="58">
        <v>50006</v>
      </c>
      <c r="B26" s="58" t="s">
        <v>171</v>
      </c>
      <c r="C26" s="59" t="s">
        <v>190</v>
      </c>
      <c r="D26" s="58">
        <v>13.2</v>
      </c>
      <c r="J26" s="58">
        <f t="shared" si="0"/>
        <v>13.2</v>
      </c>
    </row>
    <row r="27" spans="1:10" ht="30" x14ac:dyDescent="0.3">
      <c r="A27" s="58">
        <v>50017</v>
      </c>
      <c r="B27" s="58" t="s">
        <v>171</v>
      </c>
      <c r="C27" s="59" t="s">
        <v>191</v>
      </c>
      <c r="D27" s="58">
        <v>39.200000000000003</v>
      </c>
      <c r="J27" s="58">
        <f t="shared" si="0"/>
        <v>39.200000000000003</v>
      </c>
    </row>
    <row r="28" spans="1:10" ht="30" x14ac:dyDescent="0.3">
      <c r="A28" s="58">
        <v>50019</v>
      </c>
      <c r="B28" s="58" t="s">
        <v>171</v>
      </c>
      <c r="C28" s="59" t="s">
        <v>192</v>
      </c>
      <c r="D28" s="58">
        <v>4.4000000000000004</v>
      </c>
      <c r="J28" s="58">
        <f t="shared" si="0"/>
        <v>4.4000000000000004</v>
      </c>
    </row>
    <row r="29" spans="1:10" ht="30" x14ac:dyDescent="0.3">
      <c r="A29" s="58">
        <v>50029</v>
      </c>
      <c r="B29" s="58" t="s">
        <v>171</v>
      </c>
      <c r="C29" s="59" t="s">
        <v>193</v>
      </c>
      <c r="D29" s="58">
        <v>25.9</v>
      </c>
      <c r="J29" s="58">
        <f t="shared" si="0"/>
        <v>25.9</v>
      </c>
    </row>
    <row r="30" spans="1:10" ht="30" x14ac:dyDescent="0.3">
      <c r="A30" s="58">
        <v>50046</v>
      </c>
      <c r="B30" s="58" t="s">
        <v>171</v>
      </c>
      <c r="C30" s="59" t="s">
        <v>194</v>
      </c>
      <c r="D30" s="58">
        <v>48.2</v>
      </c>
      <c r="J30" s="58">
        <f t="shared" si="0"/>
        <v>48.2</v>
      </c>
    </row>
    <row r="31" spans="1:10" ht="30" x14ac:dyDescent="0.3">
      <c r="A31" s="58">
        <v>50048</v>
      </c>
      <c r="B31" s="58" t="s">
        <v>171</v>
      </c>
      <c r="C31" s="59" t="s">
        <v>195</v>
      </c>
      <c r="D31" s="58">
        <v>35.700000000000003</v>
      </c>
      <c r="J31" s="58">
        <f t="shared" si="0"/>
        <v>35.700000000000003</v>
      </c>
    </row>
    <row r="32" spans="1:10" ht="30" x14ac:dyDescent="0.3">
      <c r="A32" s="58">
        <v>50056</v>
      </c>
      <c r="B32" s="58" t="s">
        <v>171</v>
      </c>
      <c r="C32" s="59" t="s">
        <v>196</v>
      </c>
      <c r="D32" s="58">
        <v>26.5</v>
      </c>
      <c r="J32" s="58">
        <f t="shared" si="0"/>
        <v>26.5</v>
      </c>
    </row>
    <row r="33" spans="1:10" ht="30" x14ac:dyDescent="0.3">
      <c r="A33" s="58">
        <v>50088</v>
      </c>
      <c r="B33" s="58" t="s">
        <v>171</v>
      </c>
      <c r="C33" s="59" t="s">
        <v>197</v>
      </c>
      <c r="D33" s="58">
        <v>0</v>
      </c>
      <c r="J33" s="58">
        <f t="shared" si="0"/>
        <v>0</v>
      </c>
    </row>
    <row r="34" spans="1:10" ht="30" x14ac:dyDescent="0.3">
      <c r="A34" s="58">
        <v>50121</v>
      </c>
      <c r="B34" s="58" t="s">
        <v>171</v>
      </c>
      <c r="C34" s="59" t="s">
        <v>198</v>
      </c>
      <c r="D34" s="58">
        <v>11.4</v>
      </c>
      <c r="J34" s="58">
        <f t="shared" si="0"/>
        <v>11.4</v>
      </c>
    </row>
    <row r="35" spans="1:10" ht="30" x14ac:dyDescent="0.3">
      <c r="A35" s="58">
        <v>50129</v>
      </c>
      <c r="B35" s="58" t="s">
        <v>171</v>
      </c>
      <c r="C35" s="59" t="s">
        <v>199</v>
      </c>
      <c r="D35" s="58">
        <v>19.399999999999999</v>
      </c>
      <c r="J35" s="58">
        <f t="shared" si="0"/>
        <v>19.399999999999999</v>
      </c>
    </row>
    <row r="36" spans="1:10" ht="30" x14ac:dyDescent="0.3">
      <c r="A36" s="58">
        <v>50154</v>
      </c>
      <c r="B36" s="58" t="s">
        <v>171</v>
      </c>
      <c r="C36" s="59" t="s">
        <v>200</v>
      </c>
      <c r="D36" s="58">
        <v>33.5</v>
      </c>
      <c r="J36" s="58">
        <f t="shared" si="0"/>
        <v>33.5</v>
      </c>
    </row>
    <row r="37" spans="1:10" ht="30" x14ac:dyDescent="0.3">
      <c r="A37" s="58">
        <v>50178</v>
      </c>
      <c r="B37" s="58" t="s">
        <v>171</v>
      </c>
      <c r="C37" s="59" t="s">
        <v>201</v>
      </c>
      <c r="D37" s="58">
        <v>29</v>
      </c>
      <c r="J37" s="58">
        <f t="shared" si="0"/>
        <v>29</v>
      </c>
    </row>
    <row r="38" spans="1:10" ht="30" x14ac:dyDescent="0.3">
      <c r="A38" s="58">
        <v>50183</v>
      </c>
      <c r="B38" s="58" t="s">
        <v>171</v>
      </c>
      <c r="C38" s="59" t="s">
        <v>202</v>
      </c>
      <c r="D38" s="58">
        <v>32.4</v>
      </c>
      <c r="J38" s="58">
        <f t="shared" si="0"/>
        <v>32.4</v>
      </c>
    </row>
    <row r="39" spans="1:10" ht="30" x14ac:dyDescent="0.3">
      <c r="A39" s="58">
        <v>50246</v>
      </c>
      <c r="B39" s="58" t="s">
        <v>171</v>
      </c>
      <c r="C39" s="59" t="s">
        <v>203</v>
      </c>
      <c r="D39" s="58">
        <v>28.5</v>
      </c>
      <c r="J39" s="58">
        <f t="shared" si="0"/>
        <v>28.5</v>
      </c>
    </row>
    <row r="40" spans="1:10" ht="30" x14ac:dyDescent="0.3">
      <c r="A40" s="58">
        <v>50260</v>
      </c>
      <c r="B40" s="58" t="s">
        <v>171</v>
      </c>
      <c r="C40" s="59" t="s">
        <v>204</v>
      </c>
      <c r="D40" s="58">
        <v>14.3</v>
      </c>
      <c r="J40" s="58">
        <f t="shared" si="0"/>
        <v>14.3</v>
      </c>
    </row>
    <row r="41" spans="1:10" ht="30" x14ac:dyDescent="0.3">
      <c r="A41" s="58">
        <v>50336</v>
      </c>
      <c r="B41" s="58" t="s">
        <v>171</v>
      </c>
      <c r="C41" s="59" t="s">
        <v>205</v>
      </c>
      <c r="D41" s="58">
        <v>16.5</v>
      </c>
      <c r="J41" s="58">
        <f t="shared" si="0"/>
        <v>16.5</v>
      </c>
    </row>
    <row r="42" spans="1:10" ht="30" x14ac:dyDescent="0.3">
      <c r="A42" s="58">
        <v>50362</v>
      </c>
      <c r="B42" s="58" t="s">
        <v>171</v>
      </c>
      <c r="C42" s="59" t="s">
        <v>206</v>
      </c>
      <c r="D42" s="58">
        <v>26.7</v>
      </c>
      <c r="J42" s="58">
        <f t="shared" si="0"/>
        <v>26.7</v>
      </c>
    </row>
    <row r="43" spans="1:10" ht="30" x14ac:dyDescent="0.3">
      <c r="A43" s="58">
        <v>50372</v>
      </c>
      <c r="B43" s="58" t="s">
        <v>171</v>
      </c>
      <c r="C43" s="59" t="s">
        <v>207</v>
      </c>
      <c r="D43" s="58">
        <v>21.1</v>
      </c>
      <c r="J43" s="58">
        <f t="shared" si="0"/>
        <v>21.1</v>
      </c>
    </row>
    <row r="44" spans="1:10" ht="30" x14ac:dyDescent="0.3">
      <c r="A44" s="58">
        <v>50394</v>
      </c>
      <c r="B44" s="58" t="s">
        <v>171</v>
      </c>
      <c r="C44" s="59" t="s">
        <v>208</v>
      </c>
      <c r="D44" s="58">
        <v>47.5</v>
      </c>
      <c r="J44" s="58">
        <f t="shared" si="0"/>
        <v>47.5</v>
      </c>
    </row>
    <row r="45" spans="1:10" ht="30" x14ac:dyDescent="0.3">
      <c r="A45" s="58">
        <v>50454</v>
      </c>
      <c r="B45" s="58" t="s">
        <v>171</v>
      </c>
      <c r="C45" s="59" t="s">
        <v>209</v>
      </c>
      <c r="D45" s="58">
        <v>20.6</v>
      </c>
      <c r="J45" s="58">
        <f t="shared" si="0"/>
        <v>20.6</v>
      </c>
    </row>
    <row r="46" spans="1:10" ht="30" x14ac:dyDescent="0.3">
      <c r="A46" s="58">
        <v>50461</v>
      </c>
      <c r="B46" s="58" t="s">
        <v>171</v>
      </c>
      <c r="C46" s="59" t="s">
        <v>210</v>
      </c>
      <c r="D46" s="58">
        <v>21.1</v>
      </c>
      <c r="J46" s="58">
        <f t="shared" si="0"/>
        <v>21.1</v>
      </c>
    </row>
    <row r="47" spans="1:10" ht="30" x14ac:dyDescent="0.3">
      <c r="A47" s="58">
        <v>50462</v>
      </c>
      <c r="B47" s="58" t="s">
        <v>171</v>
      </c>
      <c r="C47" s="59" t="s">
        <v>211</v>
      </c>
      <c r="D47" s="58">
        <v>7.4</v>
      </c>
      <c r="J47" s="58">
        <f t="shared" si="0"/>
        <v>7.4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HILDA 6-MAR</vt:lpstr>
      <vt:lpstr>ALI 1-MAY</vt:lpstr>
      <vt:lpstr>ROSA 1-MAY</vt:lpstr>
      <vt:lpstr>AIDA 1-MAY</vt:lpstr>
      <vt:lpstr>NAHILA 1-MAY</vt:lpstr>
      <vt:lpstr>LAURA 1-MAY</vt:lpstr>
      <vt:lpstr>EMANUEL 1-MAY</vt:lpstr>
      <vt:lpstr>RAMON 1-MAY</vt:lpstr>
      <vt:lpstr>SUPERVISOR 1-MAY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Matos</dc:creator>
  <cp:lastModifiedBy>Microsoft Office User</cp:lastModifiedBy>
  <cp:lastPrinted>2022-02-09T14:10:04Z</cp:lastPrinted>
  <dcterms:created xsi:type="dcterms:W3CDTF">2021-03-26T13:03:54Z</dcterms:created>
  <dcterms:modified xsi:type="dcterms:W3CDTF">2022-04-27T14:31:05Z</dcterms:modified>
</cp:coreProperties>
</file>