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!COMPUTATIONAL AND STRUCTURAL BIOTECHNOLOGY JOURNAL\SUBMISSION_OCTOBER_27\supplementary_files\"/>
    </mc:Choice>
  </mc:AlternateContent>
  <xr:revisionPtr revIDLastSave="0" documentId="13_ncr:1_{0D592CA1-5CE0-4E20-BA1F-54DD89984509}" xr6:coauthVersionLast="47" xr6:coauthVersionMax="47" xr10:uidLastSave="{00000000-0000-0000-0000-000000000000}"/>
  <bookViews>
    <workbookView xWindow="38280" yWindow="-120" windowWidth="25440" windowHeight="15390" activeTab="5" xr2:uid="{45B16473-AF77-4B14-9E7C-B15E84FC54FA}"/>
  </bookViews>
  <sheets>
    <sheet name="TABLE 1" sheetId="5" r:id="rId1"/>
    <sheet name="TABLE 2" sheetId="3" r:id="rId2"/>
    <sheet name="TABLE 3" sheetId="9" r:id="rId3"/>
    <sheet name="TABLE  4" sheetId="6" r:id="rId4"/>
    <sheet name="TABLE 5" sheetId="2" r:id="rId5"/>
    <sheet name="TABLE 6" sheetId="7" r:id="rId6"/>
    <sheet name="TABLE 7" sheetId="8" r:id="rId7"/>
  </sheets>
  <definedNames>
    <definedName name="GDT_TS" localSheetId="1">'TABLE 2'!$F$2:$H$877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2" i="8"/>
  <c r="B13" i="8" s="1"/>
  <c r="B11" i="8"/>
  <c r="F384" i="7" l="1"/>
  <c r="E384" i="7"/>
  <c r="F256" i="7"/>
  <c r="E256" i="7"/>
  <c r="F128" i="7"/>
  <c r="E128" i="7"/>
  <c r="F383" i="7"/>
  <c r="E383" i="7"/>
  <c r="F255" i="7"/>
  <c r="E255" i="7"/>
  <c r="F127" i="7"/>
  <c r="E127" i="7"/>
  <c r="F378" i="7"/>
  <c r="E378" i="7"/>
  <c r="F250" i="7"/>
  <c r="E250" i="7"/>
  <c r="F122" i="7"/>
  <c r="E122" i="7"/>
  <c r="F373" i="7"/>
  <c r="E373" i="7"/>
  <c r="F245" i="7"/>
  <c r="E245" i="7"/>
  <c r="F117" i="7"/>
  <c r="E117" i="7"/>
  <c r="F368" i="7"/>
  <c r="E368" i="7"/>
  <c r="F240" i="7"/>
  <c r="E240" i="7"/>
  <c r="F112" i="7"/>
  <c r="E112" i="7"/>
  <c r="F363" i="7"/>
  <c r="E363" i="7"/>
  <c r="F235" i="7"/>
  <c r="E235" i="7"/>
  <c r="F107" i="7"/>
  <c r="E107" i="7"/>
  <c r="F358" i="7"/>
  <c r="E358" i="7"/>
  <c r="F230" i="7"/>
  <c r="E230" i="7"/>
  <c r="F102" i="7"/>
  <c r="E102" i="7"/>
  <c r="F353" i="7"/>
  <c r="E353" i="7"/>
  <c r="F225" i="7"/>
  <c r="E225" i="7"/>
  <c r="F97" i="7"/>
  <c r="E97" i="7"/>
  <c r="F348" i="7"/>
  <c r="E348" i="7"/>
  <c r="F220" i="7"/>
  <c r="E220" i="7"/>
  <c r="F92" i="7"/>
  <c r="E92" i="7"/>
  <c r="F343" i="7"/>
  <c r="E343" i="7"/>
  <c r="F215" i="7"/>
  <c r="E215" i="7"/>
  <c r="F87" i="7"/>
  <c r="E87" i="7"/>
  <c r="F338" i="7"/>
  <c r="E338" i="7"/>
  <c r="F210" i="7"/>
  <c r="E210" i="7"/>
  <c r="F82" i="7"/>
  <c r="E82" i="7"/>
  <c r="F333" i="7"/>
  <c r="E333" i="7"/>
  <c r="F205" i="7"/>
  <c r="E205" i="7"/>
  <c r="F77" i="7"/>
  <c r="E77" i="7"/>
  <c r="F328" i="7"/>
  <c r="E328" i="7"/>
  <c r="F200" i="7"/>
  <c r="E200" i="7"/>
  <c r="F72" i="7"/>
  <c r="E72" i="7"/>
  <c r="F323" i="7"/>
  <c r="E323" i="7"/>
  <c r="F195" i="7"/>
  <c r="E195" i="7"/>
  <c r="F67" i="7"/>
  <c r="E67" i="7"/>
  <c r="F318" i="7"/>
  <c r="E318" i="7"/>
  <c r="F190" i="7"/>
  <c r="E190" i="7"/>
  <c r="F62" i="7"/>
  <c r="E62" i="7"/>
  <c r="F313" i="7"/>
  <c r="E313" i="7"/>
  <c r="F185" i="7"/>
  <c r="E185" i="7"/>
  <c r="F57" i="7"/>
  <c r="E57" i="7"/>
  <c r="F308" i="7"/>
  <c r="E308" i="7"/>
  <c r="F180" i="7"/>
  <c r="E180" i="7"/>
  <c r="F52" i="7"/>
  <c r="E52" i="7"/>
  <c r="F303" i="7"/>
  <c r="E303" i="7"/>
  <c r="F175" i="7"/>
  <c r="E175" i="7"/>
  <c r="F47" i="7"/>
  <c r="E47" i="7"/>
  <c r="F298" i="7"/>
  <c r="E298" i="7"/>
  <c r="F170" i="7"/>
  <c r="E170" i="7"/>
  <c r="F42" i="7"/>
  <c r="E42" i="7"/>
  <c r="F293" i="7"/>
  <c r="E293" i="7"/>
  <c r="F165" i="7"/>
  <c r="E165" i="7"/>
  <c r="F37" i="7"/>
  <c r="E37" i="7"/>
  <c r="F288" i="7"/>
  <c r="E288" i="7"/>
  <c r="F160" i="7"/>
  <c r="E160" i="7"/>
  <c r="F32" i="7"/>
  <c r="E32" i="7"/>
  <c r="F283" i="7"/>
  <c r="E283" i="7"/>
  <c r="F155" i="7"/>
  <c r="E155" i="7"/>
  <c r="F27" i="7"/>
  <c r="E27" i="7"/>
  <c r="F278" i="7"/>
  <c r="E278" i="7"/>
  <c r="F150" i="7"/>
  <c r="E150" i="7"/>
  <c r="F22" i="7"/>
  <c r="E22" i="7"/>
  <c r="F273" i="7"/>
  <c r="E273" i="7"/>
  <c r="F145" i="7"/>
  <c r="E145" i="7"/>
  <c r="F17" i="7"/>
  <c r="E17" i="7"/>
  <c r="F268" i="7"/>
  <c r="E268" i="7"/>
  <c r="F140" i="7"/>
  <c r="E140" i="7"/>
  <c r="F12" i="7"/>
  <c r="E12" i="7"/>
  <c r="F263" i="7"/>
  <c r="E263" i="7"/>
  <c r="F135" i="7"/>
  <c r="E135" i="7"/>
  <c r="F7" i="7"/>
  <c r="E7" i="7"/>
  <c r="E218" i="3"/>
  <c r="D218" i="3"/>
  <c r="E217" i="3"/>
  <c r="D217" i="3"/>
  <c r="E212" i="3"/>
  <c r="D212" i="3"/>
  <c r="E207" i="3"/>
  <c r="D207" i="3"/>
  <c r="E202" i="3"/>
  <c r="D202" i="3"/>
  <c r="E197" i="3"/>
  <c r="D197" i="3"/>
  <c r="E192" i="3"/>
  <c r="D192" i="3"/>
  <c r="E187" i="3"/>
  <c r="D187" i="3"/>
  <c r="E182" i="3"/>
  <c r="D182" i="3"/>
  <c r="E177" i="3"/>
  <c r="D177" i="3"/>
  <c r="E172" i="3"/>
  <c r="D172" i="3"/>
  <c r="E167" i="3"/>
  <c r="D167" i="3"/>
  <c r="E162" i="3"/>
  <c r="D162" i="3"/>
  <c r="E157" i="3"/>
  <c r="D157" i="3"/>
  <c r="E152" i="3"/>
  <c r="D152" i="3"/>
  <c r="E147" i="3"/>
  <c r="D147" i="3"/>
  <c r="E142" i="3"/>
  <c r="D142" i="3"/>
  <c r="E137" i="3"/>
  <c r="D137" i="3"/>
  <c r="E132" i="3"/>
  <c r="D132" i="3"/>
  <c r="E127" i="3"/>
  <c r="D127" i="3"/>
  <c r="E122" i="3"/>
  <c r="D122" i="3"/>
  <c r="E117" i="3"/>
  <c r="D117" i="3"/>
  <c r="E112" i="3"/>
  <c r="D112" i="3"/>
  <c r="E107" i="3"/>
  <c r="D107" i="3"/>
  <c r="E102" i="3"/>
  <c r="D102" i="3"/>
  <c r="E97" i="3"/>
  <c r="D97" i="3"/>
  <c r="E92" i="3"/>
  <c r="D92" i="3"/>
  <c r="E87" i="3"/>
  <c r="D87" i="3"/>
  <c r="E82" i="3"/>
  <c r="D82" i="3"/>
  <c r="E77" i="3"/>
  <c r="D77" i="3"/>
  <c r="E72" i="3"/>
  <c r="D72" i="3"/>
  <c r="E67" i="3"/>
  <c r="D67" i="3"/>
  <c r="E62" i="3"/>
  <c r="D62" i="3"/>
  <c r="E57" i="3"/>
  <c r="D57" i="3"/>
  <c r="E52" i="3"/>
  <c r="D52" i="3"/>
  <c r="E47" i="3"/>
  <c r="D47" i="3"/>
  <c r="E42" i="3"/>
  <c r="D42" i="3"/>
  <c r="E37" i="3"/>
  <c r="D37" i="3"/>
  <c r="E32" i="3"/>
  <c r="D32" i="3"/>
  <c r="E27" i="3"/>
  <c r="D27" i="3"/>
  <c r="E22" i="3"/>
  <c r="D22" i="3"/>
  <c r="E17" i="3"/>
  <c r="D17" i="3"/>
  <c r="E12" i="3"/>
  <c r="D12" i="3"/>
  <c r="E7" i="3"/>
  <c r="D7" i="3"/>
  <c r="F82" i="2"/>
  <c r="F72" i="2"/>
  <c r="F295" i="2"/>
  <c r="F27" i="2"/>
  <c r="F22" i="2"/>
  <c r="J217" i="3"/>
  <c r="J82" i="3"/>
  <c r="J72" i="3"/>
  <c r="J62" i="3"/>
  <c r="J57" i="3"/>
  <c r="I217" i="3"/>
  <c r="F340" i="2"/>
  <c r="F515" i="2"/>
  <c r="E515" i="2"/>
  <c r="F510" i="2"/>
  <c r="E510" i="2"/>
  <c r="F505" i="2"/>
  <c r="E505" i="2"/>
  <c r="F500" i="2"/>
  <c r="E500" i="2"/>
  <c r="F495" i="2"/>
  <c r="E495" i="2"/>
  <c r="F490" i="2"/>
  <c r="E490" i="2"/>
  <c r="F485" i="2"/>
  <c r="E485" i="2"/>
  <c r="F480" i="2"/>
  <c r="E480" i="2"/>
  <c r="F475" i="2"/>
  <c r="E475" i="2"/>
  <c r="F470" i="2"/>
  <c r="E470" i="2"/>
  <c r="F465" i="2"/>
  <c r="E465" i="2"/>
  <c r="F460" i="2"/>
  <c r="E460" i="2"/>
  <c r="F455" i="2"/>
  <c r="E455" i="2"/>
  <c r="F450" i="2"/>
  <c r="E450" i="2"/>
  <c r="F445" i="2"/>
  <c r="E445" i="2"/>
  <c r="F440" i="2"/>
  <c r="E440" i="2"/>
  <c r="F435" i="2"/>
  <c r="E435" i="2"/>
  <c r="F430" i="2"/>
  <c r="E430" i="2"/>
  <c r="F425" i="2"/>
  <c r="E425" i="2"/>
  <c r="F420" i="2"/>
  <c r="E420" i="2"/>
  <c r="F415" i="2"/>
  <c r="E415" i="2"/>
  <c r="F410" i="2"/>
  <c r="E410" i="2"/>
  <c r="F405" i="2"/>
  <c r="E405" i="2"/>
  <c r="F400" i="2"/>
  <c r="E400" i="2"/>
  <c r="F395" i="2"/>
  <c r="E395" i="2"/>
  <c r="F255" i="2"/>
  <c r="E255" i="2"/>
  <c r="F250" i="2"/>
  <c r="E250" i="2"/>
  <c r="F245" i="2"/>
  <c r="E245" i="2"/>
  <c r="F240" i="2"/>
  <c r="E240" i="2"/>
  <c r="F235" i="2"/>
  <c r="E235" i="2"/>
  <c r="F230" i="2"/>
  <c r="E230" i="2"/>
  <c r="F225" i="2"/>
  <c r="E225" i="2"/>
  <c r="F220" i="2"/>
  <c r="E220" i="2"/>
  <c r="F215" i="2"/>
  <c r="E215" i="2"/>
  <c r="F210" i="2"/>
  <c r="E210" i="2"/>
  <c r="F205" i="2"/>
  <c r="E205" i="2"/>
  <c r="F200" i="2"/>
  <c r="E200" i="2"/>
  <c r="F195" i="2"/>
  <c r="E195" i="2"/>
  <c r="F190" i="2"/>
  <c r="E190" i="2"/>
  <c r="F185" i="2"/>
  <c r="E185" i="2"/>
  <c r="F180" i="2"/>
  <c r="E180" i="2"/>
  <c r="F175" i="2"/>
  <c r="E175" i="2"/>
  <c r="F170" i="2"/>
  <c r="E170" i="2"/>
  <c r="F165" i="2"/>
  <c r="E165" i="2"/>
  <c r="F160" i="2"/>
  <c r="E160" i="2"/>
  <c r="F155" i="2"/>
  <c r="E155" i="2"/>
  <c r="F150" i="2"/>
  <c r="E150" i="2"/>
  <c r="F145" i="2"/>
  <c r="E145" i="2"/>
  <c r="F140" i="2"/>
  <c r="E140" i="2"/>
  <c r="F135" i="2"/>
  <c r="E135" i="2"/>
  <c r="F385" i="2"/>
  <c r="E385" i="2"/>
  <c r="F380" i="2"/>
  <c r="E380" i="2"/>
  <c r="F375" i="2"/>
  <c r="E375" i="2"/>
  <c r="F370" i="2"/>
  <c r="E370" i="2"/>
  <c r="F365" i="2"/>
  <c r="E365" i="2"/>
  <c r="F360" i="2"/>
  <c r="E360" i="2"/>
  <c r="F355" i="2"/>
  <c r="E355" i="2"/>
  <c r="F350" i="2"/>
  <c r="E350" i="2"/>
  <c r="F345" i="2"/>
  <c r="E345" i="2"/>
  <c r="E340" i="2"/>
  <c r="F335" i="2"/>
  <c r="E335" i="2"/>
  <c r="F330" i="2"/>
  <c r="E330" i="2"/>
  <c r="F325" i="2"/>
  <c r="E325" i="2"/>
  <c r="F320" i="2"/>
  <c r="E320" i="2"/>
  <c r="F315" i="2"/>
  <c r="E315" i="2"/>
  <c r="F310" i="2"/>
  <c r="E310" i="2"/>
  <c r="F305" i="2"/>
  <c r="E305" i="2"/>
  <c r="F300" i="2"/>
  <c r="E300" i="2"/>
  <c r="E295" i="2"/>
  <c r="F290" i="2"/>
  <c r="E290" i="2"/>
  <c r="F285" i="2"/>
  <c r="E285" i="2"/>
  <c r="F280" i="2"/>
  <c r="E280" i="2"/>
  <c r="F275" i="2"/>
  <c r="E275" i="2"/>
  <c r="F270" i="2"/>
  <c r="E270" i="2"/>
  <c r="F265" i="2"/>
  <c r="E265" i="2"/>
  <c r="F127" i="2"/>
  <c r="E127" i="2"/>
  <c r="F122" i="2"/>
  <c r="E122" i="2"/>
  <c r="F117" i="2"/>
  <c r="E117" i="2"/>
  <c r="F112" i="2"/>
  <c r="E112" i="2"/>
  <c r="F107" i="2"/>
  <c r="E107" i="2"/>
  <c r="F102" i="2"/>
  <c r="E102" i="2"/>
  <c r="F97" i="2"/>
  <c r="E97" i="2"/>
  <c r="F92" i="2"/>
  <c r="E92" i="2"/>
  <c r="F87" i="2"/>
  <c r="E87" i="2"/>
  <c r="E82" i="2"/>
  <c r="F77" i="2"/>
  <c r="E77" i="2"/>
  <c r="E72" i="2"/>
  <c r="F67" i="2"/>
  <c r="E67" i="2"/>
  <c r="F62" i="2"/>
  <c r="E62" i="2"/>
  <c r="F57" i="2"/>
  <c r="E57" i="2"/>
  <c r="F52" i="2"/>
  <c r="E52" i="2"/>
  <c r="F47" i="2"/>
  <c r="E47" i="2"/>
  <c r="F42" i="2"/>
  <c r="E42" i="2"/>
  <c r="F37" i="2"/>
  <c r="E37" i="2"/>
  <c r="F32" i="2"/>
  <c r="E32" i="2"/>
  <c r="E27" i="2"/>
  <c r="E22" i="2"/>
  <c r="F17" i="2"/>
  <c r="E17" i="2"/>
  <c r="F12" i="2"/>
  <c r="E12" i="2"/>
  <c r="F7" i="2"/>
  <c r="E7" i="2"/>
  <c r="J212" i="3"/>
  <c r="I212" i="3"/>
  <c r="J207" i="3"/>
  <c r="I207" i="3"/>
  <c r="J202" i="3"/>
  <c r="I202" i="3"/>
  <c r="J197" i="3"/>
  <c r="I197" i="3"/>
  <c r="J192" i="3"/>
  <c r="I192" i="3"/>
  <c r="J187" i="3"/>
  <c r="I187" i="3"/>
  <c r="J182" i="3"/>
  <c r="I182" i="3"/>
  <c r="J177" i="3"/>
  <c r="I177" i="3"/>
  <c r="J172" i="3"/>
  <c r="I172" i="3"/>
  <c r="J167" i="3"/>
  <c r="I167" i="3"/>
  <c r="J162" i="3"/>
  <c r="I162" i="3"/>
  <c r="J157" i="3"/>
  <c r="I157" i="3"/>
  <c r="J152" i="3"/>
  <c r="I152" i="3"/>
  <c r="J147" i="3"/>
  <c r="I147" i="3"/>
  <c r="J142" i="3"/>
  <c r="I142" i="3"/>
  <c r="J137" i="3"/>
  <c r="I137" i="3"/>
  <c r="J132" i="3"/>
  <c r="I132" i="3"/>
  <c r="J127" i="3"/>
  <c r="I127" i="3"/>
  <c r="J122" i="3"/>
  <c r="I122" i="3"/>
  <c r="J117" i="3"/>
  <c r="I117" i="3"/>
  <c r="J112" i="3"/>
  <c r="I112" i="3"/>
  <c r="J107" i="3"/>
  <c r="I107" i="3"/>
  <c r="J102" i="3"/>
  <c r="I102" i="3"/>
  <c r="J97" i="3"/>
  <c r="I97" i="3"/>
  <c r="J92" i="3"/>
  <c r="I92" i="3"/>
  <c r="J87" i="3"/>
  <c r="I87" i="3"/>
  <c r="I82" i="3"/>
  <c r="J77" i="3"/>
  <c r="I77" i="3"/>
  <c r="J67" i="3"/>
  <c r="I67" i="3"/>
  <c r="I72" i="3"/>
  <c r="I62" i="3"/>
  <c r="I57" i="3"/>
  <c r="J52" i="3"/>
  <c r="I52" i="3"/>
  <c r="J47" i="3"/>
  <c r="I47" i="3"/>
  <c r="J42" i="3"/>
  <c r="I42" i="3"/>
  <c r="J37" i="3"/>
  <c r="I37" i="3"/>
  <c r="J32" i="3"/>
  <c r="I32" i="3"/>
  <c r="I27" i="3"/>
  <c r="I22" i="3"/>
  <c r="I17" i="3"/>
  <c r="I12" i="3"/>
  <c r="I7" i="3"/>
  <c r="J27" i="3"/>
  <c r="J22" i="3"/>
  <c r="J17" i="3"/>
  <c r="J12" i="3"/>
  <c r="J7" i="3"/>
  <c r="J218" i="3"/>
  <c r="I21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070D34-FF6A-452B-8546-E6E7C8709543}" name="GDT_TS1" type="6" refreshedVersion="8" background="1" saveData="1">
    <textPr codePage="1257" sourceFile="F:\Anna_dati\pubblicazioni\Articoli miei in corso\paperModAlpha\Structure_Assessment_Section\GDT_TS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<sst xmlns="http://schemas.openxmlformats.org/spreadsheetml/2006/main" count="5509" uniqueCount="544">
  <si>
    <t>Target</t>
  </si>
  <si>
    <t>Model Type</t>
  </si>
  <si>
    <t>Model</t>
  </si>
  <si>
    <t>GDT_TS</t>
  </si>
  <si>
    <t>7BRM-D1</t>
  </si>
  <si>
    <t>AlphaFold</t>
  </si>
  <si>
    <t>ranked_0</t>
  </si>
  <si>
    <t>ranked_1</t>
  </si>
  <si>
    <t>ranked_2</t>
  </si>
  <si>
    <t>ranked_3</t>
  </si>
  <si>
    <t>ranked_4</t>
  </si>
  <si>
    <t>Mod-5ranked_unsupervised_0</t>
  </si>
  <si>
    <t>Mod-5ranked_unsupervised_1</t>
  </si>
  <si>
    <t>Mod-5ranked_unsupervised_2</t>
  </si>
  <si>
    <t>Mod-5ranked_unsupervised_3</t>
  </si>
  <si>
    <t>Mod-5ranked_unsupervised_4</t>
  </si>
  <si>
    <t>Mod-2best_supervised_0</t>
  </si>
  <si>
    <t>Mod-2best_supervised_1</t>
  </si>
  <si>
    <t>Mod-2best_supervised_2</t>
  </si>
  <si>
    <t>Mod-2best_supervised_3</t>
  </si>
  <si>
    <t>Mod-2best_supervised_4</t>
  </si>
  <si>
    <t>Mod-2best_unsupervised_0</t>
  </si>
  <si>
    <t>Mod-2best_unsupervised_1</t>
  </si>
  <si>
    <t>Mod-2best_unsupervised_2</t>
  </si>
  <si>
    <t>Mod-2best_unsupervised_3</t>
  </si>
  <si>
    <t>Mod-2best_unsupervised_4</t>
  </si>
  <si>
    <t>7BXT-D1</t>
  </si>
  <si>
    <t>7C2K-D1</t>
  </si>
  <si>
    <t>7EDA-D1</t>
  </si>
  <si>
    <t>7EV9-D1</t>
  </si>
  <si>
    <t>7KU7-D1</t>
  </si>
  <si>
    <t>7KZZ-D1</t>
  </si>
  <si>
    <t>7L1K-D1</t>
  </si>
  <si>
    <t>7L6U-D1</t>
  </si>
  <si>
    <t>7LC6-D1</t>
  </si>
  <si>
    <t>7LCI-D1</t>
  </si>
  <si>
    <t>7LS5-D1</t>
  </si>
  <si>
    <t>7LSX-D1</t>
  </si>
  <si>
    <t>7LV9-D1</t>
  </si>
  <si>
    <t>7LVR-D1</t>
  </si>
  <si>
    <t>7LX5-D1</t>
  </si>
  <si>
    <t>7M7B-D1</t>
  </si>
  <si>
    <t>7M9C-D1</t>
  </si>
  <si>
    <t>7MBY-D1</t>
  </si>
  <si>
    <t>7ME0-D1</t>
  </si>
  <si>
    <t>7MJS-D1</t>
  </si>
  <si>
    <t>7MLZ-D1</t>
  </si>
  <si>
    <t>7MSW-D1</t>
  </si>
  <si>
    <t>7N8I-D1</t>
  </si>
  <si>
    <t>7RB9-D1</t>
  </si>
  <si>
    <t>T1024-D0</t>
  </si>
  <si>
    <t>T1024-D1</t>
  </si>
  <si>
    <t>T1024-D2</t>
  </si>
  <si>
    <t>T1025-D1</t>
  </si>
  <si>
    <t>T1026-D1</t>
  </si>
  <si>
    <t>T1028-D1</t>
  </si>
  <si>
    <t>T1029-D1</t>
  </si>
  <si>
    <t>T1030-D0</t>
  </si>
  <si>
    <t>T1030-D1</t>
  </si>
  <si>
    <t>T1030-D2</t>
  </si>
  <si>
    <t>T1031-D1</t>
  </si>
  <si>
    <t>T1032-D1</t>
  </si>
  <si>
    <t>T1033-D1</t>
  </si>
  <si>
    <t>T1034-D1</t>
  </si>
  <si>
    <t>T1035-D1</t>
  </si>
  <si>
    <t>T1036s1-D1</t>
  </si>
  <si>
    <t>T1037-D1</t>
  </si>
  <si>
    <t>T1038-D0</t>
  </si>
  <si>
    <t>T1038-D1</t>
  </si>
  <si>
    <t>T1038-D2</t>
  </si>
  <si>
    <t>T1039-D1</t>
  </si>
  <si>
    <t>T1040-D1</t>
  </si>
  <si>
    <t>T1041-D1</t>
  </si>
  <si>
    <t>T1042-D1</t>
  </si>
  <si>
    <t>T1043-D1</t>
  </si>
  <si>
    <t>T1045s1-D1</t>
  </si>
  <si>
    <t>T1045s2-D1</t>
  </si>
  <si>
    <t>T1046s1-D1</t>
  </si>
  <si>
    <t>T1046s2-D1</t>
  </si>
  <si>
    <t>T1047s1-D1</t>
  </si>
  <si>
    <t>T1047s2-D1</t>
  </si>
  <si>
    <t>T1047s2-D3</t>
  </si>
  <si>
    <t>T1049-D1</t>
  </si>
  <si>
    <t>T1053-D0</t>
  </si>
  <si>
    <t>T1053-D1</t>
  </si>
  <si>
    <t>T1053-D2</t>
  </si>
  <si>
    <t>T1054-D1</t>
  </si>
  <si>
    <t>T1055-D1</t>
  </si>
  <si>
    <t>T1056-D1</t>
  </si>
  <si>
    <t>T1065s1-D1</t>
  </si>
  <si>
    <t>T1065s2-D1</t>
  </si>
  <si>
    <t>T1074-D1</t>
  </si>
  <si>
    <t>T1076-D1</t>
  </si>
  <si>
    <t>T1078-D1</t>
  </si>
  <si>
    <t>T1082-D1</t>
  </si>
  <si>
    <t>T1090-D1</t>
  </si>
  <si>
    <t>T1099-D1</t>
  </si>
  <si>
    <t>Mean</t>
  </si>
  <si>
    <t>Std.dev.</t>
  </si>
  <si>
    <t>AF2</t>
  </si>
  <si>
    <t>WINNER</t>
  </si>
  <si>
    <t>unrelaxed_model_1</t>
  </si>
  <si>
    <t>unrelaxed_model_2</t>
  </si>
  <si>
    <t>unrelaxed_model_3</t>
  </si>
  <si>
    <t>unrelaxed_model_4</t>
  </si>
  <si>
    <t>unrelaxed_model_5</t>
  </si>
  <si>
    <t>AF_ranked</t>
  </si>
  <si>
    <t>AF_unrelaxed</t>
  </si>
  <si>
    <t>OP2</t>
  </si>
  <si>
    <t>OP1</t>
  </si>
  <si>
    <t>OP3</t>
  </si>
  <si>
    <t>Targets</t>
  </si>
  <si>
    <t>Average</t>
  </si>
  <si>
    <t>Ranked Models</t>
  </si>
  <si>
    <t>GDT_TS score</t>
  </si>
  <si>
    <t>AlphaMod</t>
  </si>
  <si>
    <r>
      <t>&gt;</t>
    </r>
    <r>
      <rPr>
        <sz val="10"/>
        <color rgb="FF000000"/>
        <rFont val="Times New Roman"/>
        <family val="1"/>
      </rPr>
      <t>40 helices</t>
    </r>
  </si>
  <si>
    <t>90.00 ± 0.35 *</t>
  </si>
  <si>
    <t>89.61 ± 0.31</t>
  </si>
  <si>
    <t>89.28 ± 0.82</t>
  </si>
  <si>
    <t>90.61 ± 0.73</t>
  </si>
  <si>
    <t>90.51 ± 0.78</t>
  </si>
  <si>
    <t>90.59 ± 0.74</t>
  </si>
  <si>
    <r>
      <t xml:space="preserve">90.66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0.68 *</t>
    </r>
  </si>
  <si>
    <t>97.30 ± 1.08</t>
  </si>
  <si>
    <r>
      <t xml:space="preserve">97.88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0.17</t>
    </r>
  </si>
  <si>
    <r>
      <t xml:space="preserve">98.15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0.12</t>
    </r>
  </si>
  <si>
    <r>
      <t xml:space="preserve">98.17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0.11 *</t>
    </r>
  </si>
  <si>
    <r>
      <t>&gt;</t>
    </r>
    <r>
      <rPr>
        <sz val="10"/>
        <color rgb="FF000000"/>
        <rFont val="Times New Roman"/>
        <family val="1"/>
      </rPr>
      <t>40 beta,</t>
    </r>
  </si>
  <si>
    <r>
      <t>&gt;</t>
    </r>
    <r>
      <rPr>
        <sz val="10"/>
        <color rgb="FF000000"/>
        <rFont val="Times New Roman"/>
        <family val="1"/>
      </rPr>
      <t>40 irregular</t>
    </r>
  </si>
  <si>
    <t>92.47 ± 0.12</t>
  </si>
  <si>
    <r>
      <t xml:space="preserve">92.67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0.14 *</t>
    </r>
  </si>
  <si>
    <t>92.47 ± 0.52</t>
  </si>
  <si>
    <t>92.09 ± 0.33</t>
  </si>
  <si>
    <t>92.17 ± 0.64</t>
  </si>
  <si>
    <r>
      <t xml:space="preserve">92.84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0.20 *</t>
    </r>
  </si>
  <si>
    <t>91.92 ± 0.29</t>
  </si>
  <si>
    <t>No class</t>
  </si>
  <si>
    <t>45.52 ± 0.54 *</t>
  </si>
  <si>
    <t>45.28 ± 0.59</t>
  </si>
  <si>
    <t>44.92 ± 0.33</t>
  </si>
  <si>
    <t>69.32 ± 1.79</t>
  </si>
  <si>
    <t>65.88 ± 1.80</t>
  </si>
  <si>
    <t>67.73 ± 1.69</t>
  </si>
  <si>
    <r>
      <t xml:space="preserve">69.55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1.15 *</t>
    </r>
  </si>
  <si>
    <t>87.69 ± 1.08 *</t>
  </si>
  <si>
    <t>82.31 ± 2.53</t>
  </si>
  <si>
    <t>79.70 ± 1.82</t>
  </si>
  <si>
    <t>80.84 ± 2.78</t>
  </si>
  <si>
    <t>90.16 ± 3.62</t>
  </si>
  <si>
    <r>
      <t xml:space="preserve">91.31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2.85</t>
    </r>
  </si>
  <si>
    <t>88.95 ± 0.62</t>
  </si>
  <si>
    <r>
      <t xml:space="preserve">94.31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0.40 *</t>
    </r>
  </si>
  <si>
    <t>65.03 ± 0.34 *</t>
  </si>
  <si>
    <t>61.53 ± 4.83</t>
  </si>
  <si>
    <t>61.41 ± 4.72</t>
  </si>
  <si>
    <t>59.76 ± 4.45</t>
  </si>
  <si>
    <t>42.50 ± 6.16 *</t>
  </si>
  <si>
    <t>40.25 ± 1.22</t>
  </si>
  <si>
    <t>42.50 ± 5.74 *</t>
  </si>
  <si>
    <t>39.60 ± 4.65</t>
  </si>
  <si>
    <t>95.29 ± 0.14 *</t>
  </si>
  <si>
    <t>95.03 ± 0.16</t>
  </si>
  <si>
    <t>95.00 ± 0.21</t>
  </si>
  <si>
    <t>95.03 ±0.25</t>
  </si>
  <si>
    <r>
      <t>&gt;</t>
    </r>
    <r>
      <rPr>
        <sz val="10"/>
        <color rgb="FF000000"/>
        <rFont val="Times New Roman"/>
        <family val="1"/>
      </rPr>
      <t>40 helices,</t>
    </r>
  </si>
  <si>
    <t>86.42 ± 1.51</t>
  </si>
  <si>
    <r>
      <t xml:space="preserve">87.11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0.77 *</t>
    </r>
  </si>
  <si>
    <t>85.64 ± 1.57</t>
  </si>
  <si>
    <t>68.68 ± 12.68</t>
  </si>
  <si>
    <r>
      <t xml:space="preserve">69.24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4.25 *</t>
    </r>
  </si>
  <si>
    <t>59.14 ± 2.57</t>
  </si>
  <si>
    <t>81.48± 3.10</t>
  </si>
  <si>
    <r>
      <t xml:space="preserve">83.02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0.96</t>
    </r>
  </si>
  <si>
    <r>
      <t xml:space="preserve">85.68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0.42</t>
    </r>
  </si>
  <si>
    <r>
      <t xml:space="preserve">85.94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0.14 *</t>
    </r>
  </si>
  <si>
    <t>69.74 ± 19.20</t>
  </si>
  <si>
    <r>
      <t xml:space="preserve">80.83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0.46</t>
    </r>
  </si>
  <si>
    <r>
      <t xml:space="preserve">82.15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0.69</t>
    </r>
  </si>
  <si>
    <r>
      <t xml:space="preserve">84.21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1.60 *</t>
    </r>
  </si>
  <si>
    <t>89.14 ± 3.05</t>
  </si>
  <si>
    <r>
      <t xml:space="preserve">89.54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0.75</t>
    </r>
  </si>
  <si>
    <r>
      <t xml:space="preserve">89.87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0.43</t>
    </r>
  </si>
  <si>
    <r>
      <t xml:space="preserve">90.59 </t>
    </r>
    <r>
      <rPr>
        <sz val="10"/>
        <color rgb="FF000000"/>
        <rFont val="Times New Roman"/>
        <family val="1"/>
      </rPr>
      <t>±</t>
    </r>
    <r>
      <rPr>
        <b/>
        <sz val="10"/>
        <color rgb="FF000000"/>
        <rFont val="Times New Roman"/>
        <family val="1"/>
      </rPr>
      <t>0.50 *</t>
    </r>
  </si>
  <si>
    <t>80.03 ± 3.24</t>
  </si>
  <si>
    <r>
      <t xml:space="preserve">82.89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0.76 *</t>
    </r>
  </si>
  <si>
    <r>
      <t xml:space="preserve">80.31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0.28</t>
    </r>
  </si>
  <si>
    <r>
      <t xml:space="preserve">82.39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0.37</t>
    </r>
  </si>
  <si>
    <t>54.54 ± 1.44</t>
  </si>
  <si>
    <t>54.39 ± 1.38</t>
  </si>
  <si>
    <t>54.46 ± 0.91</t>
  </si>
  <si>
    <r>
      <t xml:space="preserve">55.69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0.94 *</t>
    </r>
  </si>
  <si>
    <t>83.86 ± 1.40</t>
  </si>
  <si>
    <r>
      <t xml:space="preserve">84.69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0.54 *</t>
    </r>
  </si>
  <si>
    <r>
      <t xml:space="preserve">84.60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0.79</t>
    </r>
  </si>
  <si>
    <r>
      <t xml:space="preserve">84.56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0.34</t>
    </r>
  </si>
  <si>
    <t>59.91 ± 1.09 *</t>
  </si>
  <si>
    <t>58.90 ± 0.76</t>
  </si>
  <si>
    <t>58.86 ± 0.81</t>
  </si>
  <si>
    <t>57.32 ± 2.32</t>
  </si>
  <si>
    <t>24.60 ± 1.00</t>
  </si>
  <si>
    <t>24.39 ± 1.34</t>
  </si>
  <si>
    <t>20.03 ± 5.83</t>
  </si>
  <si>
    <r>
      <t xml:space="preserve">24.90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3.98 *</t>
    </r>
  </si>
  <si>
    <t>95.20 ± 0.27</t>
  </si>
  <si>
    <r>
      <t xml:space="preserve">95.75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0.24</t>
    </r>
  </si>
  <si>
    <r>
      <t xml:space="preserve">95.91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0.48</t>
    </r>
  </si>
  <si>
    <r>
      <t xml:space="preserve">96.14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0.51 *</t>
    </r>
  </si>
  <si>
    <t>92.29 ± 1.03</t>
  </si>
  <si>
    <t>91.45 ± 0.48</t>
  </si>
  <si>
    <t>91.99 ± 0.39</t>
  </si>
  <si>
    <r>
      <t xml:space="preserve">92.68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0.43 *</t>
    </r>
  </si>
  <si>
    <t>96.94 ± 0.45</t>
  </si>
  <si>
    <t>96.53 ± 0.24</t>
  </si>
  <si>
    <t>96.73 ± 0.39</t>
  </si>
  <si>
    <r>
      <t xml:space="preserve">97.08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0.53 *</t>
    </r>
  </si>
  <si>
    <t>97.59 ± 1.33</t>
  </si>
  <si>
    <r>
      <t xml:space="preserve">98.44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0.15</t>
    </r>
  </si>
  <si>
    <r>
      <t xml:space="preserve">98.30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0.09</t>
    </r>
  </si>
  <si>
    <r>
      <t xml:space="preserve">98.54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0.15 *</t>
    </r>
  </si>
  <si>
    <t>46.02 ± 1.15</t>
  </si>
  <si>
    <t>45.45 ± 1.27</t>
  </si>
  <si>
    <t>44.72 ± 1.35</t>
  </si>
  <si>
    <r>
      <t xml:space="preserve">46.12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1.49 *</t>
    </r>
  </si>
  <si>
    <t>87.48 ± 1.05 *</t>
  </si>
  <si>
    <t>87.38 ± 0.90</t>
  </si>
  <si>
    <t>86.56 ± 0.52</t>
  </si>
  <si>
    <t>86.56 ± 0.72</t>
  </si>
  <si>
    <t>48.62 ± 1.76</t>
  </si>
  <si>
    <r>
      <t xml:space="preserve">48.66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1.22</t>
    </r>
  </si>
  <si>
    <r>
      <t xml:space="preserve">48.66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0.77</t>
    </r>
  </si>
  <si>
    <r>
      <t xml:space="preserve">49.53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0.56 *</t>
    </r>
  </si>
  <si>
    <t>92.69 ± 0.58</t>
  </si>
  <si>
    <t>92.69 ± 0.15</t>
  </si>
  <si>
    <t>92.42 ± 0.21</t>
  </si>
  <si>
    <r>
      <t xml:space="preserve">92.76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0.08 *</t>
    </r>
  </si>
  <si>
    <t>88.77 ± 0.29</t>
  </si>
  <si>
    <t>88.67 ± 0.42</t>
  </si>
  <si>
    <r>
      <t xml:space="preserve">88.92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0.26 *</t>
    </r>
  </si>
  <si>
    <r>
      <t xml:space="preserve">88.89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0.37</t>
    </r>
  </si>
  <si>
    <t>82.78 ± 1.08</t>
  </si>
  <si>
    <t>82.08 ± 0.25</t>
  </si>
  <si>
    <t>82.22 ± 0.08</t>
  </si>
  <si>
    <r>
      <t xml:space="preserve">84.80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0.74 *</t>
    </r>
  </si>
  <si>
    <t>88.53 ± 0.80</t>
  </si>
  <si>
    <r>
      <t xml:space="preserve">88.67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0.29 *</t>
    </r>
  </si>
  <si>
    <t>88.22 ± 0.46</t>
  </si>
  <si>
    <t>86.84 ± 0.85</t>
  </si>
  <si>
    <r>
      <t xml:space="preserve">88.20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0.43 *</t>
    </r>
  </si>
  <si>
    <r>
      <t xml:space="preserve">87.66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0.27</t>
    </r>
  </si>
  <si>
    <t>93.25 ± 4.21</t>
  </si>
  <si>
    <r>
      <t xml:space="preserve">95.59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0.13</t>
    </r>
  </si>
  <si>
    <r>
      <t xml:space="preserve">95.12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0.18</t>
    </r>
  </si>
  <si>
    <r>
      <t xml:space="preserve">95.92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0.13 *</t>
    </r>
  </si>
  <si>
    <t>92.69 ± 0.18</t>
  </si>
  <si>
    <t>92.19 ± 0.58</t>
  </si>
  <si>
    <r>
      <t xml:space="preserve">92.90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0.69 *</t>
    </r>
  </si>
  <si>
    <t>92.61 ± 0.48</t>
  </si>
  <si>
    <t>97.65 ± 0.28</t>
  </si>
  <si>
    <t>97.60 ± 0.53</t>
  </si>
  <si>
    <t>97.60 ± 0.50</t>
  </si>
  <si>
    <r>
      <t xml:space="preserve">97.91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0.56 *</t>
    </r>
  </si>
  <si>
    <r>
      <t>&gt;</t>
    </r>
    <r>
      <rPr>
        <sz val="10"/>
        <color rgb="FF000000"/>
        <rFont val="Times New Roman"/>
        <family val="1"/>
      </rPr>
      <t>40 beta</t>
    </r>
  </si>
  <si>
    <t>91.82 ± 1.45 *</t>
  </si>
  <si>
    <t>91.33 ± 1.49</t>
  </si>
  <si>
    <t>90.87 ± 0.69</t>
  </si>
  <si>
    <t>91.82 ± 0.49 *</t>
  </si>
  <si>
    <t>98.93 ± 0.07</t>
  </si>
  <si>
    <r>
      <t xml:space="preserve">98.96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0.11 *</t>
    </r>
  </si>
  <si>
    <t>98.90 ± 0.15</t>
  </si>
  <si>
    <r>
      <t xml:space="preserve">98.94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0.17</t>
    </r>
  </si>
  <si>
    <t>94.61 ± 0.29 *</t>
  </si>
  <si>
    <t>93.80 ± 1.12</t>
  </si>
  <si>
    <t>93.56 ± 0.65</t>
  </si>
  <si>
    <t>94.07 ± 0.22</t>
  </si>
  <si>
    <t>90.33 ± 1.18 *</t>
  </si>
  <si>
    <t>89.86 ± 0.51</t>
  </si>
  <si>
    <t>89.73 ± 0.55</t>
  </si>
  <si>
    <t>89.93 ± 0.28</t>
  </si>
  <si>
    <t>88.43 ± 1.00</t>
  </si>
  <si>
    <r>
      <t xml:space="preserve">89.06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0.40</t>
    </r>
  </si>
  <si>
    <r>
      <t xml:space="preserve">88.82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0.12</t>
    </r>
  </si>
  <si>
    <r>
      <t xml:space="preserve">89.42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0.34 *</t>
    </r>
  </si>
  <si>
    <t>75.53 ± 6.37</t>
  </si>
  <si>
    <r>
      <t xml:space="preserve">78.48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1.52</t>
    </r>
  </si>
  <si>
    <r>
      <t xml:space="preserve">80.11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2.82 *</t>
    </r>
  </si>
  <si>
    <r>
      <t xml:space="preserve">78.96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1.70</t>
    </r>
  </si>
  <si>
    <t>81.01 ± 18.25</t>
  </si>
  <si>
    <r>
      <t xml:space="preserve">81.18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18.21</t>
    </r>
  </si>
  <si>
    <t>80.77 ± 18.62</t>
  </si>
  <si>
    <r>
      <t xml:space="preserve">81.61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18.28 *</t>
    </r>
  </si>
  <si>
    <t xml:space="preserve">GDT_TS 
score </t>
  </si>
  <si>
    <t>Structural classification 
by DSSP</t>
  </si>
  <si>
    <t>Global average
GDT_TS</t>
  </si>
  <si>
    <t>Table 1. Average GDT_TS scores for the different types of models obtained (domains only) for Test set A.</t>
  </si>
  <si>
    <t>Results in bold represent pair-to-pair models obtained with either AlphaMod procedure with a GDT_TS score higher than the one obtained by AF2 alone. Results with * represent, for each target, the best result in terms of GDT_TS score.</t>
  </si>
  <si>
    <t xml:space="preserve"> Model Type</t>
  </si>
  <si>
    <t xml:space="preserve"> Model</t>
  </si>
  <si>
    <t xml:space="preserve"> RMSD</t>
  </si>
  <si>
    <t>std.dev.</t>
  </si>
  <si>
    <t>ranked</t>
  </si>
  <si>
    <t>GDT_TS score AF2</t>
  </si>
  <si>
    <t>68.95 ± 13.70</t>
  </si>
  <si>
    <t>64.48 ± 1.06</t>
  </si>
  <si>
    <r>
      <t xml:space="preserve">83.94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2.15 *</t>
    </r>
  </si>
  <si>
    <t>50.73 ± 2.61</t>
  </si>
  <si>
    <r>
      <t xml:space="preserve">50.97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9.22</t>
    </r>
  </si>
  <si>
    <r>
      <t xml:space="preserve">51.72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8.03 *</t>
    </r>
  </si>
  <si>
    <t>49.36 ± 10.64</t>
  </si>
  <si>
    <t>69.58 ± 21.95</t>
  </si>
  <si>
    <t>40.24 ± 1.02</t>
  </si>
  <si>
    <r>
      <t xml:space="preserve">85.63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1.06 *</t>
    </r>
  </si>
  <si>
    <r>
      <t xml:space="preserve">84.58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0.77</t>
    </r>
  </si>
  <si>
    <t>88.12 ± 0.37</t>
  </si>
  <si>
    <t>87.59 ± 0.46</t>
  </si>
  <si>
    <t>87.59 ± 0.66</t>
  </si>
  <si>
    <t>87.35 ± 0.37</t>
  </si>
  <si>
    <t>69.34 ±18.07</t>
  </si>
  <si>
    <t>60.82 ± 18.65</t>
  </si>
  <si>
    <r>
      <t xml:space="preserve">77.22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15.65 *</t>
    </r>
  </si>
  <si>
    <r>
      <t xml:space="preserve">76.31 </t>
    </r>
    <r>
      <rPr>
        <sz val="10"/>
        <color rgb="FF000000"/>
        <rFont val="Times New Roman"/>
        <family val="1"/>
      </rPr>
      <t xml:space="preserve">± </t>
    </r>
    <r>
      <rPr>
        <b/>
        <sz val="10"/>
        <color rgb="FF000000"/>
        <rFont val="Times New Roman"/>
        <family val="1"/>
      </rPr>
      <t>16.78</t>
    </r>
  </si>
  <si>
    <t>Global average
GDT TS</t>
  </si>
  <si>
    <r>
      <rPr>
        <sz val="14"/>
        <color theme="1"/>
        <rFont val="Arial"/>
        <family val="2"/>
      </rPr>
      <t xml:space="preserve">Table with Models:
</t>
    </r>
    <r>
      <rPr>
        <b/>
        <sz val="14"/>
        <color theme="1"/>
        <rFont val="Arial"/>
        <family val="2"/>
      </rPr>
      <t>AlphaFold2:</t>
    </r>
    <r>
      <rPr>
        <sz val="14"/>
        <color theme="1"/>
        <rFont val="Arial"/>
        <family val="2"/>
      </rPr>
      <t xml:space="preserve"> AF2
</t>
    </r>
    <r>
      <rPr>
        <b/>
        <sz val="14"/>
        <color theme="1"/>
        <rFont val="Arial"/>
        <family val="2"/>
      </rPr>
      <t>AlphaMod:</t>
    </r>
    <r>
      <rPr>
        <sz val="14"/>
        <color theme="1"/>
        <rFont val="Arial"/>
        <family val="2"/>
      </rPr>
      <t xml:space="preserve">   AFM
</t>
    </r>
    <r>
      <rPr>
        <b/>
        <sz val="14"/>
        <color theme="1"/>
        <rFont val="Arial"/>
        <family val="2"/>
      </rPr>
      <t>Terwilliger:</t>
    </r>
    <r>
      <rPr>
        <sz val="14"/>
        <color theme="1"/>
        <rFont val="Arial"/>
        <family val="2"/>
      </rPr>
      <t xml:space="preserve">  TER
</t>
    </r>
    <r>
      <rPr>
        <b/>
        <sz val="14"/>
        <color theme="1"/>
        <rFont val="Arial"/>
        <family val="2"/>
      </rPr>
      <t>Note:</t>
    </r>
    <r>
      <rPr>
        <sz val="14"/>
        <color theme="1"/>
        <rFont val="Arial"/>
        <family val="2"/>
      </rPr>
      <t xml:space="preserve"> </t>
    </r>
    <r>
      <rPr>
        <u/>
        <sz val="14"/>
        <color theme="1"/>
        <rFont val="Arial"/>
        <family val="2"/>
      </rPr>
      <t>This is the complete table</t>
    </r>
  </si>
  <si>
    <t>High RMSD has been identified in the following predictions from Terwilliger:
["7BXT", "7EV9", 7LS5", 7M9C", 7ME0", 7MJS", "7RB9"]
High RMSD has been identified in the following predictions from AlphaFold2:
["7MSW"]
Thus, those proteins were excluded in the Table below</t>
  </si>
  <si>
    <t>Total sequences with high RMSD</t>
  </si>
  <si>
    <r>
      <rPr>
        <b/>
        <sz val="17"/>
        <color rgb="FF000000"/>
        <rFont val="Arial"/>
        <family val="2"/>
      </rPr>
      <t>Terwilliger</t>
    </r>
    <r>
      <rPr>
        <sz val="17"/>
        <color rgb="FF000000"/>
        <rFont val="Arial"/>
        <family val="2"/>
      </rPr>
      <t xml:space="preserve">, T. C., Poon, B. K., Afonine, P. V., Schlicksup, C. J., Croll, T. I., Millán, C., ... &amp; Adams, P. D. (2022). </t>
    </r>
    <r>
      <rPr>
        <b/>
        <sz val="17"/>
        <color rgb="FF000000"/>
        <rFont val="Arial"/>
        <family val="2"/>
      </rPr>
      <t>Improved AlphaFold modeling with implicit experimental information. Nature Methods</t>
    </r>
    <r>
      <rPr>
        <sz val="17"/>
        <color rgb="FF000000"/>
        <rFont val="Arial"/>
        <family val="2"/>
      </rPr>
      <t>, 1-7.</t>
    </r>
  </si>
  <si>
    <t>Total Sequences</t>
  </si>
  <si>
    <t>Sequences Evaluated</t>
  </si>
  <si>
    <t>(AF2) AlphaFold Wins</t>
  </si>
  <si>
    <t>(AFM) AlphaMod Wins</t>
  </si>
  <si>
    <t>(TER) Terwilliger</t>
  </si>
  <si>
    <t>RMSD</t>
  </si>
  <si>
    <t>TER</t>
  </si>
  <si>
    <t>YES</t>
  </si>
  <si>
    <t>AFM</t>
  </si>
  <si>
    <t>-</t>
  </si>
  <si>
    <t>pLDDT</t>
  </si>
  <si>
    <t>QMEANDisCo</t>
  </si>
  <si>
    <t>PROSA</t>
  </si>
  <si>
    <t>MOLPROBITY</t>
  </si>
  <si>
    <t>PROCHECK</t>
  </si>
  <si>
    <t/>
  </si>
  <si>
    <t>98.4|1.4|0.3|0.0</t>
  </si>
  <si>
    <t>MODELLER</t>
  </si>
  <si>
    <t>Modeller_model_0</t>
  </si>
  <si>
    <t>80.7|15.8|2.5|1.1</t>
  </si>
  <si>
    <t>96.7|3.0|0.3|0.0</t>
  </si>
  <si>
    <t>80.7|15.8|2.3|1.2</t>
  </si>
  <si>
    <t>99.4|0.6|0.0|0.0</t>
  </si>
  <si>
    <t>98.8|1.2|0.0|0.0</t>
  </si>
  <si>
    <t>96.8|2.7|0.5|0.0</t>
  </si>
  <si>
    <t>98.4|1.1|0.0|0.5</t>
  </si>
  <si>
    <t>84.3|11.9|2.2|1.6</t>
  </si>
  <si>
    <t>94.0|5.5|0.5|0.0</t>
  </si>
  <si>
    <t>TIE</t>
  </si>
  <si>
    <t>96.3|3.7|0.0|0.0</t>
  </si>
  <si>
    <t>91.3|7.3|0.9|0.5</t>
  </si>
  <si>
    <t>77.7|13.8|7.7|0.8</t>
  </si>
  <si>
    <t>96.9|2.3|0.8|0.0</t>
  </si>
  <si>
    <t>95.4|3.8|0.0|0.8</t>
  </si>
  <si>
    <t>95.4|4.2|0.0|0.4</t>
  </si>
  <si>
    <t>82.9|11.7|3.3|2.1</t>
  </si>
  <si>
    <t>94.6|5.0|0.0|0.4</t>
  </si>
  <si>
    <t>97.2|2.8|0.0|0.0</t>
  </si>
  <si>
    <t>68.1|22.6|5.4|3.9</t>
  </si>
  <si>
    <t>84.4|9.7|4.3|1.6</t>
  </si>
  <si>
    <t>96.5|3.5|0.0|0.0</t>
  </si>
  <si>
    <t>97.7|2.3|0.0|0.0</t>
  </si>
  <si>
    <t>99.3|0.7|0.0|0.0</t>
  </si>
  <si>
    <t>85.7|10.9|2.7|0.7</t>
  </si>
  <si>
    <t>94.4|5.6|0.0|0.0</t>
  </si>
  <si>
    <t>89.8|9.3|0.0|0.9</t>
  </si>
  <si>
    <t>79.1|12.8|5.8|2.3</t>
  </si>
  <si>
    <t>93.0|7.0|0.0|0.0</t>
  </si>
  <si>
    <t>84.9|14.0|1.2|0.0</t>
  </si>
  <si>
    <t>85.0|10.9|4.1|0.0</t>
  </si>
  <si>
    <t>95.2|4.1|0.0|0.7</t>
  </si>
  <si>
    <t>95.9|3.4|0.7|0.0</t>
  </si>
  <si>
    <t>75.3|18.3|5.4|1.1</t>
  </si>
  <si>
    <t>83.9|15.1|1.1|0.0</t>
  </si>
  <si>
    <t>87.1|11.8|0.0|1.1</t>
  </si>
  <si>
    <t>93.7|5.6|0.0|0.7</t>
  </si>
  <si>
    <t>90.1|9.2|0.0|0.7</t>
  </si>
  <si>
    <t>81.0|15.5|0.7|2.8</t>
  </si>
  <si>
    <t>91.4|8.6|0.0|0.0</t>
  </si>
  <si>
    <t>95.7|3.2|1.1|0.0</t>
  </si>
  <si>
    <t>95.7|4.3|0.0|0.0</t>
  </si>
  <si>
    <t>87.4|9.2|2.5|0.9</t>
  </si>
  <si>
    <t>95.9|4.1|0.0|0.0</t>
  </si>
  <si>
    <t>92.0|7.8|0.2|0.0</t>
  </si>
  <si>
    <t>71.7|19.0|4.9|4.3</t>
  </si>
  <si>
    <t>94.3|5.4|0.0|0.3</t>
  </si>
  <si>
    <t>95.9|3.5|0.5|0.0</t>
  </si>
  <si>
    <t>67.1|21.6|7.2|4.2</t>
  </si>
  <si>
    <t>93.4|6.6|0.0|0.0</t>
  </si>
  <si>
    <t>95.8|4.2|0.0|0.0</t>
  </si>
  <si>
    <t>75.2|15.8|7.9|1.0</t>
  </si>
  <si>
    <t>90.1|8.9|1.0|0.0</t>
  </si>
  <si>
    <t>90.1|8.9|0.0|1.0</t>
  </si>
  <si>
    <t>87.5|10.9|0.0|1.6</t>
  </si>
  <si>
    <t>95.3|4.7|0.0|0.0</t>
  </si>
  <si>
    <t>93.8|6.2|0.0|0.0</t>
  </si>
  <si>
    <t>81.6|13.6|2.0|2.7</t>
  </si>
  <si>
    <t>91.8|8.2|0.0|0.0</t>
  </si>
  <si>
    <t>94.6|5.4|0.0|0.0</t>
  </si>
  <si>
    <t>73.2|16.3|6.5|4.1</t>
  </si>
  <si>
    <t>91.1|8.1|0.8|0.0</t>
  </si>
  <si>
    <t>94.3|4.1|0.8|0.8</t>
  </si>
  <si>
    <t>94.0|4.2|0.9|0.9</t>
  </si>
  <si>
    <t>94.0|5.6|0.5|0.0</t>
  </si>
  <si>
    <t>70.4|24.1|3.7|1.9</t>
  </si>
  <si>
    <t>91.7|8.3|0.0|0.0</t>
  </si>
  <si>
    <t>77.8|16.2|3.0|3.0</t>
  </si>
  <si>
    <t>91.0|8.6|0.4|0.0</t>
  </si>
  <si>
    <t>81.8|15.2|1.5|1.5</t>
  </si>
  <si>
    <t>91.7|6.1|2.3|0.0</t>
  </si>
  <si>
    <t>81.1|15.9|3.0|0.0</t>
  </si>
  <si>
    <t>94.8|4.5|0.0|0.7</t>
  </si>
  <si>
    <t>91.8|7.5|0.7|0.0</t>
  </si>
  <si>
    <t>93.3|4.5|0.7|1.5</t>
  </si>
  <si>
    <t>76.5|16.1|2.7|4.7</t>
  </si>
  <si>
    <t>97.3|2.7|0.0|0.0</t>
  </si>
  <si>
    <t>97.3|2.0|0.7|0.0</t>
  </si>
  <si>
    <t>80.3|19.7|0.0|0.0</t>
  </si>
  <si>
    <t>92.4|7.6|0.0|0.0</t>
  </si>
  <si>
    <t>95.5|4.5|0.0|0.0</t>
  </si>
  <si>
    <t>82.5|14.3|2.4|0.8</t>
  </si>
  <si>
    <t>92.9|7.1|0.0|0.0</t>
  </si>
  <si>
    <t>92.9|6.3|0.8|0.0</t>
  </si>
  <si>
    <t>88.4|9.8|1.2|0.6</t>
  </si>
  <si>
    <t>74.6|17.9|2.9|4.6</t>
  </si>
  <si>
    <t>97.1|1.7|1.2|0.0</t>
  </si>
  <si>
    <t>91.5|7.7|0.9|0.0</t>
  </si>
  <si>
    <t>82.1|16.2|0.9|0.9</t>
  </si>
  <si>
    <t>86.3|13.7|0.0|0.0</t>
  </si>
  <si>
    <t>97.0|3.0|0.0|0.0</t>
  </si>
  <si>
    <t>83.2|12.9|2.0|2.0</t>
  </si>
  <si>
    <t>91.1|8.9|0.0|0.0</t>
  </si>
  <si>
    <t>92.5|7.5|0.0|0.0</t>
  </si>
  <si>
    <t>74.8|22.4|1.9|0.9</t>
  </si>
  <si>
    <t>95.1|4.7|0.0|0.2</t>
  </si>
  <si>
    <t>92.0|7.6|0.2|0.2</t>
  </si>
  <si>
    <t>76.5|16.7|3.4|3.4</t>
  </si>
  <si>
    <t>67.5|21.1|6.7|4.7</t>
  </si>
  <si>
    <t>93.1|6.4|0.3|0.3</t>
  </si>
  <si>
    <t>89.8|9.7|0.3|0.3</t>
  </si>
  <si>
    <t>85.1|9.9|3.1|1.9</t>
  </si>
  <si>
    <t>96.2|3.8|0.0|0.0</t>
  </si>
  <si>
    <t>78.5|14.6|5.4|1.5</t>
  </si>
  <si>
    <t>75.4|18.4|3.5|2.6</t>
  </si>
  <si>
    <t>86.9|12.4|0.7|0.0</t>
  </si>
  <si>
    <t>91.0|9.0|0.0|0.0</t>
  </si>
  <si>
    <t>77.9|16.6|2.8|2.8</t>
  </si>
  <si>
    <t>81.6|12.2|5.1|1.0</t>
  </si>
  <si>
    <t>98.0|2.0|0.0|0.0</t>
  </si>
  <si>
    <t>62.4|34.1|2.4|1.2</t>
  </si>
  <si>
    <t>94.1|5.9|0.0|0.0</t>
  </si>
  <si>
    <t>75.4|17.5|6.1|0.9</t>
  </si>
  <si>
    <t>93.9|6.1|0.0|0.0</t>
  </si>
  <si>
    <t>91.2|7.9|0.9|0.0</t>
  </si>
  <si>
    <t>89.5|9.1|1.1|0.2</t>
  </si>
  <si>
    <t>96.4|3.3|0.2|0.0</t>
  </si>
  <si>
    <t>75.0|18.5|3.7|2.8</t>
  </si>
  <si>
    <t>94.4|4.6|0.9|0.0</t>
  </si>
  <si>
    <t>79.7|14.5|4.3|1.4</t>
  </si>
  <si>
    <t>94.2|5.8|0.0|0.0</t>
  </si>
  <si>
    <t>98.6|1.4|0.0|0.0</t>
  </si>
  <si>
    <t>67.9|21.4|9.4|1.3</t>
  </si>
  <si>
    <t>96.9|3.1|0.0|0.0</t>
  </si>
  <si>
    <t>96.8|2.5|0.6|0.0</t>
  </si>
  <si>
    <t>96.8|3.2|0.0|0.0</t>
  </si>
  <si>
    <t>81.6|11.4|6.3|0.6</t>
  </si>
  <si>
    <t>96.4|3.6|0.0|0.0</t>
  </si>
  <si>
    <t>96.0|4.0|0.0|0.0</t>
  </si>
  <si>
    <t>77.7|17.4|3.7|1.2</t>
  </si>
  <si>
    <t>98.9|1.1|0.0|0.0</t>
  </si>
  <si>
    <t>92.5|5.4|1.1|1.1</t>
  </si>
  <si>
    <t>93.2|6.4|0.5|0.0</t>
  </si>
  <si>
    <t>95.2|4.7|0.1|0.0</t>
  </si>
  <si>
    <t>76.1|17.1|4.8|2.0</t>
  </si>
  <si>
    <t>92.0|7.3|0.0|0.7</t>
  </si>
  <si>
    <t>92.0|7.7|0.3|0.0</t>
  </si>
  <si>
    <t>95.1|4.6|0.3|0.0</t>
  </si>
  <si>
    <t>90.8|7.4|0.3|1.5</t>
  </si>
  <si>
    <t>92.2|7.4|0.4|0.0</t>
  </si>
  <si>
    <t>90.9|9.1|0.0|0.0</t>
  </si>
  <si>
    <t>82.7|13.9|3.0|0.4</t>
  </si>
  <si>
    <t>97.3|1.9|0.0|0.8</t>
  </si>
  <si>
    <t>88.2|9.6|1.8|0.4</t>
  </si>
  <si>
    <t>94.9|4.4|0.7|0.0</t>
  </si>
  <si>
    <t>95.6|3.7|0.7|0.0</t>
  </si>
  <si>
    <t>80.9|14.0|3.7|1.5</t>
  </si>
  <si>
    <t>96.8|2.9|0.0|0.4</t>
  </si>
  <si>
    <t>96.8|2.9|0.4|0.0</t>
  </si>
  <si>
    <t>87.8|11.5|0.7|0.0</t>
  </si>
  <si>
    <t>95.4|4.2|0.2|0.2</t>
  </si>
  <si>
    <t>96.2|3.2|0.2|0.4</t>
  </si>
  <si>
    <t>82.1|13.3|3.4|1.3</t>
  </si>
  <si>
    <t>93.6|5.6|0.8|0.0</t>
  </si>
  <si>
    <t>95.8|3.6|0.6|0.0</t>
  </si>
  <si>
    <t>86.7|10.5|2.0|0.8</t>
  </si>
  <si>
    <t>89.0|10.1|0.0|0.9</t>
  </si>
  <si>
    <t>97.3|2.3|0.0|0.5</t>
  </si>
  <si>
    <t>87.7|11.4|0.9|0.0</t>
  </si>
  <si>
    <t>85.9|12.9|1.2|0.0</t>
  </si>
  <si>
    <t>77.6|18.8|1.2|2.4</t>
  </si>
  <si>
    <t>92.5|7.3|0.3|0.0</t>
  </si>
  <si>
    <t>95.6|4.4|0.0|0.0</t>
  </si>
  <si>
    <t>84.7|11.7|1.8|1.8</t>
  </si>
  <si>
    <t>92.3|7.7|0.0|0.0</t>
  </si>
  <si>
    <t>89.9|10.1|0.0|0.0</t>
  </si>
  <si>
    <t>79.2|18.5|2.4|0.0</t>
  </si>
  <si>
    <t>92.8|7.2|0.0|0.0</t>
  </si>
  <si>
    <t>90.0|9.4|0.6|0.0</t>
  </si>
  <si>
    <t>78.3|15.6|5.0|1.1</t>
  </si>
  <si>
    <t>95.2|4.8|0.0|0.0</t>
  </si>
  <si>
    <t>82.6|13.5|2.6|1.3</t>
  </si>
  <si>
    <t>92.5|7.2|0.3|0.0</t>
  </si>
  <si>
    <t>93.8|5.9|0.3|0.0</t>
  </si>
  <si>
    <t>91.1|7.9|1.0|0.0</t>
  </si>
  <si>
    <t>92.5|6.6|0.9|0.0</t>
  </si>
  <si>
    <t>88.6|11.4|0.0|0.0</t>
  </si>
  <si>
    <t>92.1|7.9|0.0|0.0</t>
  </si>
  <si>
    <t>86.8|10.5|2.6|0.0</t>
  </si>
  <si>
    <t>79.9|16.0|2.4|1.8</t>
  </si>
  <si>
    <t>93.6|6.4|0.0|0.0</t>
  </si>
  <si>
    <t>94.0|5.5|0.2|0.4</t>
  </si>
  <si>
    <t>76.9|17.0|3.4|2.8</t>
  </si>
  <si>
    <t>89.9|7.9|0.0|2.2</t>
  </si>
  <si>
    <t>94.4|3.4|2.2|0.0</t>
  </si>
  <si>
    <t>71.9|23.6|2.2|2.2</t>
  </si>
  <si>
    <t>94.7|5.3|0.0|0.0</t>
  </si>
  <si>
    <t>96.6|2.8|0.3|0.3</t>
  </si>
  <si>
    <t>90.4|7.4|1.5|0.6</t>
  </si>
  <si>
    <t>Table 4. Average GDT_TS scores for the different types of models obtained (entire proteins.) Test set A.</t>
  </si>
  <si>
    <t>TABLE 7 -- COMPARISON OF AF2, AFM AND TER METHODOLOGIES ON TEST SET B</t>
  </si>
  <si>
    <t>TABLE 6 -- (AF2 VS AFM-OP's) -- TEST SET B -- RMSD</t>
  </si>
  <si>
    <t>TABLE 5 -- (AF2 VS AFM-OP's) -- TEST SET B -- GDT_TS</t>
  </si>
  <si>
    <t>TABLE 2 -- UNRELAXED - DOMAINS ONLY -- TEST SET A -- GDT_TS -- AF2</t>
  </si>
  <si>
    <t>AFM
WIN</t>
  </si>
  <si>
    <t>Model
Type</t>
  </si>
  <si>
    <t>BORDA
SCORE</t>
  </si>
  <si>
    <t>DOPE
SCORE</t>
  </si>
  <si>
    <t>TABLE 3 BEST MODEL COMPARISON AF2 -- AFM-OP's -- MODELLER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</si>
</sst>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u/>
      <sz val="14"/>
      <color theme="1"/>
      <name val="Arial"/>
      <family val="2"/>
    </font>
    <font>
      <sz val="10"/>
      <name val="Arial"/>
      <family val="2"/>
    </font>
    <font>
      <b/>
      <sz val="15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17"/>
      <color rgb="FF000000"/>
      <name val="Arial"/>
      <family val="2"/>
    </font>
    <font>
      <b/>
      <sz val="15"/>
      <color theme="1"/>
      <name val="Arial"/>
      <family val="2"/>
    </font>
    <font>
      <b/>
      <sz val="8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2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right" vertical="center" wrapText="1" indent="1"/>
    </xf>
    <xf numFmtId="0" fontId="6" fillId="0" borderId="6" xfId="0" applyFont="1" applyBorder="1" applyAlignment="1">
      <alignment horizontal="right" vertical="center" wrapText="1" indent="2"/>
    </xf>
    <xf numFmtId="0" fontId="4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2" fillId="0" borderId="0" xfId="0" applyFont="1"/>
    <xf numFmtId="0" fontId="18" fillId="4" borderId="0" xfId="0" applyFont="1" applyFill="1" applyAlignment="1">
      <alignment horizontal="center" wrapText="1"/>
    </xf>
    <xf numFmtId="0" fontId="12" fillId="0" borderId="19" xfId="0" applyFont="1" applyBorder="1" applyAlignment="1">
      <alignment horizontal="center"/>
    </xf>
    <xf numFmtId="0" fontId="18" fillId="4" borderId="19" xfId="0" applyFont="1" applyFill="1" applyBorder="1" applyAlignment="1">
      <alignment horizontal="center"/>
    </xf>
    <xf numFmtId="0" fontId="21" fillId="4" borderId="19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6" borderId="0" xfId="0" applyFont="1" applyFill="1"/>
    <xf numFmtId="0" fontId="12" fillId="7" borderId="0" xfId="0" applyFont="1" applyFill="1" applyAlignment="1">
      <alignment horizontal="center"/>
    </xf>
    <xf numFmtId="0" fontId="9" fillId="3" borderId="7" xfId="0" applyFont="1" applyFill="1" applyBorder="1" applyAlignment="1">
      <alignment horizont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 indent="2"/>
    </xf>
    <xf numFmtId="0" fontId="6" fillId="0" borderId="2" xfId="0" applyFont="1" applyBorder="1" applyAlignment="1">
      <alignment horizontal="right" vertical="center" wrapText="1" indent="2"/>
    </xf>
    <xf numFmtId="0" fontId="4" fillId="0" borderId="1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 indent="1"/>
    </xf>
    <xf numFmtId="0" fontId="6" fillId="0" borderId="3" xfId="0" applyFont="1" applyBorder="1" applyAlignment="1">
      <alignment horizontal="right" vertical="center" wrapText="1" indent="1"/>
    </xf>
    <xf numFmtId="0" fontId="8" fillId="0" borderId="24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8" fillId="0" borderId="26" xfId="0" applyFont="1" applyBorder="1" applyAlignment="1">
      <alignment horizontal="left" vertical="top" wrapText="1"/>
    </xf>
    <xf numFmtId="0" fontId="8" fillId="0" borderId="27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28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3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right" vertical="center" wrapText="1" indent="2"/>
    </xf>
    <xf numFmtId="0" fontId="9" fillId="2" borderId="23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11" fillId="4" borderId="0" xfId="0" applyFont="1" applyFill="1" applyAlignment="1">
      <alignment horizontal="center" vertical="top"/>
    </xf>
    <xf numFmtId="0" fontId="0" fillId="0" borderId="0" xfId="0"/>
    <xf numFmtId="0" fontId="13" fillId="0" borderId="11" xfId="0" applyFont="1" applyBorder="1" applyAlignment="1">
      <alignment vertical="top" wrapText="1"/>
    </xf>
    <xf numFmtId="0" fontId="17" fillId="0" borderId="12" xfId="0" applyFont="1" applyBorder="1" applyAlignment="1">
      <alignment wrapText="1"/>
    </xf>
    <xf numFmtId="0" fontId="17" fillId="0" borderId="13" xfId="0" applyFont="1" applyBorder="1" applyAlignment="1">
      <alignment wrapText="1"/>
    </xf>
    <xf numFmtId="0" fontId="17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17" fillId="0" borderId="15" xfId="0" applyFont="1" applyBorder="1" applyAlignment="1">
      <alignment wrapText="1"/>
    </xf>
    <xf numFmtId="0" fontId="17" fillId="0" borderId="16" xfId="0" applyFont="1" applyBorder="1" applyAlignment="1">
      <alignment wrapText="1"/>
    </xf>
    <xf numFmtId="0" fontId="17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9" fillId="0" borderId="0" xfId="0" applyFont="1" applyAlignment="1">
      <alignment horizontal="left" vertical="center" wrapText="1"/>
    </xf>
    <xf numFmtId="0" fontId="22" fillId="4" borderId="20" xfId="0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0" xfId="0" applyFont="1"/>
    <xf numFmtId="0" fontId="22" fillId="4" borderId="19" xfId="0" applyFont="1" applyFill="1" applyBorder="1" applyAlignment="1">
      <alignment horizontal="center" vertical="center" wrapText="1"/>
    </xf>
    <xf numFmtId="0" fontId="22" fillId="4" borderId="19" xfId="0" applyFont="1" applyFill="1" applyBorder="1" applyAlignment="1">
      <alignment horizontal="center" vertical="center"/>
    </xf>
    <xf numFmtId="0" fontId="24" fillId="8" borderId="19" xfId="0" applyFont="1" applyFill="1" applyBorder="1" applyAlignment="1">
      <alignment horizontal="center"/>
    </xf>
    <xf numFmtId="0" fontId="24" fillId="8" borderId="19" xfId="0" applyFont="1" applyFill="1" applyBorder="1"/>
    <xf numFmtId="0" fontId="24" fillId="7" borderId="19" xfId="0" applyFont="1" applyFill="1" applyBorder="1" applyAlignment="1">
      <alignment horizontal="center"/>
    </xf>
    <xf numFmtId="0" fontId="24" fillId="7" borderId="1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DT_TS" connectionId="1" xr16:uid="{0E71CFCF-04E7-4F12-8F4F-D9499D6924E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80BE-764B-4522-8147-E9E364FE54B6}">
  <sheetPr>
    <pageSetUpPr fitToPage="1"/>
  </sheetPr>
  <dimension ref="A1:F71"/>
  <sheetViews>
    <sheetView workbookViewId="0">
      <selection activeCell="I20" sqref="I20"/>
    </sheetView>
  </sheetViews>
  <sheetFormatPr defaultRowHeight="14.5" x14ac:dyDescent="0.35"/>
  <cols>
    <col min="1" max="1" width="16.36328125" customWidth="1"/>
    <col min="2" max="2" width="19" bestFit="1" customWidth="1"/>
    <col min="3" max="3" width="17" customWidth="1"/>
    <col min="4" max="4" width="11.36328125" bestFit="1" customWidth="1"/>
    <col min="5" max="5" width="14.08984375" customWidth="1"/>
    <col min="6" max="6" width="15" customWidth="1"/>
  </cols>
  <sheetData>
    <row r="1" spans="1:6" ht="61.5" customHeight="1" thickBot="1" x14ac:dyDescent="0.6">
      <c r="A1" s="30" t="s">
        <v>294</v>
      </c>
      <c r="B1" s="30"/>
      <c r="C1" s="30"/>
      <c r="D1" s="30"/>
      <c r="E1" s="30"/>
      <c r="F1" s="30"/>
    </row>
    <row r="2" spans="1:6" x14ac:dyDescent="0.35">
      <c r="A2" s="39" t="s">
        <v>111</v>
      </c>
      <c r="B2" s="39" t="s">
        <v>292</v>
      </c>
      <c r="C2" s="7" t="s">
        <v>112</v>
      </c>
      <c r="D2" s="7" t="s">
        <v>112</v>
      </c>
      <c r="E2" s="7" t="s">
        <v>112</v>
      </c>
      <c r="F2" s="7" t="s">
        <v>112</v>
      </c>
    </row>
    <row r="3" spans="1:6" ht="26" x14ac:dyDescent="0.35">
      <c r="A3" s="40"/>
      <c r="B3" s="40"/>
      <c r="C3" s="8" t="s">
        <v>291</v>
      </c>
      <c r="D3" s="8" t="s">
        <v>114</v>
      </c>
      <c r="E3" s="8" t="s">
        <v>114</v>
      </c>
      <c r="F3" s="8" t="s">
        <v>114</v>
      </c>
    </row>
    <row r="4" spans="1:6" x14ac:dyDescent="0.35">
      <c r="A4" s="40"/>
      <c r="B4" s="40"/>
      <c r="C4" s="8" t="s">
        <v>113</v>
      </c>
      <c r="D4" s="8" t="s">
        <v>115</v>
      </c>
      <c r="E4" s="8" t="s">
        <v>115</v>
      </c>
      <c r="F4" s="8" t="s">
        <v>115</v>
      </c>
    </row>
    <row r="5" spans="1:6" ht="15" thickBot="1" x14ac:dyDescent="0.4">
      <c r="A5" s="56"/>
      <c r="B5" s="56"/>
      <c r="C5" s="9" t="s">
        <v>99</v>
      </c>
      <c r="D5" s="9" t="s">
        <v>109</v>
      </c>
      <c r="E5" s="9" t="s">
        <v>108</v>
      </c>
      <c r="F5" s="9" t="s">
        <v>110</v>
      </c>
    </row>
    <row r="6" spans="1:6" ht="15" thickBot="1" x14ac:dyDescent="0.4">
      <c r="A6" s="10" t="s">
        <v>51</v>
      </c>
      <c r="B6" s="13" t="s">
        <v>116</v>
      </c>
      <c r="C6" s="16" t="s">
        <v>117</v>
      </c>
      <c r="D6" s="11" t="s">
        <v>118</v>
      </c>
      <c r="E6" s="11" t="s">
        <v>119</v>
      </c>
      <c r="F6" s="11" t="s">
        <v>118</v>
      </c>
    </row>
    <row r="7" spans="1:6" ht="15" thickBot="1" x14ac:dyDescent="0.4">
      <c r="A7" s="10" t="s">
        <v>52</v>
      </c>
      <c r="B7" s="13" t="s">
        <v>116</v>
      </c>
      <c r="C7" s="11" t="s">
        <v>120</v>
      </c>
      <c r="D7" s="11" t="s">
        <v>121</v>
      </c>
      <c r="E7" s="11" t="s">
        <v>122</v>
      </c>
      <c r="F7" s="12" t="s">
        <v>123</v>
      </c>
    </row>
    <row r="8" spans="1:6" ht="15" thickBot="1" x14ac:dyDescent="0.4">
      <c r="A8" s="10" t="s">
        <v>53</v>
      </c>
      <c r="B8" s="13" t="s">
        <v>116</v>
      </c>
      <c r="C8" s="11" t="s">
        <v>124</v>
      </c>
      <c r="D8" s="12" t="s">
        <v>125</v>
      </c>
      <c r="E8" s="12" t="s">
        <v>126</v>
      </c>
      <c r="F8" s="12" t="s">
        <v>127</v>
      </c>
    </row>
    <row r="9" spans="1:6" x14ac:dyDescent="0.35">
      <c r="A9" s="41" t="s">
        <v>54</v>
      </c>
      <c r="B9" s="14" t="s">
        <v>128</v>
      </c>
      <c r="C9" s="37" t="s">
        <v>130</v>
      </c>
      <c r="D9" s="35" t="s">
        <v>131</v>
      </c>
      <c r="E9" s="37" t="s">
        <v>132</v>
      </c>
      <c r="F9" s="37" t="s">
        <v>133</v>
      </c>
    </row>
    <row r="10" spans="1:6" ht="15" thickBot="1" x14ac:dyDescent="0.4">
      <c r="A10" s="42"/>
      <c r="B10" s="13" t="s">
        <v>129</v>
      </c>
      <c r="C10" s="43"/>
      <c r="D10" s="44"/>
      <c r="E10" s="43"/>
      <c r="F10" s="43"/>
    </row>
    <row r="11" spans="1:6" ht="15" thickBot="1" x14ac:dyDescent="0.4">
      <c r="A11" s="10" t="s">
        <v>55</v>
      </c>
      <c r="B11" s="13" t="s">
        <v>129</v>
      </c>
      <c r="C11" s="11" t="s">
        <v>134</v>
      </c>
      <c r="D11" s="12" t="s">
        <v>135</v>
      </c>
      <c r="E11" s="11" t="s">
        <v>136</v>
      </c>
      <c r="F11" s="12" t="s">
        <v>135</v>
      </c>
    </row>
    <row r="12" spans="1:6" ht="15" thickBot="1" x14ac:dyDescent="0.4">
      <c r="A12" s="10" t="s">
        <v>56</v>
      </c>
      <c r="B12" s="15" t="s">
        <v>137</v>
      </c>
      <c r="C12" s="16" t="s">
        <v>138</v>
      </c>
      <c r="D12" s="11" t="s">
        <v>139</v>
      </c>
      <c r="E12" s="11" t="s">
        <v>140</v>
      </c>
      <c r="F12" s="11" t="s">
        <v>139</v>
      </c>
    </row>
    <row r="13" spans="1:6" ht="15" thickBot="1" x14ac:dyDescent="0.4">
      <c r="A13" s="10" t="s">
        <v>58</v>
      </c>
      <c r="B13" s="13" t="s">
        <v>116</v>
      </c>
      <c r="C13" s="11" t="s">
        <v>141</v>
      </c>
      <c r="D13" s="11" t="s">
        <v>142</v>
      </c>
      <c r="E13" s="11" t="s">
        <v>143</v>
      </c>
      <c r="F13" s="12" t="s">
        <v>144</v>
      </c>
    </row>
    <row r="14" spans="1:6" ht="15" thickBot="1" x14ac:dyDescent="0.4">
      <c r="A14" s="10" t="s">
        <v>59</v>
      </c>
      <c r="B14" s="13" t="s">
        <v>116</v>
      </c>
      <c r="C14" s="16" t="s">
        <v>145</v>
      </c>
      <c r="D14" s="11" t="s">
        <v>146</v>
      </c>
      <c r="E14" s="11" t="s">
        <v>147</v>
      </c>
      <c r="F14" s="11" t="s">
        <v>148</v>
      </c>
    </row>
    <row r="15" spans="1:6" ht="15" thickBot="1" x14ac:dyDescent="0.4">
      <c r="A15" s="10" t="s">
        <v>60</v>
      </c>
      <c r="B15" s="13" t="s">
        <v>129</v>
      </c>
      <c r="C15" s="11" t="s">
        <v>149</v>
      </c>
      <c r="D15" s="12" t="s">
        <v>150</v>
      </c>
      <c r="E15" s="11" t="s">
        <v>151</v>
      </c>
      <c r="F15" s="12" t="s">
        <v>152</v>
      </c>
    </row>
    <row r="16" spans="1:6" ht="15" thickBot="1" x14ac:dyDescent="0.4">
      <c r="A16" s="10" t="s">
        <v>61</v>
      </c>
      <c r="B16" s="13" t="s">
        <v>129</v>
      </c>
      <c r="C16" s="16" t="s">
        <v>153</v>
      </c>
      <c r="D16" s="11" t="s">
        <v>154</v>
      </c>
      <c r="E16" s="11" t="s">
        <v>155</v>
      </c>
      <c r="F16" s="11" t="s">
        <v>156</v>
      </c>
    </row>
    <row r="17" spans="1:6" ht="15" thickBot="1" x14ac:dyDescent="0.4">
      <c r="A17" s="10" t="s">
        <v>62</v>
      </c>
      <c r="B17" s="13" t="s">
        <v>116</v>
      </c>
      <c r="C17" s="16" t="s">
        <v>157</v>
      </c>
      <c r="D17" s="11" t="s">
        <v>158</v>
      </c>
      <c r="E17" s="11" t="s">
        <v>159</v>
      </c>
      <c r="F17" s="11" t="s">
        <v>160</v>
      </c>
    </row>
    <row r="18" spans="1:6" x14ac:dyDescent="0.35">
      <c r="A18" s="41" t="s">
        <v>63</v>
      </c>
      <c r="B18" s="14" t="s">
        <v>128</v>
      </c>
      <c r="C18" s="45" t="s">
        <v>161</v>
      </c>
      <c r="D18" s="37" t="s">
        <v>162</v>
      </c>
      <c r="E18" s="37" t="s">
        <v>163</v>
      </c>
      <c r="F18" s="37" t="s">
        <v>164</v>
      </c>
    </row>
    <row r="19" spans="1:6" ht="15" thickBot="1" x14ac:dyDescent="0.4">
      <c r="A19" s="42"/>
      <c r="B19" s="13" t="s">
        <v>129</v>
      </c>
      <c r="C19" s="46"/>
      <c r="D19" s="43"/>
      <c r="E19" s="43"/>
      <c r="F19" s="43"/>
    </row>
    <row r="20" spans="1:6" x14ac:dyDescent="0.35">
      <c r="A20" s="41" t="s">
        <v>64</v>
      </c>
      <c r="B20" s="14" t="s">
        <v>165</v>
      </c>
      <c r="C20" s="37" t="s">
        <v>166</v>
      </c>
      <c r="D20" s="35" t="s">
        <v>167</v>
      </c>
      <c r="E20" s="37" t="s">
        <v>168</v>
      </c>
      <c r="F20" s="35" t="s">
        <v>167</v>
      </c>
    </row>
    <row r="21" spans="1:6" ht="15" thickBot="1" x14ac:dyDescent="0.4">
      <c r="A21" s="42"/>
      <c r="B21" s="13" t="s">
        <v>129</v>
      </c>
      <c r="C21" s="43"/>
      <c r="D21" s="44"/>
      <c r="E21" s="43"/>
      <c r="F21" s="44"/>
    </row>
    <row r="22" spans="1:6" ht="15" thickBot="1" x14ac:dyDescent="0.4">
      <c r="A22" s="10" t="s">
        <v>65</v>
      </c>
      <c r="B22" s="13" t="s">
        <v>129</v>
      </c>
      <c r="C22" s="17" t="s">
        <v>169</v>
      </c>
      <c r="D22" s="12" t="s">
        <v>170</v>
      </c>
      <c r="E22" s="11" t="s">
        <v>171</v>
      </c>
      <c r="F22" s="12" t="s">
        <v>170</v>
      </c>
    </row>
    <row r="23" spans="1:6" ht="15" thickBot="1" x14ac:dyDescent="0.4">
      <c r="A23" s="10" t="s">
        <v>66</v>
      </c>
      <c r="B23" s="13" t="s">
        <v>116</v>
      </c>
      <c r="C23" s="11" t="s">
        <v>172</v>
      </c>
      <c r="D23" s="12" t="s">
        <v>173</v>
      </c>
      <c r="E23" s="12" t="s">
        <v>174</v>
      </c>
      <c r="F23" s="12" t="s">
        <v>175</v>
      </c>
    </row>
    <row r="24" spans="1:6" x14ac:dyDescent="0.35">
      <c r="A24" s="41" t="s">
        <v>68</v>
      </c>
      <c r="B24" s="14" t="s">
        <v>128</v>
      </c>
      <c r="C24" s="33" t="s">
        <v>176</v>
      </c>
      <c r="D24" s="35" t="s">
        <v>177</v>
      </c>
      <c r="E24" s="35" t="s">
        <v>178</v>
      </c>
      <c r="F24" s="35" t="s">
        <v>179</v>
      </c>
    </row>
    <row r="25" spans="1:6" ht="15" thickBot="1" x14ac:dyDescent="0.4">
      <c r="A25" s="42"/>
      <c r="B25" s="13" t="s">
        <v>129</v>
      </c>
      <c r="C25" s="57"/>
      <c r="D25" s="44"/>
      <c r="E25" s="44"/>
      <c r="F25" s="44"/>
    </row>
    <row r="26" spans="1:6" ht="15" thickBot="1" x14ac:dyDescent="0.4">
      <c r="A26" s="10" t="s">
        <v>69</v>
      </c>
      <c r="B26" s="13" t="s">
        <v>129</v>
      </c>
      <c r="C26" s="11" t="s">
        <v>180</v>
      </c>
      <c r="D26" s="12" t="s">
        <v>181</v>
      </c>
      <c r="E26" s="12" t="s">
        <v>182</v>
      </c>
      <c r="F26" s="12" t="s">
        <v>183</v>
      </c>
    </row>
    <row r="27" spans="1:6" ht="15" thickBot="1" x14ac:dyDescent="0.4">
      <c r="A27" s="10" t="s">
        <v>70</v>
      </c>
      <c r="B27" s="13" t="s">
        <v>116</v>
      </c>
      <c r="C27" s="11" t="s">
        <v>184</v>
      </c>
      <c r="D27" s="12" t="s">
        <v>185</v>
      </c>
      <c r="E27" s="12" t="s">
        <v>186</v>
      </c>
      <c r="F27" s="12" t="s">
        <v>187</v>
      </c>
    </row>
    <row r="28" spans="1:6" ht="15" thickBot="1" x14ac:dyDescent="0.4">
      <c r="A28" s="10" t="s">
        <v>71</v>
      </c>
      <c r="B28" s="13" t="s">
        <v>116</v>
      </c>
      <c r="C28" s="11" t="s">
        <v>188</v>
      </c>
      <c r="D28" s="11" t="s">
        <v>189</v>
      </c>
      <c r="E28" s="11" t="s">
        <v>190</v>
      </c>
      <c r="F28" s="12" t="s">
        <v>191</v>
      </c>
    </row>
    <row r="29" spans="1:6" x14ac:dyDescent="0.35">
      <c r="A29" s="41" t="s">
        <v>72</v>
      </c>
      <c r="B29" s="14" t="s">
        <v>165</v>
      </c>
      <c r="C29" s="37" t="s">
        <v>192</v>
      </c>
      <c r="D29" s="35" t="s">
        <v>193</v>
      </c>
      <c r="E29" s="35" t="s">
        <v>194</v>
      </c>
      <c r="F29" s="35" t="s">
        <v>195</v>
      </c>
    </row>
    <row r="30" spans="1:6" ht="15" thickBot="1" x14ac:dyDescent="0.4">
      <c r="A30" s="42"/>
      <c r="B30" s="13" t="s">
        <v>129</v>
      </c>
      <c r="C30" s="43"/>
      <c r="D30" s="44"/>
      <c r="E30" s="44"/>
      <c r="F30" s="44"/>
    </row>
    <row r="31" spans="1:6" ht="15" thickBot="1" x14ac:dyDescent="0.4">
      <c r="A31" s="10" t="s">
        <v>73</v>
      </c>
      <c r="B31" s="13" t="s">
        <v>116</v>
      </c>
      <c r="C31" s="16" t="s">
        <v>196</v>
      </c>
      <c r="D31" s="11" t="s">
        <v>197</v>
      </c>
      <c r="E31" s="11" t="s">
        <v>198</v>
      </c>
      <c r="F31" s="11" t="s">
        <v>199</v>
      </c>
    </row>
    <row r="32" spans="1:6" ht="15" thickBot="1" x14ac:dyDescent="0.4">
      <c r="A32" s="10" t="s">
        <v>74</v>
      </c>
      <c r="B32" s="13" t="s">
        <v>129</v>
      </c>
      <c r="C32" s="11" t="s">
        <v>200</v>
      </c>
      <c r="D32" s="11" t="s">
        <v>201</v>
      </c>
      <c r="E32" s="11" t="s">
        <v>202</v>
      </c>
      <c r="F32" s="12" t="s">
        <v>203</v>
      </c>
    </row>
    <row r="33" spans="1:6" ht="15" thickBot="1" x14ac:dyDescent="0.4">
      <c r="A33" s="10" t="s">
        <v>75</v>
      </c>
      <c r="B33" s="13" t="s">
        <v>129</v>
      </c>
      <c r="C33" s="11" t="s">
        <v>204</v>
      </c>
      <c r="D33" s="12" t="s">
        <v>205</v>
      </c>
      <c r="E33" s="12" t="s">
        <v>206</v>
      </c>
      <c r="F33" s="12" t="s">
        <v>207</v>
      </c>
    </row>
    <row r="34" spans="1:6" ht="15" thickBot="1" x14ac:dyDescent="0.4">
      <c r="A34" s="10" t="s">
        <v>76</v>
      </c>
      <c r="B34" s="13" t="s">
        <v>129</v>
      </c>
      <c r="C34" s="11" t="s">
        <v>208</v>
      </c>
      <c r="D34" s="11" t="s">
        <v>209</v>
      </c>
      <c r="E34" s="11" t="s">
        <v>210</v>
      </c>
      <c r="F34" s="12" t="s">
        <v>211</v>
      </c>
    </row>
    <row r="35" spans="1:6" ht="15" thickBot="1" x14ac:dyDescent="0.4">
      <c r="A35" s="10" t="s">
        <v>77</v>
      </c>
      <c r="B35" s="13" t="s">
        <v>116</v>
      </c>
      <c r="C35" s="11" t="s">
        <v>212</v>
      </c>
      <c r="D35" s="11" t="s">
        <v>213</v>
      </c>
      <c r="E35" s="11" t="s">
        <v>214</v>
      </c>
      <c r="F35" s="12" t="s">
        <v>215</v>
      </c>
    </row>
    <row r="36" spans="1:6" ht="15" thickBot="1" x14ac:dyDescent="0.4">
      <c r="A36" s="10" t="s">
        <v>78</v>
      </c>
      <c r="B36" s="13" t="s">
        <v>129</v>
      </c>
      <c r="C36" s="11" t="s">
        <v>216</v>
      </c>
      <c r="D36" s="12" t="s">
        <v>217</v>
      </c>
      <c r="E36" s="12" t="s">
        <v>218</v>
      </c>
      <c r="F36" s="12" t="s">
        <v>219</v>
      </c>
    </row>
    <row r="37" spans="1:6" x14ac:dyDescent="0.35">
      <c r="A37" s="41" t="s">
        <v>79</v>
      </c>
      <c r="B37" s="14" t="s">
        <v>128</v>
      </c>
      <c r="C37" s="37" t="s">
        <v>220</v>
      </c>
      <c r="D37" s="37" t="s">
        <v>221</v>
      </c>
      <c r="E37" s="37" t="s">
        <v>222</v>
      </c>
      <c r="F37" s="35" t="s">
        <v>223</v>
      </c>
    </row>
    <row r="38" spans="1:6" ht="15" thickBot="1" x14ac:dyDescent="0.4">
      <c r="A38" s="42"/>
      <c r="B38" s="13" t="s">
        <v>129</v>
      </c>
      <c r="C38" s="43"/>
      <c r="D38" s="43"/>
      <c r="E38" s="43"/>
      <c r="F38" s="44"/>
    </row>
    <row r="39" spans="1:6" ht="15" thickBot="1" x14ac:dyDescent="0.4">
      <c r="A39" s="10" t="s">
        <v>80</v>
      </c>
      <c r="B39" s="13" t="s">
        <v>129</v>
      </c>
      <c r="C39" s="16" t="s">
        <v>224</v>
      </c>
      <c r="D39" s="11" t="s">
        <v>225</v>
      </c>
      <c r="E39" s="11" t="s">
        <v>226</v>
      </c>
      <c r="F39" s="11" t="s">
        <v>227</v>
      </c>
    </row>
    <row r="40" spans="1:6" ht="15" thickBot="1" x14ac:dyDescent="0.4">
      <c r="A40" s="10" t="s">
        <v>81</v>
      </c>
      <c r="B40" s="13" t="s">
        <v>129</v>
      </c>
      <c r="C40" s="11" t="s">
        <v>228</v>
      </c>
      <c r="D40" s="12" t="s">
        <v>229</v>
      </c>
      <c r="E40" s="12" t="s">
        <v>230</v>
      </c>
      <c r="F40" s="12" t="s">
        <v>231</v>
      </c>
    </row>
    <row r="41" spans="1:6" ht="15" thickBot="1" x14ac:dyDescent="0.4">
      <c r="A41" s="10" t="s">
        <v>82</v>
      </c>
      <c r="B41" s="13" t="s">
        <v>129</v>
      </c>
      <c r="C41" s="11" t="s">
        <v>232</v>
      </c>
      <c r="D41" s="11" t="s">
        <v>233</v>
      </c>
      <c r="E41" s="11" t="s">
        <v>234</v>
      </c>
      <c r="F41" s="12" t="s">
        <v>235</v>
      </c>
    </row>
    <row r="42" spans="1:6" x14ac:dyDescent="0.35">
      <c r="A42" s="41" t="s">
        <v>84</v>
      </c>
      <c r="B42" s="14" t="s">
        <v>165</v>
      </c>
      <c r="C42" s="37" t="s">
        <v>236</v>
      </c>
      <c r="D42" s="37" t="s">
        <v>237</v>
      </c>
      <c r="E42" s="35" t="s">
        <v>238</v>
      </c>
      <c r="F42" s="35" t="s">
        <v>239</v>
      </c>
    </row>
    <row r="43" spans="1:6" ht="15" thickBot="1" x14ac:dyDescent="0.4">
      <c r="A43" s="42"/>
      <c r="B43" s="13" t="s">
        <v>129</v>
      </c>
      <c r="C43" s="43"/>
      <c r="D43" s="43"/>
      <c r="E43" s="44"/>
      <c r="F43" s="44"/>
    </row>
    <row r="44" spans="1:6" ht="15" thickBot="1" x14ac:dyDescent="0.4">
      <c r="A44" s="10" t="s">
        <v>85</v>
      </c>
      <c r="B44" s="13" t="s">
        <v>116</v>
      </c>
      <c r="C44" s="11" t="s">
        <v>240</v>
      </c>
      <c r="D44" s="11" t="s">
        <v>241</v>
      </c>
      <c r="E44" s="11" t="s">
        <v>242</v>
      </c>
      <c r="F44" s="12" t="s">
        <v>243</v>
      </c>
    </row>
    <row r="45" spans="1:6" ht="26.5" thickBot="1" x14ac:dyDescent="0.4">
      <c r="A45" s="10" t="s">
        <v>86</v>
      </c>
      <c r="B45" s="15" t="s">
        <v>137</v>
      </c>
      <c r="C45" s="11" t="s">
        <v>244</v>
      </c>
      <c r="D45" s="12" t="s">
        <v>245</v>
      </c>
      <c r="E45" s="11" t="s">
        <v>246</v>
      </c>
      <c r="F45" s="12" t="s">
        <v>245</v>
      </c>
    </row>
    <row r="46" spans="1:6" ht="26.5" thickBot="1" x14ac:dyDescent="0.4">
      <c r="A46" s="10" t="s">
        <v>87</v>
      </c>
      <c r="B46" s="13" t="s">
        <v>116</v>
      </c>
      <c r="C46" s="11" t="s">
        <v>247</v>
      </c>
      <c r="D46" s="12" t="s">
        <v>248</v>
      </c>
      <c r="E46" s="12" t="s">
        <v>249</v>
      </c>
      <c r="F46" s="12" t="s">
        <v>248</v>
      </c>
    </row>
    <row r="47" spans="1:6" ht="15" thickBot="1" x14ac:dyDescent="0.4">
      <c r="A47" s="10" t="s">
        <v>88</v>
      </c>
      <c r="B47" s="13" t="s">
        <v>129</v>
      </c>
      <c r="C47" s="11" t="s">
        <v>250</v>
      </c>
      <c r="D47" s="12" t="s">
        <v>251</v>
      </c>
      <c r="E47" s="12" t="s">
        <v>252</v>
      </c>
      <c r="F47" s="12" t="s">
        <v>253</v>
      </c>
    </row>
    <row r="48" spans="1:6" ht="15" thickBot="1" x14ac:dyDescent="0.4">
      <c r="A48" s="10" t="s">
        <v>89</v>
      </c>
      <c r="B48" s="15" t="s">
        <v>137</v>
      </c>
      <c r="C48" s="11" t="s">
        <v>254</v>
      </c>
      <c r="D48" s="11" t="s">
        <v>255</v>
      </c>
      <c r="E48" s="12" t="s">
        <v>256</v>
      </c>
      <c r="F48" s="11" t="s">
        <v>257</v>
      </c>
    </row>
    <row r="49" spans="1:6" ht="15" thickBot="1" x14ac:dyDescent="0.4">
      <c r="A49" s="10" t="s">
        <v>90</v>
      </c>
      <c r="B49" s="13" t="s">
        <v>116</v>
      </c>
      <c r="C49" s="11" t="s">
        <v>258</v>
      </c>
      <c r="D49" s="11" t="s">
        <v>259</v>
      </c>
      <c r="E49" s="11" t="s">
        <v>260</v>
      </c>
      <c r="F49" s="12" t="s">
        <v>261</v>
      </c>
    </row>
    <row r="50" spans="1:6" ht="15" thickBot="1" x14ac:dyDescent="0.4">
      <c r="A50" s="10" t="s">
        <v>91</v>
      </c>
      <c r="B50" s="13" t="s">
        <v>262</v>
      </c>
      <c r="C50" s="16" t="s">
        <v>263</v>
      </c>
      <c r="D50" s="11" t="s">
        <v>264</v>
      </c>
      <c r="E50" s="11" t="s">
        <v>265</v>
      </c>
      <c r="F50" s="11" t="s">
        <v>266</v>
      </c>
    </row>
    <row r="51" spans="1:6" ht="26.5" thickBot="1" x14ac:dyDescent="0.4">
      <c r="A51" s="10" t="s">
        <v>92</v>
      </c>
      <c r="B51" s="13" t="s">
        <v>116</v>
      </c>
      <c r="C51" s="11" t="s">
        <v>267</v>
      </c>
      <c r="D51" s="12" t="s">
        <v>268</v>
      </c>
      <c r="E51" s="11" t="s">
        <v>269</v>
      </c>
      <c r="F51" s="12" t="s">
        <v>270</v>
      </c>
    </row>
    <row r="52" spans="1:6" x14ac:dyDescent="0.35">
      <c r="A52" s="41" t="s">
        <v>93</v>
      </c>
      <c r="B52" s="14" t="s">
        <v>128</v>
      </c>
      <c r="C52" s="45" t="s">
        <v>271</v>
      </c>
      <c r="D52" s="37" t="s">
        <v>272</v>
      </c>
      <c r="E52" s="37" t="s">
        <v>273</v>
      </c>
      <c r="F52" s="37" t="s">
        <v>274</v>
      </c>
    </row>
    <row r="53" spans="1:6" ht="15" thickBot="1" x14ac:dyDescent="0.4">
      <c r="A53" s="42"/>
      <c r="B53" s="13" t="s">
        <v>129</v>
      </c>
      <c r="C53" s="46"/>
      <c r="D53" s="43"/>
      <c r="E53" s="43"/>
      <c r="F53" s="43"/>
    </row>
    <row r="54" spans="1:6" ht="15" thickBot="1" x14ac:dyDescent="0.4">
      <c r="A54" s="10" t="s">
        <v>94</v>
      </c>
      <c r="B54" s="13" t="s">
        <v>116</v>
      </c>
      <c r="C54" s="16" t="s">
        <v>275</v>
      </c>
      <c r="D54" s="11" t="s">
        <v>276</v>
      </c>
      <c r="E54" s="11" t="s">
        <v>277</v>
      </c>
      <c r="F54" s="11" t="s">
        <v>278</v>
      </c>
    </row>
    <row r="55" spans="1:6" ht="15" thickBot="1" x14ac:dyDescent="0.4">
      <c r="A55" s="10" t="s">
        <v>95</v>
      </c>
      <c r="B55" s="13" t="s">
        <v>129</v>
      </c>
      <c r="C55" s="11" t="s">
        <v>279</v>
      </c>
      <c r="D55" s="12" t="s">
        <v>280</v>
      </c>
      <c r="E55" s="12" t="s">
        <v>281</v>
      </c>
      <c r="F55" s="12" t="s">
        <v>282</v>
      </c>
    </row>
    <row r="56" spans="1:6" ht="15" thickBot="1" x14ac:dyDescent="0.4">
      <c r="A56" s="10" t="s">
        <v>96</v>
      </c>
      <c r="B56" s="13" t="s">
        <v>116</v>
      </c>
      <c r="C56" s="11" t="s">
        <v>283</v>
      </c>
      <c r="D56" s="12" t="s">
        <v>284</v>
      </c>
      <c r="E56" s="12" t="s">
        <v>285</v>
      </c>
      <c r="F56" s="12" t="s">
        <v>286</v>
      </c>
    </row>
    <row r="57" spans="1:6" x14ac:dyDescent="0.35">
      <c r="A57" s="39" t="s">
        <v>293</v>
      </c>
      <c r="B57" s="31"/>
      <c r="C57" s="33" t="s">
        <v>287</v>
      </c>
      <c r="D57" s="35" t="s">
        <v>288</v>
      </c>
      <c r="E57" s="37" t="s">
        <v>289</v>
      </c>
      <c r="F57" s="35" t="s">
        <v>290</v>
      </c>
    </row>
    <row r="58" spans="1:6" x14ac:dyDescent="0.35">
      <c r="A58" s="40"/>
      <c r="B58" s="32"/>
      <c r="C58" s="34"/>
      <c r="D58" s="36"/>
      <c r="E58" s="38"/>
      <c r="F58" s="36"/>
    </row>
    <row r="59" spans="1:6" ht="21" customHeight="1" x14ac:dyDescent="0.35">
      <c r="A59" s="47" t="s">
        <v>295</v>
      </c>
      <c r="B59" s="48"/>
      <c r="C59" s="48"/>
      <c r="D59" s="48"/>
      <c r="E59" s="48"/>
      <c r="F59" s="49"/>
    </row>
    <row r="60" spans="1:6" ht="14.5" customHeight="1" x14ac:dyDescent="0.35">
      <c r="A60" s="50"/>
      <c r="B60" s="51"/>
      <c r="C60" s="51"/>
      <c r="D60" s="51"/>
      <c r="E60" s="51"/>
      <c r="F60" s="52"/>
    </row>
    <row r="61" spans="1:6" ht="14.5" customHeight="1" x14ac:dyDescent="0.35">
      <c r="A61" s="50"/>
      <c r="B61" s="51"/>
      <c r="C61" s="51"/>
      <c r="D61" s="51"/>
      <c r="E61" s="51"/>
      <c r="F61" s="52"/>
    </row>
    <row r="62" spans="1:6" ht="14.5" customHeight="1" x14ac:dyDescent="0.35">
      <c r="A62" s="50"/>
      <c r="B62" s="51"/>
      <c r="C62" s="51"/>
      <c r="D62" s="51"/>
      <c r="E62" s="51"/>
      <c r="F62" s="52"/>
    </row>
    <row r="63" spans="1:6" ht="14.5" customHeight="1" x14ac:dyDescent="0.35">
      <c r="A63" s="50"/>
      <c r="B63" s="51"/>
      <c r="C63" s="51"/>
      <c r="D63" s="51"/>
      <c r="E63" s="51"/>
      <c r="F63" s="52"/>
    </row>
    <row r="64" spans="1:6" ht="14.5" customHeight="1" x14ac:dyDescent="0.35">
      <c r="A64" s="53"/>
      <c r="B64" s="54"/>
      <c r="C64" s="54"/>
      <c r="D64" s="54"/>
      <c r="E64" s="54"/>
      <c r="F64" s="55"/>
    </row>
    <row r="65" ht="14.5" customHeight="1" x14ac:dyDescent="0.35"/>
    <row r="66" ht="14.5" customHeight="1" x14ac:dyDescent="0.35"/>
    <row r="67" ht="14.5" customHeight="1" x14ac:dyDescent="0.35"/>
    <row r="68" ht="14.5" customHeight="1" x14ac:dyDescent="0.35"/>
    <row r="69" ht="14.5" customHeight="1" x14ac:dyDescent="0.35"/>
    <row r="70" ht="14.5" customHeight="1" x14ac:dyDescent="0.35"/>
    <row r="71" ht="14.5" customHeight="1" x14ac:dyDescent="0.35"/>
  </sheetData>
  <mergeCells count="50">
    <mergeCell ref="A59:F64"/>
    <mergeCell ref="A2:A5"/>
    <mergeCell ref="B2:B5"/>
    <mergeCell ref="A9:A10"/>
    <mergeCell ref="C9:C10"/>
    <mergeCell ref="D9:D10"/>
    <mergeCell ref="F9:F10"/>
    <mergeCell ref="A18:A19"/>
    <mergeCell ref="C18:C19"/>
    <mergeCell ref="D18:D19"/>
    <mergeCell ref="E18:E19"/>
    <mergeCell ref="F18:F19"/>
    <mergeCell ref="E9:E10"/>
    <mergeCell ref="A24:A25"/>
    <mergeCell ref="C24:C25"/>
    <mergeCell ref="D24:D25"/>
    <mergeCell ref="E24:E25"/>
    <mergeCell ref="F24:F25"/>
    <mergeCell ref="A20:A21"/>
    <mergeCell ref="C20:C21"/>
    <mergeCell ref="D20:D21"/>
    <mergeCell ref="E20:E21"/>
    <mergeCell ref="F20:F21"/>
    <mergeCell ref="F52:F53"/>
    <mergeCell ref="A29:A30"/>
    <mergeCell ref="C29:C30"/>
    <mergeCell ref="D29:D30"/>
    <mergeCell ref="E29:E30"/>
    <mergeCell ref="F29:F30"/>
    <mergeCell ref="A37:A38"/>
    <mergeCell ref="C37:C38"/>
    <mergeCell ref="D37:D38"/>
    <mergeCell ref="E37:E38"/>
    <mergeCell ref="F37:F38"/>
    <mergeCell ref="A1:F1"/>
    <mergeCell ref="B57:B58"/>
    <mergeCell ref="C57:C58"/>
    <mergeCell ref="D57:D58"/>
    <mergeCell ref="E57:E58"/>
    <mergeCell ref="F57:F58"/>
    <mergeCell ref="A57:A58"/>
    <mergeCell ref="A42:A43"/>
    <mergeCell ref="C42:C43"/>
    <mergeCell ref="D42:D43"/>
    <mergeCell ref="E42:E43"/>
    <mergeCell ref="F42:F43"/>
    <mergeCell ref="A52:A53"/>
    <mergeCell ref="C52:C53"/>
    <mergeCell ref="D52:D53"/>
    <mergeCell ref="E52:E53"/>
  </mergeCells>
  <pageMargins left="0.7" right="0.7" top="0.75" bottom="0.75" header="0.3" footer="0.3"/>
  <pageSetup scale="9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9179-1FFA-4E90-9DD7-FBBF703085F7}">
  <sheetPr>
    <pageSetUpPr fitToPage="1"/>
  </sheetPr>
  <dimension ref="A1:J220"/>
  <sheetViews>
    <sheetView workbookViewId="0">
      <selection activeCell="M18" sqref="M18"/>
    </sheetView>
  </sheetViews>
  <sheetFormatPr defaultColWidth="9.1796875" defaultRowHeight="14.5" x14ac:dyDescent="0.35"/>
  <cols>
    <col min="1" max="1" width="10.54296875" bestFit="1" customWidth="1"/>
    <col min="2" max="2" width="18.08984375" customWidth="1"/>
    <col min="3" max="3" width="12.81640625" style="6" bestFit="1" customWidth="1"/>
    <col min="6" max="6" width="10.81640625" customWidth="1"/>
    <col min="7" max="7" width="9.1796875" customWidth="1"/>
    <col min="8" max="8" width="9.90625" bestFit="1" customWidth="1"/>
    <col min="9" max="9" width="6.1796875" style="3" bestFit="1" customWidth="1"/>
    <col min="10" max="10" width="8.26953125" style="3" bestFit="1" customWidth="1"/>
  </cols>
  <sheetData>
    <row r="1" spans="1:10" ht="26" customHeight="1" x14ac:dyDescent="0.35">
      <c r="A1" s="58" t="s">
        <v>538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s="1" customFormat="1" x14ac:dyDescent="0.35">
      <c r="A2" s="1" t="s">
        <v>0</v>
      </c>
      <c r="B2" s="1" t="s">
        <v>2</v>
      </c>
      <c r="C2" s="4" t="s">
        <v>3</v>
      </c>
      <c r="D2" s="2" t="s">
        <v>97</v>
      </c>
      <c r="E2" s="2" t="s">
        <v>98</v>
      </c>
      <c r="F2" s="1" t="s">
        <v>0</v>
      </c>
      <c r="G2" s="1" t="s">
        <v>2</v>
      </c>
      <c r="H2" s="1" t="s">
        <v>3</v>
      </c>
      <c r="I2" s="2" t="s">
        <v>97</v>
      </c>
      <c r="J2" s="2" t="s">
        <v>98</v>
      </c>
    </row>
    <row r="3" spans="1:10" x14ac:dyDescent="0.35">
      <c r="A3" t="s">
        <v>51</v>
      </c>
      <c r="B3" t="s">
        <v>101</v>
      </c>
      <c r="C3" s="5">
        <v>89.64</v>
      </c>
      <c r="D3" s="3"/>
      <c r="F3" t="s">
        <v>51</v>
      </c>
      <c r="G3" t="s">
        <v>6</v>
      </c>
      <c r="H3">
        <v>90.29</v>
      </c>
    </row>
    <row r="4" spans="1:10" x14ac:dyDescent="0.35">
      <c r="A4" t="s">
        <v>51</v>
      </c>
      <c r="B4" t="s">
        <v>102</v>
      </c>
      <c r="C4" s="5">
        <v>89.38</v>
      </c>
      <c r="D4" s="3"/>
      <c r="F4" t="s">
        <v>51</v>
      </c>
      <c r="G4" t="s">
        <v>7</v>
      </c>
      <c r="H4">
        <v>89.51</v>
      </c>
    </row>
    <row r="5" spans="1:10" x14ac:dyDescent="0.35">
      <c r="A5" t="s">
        <v>51</v>
      </c>
      <c r="B5" t="s">
        <v>103</v>
      </c>
      <c r="C5" s="5">
        <v>89.25</v>
      </c>
      <c r="D5" s="3"/>
      <c r="F5" t="s">
        <v>51</v>
      </c>
      <c r="G5" t="s">
        <v>8</v>
      </c>
      <c r="H5">
        <v>90.29</v>
      </c>
    </row>
    <row r="6" spans="1:10" x14ac:dyDescent="0.35">
      <c r="A6" t="s">
        <v>51</v>
      </c>
      <c r="B6" t="s">
        <v>104</v>
      </c>
      <c r="C6" s="5">
        <v>89.9</v>
      </c>
      <c r="D6" s="3"/>
      <c r="F6" t="s">
        <v>51</v>
      </c>
      <c r="G6" t="s">
        <v>9</v>
      </c>
      <c r="H6">
        <v>90.16</v>
      </c>
    </row>
    <row r="7" spans="1:10" x14ac:dyDescent="0.35">
      <c r="A7" t="s">
        <v>51</v>
      </c>
      <c r="B7" t="s">
        <v>105</v>
      </c>
      <c r="C7" s="5">
        <v>90.03</v>
      </c>
      <c r="D7" s="3">
        <f>AVERAGE(C3:C7)</f>
        <v>89.639999999999986</v>
      </c>
      <c r="E7">
        <f>_xlfn.STDEV.S(C3:C7)</f>
        <v>0.33143626838353335</v>
      </c>
      <c r="F7" t="s">
        <v>51</v>
      </c>
      <c r="G7" t="s">
        <v>10</v>
      </c>
      <c r="H7">
        <v>89.77</v>
      </c>
      <c r="I7" s="3">
        <f>AVERAGE(H3:H7)</f>
        <v>90.003999999999991</v>
      </c>
      <c r="J7" s="3">
        <f>_xlfn.STDEV.S(H3:H7)</f>
        <v>0.34882660448996822</v>
      </c>
    </row>
    <row r="8" spans="1:10" x14ac:dyDescent="0.35">
      <c r="A8" t="s">
        <v>52</v>
      </c>
      <c r="B8" t="s">
        <v>101</v>
      </c>
      <c r="C8" s="5">
        <v>91.05</v>
      </c>
      <c r="D8" s="3"/>
      <c r="F8" t="s">
        <v>52</v>
      </c>
      <c r="G8" t="s">
        <v>6</v>
      </c>
      <c r="H8">
        <v>90.81</v>
      </c>
    </row>
    <row r="9" spans="1:10" x14ac:dyDescent="0.35">
      <c r="A9" t="s">
        <v>52</v>
      </c>
      <c r="B9" t="s">
        <v>102</v>
      </c>
      <c r="C9" s="5">
        <v>91.05</v>
      </c>
      <c r="D9" s="3"/>
      <c r="F9" t="s">
        <v>52</v>
      </c>
      <c r="G9" t="s">
        <v>7</v>
      </c>
      <c r="H9">
        <v>90.81</v>
      </c>
    </row>
    <row r="10" spans="1:10" x14ac:dyDescent="0.35">
      <c r="A10" t="s">
        <v>52</v>
      </c>
      <c r="B10" t="s">
        <v>103</v>
      </c>
      <c r="C10" s="5">
        <v>91.05</v>
      </c>
      <c r="D10" s="3"/>
      <c r="F10" t="s">
        <v>52</v>
      </c>
      <c r="G10" t="s">
        <v>8</v>
      </c>
      <c r="H10">
        <v>91.18</v>
      </c>
    </row>
    <row r="11" spans="1:10" x14ac:dyDescent="0.35">
      <c r="A11" t="s">
        <v>52</v>
      </c>
      <c r="B11" t="s">
        <v>104</v>
      </c>
      <c r="C11" s="5">
        <v>90.93</v>
      </c>
      <c r="D11" s="3"/>
      <c r="F11" t="s">
        <v>52</v>
      </c>
      <c r="G11" t="s">
        <v>9</v>
      </c>
      <c r="H11">
        <v>90.93</v>
      </c>
    </row>
    <row r="12" spans="1:10" x14ac:dyDescent="0.35">
      <c r="A12" t="s">
        <v>52</v>
      </c>
      <c r="B12" t="s">
        <v>105</v>
      </c>
      <c r="C12" s="5">
        <v>89.34</v>
      </c>
      <c r="D12" s="3">
        <f>AVERAGE(C8:C12)</f>
        <v>90.683999999999997</v>
      </c>
      <c r="E12">
        <f>_xlfn.STDEV.S(C8:C12)</f>
        <v>0.75311353725716357</v>
      </c>
      <c r="F12" t="s">
        <v>52</v>
      </c>
      <c r="G12" t="s">
        <v>10</v>
      </c>
      <c r="H12">
        <v>89.34</v>
      </c>
      <c r="I12" s="3">
        <f>AVERAGE(H8:H12)</f>
        <v>90.614000000000004</v>
      </c>
      <c r="J12" s="3">
        <f>_xlfn.STDEV.S(H8:H12)</f>
        <v>0.72803159272108608</v>
      </c>
    </row>
    <row r="13" spans="1:10" x14ac:dyDescent="0.35">
      <c r="A13" t="s">
        <v>53</v>
      </c>
      <c r="B13" t="s">
        <v>101</v>
      </c>
      <c r="C13" s="5">
        <v>96.4</v>
      </c>
      <c r="D13" s="3"/>
      <c r="F13" t="s">
        <v>53</v>
      </c>
      <c r="G13" t="s">
        <v>6</v>
      </c>
      <c r="H13">
        <v>98.25</v>
      </c>
    </row>
    <row r="14" spans="1:10" x14ac:dyDescent="0.35">
      <c r="A14" t="s">
        <v>53</v>
      </c>
      <c r="B14" t="s">
        <v>102</v>
      </c>
      <c r="C14" s="5">
        <v>96.3</v>
      </c>
      <c r="D14" s="3"/>
      <c r="F14" t="s">
        <v>53</v>
      </c>
      <c r="G14" t="s">
        <v>7</v>
      </c>
      <c r="H14">
        <v>97.57</v>
      </c>
    </row>
    <row r="15" spans="1:10" x14ac:dyDescent="0.35">
      <c r="A15" t="s">
        <v>53</v>
      </c>
      <c r="B15" t="s">
        <v>103</v>
      </c>
      <c r="C15" s="5">
        <v>97.57</v>
      </c>
      <c r="D15" s="3"/>
      <c r="F15" t="s">
        <v>53</v>
      </c>
      <c r="G15" t="s">
        <v>8</v>
      </c>
      <c r="H15">
        <v>98.35</v>
      </c>
    </row>
    <row r="16" spans="1:10" x14ac:dyDescent="0.35">
      <c r="A16" t="s">
        <v>53</v>
      </c>
      <c r="B16" t="s">
        <v>104</v>
      </c>
      <c r="C16" s="5">
        <v>98.15</v>
      </c>
      <c r="D16" s="3"/>
      <c r="F16" t="s">
        <v>53</v>
      </c>
      <c r="G16" t="s">
        <v>9</v>
      </c>
      <c r="H16">
        <v>96.21</v>
      </c>
    </row>
    <row r="17" spans="1:10" x14ac:dyDescent="0.35">
      <c r="A17" t="s">
        <v>53</v>
      </c>
      <c r="B17" t="s">
        <v>105</v>
      </c>
      <c r="C17" s="5">
        <v>98.25</v>
      </c>
      <c r="D17" s="3">
        <f>AVERAGE(C13:C17)</f>
        <v>97.333999999999989</v>
      </c>
      <c r="E17">
        <f>_xlfn.STDEV.S(C13:C17)</f>
        <v>0.93569760072365282</v>
      </c>
      <c r="F17" t="s">
        <v>53</v>
      </c>
      <c r="G17" t="s">
        <v>10</v>
      </c>
      <c r="H17">
        <v>96.11</v>
      </c>
      <c r="I17" s="3">
        <f>AVERAGE(H13:H17)</f>
        <v>97.297999999999988</v>
      </c>
      <c r="J17" s="3">
        <f>_xlfn.STDEV.S(H13:H17)</f>
        <v>1.0819057260223739</v>
      </c>
    </row>
    <row r="18" spans="1:10" x14ac:dyDescent="0.35">
      <c r="A18" t="s">
        <v>54</v>
      </c>
      <c r="B18" t="s">
        <v>101</v>
      </c>
      <c r="C18" s="5">
        <v>92.47</v>
      </c>
      <c r="D18" s="3"/>
      <c r="F18" t="s">
        <v>54</v>
      </c>
      <c r="G18" t="s">
        <v>6</v>
      </c>
      <c r="H18">
        <v>92.47</v>
      </c>
    </row>
    <row r="19" spans="1:10" x14ac:dyDescent="0.35">
      <c r="A19" t="s">
        <v>54</v>
      </c>
      <c r="B19" t="s">
        <v>102</v>
      </c>
      <c r="C19" s="5">
        <v>92.29</v>
      </c>
      <c r="D19" s="3"/>
      <c r="F19" t="s">
        <v>54</v>
      </c>
      <c r="G19" t="s">
        <v>7</v>
      </c>
      <c r="H19">
        <v>92.47</v>
      </c>
    </row>
    <row r="20" spans="1:10" x14ac:dyDescent="0.35">
      <c r="A20" t="s">
        <v>54</v>
      </c>
      <c r="B20" t="s">
        <v>103</v>
      </c>
      <c r="C20" s="5">
        <v>92.64</v>
      </c>
      <c r="D20" s="3"/>
      <c r="F20" t="s">
        <v>54</v>
      </c>
      <c r="G20" t="s">
        <v>8</v>
      </c>
      <c r="H20">
        <v>92.29</v>
      </c>
    </row>
    <row r="21" spans="1:10" x14ac:dyDescent="0.35">
      <c r="A21" t="s">
        <v>54</v>
      </c>
      <c r="B21" t="s">
        <v>104</v>
      </c>
      <c r="C21" s="5">
        <v>92.47</v>
      </c>
      <c r="D21" s="3"/>
      <c r="F21" t="s">
        <v>54</v>
      </c>
      <c r="G21" t="s">
        <v>9</v>
      </c>
      <c r="H21">
        <v>92.47</v>
      </c>
    </row>
    <row r="22" spans="1:10" x14ac:dyDescent="0.35">
      <c r="A22" t="s">
        <v>54</v>
      </c>
      <c r="B22" t="s">
        <v>105</v>
      </c>
      <c r="C22" s="5">
        <v>92.3</v>
      </c>
      <c r="D22" s="3">
        <f>AVERAGE(C18:C22)</f>
        <v>92.433999999999997</v>
      </c>
      <c r="E22">
        <f>_xlfn.STDEV.S(C18:C22)</f>
        <v>0.14467204291085323</v>
      </c>
      <c r="F22" t="s">
        <v>54</v>
      </c>
      <c r="G22" t="s">
        <v>10</v>
      </c>
      <c r="H22">
        <v>92.64</v>
      </c>
      <c r="I22" s="3">
        <f>AVERAGE(H18:H22)</f>
        <v>92.468000000000004</v>
      </c>
      <c r="J22" s="3">
        <f>_xlfn.STDEV.S(H18:H22)</f>
        <v>0.12377398757412435</v>
      </c>
    </row>
    <row r="23" spans="1:10" x14ac:dyDescent="0.35">
      <c r="A23" t="s">
        <v>55</v>
      </c>
      <c r="B23" t="s">
        <v>101</v>
      </c>
      <c r="C23" s="5">
        <v>91.52</v>
      </c>
      <c r="D23" s="3"/>
      <c r="F23" t="s">
        <v>55</v>
      </c>
      <c r="G23" t="s">
        <v>6</v>
      </c>
      <c r="H23">
        <v>92.98</v>
      </c>
    </row>
    <row r="24" spans="1:10" x14ac:dyDescent="0.35">
      <c r="A24" t="s">
        <v>55</v>
      </c>
      <c r="B24" t="s">
        <v>102</v>
      </c>
      <c r="C24" s="5">
        <v>92.89</v>
      </c>
      <c r="D24" s="3"/>
      <c r="F24" t="s">
        <v>55</v>
      </c>
      <c r="G24" t="s">
        <v>7</v>
      </c>
      <c r="H24">
        <v>91.52</v>
      </c>
    </row>
    <row r="25" spans="1:10" x14ac:dyDescent="0.35">
      <c r="A25" t="s">
        <v>55</v>
      </c>
      <c r="B25" t="s">
        <v>103</v>
      </c>
      <c r="C25" s="5">
        <v>91.44</v>
      </c>
      <c r="D25" s="3"/>
      <c r="F25" t="s">
        <v>55</v>
      </c>
      <c r="G25" t="s">
        <v>8</v>
      </c>
      <c r="H25">
        <v>92.72</v>
      </c>
    </row>
    <row r="26" spans="1:10" x14ac:dyDescent="0.35">
      <c r="A26" t="s">
        <v>55</v>
      </c>
      <c r="B26" t="s">
        <v>104</v>
      </c>
      <c r="C26" s="5">
        <v>92.89</v>
      </c>
      <c r="D26" s="3"/>
      <c r="F26" t="s">
        <v>55</v>
      </c>
      <c r="G26" t="s">
        <v>9</v>
      </c>
      <c r="H26">
        <v>91.78</v>
      </c>
    </row>
    <row r="27" spans="1:10" x14ac:dyDescent="0.35">
      <c r="A27" t="s">
        <v>55</v>
      </c>
      <c r="B27" t="s">
        <v>105</v>
      </c>
      <c r="C27" s="5">
        <v>92.04</v>
      </c>
      <c r="D27" s="3">
        <f>AVERAGE(C23:C27)</f>
        <v>92.156000000000006</v>
      </c>
      <c r="E27">
        <f>_xlfn.STDEV.S(C23:C27)</f>
        <v>0.7085407539443318</v>
      </c>
      <c r="F27" t="s">
        <v>55</v>
      </c>
      <c r="G27" t="s">
        <v>10</v>
      </c>
      <c r="H27">
        <v>91.87</v>
      </c>
      <c r="I27" s="3">
        <f>AVERAGE(H23:H27)</f>
        <v>92.174000000000007</v>
      </c>
      <c r="J27" s="3">
        <f>_xlfn.STDEV.S(H23:H27)</f>
        <v>0.63700863416440578</v>
      </c>
    </row>
    <row r="28" spans="1:10" x14ac:dyDescent="0.35">
      <c r="A28" t="s">
        <v>56</v>
      </c>
      <c r="B28" t="s">
        <v>101</v>
      </c>
      <c r="C28" s="5">
        <v>45.4</v>
      </c>
      <c r="D28" s="3"/>
      <c r="F28" t="s">
        <v>56</v>
      </c>
      <c r="G28" t="s">
        <v>6</v>
      </c>
      <c r="H28">
        <v>46.2</v>
      </c>
    </row>
    <row r="29" spans="1:10" x14ac:dyDescent="0.35">
      <c r="A29" t="s">
        <v>56</v>
      </c>
      <c r="B29" t="s">
        <v>102</v>
      </c>
      <c r="C29" s="5">
        <v>45.4</v>
      </c>
      <c r="D29" s="3"/>
      <c r="F29" t="s">
        <v>56</v>
      </c>
      <c r="G29" t="s">
        <v>7</v>
      </c>
      <c r="H29">
        <v>45.8</v>
      </c>
    </row>
    <row r="30" spans="1:10" x14ac:dyDescent="0.35">
      <c r="A30" t="s">
        <v>56</v>
      </c>
      <c r="B30" t="s">
        <v>103</v>
      </c>
      <c r="C30" s="5">
        <v>44.8</v>
      </c>
      <c r="D30" s="3"/>
      <c r="F30" t="s">
        <v>56</v>
      </c>
      <c r="G30" t="s">
        <v>8</v>
      </c>
      <c r="H30">
        <v>45.6</v>
      </c>
    </row>
    <row r="31" spans="1:10" x14ac:dyDescent="0.35">
      <c r="A31" t="s">
        <v>56</v>
      </c>
      <c r="B31" t="s">
        <v>104</v>
      </c>
      <c r="C31" s="5">
        <v>44.6</v>
      </c>
      <c r="D31" s="3"/>
      <c r="F31" t="s">
        <v>56</v>
      </c>
      <c r="G31" t="s">
        <v>9</v>
      </c>
      <c r="H31">
        <v>44.8</v>
      </c>
    </row>
    <row r="32" spans="1:10" x14ac:dyDescent="0.35">
      <c r="A32" t="s">
        <v>56</v>
      </c>
      <c r="B32" t="s">
        <v>105</v>
      </c>
      <c r="C32" s="5">
        <v>45.4</v>
      </c>
      <c r="D32" s="3">
        <f>AVERAGE(C28:C32)</f>
        <v>45.12</v>
      </c>
      <c r="E32">
        <f>_xlfn.STDEV.S(C28:C32)</f>
        <v>0.38987177379235788</v>
      </c>
      <c r="F32" t="s">
        <v>56</v>
      </c>
      <c r="G32" t="s">
        <v>10</v>
      </c>
      <c r="H32">
        <v>45.2</v>
      </c>
      <c r="I32" s="3">
        <f>AVERAGE(H28:H32)</f>
        <v>45.519999999999996</v>
      </c>
      <c r="J32" s="3">
        <f>_xlfn.STDEV.S(H28:H32)</f>
        <v>0.540370243444253</v>
      </c>
    </row>
    <row r="33" spans="1:10" x14ac:dyDescent="0.35">
      <c r="A33" t="s">
        <v>58</v>
      </c>
      <c r="B33" t="s">
        <v>101</v>
      </c>
      <c r="C33" s="5">
        <v>70.94</v>
      </c>
      <c r="D33" s="3"/>
      <c r="F33" t="s">
        <v>58</v>
      </c>
      <c r="G33" t="s">
        <v>6</v>
      </c>
      <c r="H33">
        <v>67.86</v>
      </c>
    </row>
    <row r="34" spans="1:10" x14ac:dyDescent="0.35">
      <c r="A34" t="s">
        <v>58</v>
      </c>
      <c r="B34" t="s">
        <v>102</v>
      </c>
      <c r="C34" s="5">
        <v>70.45</v>
      </c>
      <c r="D34" s="3"/>
      <c r="F34" t="s">
        <v>58</v>
      </c>
      <c r="G34" t="s">
        <v>7</v>
      </c>
      <c r="H34">
        <v>67.05</v>
      </c>
    </row>
    <row r="35" spans="1:10" x14ac:dyDescent="0.35">
      <c r="A35" t="s">
        <v>58</v>
      </c>
      <c r="B35" t="s">
        <v>103</v>
      </c>
      <c r="C35" s="5">
        <v>68.180000000000007</v>
      </c>
      <c r="D35" s="3"/>
      <c r="F35" t="s">
        <v>58</v>
      </c>
      <c r="G35" t="s">
        <v>8</v>
      </c>
      <c r="H35">
        <v>71.099999999999994</v>
      </c>
    </row>
    <row r="36" spans="1:10" x14ac:dyDescent="0.35">
      <c r="A36" t="s">
        <v>58</v>
      </c>
      <c r="B36" t="s">
        <v>104</v>
      </c>
      <c r="C36" s="5">
        <v>67.37</v>
      </c>
      <c r="D36" s="3"/>
      <c r="F36" t="s">
        <v>58</v>
      </c>
      <c r="G36" t="s">
        <v>9</v>
      </c>
      <c r="H36">
        <v>69.8</v>
      </c>
    </row>
    <row r="37" spans="1:10" x14ac:dyDescent="0.35">
      <c r="A37" t="s">
        <v>58</v>
      </c>
      <c r="B37" t="s">
        <v>105</v>
      </c>
      <c r="C37" s="5">
        <v>71.099999999999994</v>
      </c>
      <c r="D37" s="3">
        <f>AVERAGE(C33:C37)</f>
        <v>69.60799999999999</v>
      </c>
      <c r="E37">
        <f>_xlfn.STDEV.S(C33:C37)</f>
        <v>1.7144299344096818</v>
      </c>
      <c r="F37" t="s">
        <v>58</v>
      </c>
      <c r="G37" t="s">
        <v>10</v>
      </c>
      <c r="H37">
        <v>70.78</v>
      </c>
      <c r="I37" s="3">
        <f>AVERAGE(H33:H37)</f>
        <v>69.318000000000012</v>
      </c>
      <c r="J37" s="3">
        <f>_xlfn.STDEV.S(H33:H37)</f>
        <v>1.7898938516012615</v>
      </c>
    </row>
    <row r="38" spans="1:10" x14ac:dyDescent="0.35">
      <c r="A38" t="s">
        <v>59</v>
      </c>
      <c r="B38" t="s">
        <v>101</v>
      </c>
      <c r="C38" s="5">
        <v>87.82</v>
      </c>
      <c r="D38" s="3"/>
      <c r="F38" t="s">
        <v>59</v>
      </c>
      <c r="G38" t="s">
        <v>6</v>
      </c>
      <c r="H38">
        <v>89.5</v>
      </c>
    </row>
    <row r="39" spans="1:10" x14ac:dyDescent="0.35">
      <c r="A39" t="s">
        <v>59</v>
      </c>
      <c r="B39" t="s">
        <v>102</v>
      </c>
      <c r="C39" s="5">
        <v>89.71</v>
      </c>
      <c r="D39" s="3"/>
      <c r="F39" t="s">
        <v>59</v>
      </c>
      <c r="G39" t="s">
        <v>7</v>
      </c>
      <c r="H39">
        <v>87.6</v>
      </c>
    </row>
    <row r="40" spans="1:10" x14ac:dyDescent="0.35">
      <c r="A40" t="s">
        <v>59</v>
      </c>
      <c r="B40" t="s">
        <v>103</v>
      </c>
      <c r="C40" s="5">
        <v>86.77</v>
      </c>
      <c r="D40" s="3"/>
      <c r="F40" t="s">
        <v>59</v>
      </c>
      <c r="G40" t="s">
        <v>8</v>
      </c>
      <c r="H40">
        <v>87.61</v>
      </c>
    </row>
    <row r="41" spans="1:10" x14ac:dyDescent="0.35">
      <c r="A41" t="s">
        <v>59</v>
      </c>
      <c r="B41" t="s">
        <v>104</v>
      </c>
      <c r="C41" s="5">
        <v>87.82</v>
      </c>
      <c r="D41" s="3"/>
      <c r="F41" t="s">
        <v>59</v>
      </c>
      <c r="G41" t="s">
        <v>9</v>
      </c>
      <c r="H41">
        <v>86.76</v>
      </c>
    </row>
    <row r="42" spans="1:10" x14ac:dyDescent="0.35">
      <c r="A42" t="s">
        <v>59</v>
      </c>
      <c r="B42" t="s">
        <v>105</v>
      </c>
      <c r="C42" s="5">
        <v>86.97</v>
      </c>
      <c r="D42" s="3">
        <f>AVERAGE(C38:C42)</f>
        <v>87.817999999999984</v>
      </c>
      <c r="E42">
        <f>_xlfn.STDEV.S(C38:C42)</f>
        <v>1.1615808194008701</v>
      </c>
      <c r="F42" t="s">
        <v>59</v>
      </c>
      <c r="G42" t="s">
        <v>10</v>
      </c>
      <c r="H42">
        <v>86.97</v>
      </c>
      <c r="I42" s="3">
        <f>AVERAGE(H38:H42)</f>
        <v>87.687999999999988</v>
      </c>
      <c r="J42" s="3">
        <f>_xlfn.STDEV.S(H38:H42)</f>
        <v>1.0809579085237309</v>
      </c>
    </row>
    <row r="43" spans="1:10" x14ac:dyDescent="0.35">
      <c r="A43" t="s">
        <v>60</v>
      </c>
      <c r="B43" t="s">
        <v>101</v>
      </c>
      <c r="C43" s="5">
        <v>95</v>
      </c>
      <c r="D43" s="3"/>
      <c r="F43" t="s">
        <v>60</v>
      </c>
      <c r="G43" t="s">
        <v>6</v>
      </c>
      <c r="H43">
        <v>87.63</v>
      </c>
    </row>
    <row r="44" spans="1:10" x14ac:dyDescent="0.35">
      <c r="A44" t="s">
        <v>60</v>
      </c>
      <c r="B44" t="s">
        <v>102</v>
      </c>
      <c r="C44" s="5">
        <v>87.89</v>
      </c>
      <c r="D44" s="3"/>
      <c r="F44" t="s">
        <v>60</v>
      </c>
      <c r="G44" t="s">
        <v>7</v>
      </c>
      <c r="H44">
        <v>93.68</v>
      </c>
    </row>
    <row r="45" spans="1:10" x14ac:dyDescent="0.35">
      <c r="A45" t="s">
        <v>60</v>
      </c>
      <c r="B45" t="s">
        <v>103</v>
      </c>
      <c r="C45" s="5">
        <v>94.47</v>
      </c>
      <c r="D45" s="3"/>
      <c r="F45" t="s">
        <v>60</v>
      </c>
      <c r="G45" t="s">
        <v>8</v>
      </c>
      <c r="H45">
        <v>94.47</v>
      </c>
    </row>
    <row r="46" spans="1:10" x14ac:dyDescent="0.35">
      <c r="A46" t="s">
        <v>60</v>
      </c>
      <c r="B46" t="s">
        <v>104</v>
      </c>
      <c r="C46" s="5">
        <v>87.89</v>
      </c>
      <c r="D46" s="3"/>
      <c r="F46" t="s">
        <v>60</v>
      </c>
      <c r="G46" t="s">
        <v>9</v>
      </c>
      <c r="H46">
        <v>86.84</v>
      </c>
    </row>
    <row r="47" spans="1:10" x14ac:dyDescent="0.35">
      <c r="A47" t="s">
        <v>60</v>
      </c>
      <c r="B47" t="s">
        <v>105</v>
      </c>
      <c r="C47" s="5">
        <v>86.84</v>
      </c>
      <c r="D47" s="3">
        <f>AVERAGE(C43:C47)</f>
        <v>90.418000000000006</v>
      </c>
      <c r="E47">
        <f>_xlfn.STDEV.S(C43:C47)</f>
        <v>3.968534994176061</v>
      </c>
      <c r="F47" t="s">
        <v>60</v>
      </c>
      <c r="G47" t="s">
        <v>10</v>
      </c>
      <c r="H47">
        <v>88.16</v>
      </c>
      <c r="I47" s="3">
        <f>AVERAGE(H43:H47)</f>
        <v>90.155999999999992</v>
      </c>
      <c r="J47" s="3">
        <f>_xlfn.STDEV.S(H43:H47)</f>
        <v>3.6190371647718695</v>
      </c>
    </row>
    <row r="48" spans="1:10" x14ac:dyDescent="0.35">
      <c r="A48" t="s">
        <v>61</v>
      </c>
      <c r="B48" t="s">
        <v>101</v>
      </c>
      <c r="C48" s="5">
        <v>65.150000000000006</v>
      </c>
      <c r="D48" s="3"/>
      <c r="F48" t="s">
        <v>61</v>
      </c>
      <c r="G48" t="s">
        <v>6</v>
      </c>
      <c r="H48">
        <v>64.709999999999994</v>
      </c>
    </row>
    <row r="49" spans="1:10" x14ac:dyDescent="0.35">
      <c r="A49" t="s">
        <v>61</v>
      </c>
      <c r="B49" t="s">
        <v>102</v>
      </c>
      <c r="C49" s="5">
        <v>64.849999999999994</v>
      </c>
      <c r="D49" s="3"/>
      <c r="F49" t="s">
        <v>61</v>
      </c>
      <c r="G49" t="s">
        <v>7</v>
      </c>
      <c r="H49">
        <v>65.59</v>
      </c>
    </row>
    <row r="50" spans="1:10" x14ac:dyDescent="0.35">
      <c r="A50" t="s">
        <v>61</v>
      </c>
      <c r="B50" t="s">
        <v>103</v>
      </c>
      <c r="C50" s="5">
        <v>64.709999999999994</v>
      </c>
      <c r="D50" s="3"/>
      <c r="F50" t="s">
        <v>61</v>
      </c>
      <c r="G50" t="s">
        <v>8</v>
      </c>
      <c r="H50">
        <v>65</v>
      </c>
    </row>
    <row r="51" spans="1:10" x14ac:dyDescent="0.35">
      <c r="A51" t="s">
        <v>61</v>
      </c>
      <c r="B51" t="s">
        <v>104</v>
      </c>
      <c r="C51" s="5">
        <v>64.709999999999994</v>
      </c>
      <c r="D51" s="3"/>
      <c r="F51" t="s">
        <v>61</v>
      </c>
      <c r="G51" t="s">
        <v>9</v>
      </c>
      <c r="H51">
        <v>64.849999999999994</v>
      </c>
    </row>
    <row r="52" spans="1:10" x14ac:dyDescent="0.35">
      <c r="A52" t="s">
        <v>61</v>
      </c>
      <c r="B52" t="s">
        <v>105</v>
      </c>
      <c r="C52" s="5">
        <v>65.150000000000006</v>
      </c>
      <c r="D52" s="3">
        <f>AVERAGE(C48:C52)</f>
        <v>64.913999999999987</v>
      </c>
      <c r="E52">
        <f>_xlfn.STDEV.S(C48:C52)</f>
        <v>0.22289010745208679</v>
      </c>
      <c r="F52" t="s">
        <v>61</v>
      </c>
      <c r="G52" t="s">
        <v>10</v>
      </c>
      <c r="H52">
        <v>65</v>
      </c>
      <c r="I52" s="3">
        <f>AVERAGE(H48:H52)</f>
        <v>65.03</v>
      </c>
      <c r="J52" s="3">
        <f>_xlfn.STDEV.S(H48:H52)</f>
        <v>0.33548472394432877</v>
      </c>
    </row>
    <row r="53" spans="1:10" x14ac:dyDescent="0.35">
      <c r="A53" t="s">
        <v>62</v>
      </c>
      <c r="B53" t="s">
        <v>101</v>
      </c>
      <c r="C53" s="5">
        <v>42.5</v>
      </c>
      <c r="D53" s="3"/>
      <c r="F53" t="s">
        <v>62</v>
      </c>
      <c r="G53" t="s">
        <v>6</v>
      </c>
      <c r="H53">
        <v>36.5</v>
      </c>
    </row>
    <row r="54" spans="1:10" x14ac:dyDescent="0.35">
      <c r="A54" t="s">
        <v>62</v>
      </c>
      <c r="B54" t="s">
        <v>102</v>
      </c>
      <c r="C54" s="5">
        <v>40.25</v>
      </c>
      <c r="D54" s="3"/>
      <c r="F54" t="s">
        <v>62</v>
      </c>
      <c r="G54" t="s">
        <v>7</v>
      </c>
      <c r="H54">
        <v>40.75</v>
      </c>
    </row>
    <row r="55" spans="1:10" x14ac:dyDescent="0.35">
      <c r="A55" t="s">
        <v>62</v>
      </c>
      <c r="B55" t="s">
        <v>103</v>
      </c>
      <c r="C55" s="5">
        <v>52.5</v>
      </c>
      <c r="D55" s="3"/>
      <c r="F55" t="s">
        <v>62</v>
      </c>
      <c r="G55" t="s">
        <v>8</v>
      </c>
      <c r="H55">
        <v>52.75</v>
      </c>
    </row>
    <row r="56" spans="1:10" x14ac:dyDescent="0.35">
      <c r="A56" t="s">
        <v>62</v>
      </c>
      <c r="B56" t="s">
        <v>104</v>
      </c>
      <c r="C56" s="5">
        <v>36.25</v>
      </c>
      <c r="D56" s="3"/>
      <c r="F56" t="s">
        <v>62</v>
      </c>
      <c r="G56" t="s">
        <v>9</v>
      </c>
      <c r="H56">
        <v>39.75</v>
      </c>
    </row>
    <row r="57" spans="1:10" x14ac:dyDescent="0.35">
      <c r="A57" t="s">
        <v>62</v>
      </c>
      <c r="B57" t="s">
        <v>105</v>
      </c>
      <c r="C57" s="5">
        <v>40.75</v>
      </c>
      <c r="D57" s="3">
        <f>AVERAGE(C53:C57)</f>
        <v>42.45</v>
      </c>
      <c r="E57">
        <f>_xlfn.STDEV.S(C53:C57)</f>
        <v>6.065785192372033</v>
      </c>
      <c r="F57" t="s">
        <v>62</v>
      </c>
      <c r="G57" t="s">
        <v>10</v>
      </c>
      <c r="H57">
        <v>42.75</v>
      </c>
      <c r="I57" s="3">
        <f>AVERAGE(H53:H57)</f>
        <v>42.5</v>
      </c>
      <c r="J57" s="3">
        <f>_xlfn.STDEV.S(H53:H57)</f>
        <v>6.1593424973774598</v>
      </c>
    </row>
    <row r="58" spans="1:10" x14ac:dyDescent="0.35">
      <c r="A58" t="s">
        <v>63</v>
      </c>
      <c r="B58" t="s">
        <v>101</v>
      </c>
      <c r="C58" s="5">
        <v>95.19</v>
      </c>
      <c r="D58" s="3"/>
      <c r="F58" t="s">
        <v>63</v>
      </c>
      <c r="G58" t="s">
        <v>6</v>
      </c>
      <c r="H58">
        <v>95.35</v>
      </c>
    </row>
    <row r="59" spans="1:10" x14ac:dyDescent="0.35">
      <c r="A59" t="s">
        <v>63</v>
      </c>
      <c r="B59" t="s">
        <v>102</v>
      </c>
      <c r="C59" s="5">
        <v>95.35</v>
      </c>
      <c r="D59" s="3"/>
      <c r="F59" t="s">
        <v>63</v>
      </c>
      <c r="G59" t="s">
        <v>7</v>
      </c>
      <c r="H59">
        <v>95.51</v>
      </c>
    </row>
    <row r="60" spans="1:10" x14ac:dyDescent="0.35">
      <c r="A60" t="s">
        <v>63</v>
      </c>
      <c r="B60" t="s">
        <v>103</v>
      </c>
      <c r="C60" s="5">
        <v>95.19</v>
      </c>
      <c r="D60" s="3"/>
      <c r="F60" t="s">
        <v>63</v>
      </c>
      <c r="G60" t="s">
        <v>8</v>
      </c>
      <c r="H60">
        <v>95.19</v>
      </c>
    </row>
    <row r="61" spans="1:10" x14ac:dyDescent="0.35">
      <c r="A61" t="s">
        <v>63</v>
      </c>
      <c r="B61" t="s">
        <v>104</v>
      </c>
      <c r="C61" s="5">
        <v>95.19</v>
      </c>
      <c r="D61" s="3"/>
      <c r="F61" t="s">
        <v>63</v>
      </c>
      <c r="G61" t="s">
        <v>9</v>
      </c>
      <c r="H61">
        <v>95.19</v>
      </c>
    </row>
    <row r="62" spans="1:10" x14ac:dyDescent="0.35">
      <c r="A62" t="s">
        <v>63</v>
      </c>
      <c r="B62" t="s">
        <v>105</v>
      </c>
      <c r="C62" s="5">
        <v>95.03</v>
      </c>
      <c r="D62" s="3">
        <f>AVERAGE(C58:C62)</f>
        <v>95.190000000000012</v>
      </c>
      <c r="E62">
        <f>_xlfn.STDEV.S(C58:C62)</f>
        <v>0.11313708498984519</v>
      </c>
      <c r="F62" t="s">
        <v>63</v>
      </c>
      <c r="G62" t="s">
        <v>10</v>
      </c>
      <c r="H62">
        <v>95.19</v>
      </c>
      <c r="I62" s="3">
        <f>AVERAGE(H58:H62)</f>
        <v>95.286000000000001</v>
      </c>
      <c r="J62" s="3">
        <f>_xlfn.STDEV.S(H58:H62)</f>
        <v>0.14310835055998905</v>
      </c>
    </row>
    <row r="63" spans="1:10" x14ac:dyDescent="0.35">
      <c r="A63" t="s">
        <v>64</v>
      </c>
      <c r="B63" t="s">
        <v>101</v>
      </c>
      <c r="C63" s="5">
        <v>88.97</v>
      </c>
      <c r="D63" s="3"/>
      <c r="F63" t="s">
        <v>64</v>
      </c>
      <c r="G63" t="s">
        <v>6</v>
      </c>
      <c r="H63">
        <v>87.75</v>
      </c>
    </row>
    <row r="64" spans="1:10" x14ac:dyDescent="0.35">
      <c r="A64" t="s">
        <v>64</v>
      </c>
      <c r="B64" t="s">
        <v>102</v>
      </c>
      <c r="C64" s="5">
        <v>89.71</v>
      </c>
      <c r="D64" s="3"/>
      <c r="F64" t="s">
        <v>64</v>
      </c>
      <c r="G64" t="s">
        <v>7</v>
      </c>
      <c r="H64">
        <v>87.26</v>
      </c>
    </row>
    <row r="65" spans="1:10" x14ac:dyDescent="0.35">
      <c r="A65" t="s">
        <v>64</v>
      </c>
      <c r="B65" t="s">
        <v>103</v>
      </c>
      <c r="C65" s="5">
        <v>90.2</v>
      </c>
      <c r="D65" s="3"/>
      <c r="F65" t="s">
        <v>64</v>
      </c>
      <c r="G65" t="s">
        <v>8</v>
      </c>
      <c r="H65">
        <v>87.26</v>
      </c>
    </row>
    <row r="66" spans="1:10" x14ac:dyDescent="0.35">
      <c r="A66" t="s">
        <v>64</v>
      </c>
      <c r="B66" t="s">
        <v>104</v>
      </c>
      <c r="C66" s="5">
        <v>91.18</v>
      </c>
      <c r="D66" s="3"/>
      <c r="F66" t="s">
        <v>64</v>
      </c>
      <c r="G66" t="s">
        <v>9</v>
      </c>
      <c r="H66">
        <v>85.78</v>
      </c>
    </row>
    <row r="67" spans="1:10" x14ac:dyDescent="0.35">
      <c r="A67" t="s">
        <v>64</v>
      </c>
      <c r="B67" t="s">
        <v>105</v>
      </c>
      <c r="C67" s="5">
        <v>88.24</v>
      </c>
      <c r="D67" s="3">
        <f>AVERAGE(C63:C67)</f>
        <v>89.66</v>
      </c>
      <c r="E67">
        <f>_xlfn.STDEV.S(C63:C67)</f>
        <v>1.1288268246281223</v>
      </c>
      <c r="F67" t="s">
        <v>64</v>
      </c>
      <c r="G67" t="s">
        <v>10</v>
      </c>
      <c r="H67">
        <v>84.07</v>
      </c>
      <c r="I67" s="3">
        <f>AVERAGE(H63:H67)</f>
        <v>86.423999999999992</v>
      </c>
      <c r="J67" s="3">
        <f>_xlfn.STDEV.S(H63:H67)</f>
        <v>1.5093144138979169</v>
      </c>
    </row>
    <row r="68" spans="1:10" x14ac:dyDescent="0.35">
      <c r="A68" t="s">
        <v>65</v>
      </c>
      <c r="B68" t="s">
        <v>101</v>
      </c>
      <c r="C68" s="5">
        <v>83.29</v>
      </c>
      <c r="D68" s="3"/>
      <c r="F68" t="s">
        <v>65</v>
      </c>
      <c r="G68" t="s">
        <v>6</v>
      </c>
      <c r="H68">
        <v>83.17</v>
      </c>
    </row>
    <row r="69" spans="1:10" x14ac:dyDescent="0.35">
      <c r="A69" t="s">
        <v>65</v>
      </c>
      <c r="B69" t="s">
        <v>102</v>
      </c>
      <c r="C69" s="5">
        <v>80.88</v>
      </c>
      <c r="D69" s="3"/>
      <c r="F69" t="s">
        <v>65</v>
      </c>
      <c r="G69" t="s">
        <v>7</v>
      </c>
      <c r="H69">
        <v>80.84</v>
      </c>
    </row>
    <row r="70" spans="1:10" x14ac:dyDescent="0.35">
      <c r="A70" t="s">
        <v>65</v>
      </c>
      <c r="B70" t="s">
        <v>103</v>
      </c>
      <c r="C70" s="5">
        <v>63.81</v>
      </c>
      <c r="D70" s="3"/>
      <c r="F70" t="s">
        <v>65</v>
      </c>
      <c r="G70" t="s">
        <v>8</v>
      </c>
      <c r="H70">
        <v>62.92</v>
      </c>
    </row>
    <row r="71" spans="1:10" x14ac:dyDescent="0.35">
      <c r="A71" t="s">
        <v>65</v>
      </c>
      <c r="B71" t="s">
        <v>104</v>
      </c>
      <c r="C71" s="5">
        <v>62.2</v>
      </c>
      <c r="D71" s="3"/>
      <c r="F71" t="s">
        <v>65</v>
      </c>
      <c r="G71" t="s">
        <v>9</v>
      </c>
      <c r="H71">
        <v>54.11</v>
      </c>
    </row>
    <row r="72" spans="1:10" x14ac:dyDescent="0.35">
      <c r="A72" t="s">
        <v>65</v>
      </c>
      <c r="B72" t="s">
        <v>105</v>
      </c>
      <c r="C72" s="5">
        <v>54.51</v>
      </c>
      <c r="D72" s="3">
        <f>AVERAGE(C68:C72)</f>
        <v>68.938000000000002</v>
      </c>
      <c r="E72">
        <f>_xlfn.STDEV.S(C68:C72)</f>
        <v>12.53450717020821</v>
      </c>
      <c r="F72" t="s">
        <v>65</v>
      </c>
      <c r="G72" t="s">
        <v>10</v>
      </c>
      <c r="H72">
        <v>62.36</v>
      </c>
      <c r="I72" s="3">
        <f>AVERAGE(H68:H72)</f>
        <v>68.680000000000007</v>
      </c>
      <c r="J72" s="3">
        <f>_xlfn.STDEV.S(H68:H72)</f>
        <v>12.68099562337275</v>
      </c>
    </row>
    <row r="73" spans="1:10" x14ac:dyDescent="0.35">
      <c r="A73" t="s">
        <v>66</v>
      </c>
      <c r="B73" t="s">
        <v>101</v>
      </c>
      <c r="C73" s="5">
        <v>78.16</v>
      </c>
      <c r="D73" s="3"/>
      <c r="F73" t="s">
        <v>66</v>
      </c>
      <c r="G73" t="s">
        <v>6</v>
      </c>
      <c r="H73">
        <v>84.71</v>
      </c>
    </row>
    <row r="74" spans="1:10" x14ac:dyDescent="0.35">
      <c r="A74" t="s">
        <v>66</v>
      </c>
      <c r="B74" t="s">
        <v>102</v>
      </c>
      <c r="C74" s="5">
        <v>77.91</v>
      </c>
      <c r="D74" s="3"/>
      <c r="F74" t="s">
        <v>66</v>
      </c>
      <c r="G74" t="s">
        <v>7</v>
      </c>
      <c r="H74">
        <v>81.56</v>
      </c>
    </row>
    <row r="75" spans="1:10" x14ac:dyDescent="0.35">
      <c r="A75" t="s">
        <v>66</v>
      </c>
      <c r="B75" t="s">
        <v>103</v>
      </c>
      <c r="C75" s="5">
        <v>79.83</v>
      </c>
      <c r="D75" s="3"/>
      <c r="F75" t="s">
        <v>66</v>
      </c>
      <c r="G75" t="s">
        <v>8</v>
      </c>
      <c r="H75">
        <v>84.34</v>
      </c>
    </row>
    <row r="76" spans="1:10" x14ac:dyDescent="0.35">
      <c r="A76" t="s">
        <v>66</v>
      </c>
      <c r="B76" t="s">
        <v>104</v>
      </c>
      <c r="C76" s="5">
        <v>80.069999999999993</v>
      </c>
      <c r="D76" s="3"/>
      <c r="F76" t="s">
        <v>66</v>
      </c>
      <c r="G76" t="s">
        <v>9</v>
      </c>
      <c r="H76">
        <v>77.72</v>
      </c>
    </row>
    <row r="77" spans="1:10" x14ac:dyDescent="0.35">
      <c r="A77" t="s">
        <v>66</v>
      </c>
      <c r="B77" t="s">
        <v>105</v>
      </c>
      <c r="C77" s="5">
        <v>80.319999999999993</v>
      </c>
      <c r="D77" s="3">
        <f>AVERAGE(C73:C77)</f>
        <v>79.257999999999996</v>
      </c>
      <c r="E77">
        <f>_xlfn.STDEV.S(C73:C77)</f>
        <v>1.1332563699357694</v>
      </c>
      <c r="F77" t="s">
        <v>66</v>
      </c>
      <c r="G77" t="s">
        <v>10</v>
      </c>
      <c r="H77">
        <v>79.08</v>
      </c>
      <c r="I77" s="3">
        <f>AVERAGE(H73:H77)</f>
        <v>81.481999999999999</v>
      </c>
      <c r="J77" s="3">
        <f>_xlfn.STDEV.S(H73:H77)</f>
        <v>3.1030823385788526</v>
      </c>
    </row>
    <row r="78" spans="1:10" x14ac:dyDescent="0.35">
      <c r="A78" t="s">
        <v>68</v>
      </c>
      <c r="B78" t="s">
        <v>101</v>
      </c>
      <c r="C78" s="5">
        <v>62.28</v>
      </c>
      <c r="D78" s="3"/>
      <c r="F78" t="s">
        <v>68</v>
      </c>
      <c r="G78" t="s">
        <v>6</v>
      </c>
      <c r="H78">
        <v>85.53</v>
      </c>
    </row>
    <row r="79" spans="1:10" x14ac:dyDescent="0.35">
      <c r="A79" t="s">
        <v>68</v>
      </c>
      <c r="B79" t="s">
        <v>102</v>
      </c>
      <c r="C79" s="5">
        <v>38.159999999999997</v>
      </c>
      <c r="D79" s="3"/>
      <c r="F79" t="s">
        <v>68</v>
      </c>
      <c r="G79" t="s">
        <v>7</v>
      </c>
      <c r="H79">
        <v>79.39</v>
      </c>
    </row>
    <row r="80" spans="1:10" x14ac:dyDescent="0.35">
      <c r="A80" t="s">
        <v>68</v>
      </c>
      <c r="B80" t="s">
        <v>103</v>
      </c>
      <c r="C80" s="5">
        <v>85.09</v>
      </c>
      <c r="D80" s="3"/>
      <c r="F80" t="s">
        <v>68</v>
      </c>
      <c r="G80" t="s">
        <v>8</v>
      </c>
      <c r="H80">
        <v>82.24</v>
      </c>
    </row>
    <row r="81" spans="1:10" x14ac:dyDescent="0.35">
      <c r="A81" t="s">
        <v>68</v>
      </c>
      <c r="B81" t="s">
        <v>104</v>
      </c>
      <c r="C81" s="5">
        <v>78.95</v>
      </c>
      <c r="D81" s="3"/>
      <c r="F81" t="s">
        <v>68</v>
      </c>
      <c r="G81" t="s">
        <v>9</v>
      </c>
      <c r="H81">
        <v>62.06</v>
      </c>
    </row>
    <row r="82" spans="1:10" x14ac:dyDescent="0.35">
      <c r="A82" t="s">
        <v>68</v>
      </c>
      <c r="B82" t="s">
        <v>105</v>
      </c>
      <c r="C82" s="5">
        <v>83.33</v>
      </c>
      <c r="D82" s="3">
        <f>AVERAGE(C78:C82)</f>
        <v>69.561999999999998</v>
      </c>
      <c r="E82">
        <f>_xlfn.STDEV.S(C78:C82)</f>
        <v>19.735274763732043</v>
      </c>
      <c r="F82" t="s">
        <v>68</v>
      </c>
      <c r="G82" t="s">
        <v>10</v>
      </c>
      <c r="H82">
        <v>39.47</v>
      </c>
      <c r="I82" s="3">
        <f>AVERAGE(H78:H82)</f>
        <v>69.738000000000014</v>
      </c>
      <c r="J82" s="3">
        <f>_xlfn.STDEV.S(H78:H82)</f>
        <v>19.196040477140002</v>
      </c>
    </row>
    <row r="83" spans="1:10" x14ac:dyDescent="0.35">
      <c r="A83" t="s">
        <v>69</v>
      </c>
      <c r="B83" t="s">
        <v>101</v>
      </c>
      <c r="C83" s="5">
        <v>75</v>
      </c>
      <c r="D83" s="3"/>
      <c r="F83" t="s">
        <v>69</v>
      </c>
      <c r="G83" t="s">
        <v>6</v>
      </c>
      <c r="H83">
        <v>89.8</v>
      </c>
    </row>
    <row r="84" spans="1:10" x14ac:dyDescent="0.35">
      <c r="A84" t="s">
        <v>69</v>
      </c>
      <c r="B84" t="s">
        <v>102</v>
      </c>
      <c r="C84" s="5">
        <v>81.25</v>
      </c>
      <c r="D84" s="3"/>
      <c r="F84" t="s">
        <v>69</v>
      </c>
      <c r="G84" t="s">
        <v>7</v>
      </c>
      <c r="H84">
        <v>91.78</v>
      </c>
    </row>
    <row r="85" spans="1:10" x14ac:dyDescent="0.35">
      <c r="A85" t="s">
        <v>69</v>
      </c>
      <c r="B85" t="s">
        <v>103</v>
      </c>
      <c r="C85" s="5">
        <v>80.92</v>
      </c>
      <c r="D85" s="3"/>
      <c r="F85" t="s">
        <v>69</v>
      </c>
      <c r="G85" t="s">
        <v>8</v>
      </c>
      <c r="H85">
        <v>90.46</v>
      </c>
    </row>
    <row r="86" spans="1:10" x14ac:dyDescent="0.35">
      <c r="A86" t="s">
        <v>69</v>
      </c>
      <c r="B86" t="s">
        <v>104</v>
      </c>
      <c r="C86" s="5">
        <v>80.92</v>
      </c>
      <c r="D86" s="3"/>
      <c r="F86" t="s">
        <v>69</v>
      </c>
      <c r="G86" t="s">
        <v>9</v>
      </c>
      <c r="H86">
        <v>89.8</v>
      </c>
    </row>
    <row r="87" spans="1:10" x14ac:dyDescent="0.35">
      <c r="A87" t="s">
        <v>69</v>
      </c>
      <c r="B87" t="s">
        <v>105</v>
      </c>
      <c r="C87" s="5">
        <v>80.59</v>
      </c>
      <c r="D87" s="3">
        <f>AVERAGE(C83:C87)</f>
        <v>79.736000000000018</v>
      </c>
      <c r="E87">
        <f>_xlfn.STDEV.S(C83:C87)</f>
        <v>2.6577678604422927</v>
      </c>
      <c r="F87" t="s">
        <v>69</v>
      </c>
      <c r="G87" t="s">
        <v>10</v>
      </c>
      <c r="H87">
        <v>83.88</v>
      </c>
      <c r="I87" s="3">
        <f>AVERAGE(H83:H87)</f>
        <v>89.143999999999991</v>
      </c>
      <c r="J87" s="3">
        <f>_xlfn.STDEV.S(H83:H87)</f>
        <v>3.0516683961400535</v>
      </c>
    </row>
    <row r="88" spans="1:10" x14ac:dyDescent="0.35">
      <c r="A88" t="s">
        <v>70</v>
      </c>
      <c r="B88" t="s">
        <v>101</v>
      </c>
      <c r="C88" s="5">
        <v>79.66</v>
      </c>
      <c r="D88" s="3"/>
      <c r="F88" t="s">
        <v>70</v>
      </c>
      <c r="G88" t="s">
        <v>6</v>
      </c>
      <c r="H88">
        <v>85.25</v>
      </c>
    </row>
    <row r="89" spans="1:10" x14ac:dyDescent="0.35">
      <c r="A89" t="s">
        <v>70</v>
      </c>
      <c r="B89" t="s">
        <v>102</v>
      </c>
      <c r="C89" s="5">
        <v>82.61</v>
      </c>
      <c r="D89" s="3"/>
      <c r="F89" t="s">
        <v>70</v>
      </c>
      <c r="G89" t="s">
        <v>7</v>
      </c>
      <c r="H89">
        <v>79.66</v>
      </c>
    </row>
    <row r="90" spans="1:10" x14ac:dyDescent="0.35">
      <c r="A90" t="s">
        <v>70</v>
      </c>
      <c r="B90" t="s">
        <v>103</v>
      </c>
      <c r="C90" s="5">
        <v>81.209999999999994</v>
      </c>
      <c r="D90" s="3"/>
      <c r="F90" t="s">
        <v>70</v>
      </c>
      <c r="G90" t="s">
        <v>8</v>
      </c>
      <c r="H90">
        <v>79.97</v>
      </c>
    </row>
    <row r="91" spans="1:10" x14ac:dyDescent="0.35">
      <c r="A91" t="s">
        <v>70</v>
      </c>
      <c r="B91" t="s">
        <v>104</v>
      </c>
      <c r="C91" s="5">
        <v>80.75</v>
      </c>
      <c r="D91" s="3"/>
      <c r="F91" t="s">
        <v>70</v>
      </c>
      <c r="G91" t="s">
        <v>9</v>
      </c>
      <c r="H91">
        <v>78.88</v>
      </c>
    </row>
    <row r="92" spans="1:10" x14ac:dyDescent="0.35">
      <c r="A92" t="s">
        <v>70</v>
      </c>
      <c r="B92" t="s">
        <v>105</v>
      </c>
      <c r="C92" s="5">
        <v>71.12</v>
      </c>
      <c r="D92" s="3">
        <f>AVERAGE(C88:C92)</f>
        <v>79.069999999999993</v>
      </c>
      <c r="E92">
        <f>_xlfn.STDEV.S(C88:C92)</f>
        <v>4.5684844314061062</v>
      </c>
      <c r="F92" t="s">
        <v>70</v>
      </c>
      <c r="G92" t="s">
        <v>10</v>
      </c>
      <c r="H92">
        <v>76.400000000000006</v>
      </c>
      <c r="I92" s="3">
        <f>AVERAGE(H88:H92)</f>
        <v>80.031999999999996</v>
      </c>
      <c r="J92" s="3">
        <f>_xlfn.STDEV.S(H88:H92)</f>
        <v>3.2360577868758762</v>
      </c>
    </row>
    <row r="93" spans="1:10" x14ac:dyDescent="0.35">
      <c r="A93" t="s">
        <v>71</v>
      </c>
      <c r="B93" t="s">
        <v>101</v>
      </c>
      <c r="C93" s="5">
        <v>55.58</v>
      </c>
      <c r="D93" s="3"/>
      <c r="F93" t="s">
        <v>71</v>
      </c>
      <c r="G93" t="s">
        <v>6</v>
      </c>
      <c r="H93">
        <v>56.54</v>
      </c>
    </row>
    <row r="94" spans="1:10" x14ac:dyDescent="0.35">
      <c r="A94" t="s">
        <v>71</v>
      </c>
      <c r="B94" t="s">
        <v>102</v>
      </c>
      <c r="C94" s="5">
        <v>55.58</v>
      </c>
      <c r="D94" s="3"/>
      <c r="F94" t="s">
        <v>71</v>
      </c>
      <c r="G94" t="s">
        <v>7</v>
      </c>
      <c r="H94">
        <v>53.46</v>
      </c>
    </row>
    <row r="95" spans="1:10" x14ac:dyDescent="0.35">
      <c r="A95" t="s">
        <v>71</v>
      </c>
      <c r="B95" t="s">
        <v>103</v>
      </c>
      <c r="C95" s="5">
        <v>55.58</v>
      </c>
      <c r="D95" s="3"/>
      <c r="F95" t="s">
        <v>71</v>
      </c>
      <c r="G95" t="s">
        <v>8</v>
      </c>
      <c r="H95">
        <v>53.85</v>
      </c>
    </row>
    <row r="96" spans="1:10" x14ac:dyDescent="0.35">
      <c r="A96" t="s">
        <v>71</v>
      </c>
      <c r="B96" t="s">
        <v>104</v>
      </c>
      <c r="C96" s="5">
        <v>54.42</v>
      </c>
      <c r="D96" s="3"/>
      <c r="F96" t="s">
        <v>71</v>
      </c>
      <c r="G96" t="s">
        <v>9</v>
      </c>
      <c r="H96">
        <v>53.27</v>
      </c>
    </row>
    <row r="97" spans="1:10" x14ac:dyDescent="0.35">
      <c r="A97" t="s">
        <v>71</v>
      </c>
      <c r="B97" t="s">
        <v>105</v>
      </c>
      <c r="C97" s="5">
        <v>56.35</v>
      </c>
      <c r="D97" s="3">
        <f>AVERAGE(C93:C97)</f>
        <v>55.50200000000001</v>
      </c>
      <c r="E97">
        <f>_xlfn.STDEV.S(C93:C97)</f>
        <v>0.69066634491626966</v>
      </c>
      <c r="F97" t="s">
        <v>71</v>
      </c>
      <c r="G97" t="s">
        <v>10</v>
      </c>
      <c r="H97">
        <v>55.58</v>
      </c>
      <c r="I97" s="3">
        <f>AVERAGE(H93:H97)</f>
        <v>54.54</v>
      </c>
      <c r="J97" s="3">
        <f>_xlfn.STDEV.S(H93:H97)</f>
        <v>1.4436931807001083</v>
      </c>
    </row>
    <row r="98" spans="1:10" x14ac:dyDescent="0.35">
      <c r="A98" t="s">
        <v>72</v>
      </c>
      <c r="B98" t="s">
        <v>101</v>
      </c>
      <c r="C98" s="5">
        <v>85.85</v>
      </c>
      <c r="D98" s="3"/>
      <c r="F98" t="s">
        <v>72</v>
      </c>
      <c r="G98" t="s">
        <v>6</v>
      </c>
      <c r="H98">
        <v>84.5</v>
      </c>
    </row>
    <row r="99" spans="1:10" x14ac:dyDescent="0.35">
      <c r="A99" t="s">
        <v>72</v>
      </c>
      <c r="B99" t="s">
        <v>102</v>
      </c>
      <c r="C99" s="5">
        <v>84.61</v>
      </c>
      <c r="D99" s="3"/>
      <c r="F99" t="s">
        <v>72</v>
      </c>
      <c r="G99" t="s">
        <v>7</v>
      </c>
      <c r="H99">
        <v>84.09</v>
      </c>
    </row>
    <row r="100" spans="1:10" x14ac:dyDescent="0.35">
      <c r="A100" t="s">
        <v>72</v>
      </c>
      <c r="B100" t="s">
        <v>103</v>
      </c>
      <c r="C100" s="5">
        <v>85.54</v>
      </c>
      <c r="D100" s="3"/>
      <c r="F100" t="s">
        <v>72</v>
      </c>
      <c r="G100" t="s">
        <v>8</v>
      </c>
      <c r="H100">
        <v>84.71</v>
      </c>
    </row>
    <row r="101" spans="1:10" x14ac:dyDescent="0.35">
      <c r="A101" t="s">
        <v>72</v>
      </c>
      <c r="B101" t="s">
        <v>104</v>
      </c>
      <c r="C101" s="5">
        <v>85.43</v>
      </c>
      <c r="D101" s="3"/>
      <c r="F101" t="s">
        <v>72</v>
      </c>
      <c r="G101" t="s">
        <v>9</v>
      </c>
      <c r="H101">
        <v>84.61</v>
      </c>
    </row>
    <row r="102" spans="1:10" x14ac:dyDescent="0.35">
      <c r="A102" t="s">
        <v>72</v>
      </c>
      <c r="B102" t="s">
        <v>105</v>
      </c>
      <c r="C102" s="5">
        <v>83.06</v>
      </c>
      <c r="D102" s="3">
        <f>AVERAGE(C98:C102)</f>
        <v>84.897999999999996</v>
      </c>
      <c r="E102">
        <f>_xlfn.STDEV.S(C98:C102)</f>
        <v>1.125019999822225</v>
      </c>
      <c r="F102" t="s">
        <v>72</v>
      </c>
      <c r="G102" t="s">
        <v>10</v>
      </c>
      <c r="H102">
        <v>81.400000000000006</v>
      </c>
      <c r="I102" s="3">
        <f>AVERAGE(H98:H102)</f>
        <v>83.862000000000009</v>
      </c>
      <c r="J102" s="3">
        <f>_xlfn.STDEV.S(H98:H102)</f>
        <v>1.396341648737869</v>
      </c>
    </row>
    <row r="103" spans="1:10" x14ac:dyDescent="0.35">
      <c r="A103" t="s">
        <v>73</v>
      </c>
      <c r="B103" t="s">
        <v>101</v>
      </c>
      <c r="C103" s="5">
        <v>62.14</v>
      </c>
      <c r="D103" s="3"/>
      <c r="F103" t="s">
        <v>73</v>
      </c>
      <c r="G103" t="s">
        <v>6</v>
      </c>
      <c r="H103">
        <v>59.33</v>
      </c>
    </row>
    <row r="104" spans="1:10" x14ac:dyDescent="0.35">
      <c r="A104" t="s">
        <v>73</v>
      </c>
      <c r="B104" t="s">
        <v>102</v>
      </c>
      <c r="C104" s="5">
        <v>61.69</v>
      </c>
      <c r="D104" s="3"/>
      <c r="F104" t="s">
        <v>73</v>
      </c>
      <c r="G104" t="s">
        <v>7</v>
      </c>
      <c r="H104">
        <v>59.78</v>
      </c>
    </row>
    <row r="105" spans="1:10" x14ac:dyDescent="0.35">
      <c r="A105" t="s">
        <v>73</v>
      </c>
      <c r="B105" t="s">
        <v>103</v>
      </c>
      <c r="C105" s="5">
        <v>55.62</v>
      </c>
      <c r="D105" s="3"/>
      <c r="F105" t="s">
        <v>73</v>
      </c>
      <c r="G105" t="s">
        <v>8</v>
      </c>
      <c r="H105">
        <v>60.6</v>
      </c>
    </row>
    <row r="106" spans="1:10" x14ac:dyDescent="0.35">
      <c r="A106" t="s">
        <v>73</v>
      </c>
      <c r="B106" t="s">
        <v>104</v>
      </c>
      <c r="C106" s="5">
        <v>58.7</v>
      </c>
      <c r="D106" s="3"/>
      <c r="F106" t="s">
        <v>73</v>
      </c>
      <c r="G106" t="s">
        <v>9</v>
      </c>
      <c r="H106">
        <v>61.32</v>
      </c>
    </row>
    <row r="107" spans="1:10" x14ac:dyDescent="0.35">
      <c r="A107" t="s">
        <v>73</v>
      </c>
      <c r="B107" t="s">
        <v>105</v>
      </c>
      <c r="C107" s="5">
        <v>56.88</v>
      </c>
      <c r="D107" s="3">
        <f>AVERAGE(C103:C107)</f>
        <v>59.005999999999993</v>
      </c>
      <c r="E107">
        <f>_xlfn.STDEV.S(C103:C107)</f>
        <v>2.8768176862637644</v>
      </c>
      <c r="F107" t="s">
        <v>73</v>
      </c>
      <c r="G107" t="s">
        <v>10</v>
      </c>
      <c r="H107">
        <v>58.51</v>
      </c>
      <c r="I107" s="3">
        <f>AVERAGE(H103:H107)</f>
        <v>59.908000000000001</v>
      </c>
      <c r="J107" s="3">
        <f>_xlfn.STDEV.S(H103:H107)</f>
        <v>1.0928723621722725</v>
      </c>
    </row>
    <row r="108" spans="1:10" x14ac:dyDescent="0.35">
      <c r="A108" t="s">
        <v>74</v>
      </c>
      <c r="B108" t="s">
        <v>101</v>
      </c>
      <c r="C108" s="5">
        <v>22.64</v>
      </c>
      <c r="D108" s="3"/>
      <c r="F108" t="s">
        <v>74</v>
      </c>
      <c r="G108" t="s">
        <v>6</v>
      </c>
      <c r="H108">
        <v>23.82</v>
      </c>
    </row>
    <row r="109" spans="1:10" x14ac:dyDescent="0.35">
      <c r="A109" t="s">
        <v>74</v>
      </c>
      <c r="B109" t="s">
        <v>102</v>
      </c>
      <c r="C109" s="5">
        <v>20.61</v>
      </c>
      <c r="D109" s="3"/>
      <c r="F109" t="s">
        <v>74</v>
      </c>
      <c r="G109" t="s">
        <v>7</v>
      </c>
      <c r="H109">
        <v>25.51</v>
      </c>
    </row>
    <row r="110" spans="1:10" x14ac:dyDescent="0.35">
      <c r="A110" t="s">
        <v>74</v>
      </c>
      <c r="B110" t="s">
        <v>103</v>
      </c>
      <c r="C110" s="5">
        <v>23.82</v>
      </c>
      <c r="D110" s="3"/>
      <c r="F110" t="s">
        <v>74</v>
      </c>
      <c r="G110" t="s">
        <v>8</v>
      </c>
      <c r="H110">
        <v>23.31</v>
      </c>
    </row>
    <row r="111" spans="1:10" x14ac:dyDescent="0.35">
      <c r="A111" t="s">
        <v>74</v>
      </c>
      <c r="B111" t="s">
        <v>104</v>
      </c>
      <c r="C111" s="5">
        <v>20.61</v>
      </c>
      <c r="D111" s="3"/>
      <c r="F111" t="s">
        <v>74</v>
      </c>
      <c r="G111" t="s">
        <v>9</v>
      </c>
      <c r="H111">
        <v>24.83</v>
      </c>
    </row>
    <row r="112" spans="1:10" x14ac:dyDescent="0.35">
      <c r="A112" t="s">
        <v>74</v>
      </c>
      <c r="B112" t="s">
        <v>105</v>
      </c>
      <c r="C112" s="5">
        <v>21.79</v>
      </c>
      <c r="D112" s="3">
        <f>AVERAGE(C108:C112)</f>
        <v>21.893999999999998</v>
      </c>
      <c r="E112">
        <f>_xlfn.STDEV.S(C108:C112)</f>
        <v>1.3760559581644931</v>
      </c>
      <c r="F112" t="s">
        <v>74</v>
      </c>
      <c r="G112" t="s">
        <v>10</v>
      </c>
      <c r="H112">
        <v>25.51</v>
      </c>
      <c r="I112" s="3">
        <f>AVERAGE(H108:H112)</f>
        <v>24.596</v>
      </c>
      <c r="J112" s="3">
        <f>_xlfn.STDEV.S(H108:H112)</f>
        <v>0.99768732576895158</v>
      </c>
    </row>
    <row r="113" spans="1:10" x14ac:dyDescent="0.35">
      <c r="A113" t="s">
        <v>75</v>
      </c>
      <c r="B113" t="s">
        <v>101</v>
      </c>
      <c r="C113" s="5">
        <v>95.78</v>
      </c>
      <c r="D113" s="3"/>
      <c r="F113" t="s">
        <v>75</v>
      </c>
      <c r="G113" t="s">
        <v>6</v>
      </c>
      <c r="H113">
        <v>95.29</v>
      </c>
    </row>
    <row r="114" spans="1:10" x14ac:dyDescent="0.35">
      <c r="A114" t="s">
        <v>75</v>
      </c>
      <c r="B114" t="s">
        <v>102</v>
      </c>
      <c r="C114" s="5">
        <v>95.62</v>
      </c>
      <c r="D114" s="3"/>
      <c r="F114" t="s">
        <v>75</v>
      </c>
      <c r="G114" t="s">
        <v>7</v>
      </c>
      <c r="H114">
        <v>94.97</v>
      </c>
    </row>
    <row r="115" spans="1:10" x14ac:dyDescent="0.35">
      <c r="A115" t="s">
        <v>75</v>
      </c>
      <c r="B115" t="s">
        <v>103</v>
      </c>
      <c r="C115" s="5">
        <v>95.13</v>
      </c>
      <c r="D115" s="3"/>
      <c r="F115" t="s">
        <v>75</v>
      </c>
      <c r="G115" t="s">
        <v>8</v>
      </c>
      <c r="H115">
        <v>95.13</v>
      </c>
    </row>
    <row r="116" spans="1:10" x14ac:dyDescent="0.35">
      <c r="A116" t="s">
        <v>75</v>
      </c>
      <c r="B116" t="s">
        <v>104</v>
      </c>
      <c r="C116" s="5">
        <v>95.78</v>
      </c>
      <c r="D116" s="3"/>
      <c r="F116" t="s">
        <v>75</v>
      </c>
      <c r="G116" t="s">
        <v>9</v>
      </c>
      <c r="H116">
        <v>95.62</v>
      </c>
    </row>
    <row r="117" spans="1:10" x14ac:dyDescent="0.35">
      <c r="A117" t="s">
        <v>75</v>
      </c>
      <c r="B117" t="s">
        <v>105</v>
      </c>
      <c r="C117" s="5">
        <v>96.27</v>
      </c>
      <c r="D117" s="3">
        <f>AVERAGE(C113:C117)</f>
        <v>95.71599999999998</v>
      </c>
      <c r="E117">
        <f>_xlfn.STDEV.S(C113:C117)</f>
        <v>0.40857067931999241</v>
      </c>
      <c r="F117" t="s">
        <v>75</v>
      </c>
      <c r="G117" t="s">
        <v>10</v>
      </c>
      <c r="H117">
        <v>94.97</v>
      </c>
      <c r="I117" s="3">
        <f>AVERAGE(H113:H117)</f>
        <v>95.195999999999998</v>
      </c>
      <c r="J117" s="3">
        <f>_xlfn.STDEV.S(H113:H117)</f>
        <v>0.27162474114115903</v>
      </c>
    </row>
    <row r="118" spans="1:10" x14ac:dyDescent="0.35">
      <c r="A118" t="s">
        <v>76</v>
      </c>
      <c r="B118" t="s">
        <v>101</v>
      </c>
      <c r="C118" s="5">
        <v>92.62</v>
      </c>
      <c r="D118" s="3"/>
      <c r="F118" t="s">
        <v>76</v>
      </c>
      <c r="G118" t="s">
        <v>6</v>
      </c>
      <c r="H118">
        <v>92.47</v>
      </c>
    </row>
    <row r="119" spans="1:10" x14ac:dyDescent="0.35">
      <c r="A119" t="s">
        <v>76</v>
      </c>
      <c r="B119" t="s">
        <v>102</v>
      </c>
      <c r="C119" s="5">
        <v>92.02</v>
      </c>
      <c r="D119" s="3"/>
      <c r="F119" t="s">
        <v>76</v>
      </c>
      <c r="G119" t="s">
        <v>7</v>
      </c>
      <c r="H119">
        <v>90.96</v>
      </c>
    </row>
    <row r="120" spans="1:10" x14ac:dyDescent="0.35">
      <c r="A120" t="s">
        <v>76</v>
      </c>
      <c r="B120" t="s">
        <v>103</v>
      </c>
      <c r="C120" s="5">
        <v>91.42</v>
      </c>
      <c r="D120" s="3"/>
      <c r="F120" t="s">
        <v>76</v>
      </c>
      <c r="G120" t="s">
        <v>8</v>
      </c>
      <c r="H120">
        <v>92.02</v>
      </c>
    </row>
    <row r="121" spans="1:10" x14ac:dyDescent="0.35">
      <c r="A121" t="s">
        <v>76</v>
      </c>
      <c r="B121" t="s">
        <v>104</v>
      </c>
      <c r="C121" s="5">
        <v>92.17</v>
      </c>
      <c r="D121" s="3"/>
      <c r="F121" t="s">
        <v>76</v>
      </c>
      <c r="G121" t="s">
        <v>9</v>
      </c>
      <c r="H121">
        <v>92.17</v>
      </c>
    </row>
    <row r="122" spans="1:10" x14ac:dyDescent="0.35">
      <c r="A122" t="s">
        <v>76</v>
      </c>
      <c r="B122" t="s">
        <v>105</v>
      </c>
      <c r="C122" s="5">
        <v>94.13</v>
      </c>
      <c r="D122" s="3">
        <f>AVERAGE(C118:C122)</f>
        <v>92.472000000000008</v>
      </c>
      <c r="E122">
        <f>_xlfn.STDEV.S(C118:C122)</f>
        <v>1.0214058938541506</v>
      </c>
      <c r="F122" t="s">
        <v>76</v>
      </c>
      <c r="G122" t="s">
        <v>10</v>
      </c>
      <c r="H122">
        <v>93.83</v>
      </c>
      <c r="I122" s="3">
        <f>AVERAGE(H118:H122)</f>
        <v>92.289999999999992</v>
      </c>
      <c r="J122" s="3">
        <f>_xlfn.STDEV.S(H118:H122)</f>
        <v>1.0320125968223466</v>
      </c>
    </row>
    <row r="123" spans="1:10" x14ac:dyDescent="0.35">
      <c r="A123" t="s">
        <v>77</v>
      </c>
      <c r="B123" t="s">
        <v>101</v>
      </c>
      <c r="C123" s="5">
        <v>97.57</v>
      </c>
      <c r="D123" s="3"/>
      <c r="F123" t="s">
        <v>77</v>
      </c>
      <c r="G123" t="s">
        <v>6</v>
      </c>
      <c r="H123">
        <v>96.53</v>
      </c>
    </row>
    <row r="124" spans="1:10" x14ac:dyDescent="0.35">
      <c r="A124" t="s">
        <v>77</v>
      </c>
      <c r="B124" t="s">
        <v>102</v>
      </c>
      <c r="C124" s="5">
        <v>96.53</v>
      </c>
      <c r="D124" s="3"/>
      <c r="F124" t="s">
        <v>77</v>
      </c>
      <c r="G124" t="s">
        <v>7</v>
      </c>
      <c r="H124">
        <v>97.22</v>
      </c>
    </row>
    <row r="125" spans="1:10" x14ac:dyDescent="0.35">
      <c r="A125" t="s">
        <v>77</v>
      </c>
      <c r="B125" t="s">
        <v>103</v>
      </c>
      <c r="C125" s="5">
        <v>96.87</v>
      </c>
      <c r="D125" s="3"/>
      <c r="F125" t="s">
        <v>77</v>
      </c>
      <c r="G125" t="s">
        <v>8</v>
      </c>
      <c r="H125">
        <v>97.57</v>
      </c>
    </row>
    <row r="126" spans="1:10" x14ac:dyDescent="0.35">
      <c r="A126" t="s">
        <v>77</v>
      </c>
      <c r="B126" t="s">
        <v>104</v>
      </c>
      <c r="C126" s="5">
        <v>96.53</v>
      </c>
      <c r="D126" s="3"/>
      <c r="F126" t="s">
        <v>77</v>
      </c>
      <c r="G126" t="s">
        <v>9</v>
      </c>
      <c r="H126">
        <v>96.87</v>
      </c>
    </row>
    <row r="127" spans="1:10" x14ac:dyDescent="0.35">
      <c r="A127" t="s">
        <v>77</v>
      </c>
      <c r="B127" t="s">
        <v>105</v>
      </c>
      <c r="C127" s="5">
        <v>97.22</v>
      </c>
      <c r="D127" s="3">
        <f>AVERAGE(C123:C127)</f>
        <v>96.944000000000003</v>
      </c>
      <c r="E127">
        <f>_xlfn.STDEV.S(C123:C127)</f>
        <v>0.4517521444332025</v>
      </c>
      <c r="F127" t="s">
        <v>77</v>
      </c>
      <c r="G127" t="s">
        <v>10</v>
      </c>
      <c r="H127">
        <v>96.53</v>
      </c>
      <c r="I127" s="3">
        <f>AVERAGE(H123:H127)</f>
        <v>96.944000000000003</v>
      </c>
      <c r="J127" s="3">
        <f>_xlfn.STDEV.S(H123:H127)</f>
        <v>0.4517521444332025</v>
      </c>
    </row>
    <row r="128" spans="1:10" x14ac:dyDescent="0.35">
      <c r="A128" t="s">
        <v>78</v>
      </c>
      <c r="B128" t="s">
        <v>101</v>
      </c>
      <c r="C128" s="5">
        <v>98.76</v>
      </c>
      <c r="D128" s="3"/>
      <c r="F128" t="s">
        <v>78</v>
      </c>
      <c r="G128" t="s">
        <v>6</v>
      </c>
      <c r="H128">
        <v>98.23</v>
      </c>
    </row>
    <row r="129" spans="1:10" x14ac:dyDescent="0.35">
      <c r="A129" t="s">
        <v>78</v>
      </c>
      <c r="B129" t="s">
        <v>102</v>
      </c>
      <c r="C129" s="5">
        <v>98.58</v>
      </c>
      <c r="D129" s="3"/>
      <c r="F129" t="s">
        <v>78</v>
      </c>
      <c r="G129" t="s">
        <v>7</v>
      </c>
      <c r="H129">
        <v>98.76</v>
      </c>
    </row>
    <row r="130" spans="1:10" x14ac:dyDescent="0.35">
      <c r="A130" t="s">
        <v>78</v>
      </c>
      <c r="B130" t="s">
        <v>103</v>
      </c>
      <c r="C130" s="5">
        <v>96.1</v>
      </c>
      <c r="D130" s="3"/>
      <c r="F130" t="s">
        <v>78</v>
      </c>
      <c r="G130" t="s">
        <v>8</v>
      </c>
      <c r="H130">
        <v>98.58</v>
      </c>
    </row>
    <row r="131" spans="1:10" x14ac:dyDescent="0.35">
      <c r="A131" t="s">
        <v>78</v>
      </c>
      <c r="B131" t="s">
        <v>104</v>
      </c>
      <c r="C131" s="5">
        <v>96.63</v>
      </c>
      <c r="D131" s="3"/>
      <c r="F131" t="s">
        <v>78</v>
      </c>
      <c r="G131" t="s">
        <v>9</v>
      </c>
      <c r="H131">
        <v>95.75</v>
      </c>
    </row>
    <row r="132" spans="1:10" x14ac:dyDescent="0.35">
      <c r="A132" t="s">
        <v>78</v>
      </c>
      <c r="B132" t="s">
        <v>105</v>
      </c>
      <c r="C132" s="5">
        <v>98.23</v>
      </c>
      <c r="D132" s="3">
        <f>AVERAGE(C128:C132)</f>
        <v>97.66</v>
      </c>
      <c r="E132">
        <f>_xlfn.STDEV.S(C128:C132)</f>
        <v>1.2120024752450014</v>
      </c>
      <c r="F132" t="s">
        <v>78</v>
      </c>
      <c r="G132" t="s">
        <v>10</v>
      </c>
      <c r="H132">
        <v>96.63</v>
      </c>
      <c r="I132" s="3">
        <f>AVERAGE(H128:H132)</f>
        <v>97.59</v>
      </c>
      <c r="J132" s="3">
        <f>_xlfn.STDEV.S(H128:H132)</f>
        <v>1.3290786282233289</v>
      </c>
    </row>
    <row r="133" spans="1:10" x14ac:dyDescent="0.35">
      <c r="A133" t="s">
        <v>79</v>
      </c>
      <c r="B133" t="s">
        <v>101</v>
      </c>
      <c r="C133" s="5">
        <v>47.51</v>
      </c>
      <c r="D133" s="3"/>
      <c r="F133" t="s">
        <v>79</v>
      </c>
      <c r="G133" t="s">
        <v>6</v>
      </c>
      <c r="H133">
        <v>45.62</v>
      </c>
    </row>
    <row r="134" spans="1:10" x14ac:dyDescent="0.35">
      <c r="A134" t="s">
        <v>79</v>
      </c>
      <c r="B134" t="s">
        <v>102</v>
      </c>
      <c r="C134" s="5">
        <v>45.14</v>
      </c>
      <c r="D134" s="3"/>
      <c r="F134" t="s">
        <v>79</v>
      </c>
      <c r="G134" t="s">
        <v>7</v>
      </c>
      <c r="H134">
        <v>46.33</v>
      </c>
    </row>
    <row r="135" spans="1:10" x14ac:dyDescent="0.35">
      <c r="A135" t="s">
        <v>79</v>
      </c>
      <c r="B135" t="s">
        <v>103</v>
      </c>
      <c r="C135" s="5">
        <v>45.73</v>
      </c>
      <c r="D135" s="3"/>
      <c r="F135" t="s">
        <v>79</v>
      </c>
      <c r="G135" t="s">
        <v>8</v>
      </c>
      <c r="H135">
        <v>44.91</v>
      </c>
    </row>
    <row r="136" spans="1:10" x14ac:dyDescent="0.35">
      <c r="A136" t="s">
        <v>79</v>
      </c>
      <c r="B136" t="s">
        <v>104</v>
      </c>
      <c r="C136" s="5">
        <v>46.21</v>
      </c>
      <c r="D136" s="3"/>
      <c r="F136" t="s">
        <v>79</v>
      </c>
      <c r="G136" t="s">
        <v>9</v>
      </c>
      <c r="H136">
        <v>47.87</v>
      </c>
    </row>
    <row r="137" spans="1:10" x14ac:dyDescent="0.35">
      <c r="A137" t="s">
        <v>79</v>
      </c>
      <c r="B137" t="s">
        <v>105</v>
      </c>
      <c r="C137" s="5">
        <v>44.91</v>
      </c>
      <c r="D137" s="3">
        <f>AVERAGE(C133:C137)</f>
        <v>45.9</v>
      </c>
      <c r="E137">
        <f>_xlfn.STDEV.S(C133:C137)</f>
        <v>1.033779473582253</v>
      </c>
      <c r="F137" t="s">
        <v>79</v>
      </c>
      <c r="G137" t="s">
        <v>10</v>
      </c>
      <c r="H137">
        <v>45.38</v>
      </c>
      <c r="I137" s="3">
        <f>AVERAGE(H133:H137)</f>
        <v>46.021999999999998</v>
      </c>
      <c r="J137" s="3">
        <f>_xlfn.STDEV.S(H133:H137)</f>
        <v>1.1532866079166961</v>
      </c>
    </row>
    <row r="138" spans="1:10" x14ac:dyDescent="0.35">
      <c r="A138" t="s">
        <v>80</v>
      </c>
      <c r="B138" t="s">
        <v>101</v>
      </c>
      <c r="C138" s="5">
        <v>87.42</v>
      </c>
      <c r="D138" s="3"/>
      <c r="F138" t="s">
        <v>80</v>
      </c>
      <c r="G138" t="s">
        <v>6</v>
      </c>
      <c r="H138">
        <v>89.12</v>
      </c>
    </row>
    <row r="139" spans="1:10" x14ac:dyDescent="0.35">
      <c r="A139" t="s">
        <v>80</v>
      </c>
      <c r="B139" t="s">
        <v>102</v>
      </c>
      <c r="C139" s="5">
        <v>89.12</v>
      </c>
      <c r="D139" s="3"/>
      <c r="F139" t="s">
        <v>80</v>
      </c>
      <c r="G139" t="s">
        <v>7</v>
      </c>
      <c r="H139">
        <v>87.58</v>
      </c>
    </row>
    <row r="140" spans="1:10" x14ac:dyDescent="0.35">
      <c r="A140" t="s">
        <v>80</v>
      </c>
      <c r="B140" t="s">
        <v>103</v>
      </c>
      <c r="C140" s="5">
        <v>87.42</v>
      </c>
      <c r="D140" s="3"/>
      <c r="F140" t="s">
        <v>80</v>
      </c>
      <c r="G140" t="s">
        <v>8</v>
      </c>
      <c r="H140">
        <v>87.25</v>
      </c>
    </row>
    <row r="141" spans="1:10" x14ac:dyDescent="0.35">
      <c r="A141" t="s">
        <v>80</v>
      </c>
      <c r="B141" t="s">
        <v>104</v>
      </c>
      <c r="C141" s="5">
        <v>87.25</v>
      </c>
      <c r="D141" s="3"/>
      <c r="F141" t="s">
        <v>80</v>
      </c>
      <c r="G141" t="s">
        <v>9</v>
      </c>
      <c r="H141">
        <v>87.25</v>
      </c>
    </row>
    <row r="142" spans="1:10" x14ac:dyDescent="0.35">
      <c r="A142" t="s">
        <v>80</v>
      </c>
      <c r="B142" t="s">
        <v>105</v>
      </c>
      <c r="C142" s="5">
        <v>85.88</v>
      </c>
      <c r="D142" s="3">
        <f>AVERAGE(C138:C142)</f>
        <v>87.418000000000006</v>
      </c>
      <c r="E142">
        <f>_xlfn.STDEV.S(C138:C142)</f>
        <v>1.1500521727295712</v>
      </c>
      <c r="F142" t="s">
        <v>80</v>
      </c>
      <c r="G142" t="s">
        <v>10</v>
      </c>
      <c r="H142">
        <v>86.22</v>
      </c>
      <c r="I142" s="3">
        <f>AVERAGE(H138:H142)</f>
        <v>87.483999999999995</v>
      </c>
      <c r="J142" s="3">
        <f>_xlfn.STDEV.S(H138:H142)</f>
        <v>1.0479646940617822</v>
      </c>
    </row>
    <row r="143" spans="1:10" x14ac:dyDescent="0.35">
      <c r="A143" t="s">
        <v>81</v>
      </c>
      <c r="B143" t="s">
        <v>101</v>
      </c>
      <c r="C143" s="5">
        <v>50.65</v>
      </c>
      <c r="D143" s="3"/>
      <c r="F143" t="s">
        <v>81</v>
      </c>
      <c r="G143" t="s">
        <v>6</v>
      </c>
      <c r="H143">
        <v>46.98</v>
      </c>
    </row>
    <row r="144" spans="1:10" x14ac:dyDescent="0.35">
      <c r="A144" t="s">
        <v>81</v>
      </c>
      <c r="B144" t="s">
        <v>102</v>
      </c>
      <c r="C144" s="5">
        <v>46.55</v>
      </c>
      <c r="D144" s="3"/>
      <c r="F144" t="s">
        <v>81</v>
      </c>
      <c r="G144" t="s">
        <v>7</v>
      </c>
      <c r="H144">
        <v>46.55</v>
      </c>
    </row>
    <row r="145" spans="1:10" x14ac:dyDescent="0.35">
      <c r="A145" t="s">
        <v>81</v>
      </c>
      <c r="B145" t="s">
        <v>103</v>
      </c>
      <c r="C145" s="5">
        <v>50.22</v>
      </c>
      <c r="D145" s="3"/>
      <c r="F145" t="s">
        <v>81</v>
      </c>
      <c r="G145" t="s">
        <v>8</v>
      </c>
      <c r="H145">
        <v>49.14</v>
      </c>
    </row>
    <row r="146" spans="1:10" x14ac:dyDescent="0.35">
      <c r="A146" t="s">
        <v>81</v>
      </c>
      <c r="B146" t="s">
        <v>104</v>
      </c>
      <c r="C146" s="5">
        <v>48.92</v>
      </c>
      <c r="D146" s="3"/>
      <c r="F146" t="s">
        <v>81</v>
      </c>
      <c r="G146" t="s">
        <v>9</v>
      </c>
      <c r="H146">
        <v>50.43</v>
      </c>
    </row>
    <row r="147" spans="1:10" x14ac:dyDescent="0.35">
      <c r="A147" t="s">
        <v>81</v>
      </c>
      <c r="B147" t="s">
        <v>105</v>
      </c>
      <c r="C147" s="5">
        <v>46.98</v>
      </c>
      <c r="D147" s="3">
        <f>AVERAGE(C143:C147)</f>
        <v>48.663999999999994</v>
      </c>
      <c r="E147">
        <f>_xlfn.STDEV.S(C143:C147)</f>
        <v>1.8530866142736027</v>
      </c>
      <c r="F147" t="s">
        <v>81</v>
      </c>
      <c r="G147" t="s">
        <v>10</v>
      </c>
      <c r="H147">
        <v>50</v>
      </c>
      <c r="I147" s="3">
        <f>AVERAGE(H143:H147)</f>
        <v>48.620000000000005</v>
      </c>
      <c r="J147" s="3">
        <f>_xlfn.STDEV.S(H143:H147)</f>
        <v>1.762484042480954</v>
      </c>
    </row>
    <row r="148" spans="1:10" x14ac:dyDescent="0.35">
      <c r="A148" t="s">
        <v>82</v>
      </c>
      <c r="B148" t="s">
        <v>101</v>
      </c>
      <c r="C148" s="5">
        <v>92.91</v>
      </c>
      <c r="D148" s="3"/>
      <c r="F148" t="s">
        <v>82</v>
      </c>
      <c r="G148" t="s">
        <v>6</v>
      </c>
      <c r="H148">
        <v>92.54</v>
      </c>
    </row>
    <row r="149" spans="1:10" x14ac:dyDescent="0.35">
      <c r="A149" t="s">
        <v>82</v>
      </c>
      <c r="B149" t="s">
        <v>102</v>
      </c>
      <c r="C149" s="5">
        <v>92.91</v>
      </c>
      <c r="D149" s="3"/>
      <c r="F149" t="s">
        <v>82</v>
      </c>
      <c r="G149" t="s">
        <v>7</v>
      </c>
      <c r="H149">
        <v>92.72</v>
      </c>
    </row>
    <row r="150" spans="1:10" x14ac:dyDescent="0.35">
      <c r="A150" t="s">
        <v>82</v>
      </c>
      <c r="B150" t="s">
        <v>103</v>
      </c>
      <c r="C150" s="5">
        <v>92.72</v>
      </c>
      <c r="D150" s="3"/>
      <c r="F150" t="s">
        <v>82</v>
      </c>
      <c r="G150" t="s">
        <v>8</v>
      </c>
      <c r="H150">
        <v>93.1</v>
      </c>
    </row>
    <row r="151" spans="1:10" x14ac:dyDescent="0.35">
      <c r="A151" t="s">
        <v>82</v>
      </c>
      <c r="B151" t="s">
        <v>104</v>
      </c>
      <c r="C151" s="5">
        <v>93.28</v>
      </c>
      <c r="D151" s="3"/>
      <c r="F151" t="s">
        <v>82</v>
      </c>
      <c r="G151" t="s">
        <v>9</v>
      </c>
      <c r="H151">
        <v>91.79</v>
      </c>
    </row>
    <row r="152" spans="1:10" x14ac:dyDescent="0.35">
      <c r="A152" t="s">
        <v>82</v>
      </c>
      <c r="B152" t="s">
        <v>105</v>
      </c>
      <c r="C152" s="5">
        <v>91.98</v>
      </c>
      <c r="D152" s="3">
        <f>AVERAGE(C148:C152)</f>
        <v>92.759999999999991</v>
      </c>
      <c r="E152">
        <f>_xlfn.STDEV.S(C148:C152)</f>
        <v>0.48098856535264772</v>
      </c>
      <c r="F152" t="s">
        <v>82</v>
      </c>
      <c r="G152" t="s">
        <v>10</v>
      </c>
      <c r="H152">
        <v>93.28</v>
      </c>
      <c r="I152" s="3">
        <f>AVERAGE(H148:H152)</f>
        <v>92.686000000000007</v>
      </c>
      <c r="J152" s="3">
        <f>_xlfn.STDEV.S(H148:H152)</f>
        <v>0.5808442131931727</v>
      </c>
    </row>
    <row r="153" spans="1:10" x14ac:dyDescent="0.35">
      <c r="A153" t="s">
        <v>84</v>
      </c>
      <c r="B153" t="s">
        <v>101</v>
      </c>
      <c r="C153" s="5">
        <v>88.77</v>
      </c>
      <c r="D153" s="3"/>
      <c r="F153" t="s">
        <v>84</v>
      </c>
      <c r="G153" t="s">
        <v>6</v>
      </c>
      <c r="H153">
        <v>88.27</v>
      </c>
    </row>
    <row r="154" spans="1:10" x14ac:dyDescent="0.35">
      <c r="A154" t="s">
        <v>84</v>
      </c>
      <c r="B154" t="s">
        <v>102</v>
      </c>
      <c r="C154" s="5">
        <v>89.01</v>
      </c>
      <c r="D154" s="3"/>
      <c r="F154" t="s">
        <v>84</v>
      </c>
      <c r="G154" t="s">
        <v>7</v>
      </c>
      <c r="H154">
        <v>88.83</v>
      </c>
    </row>
    <row r="155" spans="1:10" x14ac:dyDescent="0.35">
      <c r="A155" t="s">
        <v>84</v>
      </c>
      <c r="B155" t="s">
        <v>103</v>
      </c>
      <c r="C155" s="5">
        <v>88.95</v>
      </c>
      <c r="D155" s="3"/>
      <c r="F155" t="s">
        <v>84</v>
      </c>
      <c r="G155" t="s">
        <v>8</v>
      </c>
      <c r="H155">
        <v>89.01</v>
      </c>
    </row>
    <row r="156" spans="1:10" x14ac:dyDescent="0.35">
      <c r="A156" t="s">
        <v>84</v>
      </c>
      <c r="B156" t="s">
        <v>104</v>
      </c>
      <c r="C156" s="5">
        <v>88.95</v>
      </c>
      <c r="D156" s="3"/>
      <c r="F156" t="s">
        <v>84</v>
      </c>
      <c r="G156" t="s">
        <v>9</v>
      </c>
      <c r="H156">
        <v>88.89</v>
      </c>
    </row>
    <row r="157" spans="1:10" x14ac:dyDescent="0.35">
      <c r="A157" t="s">
        <v>84</v>
      </c>
      <c r="B157" t="s">
        <v>105</v>
      </c>
      <c r="C157" s="5">
        <v>88.33</v>
      </c>
      <c r="D157" s="3">
        <f>AVERAGE(C153:C157)</f>
        <v>88.801999999999992</v>
      </c>
      <c r="E157">
        <f>_xlfn.STDEV.S(C153:C157)</f>
        <v>0.27878306978724771</v>
      </c>
      <c r="F157" t="s">
        <v>84</v>
      </c>
      <c r="G157" t="s">
        <v>10</v>
      </c>
      <c r="H157">
        <v>88.83</v>
      </c>
      <c r="I157" s="3">
        <f>AVERAGE(H153:H157)</f>
        <v>88.765999999999991</v>
      </c>
      <c r="J157" s="3">
        <f>_xlfn.STDEV.S(H153:H157)</f>
        <v>0.28684490582891919</v>
      </c>
    </row>
    <row r="158" spans="1:10" x14ac:dyDescent="0.35">
      <c r="A158" t="s">
        <v>85</v>
      </c>
      <c r="B158" t="s">
        <v>101</v>
      </c>
      <c r="C158" s="5">
        <v>82.31</v>
      </c>
      <c r="D158" s="3"/>
      <c r="F158" t="s">
        <v>85</v>
      </c>
      <c r="G158" t="s">
        <v>6</v>
      </c>
      <c r="H158">
        <v>82.16</v>
      </c>
    </row>
    <row r="159" spans="1:10" x14ac:dyDescent="0.35">
      <c r="A159" t="s">
        <v>85</v>
      </c>
      <c r="B159" t="s">
        <v>102</v>
      </c>
      <c r="C159" s="5">
        <v>82.31</v>
      </c>
      <c r="D159" s="3"/>
      <c r="F159" t="s">
        <v>85</v>
      </c>
      <c r="G159" t="s">
        <v>7</v>
      </c>
      <c r="H159">
        <v>82.75</v>
      </c>
    </row>
    <row r="160" spans="1:10" x14ac:dyDescent="0.35">
      <c r="A160" t="s">
        <v>85</v>
      </c>
      <c r="B160" t="s">
        <v>103</v>
      </c>
      <c r="C160" s="5">
        <v>82.9</v>
      </c>
      <c r="D160" s="3"/>
      <c r="F160" t="s">
        <v>85</v>
      </c>
      <c r="G160" t="s">
        <v>8</v>
      </c>
      <c r="H160">
        <v>82.02</v>
      </c>
    </row>
    <row r="161" spans="1:10" x14ac:dyDescent="0.35">
      <c r="A161" t="s">
        <v>85</v>
      </c>
      <c r="B161" t="s">
        <v>104</v>
      </c>
      <c r="C161" s="5">
        <v>84.36</v>
      </c>
      <c r="D161" s="3"/>
      <c r="F161" t="s">
        <v>85</v>
      </c>
      <c r="G161" t="s">
        <v>9</v>
      </c>
      <c r="H161">
        <v>84.65</v>
      </c>
    </row>
    <row r="162" spans="1:10" x14ac:dyDescent="0.35">
      <c r="A162" t="s">
        <v>85</v>
      </c>
      <c r="B162" t="s">
        <v>105</v>
      </c>
      <c r="C162" s="5">
        <v>82.6</v>
      </c>
      <c r="D162" s="3">
        <f>AVERAGE(C158:C162)</f>
        <v>82.896000000000001</v>
      </c>
      <c r="E162">
        <f>_xlfn.STDEV.S(C158:C162)</f>
        <v>0.8540667421226511</v>
      </c>
      <c r="F162" t="s">
        <v>85</v>
      </c>
      <c r="G162" t="s">
        <v>10</v>
      </c>
      <c r="H162">
        <v>82.31</v>
      </c>
      <c r="I162" s="3">
        <f>AVERAGE(H158:H162)</f>
        <v>82.778000000000006</v>
      </c>
      <c r="J162" s="3">
        <f>_xlfn.STDEV.S(H158:H162)</f>
        <v>1.0817439623127127</v>
      </c>
    </row>
    <row r="163" spans="1:10" x14ac:dyDescent="0.35">
      <c r="A163" t="s">
        <v>86</v>
      </c>
      <c r="B163" t="s">
        <v>101</v>
      </c>
      <c r="C163" s="5">
        <v>88.81</v>
      </c>
      <c r="D163" s="3"/>
      <c r="F163" t="s">
        <v>86</v>
      </c>
      <c r="G163" t="s">
        <v>6</v>
      </c>
      <c r="H163">
        <v>89.34</v>
      </c>
    </row>
    <row r="164" spans="1:10" x14ac:dyDescent="0.35">
      <c r="A164" t="s">
        <v>86</v>
      </c>
      <c r="B164" t="s">
        <v>102</v>
      </c>
      <c r="C164" s="5">
        <v>88.11</v>
      </c>
      <c r="D164" s="3"/>
      <c r="F164" t="s">
        <v>86</v>
      </c>
      <c r="G164" t="s">
        <v>7</v>
      </c>
      <c r="H164">
        <v>88.99</v>
      </c>
    </row>
    <row r="165" spans="1:10" x14ac:dyDescent="0.35">
      <c r="A165" t="s">
        <v>86</v>
      </c>
      <c r="B165" t="s">
        <v>103</v>
      </c>
      <c r="C165" s="5">
        <v>88.99</v>
      </c>
      <c r="D165" s="3"/>
      <c r="F165" t="s">
        <v>86</v>
      </c>
      <c r="G165" t="s">
        <v>8</v>
      </c>
      <c r="H165">
        <v>88.99</v>
      </c>
    </row>
    <row r="166" spans="1:10" x14ac:dyDescent="0.35">
      <c r="A166" t="s">
        <v>86</v>
      </c>
      <c r="B166" t="s">
        <v>104</v>
      </c>
      <c r="C166" s="5">
        <v>89.34</v>
      </c>
      <c r="D166" s="3"/>
      <c r="F166" t="s">
        <v>86</v>
      </c>
      <c r="G166" t="s">
        <v>9</v>
      </c>
      <c r="H166">
        <v>87.76</v>
      </c>
    </row>
    <row r="167" spans="1:10" x14ac:dyDescent="0.35">
      <c r="A167" t="s">
        <v>86</v>
      </c>
      <c r="B167" t="s">
        <v>105</v>
      </c>
      <c r="C167" s="5">
        <v>87.59</v>
      </c>
      <c r="D167" s="3">
        <f>AVERAGE(C163:C167)</f>
        <v>88.568000000000012</v>
      </c>
      <c r="E167">
        <f>_xlfn.STDEV.S(C163:C167)</f>
        <v>0.70690876356146481</v>
      </c>
      <c r="F167" t="s">
        <v>86</v>
      </c>
      <c r="G167" t="s">
        <v>10</v>
      </c>
      <c r="H167">
        <v>87.59</v>
      </c>
      <c r="I167" s="3">
        <f>AVERAGE(H163:H167)</f>
        <v>88.533999999999992</v>
      </c>
      <c r="J167" s="3">
        <f>_xlfn.STDEV.S(H163:H167)</f>
        <v>0.79933097024949273</v>
      </c>
    </row>
    <row r="168" spans="1:10" x14ac:dyDescent="0.35">
      <c r="A168" t="s">
        <v>87</v>
      </c>
      <c r="B168" t="s">
        <v>101</v>
      </c>
      <c r="C168" s="5">
        <v>88.12</v>
      </c>
      <c r="D168" s="3"/>
      <c r="F168" t="s">
        <v>87</v>
      </c>
      <c r="G168" t="s">
        <v>6</v>
      </c>
      <c r="H168">
        <v>86.47</v>
      </c>
    </row>
    <row r="169" spans="1:10" x14ac:dyDescent="0.35">
      <c r="A169" t="s">
        <v>87</v>
      </c>
      <c r="B169" t="s">
        <v>102</v>
      </c>
      <c r="C169" s="5">
        <v>86.68</v>
      </c>
      <c r="D169" s="3"/>
      <c r="F169" t="s">
        <v>87</v>
      </c>
      <c r="G169" t="s">
        <v>7</v>
      </c>
      <c r="H169">
        <v>87.91</v>
      </c>
    </row>
    <row r="170" spans="1:10" x14ac:dyDescent="0.35">
      <c r="A170" t="s">
        <v>87</v>
      </c>
      <c r="B170" t="s">
        <v>103</v>
      </c>
      <c r="C170" s="5">
        <v>86.89</v>
      </c>
      <c r="D170" s="3"/>
      <c r="F170" t="s">
        <v>87</v>
      </c>
      <c r="G170" t="s">
        <v>8</v>
      </c>
      <c r="H170">
        <v>87.29</v>
      </c>
    </row>
    <row r="171" spans="1:10" x14ac:dyDescent="0.35">
      <c r="A171" t="s">
        <v>87</v>
      </c>
      <c r="B171" t="s">
        <v>104</v>
      </c>
      <c r="C171" s="5">
        <v>87.09</v>
      </c>
      <c r="D171" s="3"/>
      <c r="F171" t="s">
        <v>87</v>
      </c>
      <c r="G171" t="s">
        <v>9</v>
      </c>
      <c r="H171">
        <v>86.89</v>
      </c>
    </row>
    <row r="172" spans="1:10" x14ac:dyDescent="0.35">
      <c r="A172" t="s">
        <v>87</v>
      </c>
      <c r="B172" t="s">
        <v>105</v>
      </c>
      <c r="C172" s="5">
        <v>86.27</v>
      </c>
      <c r="D172" s="3">
        <f>AVERAGE(C168:C172)</f>
        <v>87.009999999999991</v>
      </c>
      <c r="E172">
        <f>_xlfn.STDEV.S(C168:C172)</f>
        <v>0.69090520333834726</v>
      </c>
      <c r="F172" t="s">
        <v>87</v>
      </c>
      <c r="G172" t="s">
        <v>10</v>
      </c>
      <c r="H172">
        <v>85.66</v>
      </c>
      <c r="I172" s="3">
        <f>AVERAGE(H168:H172)</f>
        <v>86.844000000000008</v>
      </c>
      <c r="J172" s="3">
        <f>_xlfn.STDEV.S(H168:H172)</f>
        <v>0.8483984912763588</v>
      </c>
    </row>
    <row r="173" spans="1:10" x14ac:dyDescent="0.35">
      <c r="A173" t="s">
        <v>88</v>
      </c>
      <c r="B173" t="s">
        <v>101</v>
      </c>
      <c r="C173" s="5">
        <v>86.83</v>
      </c>
      <c r="D173" s="3"/>
      <c r="F173" t="s">
        <v>88</v>
      </c>
      <c r="G173" t="s">
        <v>6</v>
      </c>
      <c r="H173">
        <v>95.56</v>
      </c>
    </row>
    <row r="174" spans="1:10" x14ac:dyDescent="0.35">
      <c r="A174" t="s">
        <v>88</v>
      </c>
      <c r="B174" t="s">
        <v>102</v>
      </c>
      <c r="C174" s="5">
        <v>91.86</v>
      </c>
      <c r="D174" s="3"/>
      <c r="F174" t="s">
        <v>88</v>
      </c>
      <c r="G174" t="s">
        <v>7</v>
      </c>
      <c r="H174">
        <v>94.97</v>
      </c>
    </row>
    <row r="175" spans="1:10" x14ac:dyDescent="0.35">
      <c r="A175" t="s">
        <v>88</v>
      </c>
      <c r="B175" t="s">
        <v>103</v>
      </c>
      <c r="C175" s="5">
        <v>95.41</v>
      </c>
      <c r="D175" s="3"/>
      <c r="F175" t="s">
        <v>88</v>
      </c>
      <c r="G175" t="s">
        <v>8</v>
      </c>
      <c r="H175">
        <v>97.48</v>
      </c>
    </row>
    <row r="176" spans="1:10" x14ac:dyDescent="0.35">
      <c r="A176" t="s">
        <v>88</v>
      </c>
      <c r="B176" t="s">
        <v>104</v>
      </c>
      <c r="C176" s="5">
        <v>95.27</v>
      </c>
      <c r="D176" s="3"/>
      <c r="F176" t="s">
        <v>88</v>
      </c>
      <c r="G176" t="s">
        <v>9</v>
      </c>
      <c r="H176">
        <v>91.42</v>
      </c>
    </row>
    <row r="177" spans="1:10" x14ac:dyDescent="0.35">
      <c r="A177" t="s">
        <v>88</v>
      </c>
      <c r="B177" t="s">
        <v>105</v>
      </c>
      <c r="C177" s="5">
        <v>97.63</v>
      </c>
      <c r="D177" s="3">
        <f>AVERAGE(C173:C177)</f>
        <v>93.4</v>
      </c>
      <c r="E177">
        <f>_xlfn.STDEV.S(C173:C177)</f>
        <v>4.2120778720246843</v>
      </c>
      <c r="F177" t="s">
        <v>88</v>
      </c>
      <c r="G177" t="s">
        <v>10</v>
      </c>
      <c r="H177">
        <v>86.83</v>
      </c>
      <c r="I177" s="3">
        <f>AVERAGE(H173:H177)</f>
        <v>93.251999999999995</v>
      </c>
      <c r="J177" s="3">
        <f>_xlfn.STDEV.S(H173:H177)</f>
        <v>4.2057306142928379</v>
      </c>
    </row>
    <row r="178" spans="1:10" x14ac:dyDescent="0.35">
      <c r="A178" t="s">
        <v>89</v>
      </c>
      <c r="B178" t="s">
        <v>101</v>
      </c>
      <c r="C178" s="5">
        <v>93.07</v>
      </c>
      <c r="D178" s="3"/>
      <c r="F178" t="s">
        <v>89</v>
      </c>
      <c r="G178" t="s">
        <v>6</v>
      </c>
      <c r="H178">
        <v>92.65</v>
      </c>
    </row>
    <row r="179" spans="1:10" x14ac:dyDescent="0.35">
      <c r="A179" t="s">
        <v>89</v>
      </c>
      <c r="B179" t="s">
        <v>102</v>
      </c>
      <c r="C179" s="5">
        <v>93.07</v>
      </c>
      <c r="D179" s="3"/>
      <c r="F179" t="s">
        <v>89</v>
      </c>
      <c r="G179" t="s">
        <v>7</v>
      </c>
      <c r="H179">
        <v>92.44</v>
      </c>
    </row>
    <row r="180" spans="1:10" x14ac:dyDescent="0.35">
      <c r="A180" t="s">
        <v>89</v>
      </c>
      <c r="B180" t="s">
        <v>103</v>
      </c>
      <c r="C180" s="5">
        <v>92.65</v>
      </c>
      <c r="D180" s="3"/>
      <c r="F180" t="s">
        <v>89</v>
      </c>
      <c r="G180" t="s">
        <v>8</v>
      </c>
      <c r="H180">
        <v>92.86</v>
      </c>
    </row>
    <row r="181" spans="1:10" x14ac:dyDescent="0.35">
      <c r="A181" t="s">
        <v>89</v>
      </c>
      <c r="B181" t="s">
        <v>104</v>
      </c>
      <c r="C181" s="5">
        <v>92.65</v>
      </c>
      <c r="D181" s="3"/>
      <c r="F181" t="s">
        <v>89</v>
      </c>
      <c r="G181" t="s">
        <v>9</v>
      </c>
      <c r="H181">
        <v>92.86</v>
      </c>
    </row>
    <row r="182" spans="1:10" x14ac:dyDescent="0.35">
      <c r="A182" t="s">
        <v>89</v>
      </c>
      <c r="B182" t="s">
        <v>105</v>
      </c>
      <c r="C182" s="5">
        <v>93.07</v>
      </c>
      <c r="D182" s="3">
        <f>AVERAGE(C178:C182)</f>
        <v>92.901999999999987</v>
      </c>
      <c r="E182">
        <f>_xlfn.STDEV.S(C178:C182)</f>
        <v>0.23004347415216292</v>
      </c>
      <c r="F182" t="s">
        <v>89</v>
      </c>
      <c r="G182" t="s">
        <v>10</v>
      </c>
      <c r="H182">
        <v>92.65</v>
      </c>
      <c r="I182" s="3">
        <f>AVERAGE(H178:H182)</f>
        <v>92.692000000000007</v>
      </c>
      <c r="J182" s="3">
        <f>_xlfn.STDEV.S(H178:H182)</f>
        <v>0.17569860557215572</v>
      </c>
    </row>
    <row r="183" spans="1:10" x14ac:dyDescent="0.35">
      <c r="A183" t="s">
        <v>90</v>
      </c>
      <c r="B183" t="s">
        <v>101</v>
      </c>
      <c r="C183" s="5">
        <v>98.21</v>
      </c>
      <c r="D183" s="3"/>
      <c r="F183" t="s">
        <v>90</v>
      </c>
      <c r="G183" t="s">
        <v>6</v>
      </c>
      <c r="H183">
        <v>97.7</v>
      </c>
    </row>
    <row r="184" spans="1:10" x14ac:dyDescent="0.35">
      <c r="A184" t="s">
        <v>90</v>
      </c>
      <c r="B184" t="s">
        <v>102</v>
      </c>
      <c r="C184" s="5">
        <v>97.45</v>
      </c>
      <c r="D184" s="3"/>
      <c r="F184" t="s">
        <v>90</v>
      </c>
      <c r="G184" t="s">
        <v>7</v>
      </c>
      <c r="H184">
        <v>97.7</v>
      </c>
    </row>
    <row r="185" spans="1:10" x14ac:dyDescent="0.35">
      <c r="A185" t="s">
        <v>90</v>
      </c>
      <c r="B185" t="s">
        <v>103</v>
      </c>
      <c r="C185" s="5">
        <v>97.96</v>
      </c>
      <c r="D185" s="3"/>
      <c r="F185" t="s">
        <v>90</v>
      </c>
      <c r="G185" t="s">
        <v>8</v>
      </c>
      <c r="H185">
        <v>97.7</v>
      </c>
    </row>
    <row r="186" spans="1:10" x14ac:dyDescent="0.35">
      <c r="A186" t="s">
        <v>90</v>
      </c>
      <c r="B186" t="s">
        <v>104</v>
      </c>
      <c r="C186" s="5">
        <v>97.7</v>
      </c>
      <c r="D186" s="3"/>
      <c r="F186" t="s">
        <v>90</v>
      </c>
      <c r="G186" t="s">
        <v>9</v>
      </c>
      <c r="H186">
        <v>97.96</v>
      </c>
    </row>
    <row r="187" spans="1:10" x14ac:dyDescent="0.35">
      <c r="A187" t="s">
        <v>90</v>
      </c>
      <c r="B187" t="s">
        <v>105</v>
      </c>
      <c r="C187" s="5">
        <v>97.96</v>
      </c>
      <c r="D187" s="3">
        <f>AVERAGE(C183:C187)</f>
        <v>97.855999999999995</v>
      </c>
      <c r="E187">
        <f>_xlfn.STDEV.S(C183:C187)</f>
        <v>0.28987928522058531</v>
      </c>
      <c r="F187" t="s">
        <v>90</v>
      </c>
      <c r="G187" t="s">
        <v>10</v>
      </c>
      <c r="H187">
        <v>97.19</v>
      </c>
      <c r="I187" s="3">
        <f>AVERAGE(H183:H187)</f>
        <v>97.65</v>
      </c>
      <c r="J187" s="3">
        <f>_xlfn.STDEV.S(H183:H187)</f>
        <v>0.28071337695236354</v>
      </c>
    </row>
    <row r="188" spans="1:10" x14ac:dyDescent="0.35">
      <c r="A188" t="s">
        <v>91</v>
      </c>
      <c r="B188" t="s">
        <v>101</v>
      </c>
      <c r="C188" s="5">
        <v>89.77</v>
      </c>
      <c r="D188" s="3"/>
      <c r="F188" t="s">
        <v>91</v>
      </c>
      <c r="G188" t="s">
        <v>6</v>
      </c>
      <c r="H188">
        <v>93.18</v>
      </c>
    </row>
    <row r="189" spans="1:10" x14ac:dyDescent="0.35">
      <c r="A189" t="s">
        <v>91</v>
      </c>
      <c r="B189" t="s">
        <v>102</v>
      </c>
      <c r="C189" s="5">
        <v>91.86</v>
      </c>
      <c r="D189" s="3"/>
      <c r="F189" t="s">
        <v>91</v>
      </c>
      <c r="G189" t="s">
        <v>7</v>
      </c>
      <c r="H189">
        <v>92.61</v>
      </c>
    </row>
    <row r="190" spans="1:10" x14ac:dyDescent="0.35">
      <c r="A190" t="s">
        <v>91</v>
      </c>
      <c r="B190" t="s">
        <v>103</v>
      </c>
      <c r="C190" s="5">
        <v>92.61</v>
      </c>
      <c r="D190" s="3"/>
      <c r="F190" t="s">
        <v>91</v>
      </c>
      <c r="G190" t="s">
        <v>8</v>
      </c>
      <c r="H190">
        <v>91.86</v>
      </c>
    </row>
    <row r="191" spans="1:10" x14ac:dyDescent="0.35">
      <c r="A191" t="s">
        <v>91</v>
      </c>
      <c r="B191" t="s">
        <v>104</v>
      </c>
      <c r="C191" s="5">
        <v>93.37</v>
      </c>
      <c r="D191" s="3"/>
      <c r="F191" t="s">
        <v>91</v>
      </c>
      <c r="G191" t="s">
        <v>9</v>
      </c>
      <c r="H191">
        <v>92.05</v>
      </c>
    </row>
    <row r="192" spans="1:10" x14ac:dyDescent="0.35">
      <c r="A192" t="s">
        <v>91</v>
      </c>
      <c r="B192" t="s">
        <v>105</v>
      </c>
      <c r="C192" s="5">
        <v>92.05</v>
      </c>
      <c r="D192" s="3">
        <f>AVERAGE(C188:C192)</f>
        <v>91.932000000000002</v>
      </c>
      <c r="E192">
        <f>_xlfn.STDEV.S(C188:C192)</f>
        <v>1.3435847572818052</v>
      </c>
      <c r="F192" t="s">
        <v>91</v>
      </c>
      <c r="G192" t="s">
        <v>10</v>
      </c>
      <c r="H192">
        <v>89.39</v>
      </c>
      <c r="I192" s="3">
        <f>AVERAGE(H188:H192)</f>
        <v>91.818000000000012</v>
      </c>
      <c r="J192" s="3">
        <f>_xlfn.STDEV.S(H188:H192)</f>
        <v>1.4519882919638172</v>
      </c>
    </row>
    <row r="193" spans="1:10" x14ac:dyDescent="0.35">
      <c r="A193" t="s">
        <v>92</v>
      </c>
      <c r="B193" t="s">
        <v>101</v>
      </c>
      <c r="C193" s="5">
        <v>98.94</v>
      </c>
      <c r="D193" s="3"/>
      <c r="F193" t="s">
        <v>92</v>
      </c>
      <c r="G193" t="s">
        <v>6</v>
      </c>
      <c r="H193">
        <v>98.98</v>
      </c>
    </row>
    <row r="194" spans="1:10" x14ac:dyDescent="0.35">
      <c r="A194" t="s">
        <v>92</v>
      </c>
      <c r="B194" t="s">
        <v>102</v>
      </c>
      <c r="C194" s="5">
        <v>99.03</v>
      </c>
      <c r="D194" s="3"/>
      <c r="F194" t="s">
        <v>92</v>
      </c>
      <c r="G194" t="s">
        <v>7</v>
      </c>
      <c r="H194">
        <v>98.8</v>
      </c>
    </row>
    <row r="195" spans="1:10" x14ac:dyDescent="0.35">
      <c r="A195" t="s">
        <v>92</v>
      </c>
      <c r="B195" t="s">
        <v>103</v>
      </c>
      <c r="C195" s="5">
        <v>99.03</v>
      </c>
      <c r="D195" s="3"/>
      <c r="F195" t="s">
        <v>92</v>
      </c>
      <c r="G195" t="s">
        <v>8</v>
      </c>
      <c r="H195">
        <v>98.94</v>
      </c>
    </row>
    <row r="196" spans="1:10" x14ac:dyDescent="0.35">
      <c r="A196" t="s">
        <v>92</v>
      </c>
      <c r="B196" t="s">
        <v>104</v>
      </c>
      <c r="C196" s="5">
        <v>98.89</v>
      </c>
      <c r="D196" s="3"/>
      <c r="F196" t="s">
        <v>92</v>
      </c>
      <c r="G196" t="s">
        <v>9</v>
      </c>
      <c r="H196">
        <v>98.98</v>
      </c>
    </row>
    <row r="197" spans="1:10" x14ac:dyDescent="0.35">
      <c r="A197" t="s">
        <v>92</v>
      </c>
      <c r="B197" t="s">
        <v>105</v>
      </c>
      <c r="C197" s="5">
        <v>98.84</v>
      </c>
      <c r="D197" s="3">
        <f>AVERAGE(C193:C197)</f>
        <v>98.945999999999998</v>
      </c>
      <c r="E197">
        <f>_xlfn.STDEV.S(C193:C197)</f>
        <v>8.4439327330337641E-2</v>
      </c>
      <c r="F197" t="s">
        <v>92</v>
      </c>
      <c r="G197" t="s">
        <v>10</v>
      </c>
      <c r="H197">
        <v>98.94</v>
      </c>
      <c r="I197" s="3">
        <f>AVERAGE(H193:H197)</f>
        <v>98.928000000000011</v>
      </c>
      <c r="J197" s="3">
        <f>_xlfn.STDEV.S(H193:H197)</f>
        <v>7.4296702484029267E-2</v>
      </c>
    </row>
    <row r="198" spans="1:10" x14ac:dyDescent="0.35">
      <c r="A198" t="s">
        <v>93</v>
      </c>
      <c r="B198" t="s">
        <v>101</v>
      </c>
      <c r="C198" s="5">
        <v>94.19</v>
      </c>
      <c r="D198" s="3"/>
      <c r="F198" t="s">
        <v>93</v>
      </c>
      <c r="G198" t="s">
        <v>6</v>
      </c>
      <c r="H198">
        <v>94.77</v>
      </c>
    </row>
    <row r="199" spans="1:10" x14ac:dyDescent="0.35">
      <c r="A199" t="s">
        <v>93</v>
      </c>
      <c r="B199" t="s">
        <v>102</v>
      </c>
      <c r="C199" s="5">
        <v>94.57</v>
      </c>
      <c r="D199" s="3"/>
      <c r="F199" t="s">
        <v>93</v>
      </c>
      <c r="G199" t="s">
        <v>7</v>
      </c>
      <c r="H199">
        <v>94.96</v>
      </c>
    </row>
    <row r="200" spans="1:10" x14ac:dyDescent="0.35">
      <c r="A200" t="s">
        <v>93</v>
      </c>
      <c r="B200" t="s">
        <v>103</v>
      </c>
      <c r="C200" s="5">
        <v>94.96</v>
      </c>
      <c r="D200" s="3"/>
      <c r="F200" t="s">
        <v>93</v>
      </c>
      <c r="G200" t="s">
        <v>8</v>
      </c>
      <c r="H200">
        <v>94.57</v>
      </c>
    </row>
    <row r="201" spans="1:10" x14ac:dyDescent="0.35">
      <c r="A201" t="s">
        <v>93</v>
      </c>
      <c r="B201" t="s">
        <v>104</v>
      </c>
      <c r="C201" s="5">
        <v>94.77</v>
      </c>
      <c r="D201" s="3"/>
      <c r="F201" t="s">
        <v>93</v>
      </c>
      <c r="G201" t="s">
        <v>9</v>
      </c>
      <c r="H201">
        <v>94.57</v>
      </c>
    </row>
    <row r="202" spans="1:10" x14ac:dyDescent="0.35">
      <c r="A202" t="s">
        <v>93</v>
      </c>
      <c r="B202" t="s">
        <v>105</v>
      </c>
      <c r="C202" s="5">
        <v>94.57</v>
      </c>
      <c r="D202" s="3">
        <f>AVERAGE(C198:C202)</f>
        <v>94.611999999999995</v>
      </c>
      <c r="E202">
        <f>_xlfn.STDEV.S(C198:C202)</f>
        <v>0.28621670111997194</v>
      </c>
      <c r="F202" t="s">
        <v>93</v>
      </c>
      <c r="G202" t="s">
        <v>10</v>
      </c>
      <c r="H202">
        <v>94.19</v>
      </c>
      <c r="I202" s="3">
        <f>AVERAGE(H198:H202)</f>
        <v>94.611999999999995</v>
      </c>
      <c r="J202" s="3">
        <f>_xlfn.STDEV.S(H198:H202)</f>
        <v>0.28621670111997194</v>
      </c>
    </row>
    <row r="203" spans="1:10" x14ac:dyDescent="0.35">
      <c r="A203" t="s">
        <v>94</v>
      </c>
      <c r="B203" t="s">
        <v>101</v>
      </c>
      <c r="C203" s="5">
        <v>90</v>
      </c>
      <c r="D203" s="3"/>
      <c r="F203" t="s">
        <v>94</v>
      </c>
      <c r="G203" t="s">
        <v>6</v>
      </c>
      <c r="H203">
        <v>89</v>
      </c>
    </row>
    <row r="204" spans="1:10" x14ac:dyDescent="0.35">
      <c r="A204" t="s">
        <v>94</v>
      </c>
      <c r="B204" t="s">
        <v>102</v>
      </c>
      <c r="C204" s="5">
        <v>89</v>
      </c>
      <c r="D204" s="3"/>
      <c r="F204" t="s">
        <v>94</v>
      </c>
      <c r="G204" t="s">
        <v>7</v>
      </c>
      <c r="H204">
        <v>91.67</v>
      </c>
    </row>
    <row r="205" spans="1:10" x14ac:dyDescent="0.35">
      <c r="A205" t="s">
        <v>94</v>
      </c>
      <c r="B205" t="s">
        <v>103</v>
      </c>
      <c r="C205" s="5">
        <v>91</v>
      </c>
      <c r="D205" s="3"/>
      <c r="F205" t="s">
        <v>94</v>
      </c>
      <c r="G205" t="s">
        <v>8</v>
      </c>
      <c r="H205">
        <v>90.33</v>
      </c>
    </row>
    <row r="206" spans="1:10" x14ac:dyDescent="0.35">
      <c r="A206" t="s">
        <v>94</v>
      </c>
      <c r="B206" t="s">
        <v>104</v>
      </c>
      <c r="C206" s="5">
        <v>92</v>
      </c>
      <c r="D206" s="3"/>
      <c r="F206" t="s">
        <v>94</v>
      </c>
      <c r="G206" t="s">
        <v>9</v>
      </c>
      <c r="H206">
        <v>89.33</v>
      </c>
    </row>
    <row r="207" spans="1:10" x14ac:dyDescent="0.35">
      <c r="A207" t="s">
        <v>94</v>
      </c>
      <c r="B207" t="s">
        <v>105</v>
      </c>
      <c r="C207" s="5">
        <v>91</v>
      </c>
      <c r="D207" s="3">
        <f>AVERAGE(C203:C207)</f>
        <v>90.6</v>
      </c>
      <c r="E207">
        <f>_xlfn.STDEV.S(C203:C207)</f>
        <v>1.1401754250991381</v>
      </c>
      <c r="F207" t="s">
        <v>94</v>
      </c>
      <c r="G207" t="s">
        <v>10</v>
      </c>
      <c r="H207">
        <v>91.33</v>
      </c>
      <c r="I207" s="3">
        <f>AVERAGE(H203:H207)</f>
        <v>90.331999999999994</v>
      </c>
      <c r="J207" s="3">
        <f>_xlfn.STDEV.S(H203:H207)</f>
        <v>1.1794575024137162</v>
      </c>
    </row>
    <row r="208" spans="1:10" x14ac:dyDescent="0.35">
      <c r="A208" t="s">
        <v>95</v>
      </c>
      <c r="B208" t="s">
        <v>101</v>
      </c>
      <c r="C208" s="5">
        <v>87.43</v>
      </c>
      <c r="D208" s="3"/>
      <c r="F208" t="s">
        <v>95</v>
      </c>
      <c r="G208" t="s">
        <v>6</v>
      </c>
      <c r="H208">
        <v>87.43</v>
      </c>
    </row>
    <row r="209" spans="1:10" x14ac:dyDescent="0.35">
      <c r="A209" t="s">
        <v>95</v>
      </c>
      <c r="B209" t="s">
        <v>102</v>
      </c>
      <c r="C209" s="5">
        <v>87.57</v>
      </c>
      <c r="D209" s="3"/>
      <c r="F209" t="s">
        <v>95</v>
      </c>
      <c r="G209" t="s">
        <v>7</v>
      </c>
      <c r="H209">
        <v>89.53</v>
      </c>
    </row>
    <row r="210" spans="1:10" x14ac:dyDescent="0.35">
      <c r="A210" t="s">
        <v>95</v>
      </c>
      <c r="B210" t="s">
        <v>103</v>
      </c>
      <c r="C210" s="5">
        <v>89.53</v>
      </c>
      <c r="D210" s="3"/>
      <c r="F210" t="s">
        <v>95</v>
      </c>
      <c r="G210" t="s">
        <v>8</v>
      </c>
      <c r="H210">
        <v>87.3</v>
      </c>
    </row>
    <row r="211" spans="1:10" x14ac:dyDescent="0.35">
      <c r="A211" t="s">
        <v>95</v>
      </c>
      <c r="B211" t="s">
        <v>104</v>
      </c>
      <c r="C211" s="5">
        <v>89.14</v>
      </c>
      <c r="D211" s="3"/>
      <c r="F211" t="s">
        <v>95</v>
      </c>
      <c r="G211" t="s">
        <v>9</v>
      </c>
      <c r="H211">
        <v>88.87</v>
      </c>
    </row>
    <row r="212" spans="1:10" x14ac:dyDescent="0.35">
      <c r="A212" t="s">
        <v>95</v>
      </c>
      <c r="B212" t="s">
        <v>105</v>
      </c>
      <c r="C212" s="5">
        <v>89.01</v>
      </c>
      <c r="D212" s="3">
        <f>AVERAGE(C208:C212)</f>
        <v>88.535999999999987</v>
      </c>
      <c r="E212">
        <f>_xlfn.STDEV.S(C208:C212)</f>
        <v>0.96616768730898961</v>
      </c>
      <c r="F212" t="s">
        <v>95</v>
      </c>
      <c r="G212" t="s">
        <v>10</v>
      </c>
      <c r="H212">
        <v>89.01</v>
      </c>
      <c r="I212" s="3">
        <f>AVERAGE(H208:H212)</f>
        <v>88.427999999999997</v>
      </c>
      <c r="J212" s="3">
        <f>_xlfn.STDEV.S(H208:H212)</f>
        <v>1.0021077786346144</v>
      </c>
    </row>
    <row r="213" spans="1:10" x14ac:dyDescent="0.35">
      <c r="A213" t="s">
        <v>96</v>
      </c>
      <c r="B213" t="s">
        <v>101</v>
      </c>
      <c r="C213" s="5">
        <v>79.209999999999994</v>
      </c>
      <c r="D213" s="3"/>
      <c r="F213" t="s">
        <v>96</v>
      </c>
      <c r="G213" t="s">
        <v>6</v>
      </c>
      <c r="H213">
        <v>78.37</v>
      </c>
    </row>
    <row r="214" spans="1:10" x14ac:dyDescent="0.35">
      <c r="A214" t="s">
        <v>96</v>
      </c>
      <c r="B214" t="s">
        <v>102</v>
      </c>
      <c r="C214" s="5">
        <v>78.650000000000006</v>
      </c>
      <c r="D214" s="3"/>
      <c r="F214" t="s">
        <v>96</v>
      </c>
      <c r="G214" t="s">
        <v>7</v>
      </c>
      <c r="H214">
        <v>79.349999999999994</v>
      </c>
    </row>
    <row r="215" spans="1:10" x14ac:dyDescent="0.35">
      <c r="A215" t="s">
        <v>96</v>
      </c>
      <c r="B215" t="s">
        <v>103</v>
      </c>
      <c r="C215" s="5">
        <v>63.62</v>
      </c>
      <c r="D215" s="3"/>
      <c r="F215" t="s">
        <v>96</v>
      </c>
      <c r="G215" t="s">
        <v>8</v>
      </c>
      <c r="H215">
        <v>77.95</v>
      </c>
    </row>
    <row r="216" spans="1:10" x14ac:dyDescent="0.35">
      <c r="A216" t="s">
        <v>96</v>
      </c>
      <c r="B216" t="s">
        <v>104</v>
      </c>
      <c r="C216" s="5">
        <v>78.23</v>
      </c>
      <c r="D216" s="3"/>
      <c r="F216" t="s">
        <v>96</v>
      </c>
      <c r="G216" t="s">
        <v>9</v>
      </c>
      <c r="H216">
        <v>77.81</v>
      </c>
    </row>
    <row r="217" spans="1:10" x14ac:dyDescent="0.35">
      <c r="A217" t="s">
        <v>96</v>
      </c>
      <c r="B217" t="s">
        <v>105</v>
      </c>
      <c r="C217" s="5">
        <v>77.95</v>
      </c>
      <c r="D217" s="3">
        <f>AVERAGE(C213:C217)</f>
        <v>75.532000000000011</v>
      </c>
      <c r="E217">
        <f>_xlfn.STDEV.S(C213:C217)</f>
        <v>6.6759134206488948</v>
      </c>
      <c r="F217" t="s">
        <v>96</v>
      </c>
      <c r="G217" t="s">
        <v>10</v>
      </c>
      <c r="H217">
        <v>64.19</v>
      </c>
      <c r="I217" s="3">
        <f>AVERAGE(H213:H217)</f>
        <v>75.534000000000006</v>
      </c>
      <c r="J217" s="3">
        <f>_xlfn.STDEV.S(H213:H217)</f>
        <v>6.3700141287127465</v>
      </c>
    </row>
    <row r="218" spans="1:10" s="1" customFormat="1" x14ac:dyDescent="0.35">
      <c r="C218" s="1" t="s">
        <v>107</v>
      </c>
      <c r="D218" s="2">
        <f>AVERAGE(C3:C217)</f>
        <v>80.800372093023228</v>
      </c>
      <c r="E218" s="2">
        <f>_xlfn.STDEV.S(C3:C217)</f>
        <v>18.501089405943073</v>
      </c>
      <c r="H218" s="1" t="s">
        <v>106</v>
      </c>
      <c r="I218" s="2">
        <f>AVERAGE(H3:H217)</f>
        <v>81.010744186046495</v>
      </c>
      <c r="J218" s="2">
        <f>_xlfn.STDEV.S(H3:H217)</f>
        <v>18.249309816795666</v>
      </c>
    </row>
    <row r="220" spans="1:10" x14ac:dyDescent="0.35">
      <c r="H220" t="s">
        <v>100</v>
      </c>
      <c r="I220" s="3">
        <v>11</v>
      </c>
    </row>
  </sheetData>
  <mergeCells count="1">
    <mergeCell ref="A1:J1"/>
  </mergeCells>
  <phoneticPr fontId="2" type="noConversion"/>
  <pageMargins left="0.7" right="0.7" top="0.75" bottom="0.75" header="0.3" footer="0.3"/>
  <pageSetup scale="8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C6603-349E-4111-A2D2-2B4FB51E7310}">
  <sheetPr>
    <pageSetUpPr fitToPage="1"/>
  </sheetPr>
  <dimension ref="A1:L218"/>
  <sheetViews>
    <sheetView topLeftCell="A201" workbookViewId="0">
      <selection activeCell="K230" sqref="K230"/>
    </sheetView>
  </sheetViews>
  <sheetFormatPr defaultRowHeight="10.5" x14ac:dyDescent="0.25"/>
  <cols>
    <col min="1" max="1" width="3.90625" style="79" bestFit="1" customWidth="1"/>
    <col min="2" max="2" width="8.54296875" style="79" bestFit="1" customWidth="1"/>
    <col min="3" max="3" width="7.6328125" style="79" bestFit="1" customWidth="1"/>
    <col min="4" max="4" width="20.81640625" style="79" bestFit="1" customWidth="1"/>
    <col min="5" max="5" width="5.54296875" style="79" bestFit="1" customWidth="1"/>
    <col min="6" max="6" width="5" style="79" bestFit="1" customWidth="1"/>
    <col min="7" max="7" width="9.54296875" style="79" bestFit="1" customWidth="1"/>
    <col min="8" max="9" width="5.453125" style="79" bestFit="1" customWidth="1"/>
    <col min="10" max="10" width="9.26953125" style="79" bestFit="1" customWidth="1"/>
    <col min="11" max="11" width="12.90625" style="79" bestFit="1" customWidth="1"/>
    <col min="12" max="12" width="6.26953125" style="79" bestFit="1" customWidth="1"/>
    <col min="13" max="16384" width="8.7265625" style="79"/>
  </cols>
  <sheetData>
    <row r="1" spans="1:12" x14ac:dyDescent="0.25">
      <c r="A1" s="76" t="s">
        <v>543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8"/>
    </row>
    <row r="2" spans="1:12" ht="21" x14ac:dyDescent="0.25">
      <c r="A2" s="80" t="s">
        <v>539</v>
      </c>
      <c r="B2" s="81" t="s">
        <v>0</v>
      </c>
      <c r="C2" s="80" t="s">
        <v>540</v>
      </c>
      <c r="D2" s="81" t="s">
        <v>2</v>
      </c>
      <c r="E2" s="81" t="s">
        <v>3</v>
      </c>
      <c r="F2" s="81" t="s">
        <v>336</v>
      </c>
      <c r="G2" s="81" t="s">
        <v>337</v>
      </c>
      <c r="H2" s="80" t="s">
        <v>541</v>
      </c>
      <c r="I2" s="81" t="s">
        <v>338</v>
      </c>
      <c r="J2" s="81" t="s">
        <v>339</v>
      </c>
      <c r="K2" s="81" t="s">
        <v>340</v>
      </c>
      <c r="L2" s="80" t="s">
        <v>542</v>
      </c>
    </row>
    <row r="3" spans="1:12" x14ac:dyDescent="0.25">
      <c r="A3" s="82" t="s">
        <v>333</v>
      </c>
      <c r="B3" s="83" t="s">
        <v>50</v>
      </c>
      <c r="C3" s="83" t="s">
        <v>109</v>
      </c>
      <c r="D3" s="83" t="s">
        <v>22</v>
      </c>
      <c r="E3" s="83">
        <v>87.02</v>
      </c>
      <c r="F3" s="83" t="s">
        <v>341</v>
      </c>
      <c r="G3" s="83">
        <v>0.79</v>
      </c>
      <c r="H3" s="83" t="s">
        <v>341</v>
      </c>
      <c r="I3" s="83">
        <v>-7.06</v>
      </c>
      <c r="J3" s="83">
        <v>2.3199999999999998</v>
      </c>
      <c r="K3" s="83" t="s">
        <v>342</v>
      </c>
      <c r="L3" s="83">
        <v>-60322</v>
      </c>
    </row>
    <row r="4" spans="1:12" x14ac:dyDescent="0.25">
      <c r="A4" s="82" t="s">
        <v>335</v>
      </c>
      <c r="B4" s="83" t="s">
        <v>50</v>
      </c>
      <c r="C4" s="83" t="s">
        <v>343</v>
      </c>
      <c r="D4" s="83" t="s">
        <v>344</v>
      </c>
      <c r="E4" s="83">
        <v>42.77</v>
      </c>
      <c r="F4" s="83" t="s">
        <v>341</v>
      </c>
      <c r="G4" s="83">
        <v>0.28999999999999998</v>
      </c>
      <c r="H4" s="83" t="s">
        <v>341</v>
      </c>
      <c r="I4" s="83">
        <v>-2.96</v>
      </c>
      <c r="J4" s="83">
        <v>3.75</v>
      </c>
      <c r="K4" s="83" t="s">
        <v>345</v>
      </c>
      <c r="L4" s="83">
        <v>-51714</v>
      </c>
    </row>
    <row r="5" spans="1:12" x14ac:dyDescent="0.25">
      <c r="A5" s="82" t="s">
        <v>335</v>
      </c>
      <c r="B5" s="83" t="s">
        <v>50</v>
      </c>
      <c r="C5" s="83" t="s">
        <v>5</v>
      </c>
      <c r="D5" s="83" t="s">
        <v>6</v>
      </c>
      <c r="E5" s="83">
        <v>85.68</v>
      </c>
      <c r="F5" s="83">
        <v>90.84</v>
      </c>
      <c r="G5" s="83">
        <v>0.8</v>
      </c>
      <c r="H5" s="83">
        <v>2</v>
      </c>
      <c r="I5" s="83">
        <v>-7.22</v>
      </c>
      <c r="J5" s="83">
        <v>1.1200000000000001</v>
      </c>
      <c r="K5" s="83" t="s">
        <v>346</v>
      </c>
      <c r="L5" s="83">
        <v>-62220</v>
      </c>
    </row>
    <row r="6" spans="1:12" x14ac:dyDescent="0.25">
      <c r="A6" s="84" t="s">
        <v>335</v>
      </c>
      <c r="B6" s="85" t="s">
        <v>51</v>
      </c>
      <c r="C6" s="85" t="s">
        <v>343</v>
      </c>
      <c r="D6" s="85" t="s">
        <v>344</v>
      </c>
      <c r="E6" s="85">
        <v>24.87</v>
      </c>
      <c r="F6" s="85" t="s">
        <v>341</v>
      </c>
      <c r="G6" s="85">
        <v>0.2</v>
      </c>
      <c r="H6" s="85" t="s">
        <v>341</v>
      </c>
      <c r="I6" s="85">
        <v>-0.77</v>
      </c>
      <c r="J6" s="85">
        <v>3.58</v>
      </c>
      <c r="K6" s="85" t="s">
        <v>347</v>
      </c>
      <c r="L6" s="85">
        <v>-18686</v>
      </c>
    </row>
    <row r="7" spans="1:12" x14ac:dyDescent="0.25">
      <c r="A7" s="84" t="s">
        <v>335</v>
      </c>
      <c r="B7" s="85" t="s">
        <v>51</v>
      </c>
      <c r="C7" s="85" t="s">
        <v>108</v>
      </c>
      <c r="D7" s="85" t="s">
        <v>14</v>
      </c>
      <c r="E7" s="85">
        <v>90.16</v>
      </c>
      <c r="F7" s="85" t="s">
        <v>341</v>
      </c>
      <c r="G7" s="85">
        <v>0.76</v>
      </c>
      <c r="H7" s="85" t="s">
        <v>341</v>
      </c>
      <c r="I7" s="85">
        <v>-5.0999999999999996</v>
      </c>
      <c r="J7" s="85">
        <v>2.42</v>
      </c>
      <c r="K7" s="85" t="s">
        <v>348</v>
      </c>
      <c r="L7" s="85">
        <v>-27928</v>
      </c>
    </row>
    <row r="8" spans="1:12" x14ac:dyDescent="0.25">
      <c r="A8" s="84" t="s">
        <v>335</v>
      </c>
      <c r="B8" s="85" t="s">
        <v>51</v>
      </c>
      <c r="C8" s="85" t="s">
        <v>5</v>
      </c>
      <c r="D8" s="85" t="s">
        <v>8</v>
      </c>
      <c r="E8" s="85">
        <v>90.29</v>
      </c>
      <c r="F8" s="85">
        <v>93.18</v>
      </c>
      <c r="G8" s="85">
        <v>0.8</v>
      </c>
      <c r="H8" s="85">
        <v>4</v>
      </c>
      <c r="I8" s="85">
        <v>-5.1100000000000003</v>
      </c>
      <c r="J8" s="85">
        <v>1.23</v>
      </c>
      <c r="K8" s="85" t="s">
        <v>349</v>
      </c>
      <c r="L8" s="85">
        <v>-28802</v>
      </c>
    </row>
    <row r="9" spans="1:12" x14ac:dyDescent="0.25">
      <c r="A9" s="82" t="s">
        <v>335</v>
      </c>
      <c r="B9" s="83" t="s">
        <v>52</v>
      </c>
      <c r="C9" s="83" t="s">
        <v>5</v>
      </c>
      <c r="D9" s="83" t="s">
        <v>8</v>
      </c>
      <c r="E9" s="83">
        <v>91.18</v>
      </c>
      <c r="F9" s="83">
        <v>93.73</v>
      </c>
      <c r="G9" s="83">
        <v>0.8</v>
      </c>
      <c r="H9" s="83">
        <v>6</v>
      </c>
      <c r="I9" s="83">
        <v>-5.34</v>
      </c>
      <c r="J9" s="83">
        <v>1.1200000000000001</v>
      </c>
      <c r="K9" s="83" t="s">
        <v>350</v>
      </c>
      <c r="L9" s="83">
        <v>-30398</v>
      </c>
    </row>
    <row r="10" spans="1:12" x14ac:dyDescent="0.25">
      <c r="A10" s="82" t="s">
        <v>333</v>
      </c>
      <c r="B10" s="83" t="s">
        <v>52</v>
      </c>
      <c r="C10" s="83" t="s">
        <v>110</v>
      </c>
      <c r="D10" s="83" t="s">
        <v>17</v>
      </c>
      <c r="E10" s="83">
        <v>91.79</v>
      </c>
      <c r="F10" s="83" t="s">
        <v>341</v>
      </c>
      <c r="G10" s="83">
        <v>0.76</v>
      </c>
      <c r="H10" s="83" t="s">
        <v>341</v>
      </c>
      <c r="I10" s="83">
        <v>-5.15</v>
      </c>
      <c r="J10" s="83">
        <v>2.66</v>
      </c>
      <c r="K10" s="83" t="s">
        <v>351</v>
      </c>
      <c r="L10" s="83">
        <v>-29191</v>
      </c>
    </row>
    <row r="11" spans="1:12" x14ac:dyDescent="0.25">
      <c r="A11" s="82" t="s">
        <v>335</v>
      </c>
      <c r="B11" s="83" t="s">
        <v>52</v>
      </c>
      <c r="C11" s="83" t="s">
        <v>343</v>
      </c>
      <c r="D11" s="83" t="s">
        <v>344</v>
      </c>
      <c r="E11" s="83">
        <v>30.76</v>
      </c>
      <c r="F11" s="83" t="s">
        <v>341</v>
      </c>
      <c r="G11" s="83">
        <v>0.24</v>
      </c>
      <c r="H11" s="83" t="s">
        <v>341</v>
      </c>
      <c r="I11" s="83">
        <v>-1.45</v>
      </c>
      <c r="J11" s="83">
        <v>3.69</v>
      </c>
      <c r="K11" s="83" t="s">
        <v>352</v>
      </c>
      <c r="L11" s="83">
        <v>-22141</v>
      </c>
    </row>
    <row r="12" spans="1:12" x14ac:dyDescent="0.25">
      <c r="A12" s="84" t="s">
        <v>335</v>
      </c>
      <c r="B12" s="85" t="s">
        <v>53</v>
      </c>
      <c r="C12" s="85" t="s">
        <v>5</v>
      </c>
      <c r="D12" s="85" t="s">
        <v>8</v>
      </c>
      <c r="E12" s="85">
        <v>98.35</v>
      </c>
      <c r="F12" s="85">
        <v>93.39</v>
      </c>
      <c r="G12" s="85">
        <v>0.87</v>
      </c>
      <c r="H12" s="85">
        <v>6</v>
      </c>
      <c r="I12" s="85">
        <v>-8.9700000000000006</v>
      </c>
      <c r="J12" s="85">
        <v>1.08</v>
      </c>
      <c r="K12" s="85" t="s">
        <v>353</v>
      </c>
      <c r="L12" s="85">
        <v>-31394</v>
      </c>
    </row>
    <row r="13" spans="1:12" x14ac:dyDescent="0.25">
      <c r="A13" s="84" t="s">
        <v>354</v>
      </c>
      <c r="B13" s="85" t="s">
        <v>53</v>
      </c>
      <c r="C13" s="85" t="s">
        <v>110</v>
      </c>
      <c r="D13" s="85" t="s">
        <v>17</v>
      </c>
      <c r="E13" s="85">
        <v>98.35</v>
      </c>
      <c r="F13" s="85" t="s">
        <v>341</v>
      </c>
      <c r="G13" s="85">
        <v>0.87</v>
      </c>
      <c r="H13" s="85" t="s">
        <v>341</v>
      </c>
      <c r="I13" s="85">
        <v>-8.9</v>
      </c>
      <c r="J13" s="85">
        <v>2.17</v>
      </c>
      <c r="K13" s="85" t="s">
        <v>355</v>
      </c>
      <c r="L13" s="85">
        <v>-30503</v>
      </c>
    </row>
    <row r="14" spans="1:12" x14ac:dyDescent="0.25">
      <c r="A14" s="84" t="s">
        <v>335</v>
      </c>
      <c r="B14" s="85" t="s">
        <v>53</v>
      </c>
      <c r="C14" s="85" t="s">
        <v>343</v>
      </c>
      <c r="D14" s="85" t="s">
        <v>344</v>
      </c>
      <c r="E14" s="85">
        <v>81.52</v>
      </c>
      <c r="F14" s="85" t="s">
        <v>341</v>
      </c>
      <c r="G14" s="85">
        <v>0.69</v>
      </c>
      <c r="H14" s="85" t="s">
        <v>341</v>
      </c>
      <c r="I14" s="85">
        <v>-7.77</v>
      </c>
      <c r="J14" s="85">
        <v>2.96</v>
      </c>
      <c r="K14" s="85" t="s">
        <v>356</v>
      </c>
      <c r="L14" s="85">
        <v>-26882</v>
      </c>
    </row>
    <row r="15" spans="1:12" x14ac:dyDescent="0.25">
      <c r="A15" s="82" t="s">
        <v>335</v>
      </c>
      <c r="B15" s="83" t="s">
        <v>54</v>
      </c>
      <c r="C15" s="83" t="s">
        <v>343</v>
      </c>
      <c r="D15" s="83" t="s">
        <v>344</v>
      </c>
      <c r="E15" s="83">
        <v>23.29</v>
      </c>
      <c r="F15" s="83" t="s">
        <v>341</v>
      </c>
      <c r="G15" s="83">
        <v>0.17</v>
      </c>
      <c r="H15" s="83" t="s">
        <v>341</v>
      </c>
      <c r="I15" s="83">
        <v>-2.31</v>
      </c>
      <c r="J15" s="83">
        <v>4.08</v>
      </c>
      <c r="K15" s="83" t="s">
        <v>357</v>
      </c>
      <c r="L15" s="83">
        <v>-9707</v>
      </c>
    </row>
    <row r="16" spans="1:12" x14ac:dyDescent="0.25">
      <c r="A16" s="82" t="s">
        <v>333</v>
      </c>
      <c r="B16" s="83" t="s">
        <v>54</v>
      </c>
      <c r="C16" s="83" t="s">
        <v>108</v>
      </c>
      <c r="D16" s="83" t="s">
        <v>15</v>
      </c>
      <c r="E16" s="83">
        <v>92.98</v>
      </c>
      <c r="F16" s="83" t="s">
        <v>341</v>
      </c>
      <c r="G16" s="83">
        <v>0.8</v>
      </c>
      <c r="H16" s="83" t="s">
        <v>341</v>
      </c>
      <c r="I16" s="83">
        <v>-5.54</v>
      </c>
      <c r="J16" s="83">
        <v>2.33</v>
      </c>
      <c r="K16" s="83" t="s">
        <v>358</v>
      </c>
      <c r="L16" s="83">
        <v>-15344</v>
      </c>
    </row>
    <row r="17" spans="1:12" x14ac:dyDescent="0.25">
      <c r="A17" s="82" t="s">
        <v>335</v>
      </c>
      <c r="B17" s="83" t="s">
        <v>54</v>
      </c>
      <c r="C17" s="83" t="s">
        <v>5</v>
      </c>
      <c r="D17" s="83" t="s">
        <v>10</v>
      </c>
      <c r="E17" s="83">
        <v>92.64</v>
      </c>
      <c r="F17" s="83">
        <v>86.7</v>
      </c>
      <c r="G17" s="83">
        <v>0.81</v>
      </c>
      <c r="H17" s="83">
        <v>9</v>
      </c>
      <c r="I17" s="83">
        <v>-5.72</v>
      </c>
      <c r="J17" s="83">
        <v>1.53</v>
      </c>
      <c r="K17" s="83" t="s">
        <v>359</v>
      </c>
      <c r="L17" s="83">
        <v>-15727</v>
      </c>
    </row>
    <row r="18" spans="1:12" x14ac:dyDescent="0.25">
      <c r="A18" s="84" t="s">
        <v>333</v>
      </c>
      <c r="B18" s="85" t="s">
        <v>55</v>
      </c>
      <c r="C18" s="85" t="s">
        <v>109</v>
      </c>
      <c r="D18" s="85" t="s">
        <v>23</v>
      </c>
      <c r="E18" s="85">
        <v>93.15</v>
      </c>
      <c r="F18" s="85" t="s">
        <v>341</v>
      </c>
      <c r="G18" s="85">
        <v>0.87</v>
      </c>
      <c r="H18" s="85" t="s">
        <v>341</v>
      </c>
      <c r="I18" s="85">
        <v>-5.64</v>
      </c>
      <c r="J18" s="85">
        <v>2</v>
      </c>
      <c r="K18" s="85" t="s">
        <v>360</v>
      </c>
      <c r="L18" s="85">
        <v>-32300</v>
      </c>
    </row>
    <row r="19" spans="1:12" x14ac:dyDescent="0.25">
      <c r="A19" s="84" t="s">
        <v>335</v>
      </c>
      <c r="B19" s="85" t="s">
        <v>55</v>
      </c>
      <c r="C19" s="85" t="s">
        <v>343</v>
      </c>
      <c r="D19" s="85" t="s">
        <v>344</v>
      </c>
      <c r="E19" s="85">
        <v>72.430000000000007</v>
      </c>
      <c r="F19" s="85" t="s">
        <v>341</v>
      </c>
      <c r="G19" s="85">
        <v>0.45</v>
      </c>
      <c r="H19" s="85" t="s">
        <v>341</v>
      </c>
      <c r="I19" s="85">
        <v>-2.16</v>
      </c>
      <c r="J19" s="85">
        <v>3.25</v>
      </c>
      <c r="K19" s="85" t="s">
        <v>361</v>
      </c>
      <c r="L19" s="85">
        <v>-26246</v>
      </c>
    </row>
    <row r="20" spans="1:12" x14ac:dyDescent="0.25">
      <c r="A20" s="84" t="s">
        <v>335</v>
      </c>
      <c r="B20" s="85" t="s">
        <v>55</v>
      </c>
      <c r="C20" s="85" t="s">
        <v>5</v>
      </c>
      <c r="D20" s="85" t="s">
        <v>6</v>
      </c>
      <c r="E20" s="85">
        <v>92.98</v>
      </c>
      <c r="F20" s="85">
        <v>96.08</v>
      </c>
      <c r="G20" s="85">
        <v>0.9</v>
      </c>
      <c r="H20" s="85">
        <v>2</v>
      </c>
      <c r="I20" s="85">
        <v>-5.66</v>
      </c>
      <c r="J20" s="85">
        <v>1.06</v>
      </c>
      <c r="K20" s="85" t="s">
        <v>362</v>
      </c>
      <c r="L20" s="85">
        <v>-33201</v>
      </c>
    </row>
    <row r="21" spans="1:12" x14ac:dyDescent="0.25">
      <c r="A21" s="82" t="s">
        <v>354</v>
      </c>
      <c r="B21" s="83" t="s">
        <v>56</v>
      </c>
      <c r="C21" s="83" t="s">
        <v>109</v>
      </c>
      <c r="D21" s="83" t="s">
        <v>23</v>
      </c>
      <c r="E21" s="83">
        <v>46.2</v>
      </c>
      <c r="F21" s="83" t="s">
        <v>341</v>
      </c>
      <c r="G21" s="83">
        <v>0.66</v>
      </c>
      <c r="H21" s="83" t="s">
        <v>341</v>
      </c>
      <c r="I21" s="83">
        <v>-5.86</v>
      </c>
      <c r="J21" s="83">
        <v>2.52</v>
      </c>
      <c r="K21" s="83" t="s">
        <v>363</v>
      </c>
      <c r="L21" s="83">
        <v>-15008</v>
      </c>
    </row>
    <row r="22" spans="1:12" x14ac:dyDescent="0.25">
      <c r="A22" s="82" t="s">
        <v>335</v>
      </c>
      <c r="B22" s="83" t="s">
        <v>56</v>
      </c>
      <c r="C22" s="83" t="s">
        <v>5</v>
      </c>
      <c r="D22" s="83" t="s">
        <v>6</v>
      </c>
      <c r="E22" s="83">
        <v>46.2</v>
      </c>
      <c r="F22" s="83">
        <v>94.65</v>
      </c>
      <c r="G22" s="83">
        <v>0.69</v>
      </c>
      <c r="H22" s="83">
        <v>2</v>
      </c>
      <c r="I22" s="83">
        <v>-5.76</v>
      </c>
      <c r="J22" s="83">
        <v>1.18</v>
      </c>
      <c r="K22" s="83" t="s">
        <v>363</v>
      </c>
      <c r="L22" s="83">
        <v>-15423</v>
      </c>
    </row>
    <row r="23" spans="1:12" x14ac:dyDescent="0.25">
      <c r="A23" s="82" t="s">
        <v>335</v>
      </c>
      <c r="B23" s="83" t="s">
        <v>56</v>
      </c>
      <c r="C23" s="83" t="s">
        <v>343</v>
      </c>
      <c r="D23" s="83" t="s">
        <v>344</v>
      </c>
      <c r="E23" s="83">
        <v>25.2</v>
      </c>
      <c r="F23" s="83" t="s">
        <v>341</v>
      </c>
      <c r="G23" s="83">
        <v>0.09</v>
      </c>
      <c r="H23" s="83" t="s">
        <v>341</v>
      </c>
      <c r="I23" s="83">
        <v>4.43</v>
      </c>
      <c r="J23" s="83">
        <v>4.47</v>
      </c>
      <c r="K23" s="83" t="s">
        <v>364</v>
      </c>
      <c r="L23" s="83">
        <v>-11875</v>
      </c>
    </row>
    <row r="24" spans="1:12" x14ac:dyDescent="0.25">
      <c r="A24" s="84" t="s">
        <v>335</v>
      </c>
      <c r="B24" s="85" t="s">
        <v>57</v>
      </c>
      <c r="C24" s="85" t="s">
        <v>343</v>
      </c>
      <c r="D24" s="85" t="s">
        <v>344</v>
      </c>
      <c r="E24" s="85">
        <v>24.54</v>
      </c>
      <c r="F24" s="85" t="s">
        <v>341</v>
      </c>
      <c r="G24" s="85">
        <v>0.24</v>
      </c>
      <c r="H24" s="85" t="s">
        <v>341</v>
      </c>
      <c r="I24" s="85">
        <v>0.56000000000000005</v>
      </c>
      <c r="J24" s="85">
        <v>3.84</v>
      </c>
      <c r="K24" s="85" t="s">
        <v>365</v>
      </c>
      <c r="L24" s="85">
        <v>-16544</v>
      </c>
    </row>
    <row r="25" spans="1:12" x14ac:dyDescent="0.25">
      <c r="A25" s="84" t="s">
        <v>333</v>
      </c>
      <c r="B25" s="85" t="s">
        <v>57</v>
      </c>
      <c r="C25" s="85" t="s">
        <v>109</v>
      </c>
      <c r="D25" s="85" t="s">
        <v>22</v>
      </c>
      <c r="E25" s="85">
        <v>68.13</v>
      </c>
      <c r="F25" s="85" t="s">
        <v>341</v>
      </c>
      <c r="G25" s="85">
        <v>0.86</v>
      </c>
      <c r="H25" s="85" t="s">
        <v>341</v>
      </c>
      <c r="I25" s="85">
        <v>-7.82</v>
      </c>
      <c r="J25" s="85">
        <v>2.27</v>
      </c>
      <c r="K25" s="85" t="s">
        <v>366</v>
      </c>
      <c r="L25" s="85">
        <v>-28462</v>
      </c>
    </row>
    <row r="26" spans="1:12" x14ac:dyDescent="0.25">
      <c r="A26" s="84" t="s">
        <v>335</v>
      </c>
      <c r="B26" s="85" t="s">
        <v>57</v>
      </c>
      <c r="C26" s="85" t="s">
        <v>5</v>
      </c>
      <c r="D26" s="85" t="s">
        <v>9</v>
      </c>
      <c r="E26" s="85">
        <v>53.48</v>
      </c>
      <c r="F26" s="85">
        <v>93.9</v>
      </c>
      <c r="G26" s="85">
        <v>0.86</v>
      </c>
      <c r="H26" s="85">
        <v>8</v>
      </c>
      <c r="I26" s="85">
        <v>-7.92</v>
      </c>
      <c r="J26" s="85">
        <v>0.94</v>
      </c>
      <c r="K26" s="85" t="s">
        <v>367</v>
      </c>
      <c r="L26" s="85">
        <v>-30129</v>
      </c>
    </row>
    <row r="27" spans="1:12" x14ac:dyDescent="0.25">
      <c r="A27" s="82" t="s">
        <v>335</v>
      </c>
      <c r="B27" s="83" t="s">
        <v>58</v>
      </c>
      <c r="C27" s="83" t="s">
        <v>110</v>
      </c>
      <c r="D27" s="83" t="s">
        <v>19</v>
      </c>
      <c r="E27" s="83">
        <v>70.94</v>
      </c>
      <c r="F27" s="83" t="s">
        <v>341</v>
      </c>
      <c r="G27" s="83">
        <v>0.83</v>
      </c>
      <c r="H27" s="83" t="s">
        <v>341</v>
      </c>
      <c r="I27" s="83">
        <v>-6.13</v>
      </c>
      <c r="J27" s="83">
        <v>2.11</v>
      </c>
      <c r="K27" s="83" t="s">
        <v>368</v>
      </c>
      <c r="L27" s="83">
        <v>-14876</v>
      </c>
    </row>
    <row r="28" spans="1:12" x14ac:dyDescent="0.25">
      <c r="A28" s="82" t="s">
        <v>335</v>
      </c>
      <c r="B28" s="83" t="s">
        <v>58</v>
      </c>
      <c r="C28" s="83" t="s">
        <v>5</v>
      </c>
      <c r="D28" s="83" t="s">
        <v>8</v>
      </c>
      <c r="E28" s="83">
        <v>71.099999999999994</v>
      </c>
      <c r="F28" s="83">
        <v>96.52</v>
      </c>
      <c r="G28" s="83">
        <v>0.84</v>
      </c>
      <c r="H28" s="83">
        <v>7</v>
      </c>
      <c r="I28" s="83">
        <v>-6.1</v>
      </c>
      <c r="J28" s="83">
        <v>0.75</v>
      </c>
      <c r="K28" s="83" t="s">
        <v>368</v>
      </c>
      <c r="L28" s="83">
        <v>-15939</v>
      </c>
    </row>
    <row r="29" spans="1:12" x14ac:dyDescent="0.25">
      <c r="A29" s="82" t="s">
        <v>335</v>
      </c>
      <c r="B29" s="83" t="s">
        <v>58</v>
      </c>
      <c r="C29" s="83" t="s">
        <v>343</v>
      </c>
      <c r="D29" s="83" t="s">
        <v>344</v>
      </c>
      <c r="E29" s="83">
        <v>36.04</v>
      </c>
      <c r="F29" s="83" t="s">
        <v>341</v>
      </c>
      <c r="G29" s="83">
        <v>0.36</v>
      </c>
      <c r="H29" s="83" t="s">
        <v>341</v>
      </c>
      <c r="I29" s="83">
        <v>-3.51</v>
      </c>
      <c r="J29" s="83">
        <v>3.35</v>
      </c>
      <c r="K29" s="83" t="s">
        <v>369</v>
      </c>
      <c r="L29" s="83">
        <v>-11005</v>
      </c>
    </row>
    <row r="30" spans="1:12" x14ac:dyDescent="0.25">
      <c r="A30" s="84" t="s">
        <v>335</v>
      </c>
      <c r="B30" s="85" t="s">
        <v>59</v>
      </c>
      <c r="C30" s="85" t="s">
        <v>5</v>
      </c>
      <c r="D30" s="85" t="s">
        <v>6</v>
      </c>
      <c r="E30" s="85">
        <v>89.5</v>
      </c>
      <c r="F30" s="85">
        <v>90.41</v>
      </c>
      <c r="G30" s="85">
        <v>0.85</v>
      </c>
      <c r="H30" s="85">
        <v>2</v>
      </c>
      <c r="I30" s="85">
        <v>-5.9</v>
      </c>
      <c r="J30" s="85">
        <v>1.2</v>
      </c>
      <c r="K30" s="85" t="s">
        <v>370</v>
      </c>
      <c r="L30" s="85">
        <v>-12757</v>
      </c>
    </row>
    <row r="31" spans="1:12" x14ac:dyDescent="0.25">
      <c r="A31" s="84" t="s">
        <v>335</v>
      </c>
      <c r="B31" s="85" t="s">
        <v>59</v>
      </c>
      <c r="C31" s="85" t="s">
        <v>109</v>
      </c>
      <c r="D31" s="85" t="s">
        <v>25</v>
      </c>
      <c r="E31" s="85">
        <v>85.92</v>
      </c>
      <c r="F31" s="85" t="s">
        <v>341</v>
      </c>
      <c r="G31" s="85">
        <v>0.83</v>
      </c>
      <c r="H31" s="85" t="s">
        <v>341</v>
      </c>
      <c r="I31" s="85">
        <v>-5.87</v>
      </c>
      <c r="J31" s="85">
        <v>2.12</v>
      </c>
      <c r="K31" s="85" t="s">
        <v>355</v>
      </c>
      <c r="L31" s="85">
        <v>-11707</v>
      </c>
    </row>
    <row r="32" spans="1:12" x14ac:dyDescent="0.25">
      <c r="A32" s="84" t="s">
        <v>335</v>
      </c>
      <c r="B32" s="85" t="s">
        <v>59</v>
      </c>
      <c r="C32" s="85" t="s">
        <v>343</v>
      </c>
      <c r="D32" s="85" t="s">
        <v>344</v>
      </c>
      <c r="E32" s="85">
        <v>34.450000000000003</v>
      </c>
      <c r="F32" s="85" t="s">
        <v>341</v>
      </c>
      <c r="G32" s="85">
        <v>0.35</v>
      </c>
      <c r="H32" s="85" t="s">
        <v>341</v>
      </c>
      <c r="I32" s="85">
        <v>-3.72</v>
      </c>
      <c r="J32" s="85">
        <v>3.65</v>
      </c>
      <c r="K32" s="85" t="s">
        <v>371</v>
      </c>
      <c r="L32" s="85">
        <v>-8084</v>
      </c>
    </row>
    <row r="33" spans="1:12" x14ac:dyDescent="0.25">
      <c r="A33" s="82" t="s">
        <v>335</v>
      </c>
      <c r="B33" s="83" t="s">
        <v>60</v>
      </c>
      <c r="C33" s="83" t="s">
        <v>343</v>
      </c>
      <c r="D33" s="83" t="s">
        <v>344</v>
      </c>
      <c r="E33" s="83">
        <v>25.79</v>
      </c>
      <c r="F33" s="83" t="s">
        <v>341</v>
      </c>
      <c r="G33" s="83">
        <v>0.2</v>
      </c>
      <c r="H33" s="83" t="s">
        <v>341</v>
      </c>
      <c r="I33" s="83">
        <v>-0.2</v>
      </c>
      <c r="J33" s="83">
        <v>3.69</v>
      </c>
      <c r="K33" s="83" t="s">
        <v>372</v>
      </c>
      <c r="L33" s="83">
        <v>-5111</v>
      </c>
    </row>
    <row r="34" spans="1:12" x14ac:dyDescent="0.25">
      <c r="A34" s="82" t="s">
        <v>333</v>
      </c>
      <c r="B34" s="83" t="s">
        <v>60</v>
      </c>
      <c r="C34" s="83" t="s">
        <v>110</v>
      </c>
      <c r="D34" s="83" t="s">
        <v>18</v>
      </c>
      <c r="E34" s="83">
        <v>94.74</v>
      </c>
      <c r="F34" s="83" t="s">
        <v>341</v>
      </c>
      <c r="G34" s="83">
        <v>0.81</v>
      </c>
      <c r="H34" s="83" t="s">
        <v>341</v>
      </c>
      <c r="I34" s="83">
        <v>-4.67</v>
      </c>
      <c r="J34" s="83">
        <v>2.5299999999999998</v>
      </c>
      <c r="K34" s="83" t="s">
        <v>373</v>
      </c>
      <c r="L34" s="83">
        <v>-9489</v>
      </c>
    </row>
    <row r="35" spans="1:12" x14ac:dyDescent="0.25">
      <c r="A35" s="82" t="s">
        <v>335</v>
      </c>
      <c r="B35" s="83" t="s">
        <v>60</v>
      </c>
      <c r="C35" s="83" t="s">
        <v>5</v>
      </c>
      <c r="D35" s="83" t="s">
        <v>8</v>
      </c>
      <c r="E35" s="83">
        <v>94.47</v>
      </c>
      <c r="F35" s="83">
        <v>86.83</v>
      </c>
      <c r="G35" s="83">
        <v>0.85</v>
      </c>
      <c r="H35" s="83">
        <v>5</v>
      </c>
      <c r="I35" s="83">
        <v>-4.32</v>
      </c>
      <c r="J35" s="83">
        <v>1.27</v>
      </c>
      <c r="K35" s="83" t="s">
        <v>374</v>
      </c>
      <c r="L35" s="83">
        <v>-10132</v>
      </c>
    </row>
    <row r="36" spans="1:12" x14ac:dyDescent="0.25">
      <c r="A36" s="84" t="s">
        <v>335</v>
      </c>
      <c r="B36" s="85" t="s">
        <v>61</v>
      </c>
      <c r="C36" s="85" t="s">
        <v>343</v>
      </c>
      <c r="D36" s="85" t="s">
        <v>344</v>
      </c>
      <c r="E36" s="85">
        <v>49.26</v>
      </c>
      <c r="F36" s="85" t="s">
        <v>341</v>
      </c>
      <c r="G36" s="85">
        <v>0.52</v>
      </c>
      <c r="H36" s="85" t="s">
        <v>341</v>
      </c>
      <c r="I36" s="85">
        <v>-5.87</v>
      </c>
      <c r="J36" s="85">
        <v>3.28</v>
      </c>
      <c r="K36" s="85" t="s">
        <v>375</v>
      </c>
      <c r="L36" s="85">
        <v>-14764</v>
      </c>
    </row>
    <row r="37" spans="1:12" x14ac:dyDescent="0.25">
      <c r="A37" s="84" t="s">
        <v>335</v>
      </c>
      <c r="B37" s="85" t="s">
        <v>61</v>
      </c>
      <c r="C37" s="85" t="s">
        <v>5</v>
      </c>
      <c r="D37" s="85" t="s">
        <v>7</v>
      </c>
      <c r="E37" s="85">
        <v>65.59</v>
      </c>
      <c r="F37" s="85">
        <v>95</v>
      </c>
      <c r="G37" s="85">
        <v>0.79</v>
      </c>
      <c r="H37" s="85">
        <v>4</v>
      </c>
      <c r="I37" s="85">
        <v>-6.74</v>
      </c>
      <c r="J37" s="85">
        <v>0.89</v>
      </c>
      <c r="K37" s="85" t="s">
        <v>376</v>
      </c>
      <c r="L37" s="85">
        <v>-18717</v>
      </c>
    </row>
    <row r="38" spans="1:12" x14ac:dyDescent="0.25">
      <c r="A38" s="84" t="s">
        <v>335</v>
      </c>
      <c r="B38" s="85" t="s">
        <v>61</v>
      </c>
      <c r="C38" s="85" t="s">
        <v>109</v>
      </c>
      <c r="D38" s="85" t="s">
        <v>23</v>
      </c>
      <c r="E38" s="85">
        <v>65.290000000000006</v>
      </c>
      <c r="F38" s="85" t="s">
        <v>341</v>
      </c>
      <c r="G38" s="85">
        <v>0.78</v>
      </c>
      <c r="H38" s="85" t="s">
        <v>341</v>
      </c>
      <c r="I38" s="85">
        <v>-6.64</v>
      </c>
      <c r="J38" s="85">
        <v>1.96</v>
      </c>
      <c r="K38" s="85" t="s">
        <v>377</v>
      </c>
      <c r="L38" s="85">
        <v>-18095</v>
      </c>
    </row>
    <row r="39" spans="1:12" x14ac:dyDescent="0.25">
      <c r="A39" s="82" t="s">
        <v>335</v>
      </c>
      <c r="B39" s="83" t="s">
        <v>62</v>
      </c>
      <c r="C39" s="83" t="s">
        <v>343</v>
      </c>
      <c r="D39" s="83" t="s">
        <v>344</v>
      </c>
      <c r="E39" s="83">
        <v>29.75</v>
      </c>
      <c r="F39" s="83" t="s">
        <v>341</v>
      </c>
      <c r="G39" s="83">
        <v>0.31</v>
      </c>
      <c r="H39" s="83" t="s">
        <v>341</v>
      </c>
      <c r="I39" s="83">
        <v>-2.09</v>
      </c>
      <c r="J39" s="83">
        <v>3.61</v>
      </c>
      <c r="K39" s="83" t="s">
        <v>378</v>
      </c>
      <c r="L39" s="83">
        <v>-6160</v>
      </c>
    </row>
    <row r="40" spans="1:12" x14ac:dyDescent="0.25">
      <c r="A40" s="82" t="s">
        <v>335</v>
      </c>
      <c r="B40" s="83" t="s">
        <v>62</v>
      </c>
      <c r="C40" s="83" t="s">
        <v>5</v>
      </c>
      <c r="D40" s="83" t="s">
        <v>8</v>
      </c>
      <c r="E40" s="83">
        <v>52.75</v>
      </c>
      <c r="F40" s="83">
        <v>50.42</v>
      </c>
      <c r="G40" s="83">
        <v>0.59</v>
      </c>
      <c r="H40" s="83">
        <v>6</v>
      </c>
      <c r="I40" s="83">
        <v>-4.7</v>
      </c>
      <c r="J40" s="83">
        <v>1.99</v>
      </c>
      <c r="K40" s="83" t="s">
        <v>379</v>
      </c>
      <c r="L40" s="83">
        <v>-10133</v>
      </c>
    </row>
    <row r="41" spans="1:12" x14ac:dyDescent="0.25">
      <c r="A41" s="82" t="s">
        <v>335</v>
      </c>
      <c r="B41" s="83" t="s">
        <v>62</v>
      </c>
      <c r="C41" s="83" t="s">
        <v>108</v>
      </c>
      <c r="D41" s="83" t="s">
        <v>15</v>
      </c>
      <c r="E41" s="83">
        <v>50</v>
      </c>
      <c r="F41" s="83" t="s">
        <v>341</v>
      </c>
      <c r="G41" s="83">
        <v>0.44</v>
      </c>
      <c r="H41" s="83" t="s">
        <v>341</v>
      </c>
      <c r="I41" s="83">
        <v>-3.94</v>
      </c>
      <c r="J41" s="83">
        <v>2.99</v>
      </c>
      <c r="K41" s="83" t="s">
        <v>380</v>
      </c>
      <c r="L41" s="83">
        <v>-8537</v>
      </c>
    </row>
    <row r="42" spans="1:12" x14ac:dyDescent="0.25">
      <c r="A42" s="84" t="s">
        <v>335</v>
      </c>
      <c r="B42" s="85" t="s">
        <v>63</v>
      </c>
      <c r="C42" s="85" t="s">
        <v>108</v>
      </c>
      <c r="D42" s="85" t="s">
        <v>13</v>
      </c>
      <c r="E42" s="85">
        <v>95.35</v>
      </c>
      <c r="F42" s="85" t="s">
        <v>341</v>
      </c>
      <c r="G42" s="85">
        <v>0.84</v>
      </c>
      <c r="H42" s="85" t="s">
        <v>341</v>
      </c>
      <c r="I42" s="85">
        <v>-5.66</v>
      </c>
      <c r="J42" s="85">
        <v>2.02</v>
      </c>
      <c r="K42" s="85" t="s">
        <v>381</v>
      </c>
      <c r="L42" s="85">
        <v>-17200</v>
      </c>
    </row>
    <row r="43" spans="1:12" x14ac:dyDescent="0.25">
      <c r="A43" s="84" t="s">
        <v>335</v>
      </c>
      <c r="B43" s="85" t="s">
        <v>63</v>
      </c>
      <c r="C43" s="85" t="s">
        <v>5</v>
      </c>
      <c r="D43" s="85" t="s">
        <v>7</v>
      </c>
      <c r="E43" s="85">
        <v>95.51</v>
      </c>
      <c r="F43" s="85">
        <v>93.4</v>
      </c>
      <c r="G43" s="85">
        <v>0.86</v>
      </c>
      <c r="H43" s="85">
        <v>4</v>
      </c>
      <c r="I43" s="85">
        <v>-5.79</v>
      </c>
      <c r="J43" s="85">
        <v>1.53</v>
      </c>
      <c r="K43" s="85" t="s">
        <v>382</v>
      </c>
      <c r="L43" s="85">
        <v>-17736</v>
      </c>
    </row>
    <row r="44" spans="1:12" x14ac:dyDescent="0.25">
      <c r="A44" s="84" t="s">
        <v>335</v>
      </c>
      <c r="B44" s="85" t="s">
        <v>63</v>
      </c>
      <c r="C44" s="85" t="s">
        <v>343</v>
      </c>
      <c r="D44" s="85" t="s">
        <v>344</v>
      </c>
      <c r="E44" s="85">
        <v>56.57</v>
      </c>
      <c r="F44" s="85" t="s">
        <v>341</v>
      </c>
      <c r="G44" s="85">
        <v>0.35</v>
      </c>
      <c r="H44" s="85" t="s">
        <v>341</v>
      </c>
      <c r="I44" s="85">
        <v>-3.27</v>
      </c>
      <c r="J44" s="85">
        <v>3.9</v>
      </c>
      <c r="K44" s="85" t="s">
        <v>383</v>
      </c>
      <c r="L44" s="85">
        <v>-12897</v>
      </c>
    </row>
    <row r="45" spans="1:12" x14ac:dyDescent="0.25">
      <c r="A45" s="82" t="s">
        <v>335</v>
      </c>
      <c r="B45" s="83" t="s">
        <v>64</v>
      </c>
      <c r="C45" s="83" t="s">
        <v>5</v>
      </c>
      <c r="D45" s="83" t="s">
        <v>6</v>
      </c>
      <c r="E45" s="83">
        <v>87.75</v>
      </c>
      <c r="F45" s="83">
        <v>83.94</v>
      </c>
      <c r="G45" s="83">
        <v>0.75</v>
      </c>
      <c r="H45" s="83">
        <v>2</v>
      </c>
      <c r="I45" s="83">
        <v>-4.88</v>
      </c>
      <c r="J45" s="83">
        <v>1.44</v>
      </c>
      <c r="K45" s="83" t="s">
        <v>384</v>
      </c>
      <c r="L45" s="83">
        <v>-11882</v>
      </c>
    </row>
    <row r="46" spans="1:12" x14ac:dyDescent="0.25">
      <c r="A46" s="82" t="s">
        <v>335</v>
      </c>
      <c r="B46" s="83" t="s">
        <v>64</v>
      </c>
      <c r="C46" s="83" t="s">
        <v>343</v>
      </c>
      <c r="D46" s="83" t="s">
        <v>344</v>
      </c>
      <c r="E46" s="83">
        <v>40.44</v>
      </c>
      <c r="F46" s="83" t="s">
        <v>341</v>
      </c>
      <c r="G46" s="83">
        <v>0.27</v>
      </c>
      <c r="H46" s="83" t="s">
        <v>341</v>
      </c>
      <c r="I46" s="83">
        <v>-2.63</v>
      </c>
      <c r="J46" s="83">
        <v>3.08</v>
      </c>
      <c r="K46" s="83" t="s">
        <v>385</v>
      </c>
      <c r="L46" s="83">
        <v>-8517</v>
      </c>
    </row>
    <row r="47" spans="1:12" x14ac:dyDescent="0.25">
      <c r="A47" s="82" t="s">
        <v>333</v>
      </c>
      <c r="B47" s="83" t="s">
        <v>64</v>
      </c>
      <c r="C47" s="83" t="s">
        <v>109</v>
      </c>
      <c r="D47" s="83" t="s">
        <v>24</v>
      </c>
      <c r="E47" s="83">
        <v>88.24</v>
      </c>
      <c r="F47" s="83" t="s">
        <v>341</v>
      </c>
      <c r="G47" s="83">
        <v>0.76</v>
      </c>
      <c r="H47" s="83" t="s">
        <v>341</v>
      </c>
      <c r="I47" s="83">
        <v>-5.09</v>
      </c>
      <c r="J47" s="83">
        <v>2.0299999999999998</v>
      </c>
      <c r="K47" s="83" t="s">
        <v>386</v>
      </c>
      <c r="L47" s="83">
        <v>-11560</v>
      </c>
    </row>
    <row r="48" spans="1:12" x14ac:dyDescent="0.25">
      <c r="A48" s="84" t="s">
        <v>335</v>
      </c>
      <c r="B48" s="85" t="s">
        <v>65</v>
      </c>
      <c r="C48" s="85" t="s">
        <v>343</v>
      </c>
      <c r="D48" s="85" t="s">
        <v>344</v>
      </c>
      <c r="E48" s="85">
        <v>68.319999999999993</v>
      </c>
      <c r="F48" s="85" t="s">
        <v>341</v>
      </c>
      <c r="G48" s="85">
        <v>0.66</v>
      </c>
      <c r="H48" s="85" t="s">
        <v>341</v>
      </c>
      <c r="I48" s="85">
        <v>-5.87</v>
      </c>
      <c r="J48" s="85">
        <v>3.21</v>
      </c>
      <c r="K48" s="85" t="s">
        <v>387</v>
      </c>
      <c r="L48" s="85">
        <v>-55429</v>
      </c>
    </row>
    <row r="49" spans="1:12" x14ac:dyDescent="0.25">
      <c r="A49" s="84" t="s">
        <v>335</v>
      </c>
      <c r="B49" s="85" t="s">
        <v>65</v>
      </c>
      <c r="C49" s="85" t="s">
        <v>109</v>
      </c>
      <c r="D49" s="85" t="s">
        <v>23</v>
      </c>
      <c r="E49" s="85">
        <v>74.8</v>
      </c>
      <c r="F49" s="85" t="s">
        <v>341</v>
      </c>
      <c r="G49" s="85">
        <v>0.82</v>
      </c>
      <c r="H49" s="85" t="s">
        <v>341</v>
      </c>
      <c r="I49" s="85">
        <v>-7.72</v>
      </c>
      <c r="J49" s="85">
        <v>1.98</v>
      </c>
      <c r="K49" s="85" t="s">
        <v>388</v>
      </c>
      <c r="L49" s="85">
        <v>-60720</v>
      </c>
    </row>
    <row r="50" spans="1:12" x14ac:dyDescent="0.25">
      <c r="A50" s="84" t="s">
        <v>335</v>
      </c>
      <c r="B50" s="85" t="s">
        <v>65</v>
      </c>
      <c r="C50" s="85" t="s">
        <v>5</v>
      </c>
      <c r="D50" s="85" t="s">
        <v>6</v>
      </c>
      <c r="E50" s="85">
        <v>83.17</v>
      </c>
      <c r="F50" s="85">
        <v>89.88</v>
      </c>
      <c r="G50" s="85">
        <v>0.81</v>
      </c>
      <c r="H50" s="85">
        <v>3</v>
      </c>
      <c r="I50" s="85">
        <v>-7.68</v>
      </c>
      <c r="J50" s="85">
        <v>1.21</v>
      </c>
      <c r="K50" s="85" t="s">
        <v>389</v>
      </c>
      <c r="L50" s="85">
        <v>-62757</v>
      </c>
    </row>
    <row r="51" spans="1:12" x14ac:dyDescent="0.25">
      <c r="A51" s="82" t="s">
        <v>335</v>
      </c>
      <c r="B51" s="83" t="s">
        <v>66</v>
      </c>
      <c r="C51" s="83" t="s">
        <v>343</v>
      </c>
      <c r="D51" s="83" t="s">
        <v>344</v>
      </c>
      <c r="E51" s="83">
        <v>11.7</v>
      </c>
      <c r="F51" s="83" t="s">
        <v>341</v>
      </c>
      <c r="G51" s="83">
        <v>0.11</v>
      </c>
      <c r="H51" s="83" t="s">
        <v>341</v>
      </c>
      <c r="I51" s="83">
        <v>4.87</v>
      </c>
      <c r="J51" s="83">
        <v>4.54</v>
      </c>
      <c r="K51" s="83" t="s">
        <v>390</v>
      </c>
      <c r="L51" s="83">
        <v>-21044</v>
      </c>
    </row>
    <row r="52" spans="1:12" x14ac:dyDescent="0.25">
      <c r="A52" s="82" t="s">
        <v>335</v>
      </c>
      <c r="B52" s="83" t="s">
        <v>66</v>
      </c>
      <c r="C52" s="83" t="s">
        <v>5</v>
      </c>
      <c r="D52" s="83" t="s">
        <v>6</v>
      </c>
      <c r="E52" s="83">
        <v>84.71</v>
      </c>
      <c r="F52" s="83">
        <v>88.67</v>
      </c>
      <c r="G52" s="83">
        <v>0.8</v>
      </c>
      <c r="H52" s="83">
        <v>2</v>
      </c>
      <c r="I52" s="83">
        <v>-8.41</v>
      </c>
      <c r="J52" s="83">
        <v>1.18</v>
      </c>
      <c r="K52" s="83" t="s">
        <v>391</v>
      </c>
      <c r="L52" s="83">
        <v>-48037</v>
      </c>
    </row>
    <row r="53" spans="1:12" x14ac:dyDescent="0.25">
      <c r="A53" s="82" t="s">
        <v>333</v>
      </c>
      <c r="B53" s="83" t="s">
        <v>66</v>
      </c>
      <c r="C53" s="83" t="s">
        <v>108</v>
      </c>
      <c r="D53" s="83" t="s">
        <v>11</v>
      </c>
      <c r="E53" s="83">
        <v>86.32</v>
      </c>
      <c r="F53" s="83" t="s">
        <v>341</v>
      </c>
      <c r="G53" s="83">
        <v>0.8</v>
      </c>
      <c r="H53" s="83" t="s">
        <v>341</v>
      </c>
      <c r="I53" s="83">
        <v>-8.64</v>
      </c>
      <c r="J53" s="83">
        <v>2.16</v>
      </c>
      <c r="K53" s="83" t="s">
        <v>392</v>
      </c>
      <c r="L53" s="83">
        <v>-46304</v>
      </c>
    </row>
    <row r="54" spans="1:12" x14ac:dyDescent="0.25">
      <c r="A54" s="84" t="s">
        <v>335</v>
      </c>
      <c r="B54" s="85" t="s">
        <v>67</v>
      </c>
      <c r="C54" s="85" t="s">
        <v>343</v>
      </c>
      <c r="D54" s="85" t="s">
        <v>344</v>
      </c>
      <c r="E54" s="85">
        <v>15.39</v>
      </c>
      <c r="F54" s="85" t="s">
        <v>341</v>
      </c>
      <c r="G54" s="85">
        <v>0.08</v>
      </c>
      <c r="H54" s="85" t="s">
        <v>341</v>
      </c>
      <c r="I54" s="85">
        <v>1.99</v>
      </c>
      <c r="J54" s="85">
        <v>4.63</v>
      </c>
      <c r="K54" s="85" t="s">
        <v>393</v>
      </c>
      <c r="L54" s="85">
        <v>-10143</v>
      </c>
    </row>
    <row r="55" spans="1:12" x14ac:dyDescent="0.25">
      <c r="A55" s="84" t="s">
        <v>335</v>
      </c>
      <c r="B55" s="85" t="s">
        <v>67</v>
      </c>
      <c r="C55" s="85" t="s">
        <v>5</v>
      </c>
      <c r="D55" s="85" t="s">
        <v>8</v>
      </c>
      <c r="E55" s="85">
        <v>86.84</v>
      </c>
      <c r="F55" s="85">
        <v>85.67</v>
      </c>
      <c r="G55" s="85">
        <v>0.83</v>
      </c>
      <c r="H55" s="85">
        <v>4</v>
      </c>
      <c r="I55" s="85">
        <v>-7.19</v>
      </c>
      <c r="J55" s="85">
        <v>1.06</v>
      </c>
      <c r="K55" s="85" t="s">
        <v>394</v>
      </c>
      <c r="L55" s="85">
        <v>-18860</v>
      </c>
    </row>
    <row r="56" spans="1:12" x14ac:dyDescent="0.25">
      <c r="A56" s="84" t="s">
        <v>333</v>
      </c>
      <c r="B56" s="85" t="s">
        <v>67</v>
      </c>
      <c r="C56" s="85" t="s">
        <v>110</v>
      </c>
      <c r="D56" s="85" t="s">
        <v>18</v>
      </c>
      <c r="E56" s="85">
        <v>87.24</v>
      </c>
      <c r="F56" s="85" t="s">
        <v>341</v>
      </c>
      <c r="G56" s="85">
        <v>0.81</v>
      </c>
      <c r="H56" s="85" t="s">
        <v>341</v>
      </c>
      <c r="I56" s="85">
        <v>-6.96</v>
      </c>
      <c r="J56" s="85">
        <v>2.34</v>
      </c>
      <c r="K56" s="85" t="s">
        <v>395</v>
      </c>
      <c r="L56" s="85">
        <v>-18297</v>
      </c>
    </row>
    <row r="57" spans="1:12" x14ac:dyDescent="0.25">
      <c r="A57" s="82" t="s">
        <v>335</v>
      </c>
      <c r="B57" s="83" t="s">
        <v>68</v>
      </c>
      <c r="C57" s="83" t="s">
        <v>343</v>
      </c>
      <c r="D57" s="83" t="s">
        <v>344</v>
      </c>
      <c r="E57" s="83">
        <v>17.760000000000002</v>
      </c>
      <c r="F57" s="83" t="s">
        <v>341</v>
      </c>
      <c r="G57" s="83">
        <v>0.17</v>
      </c>
      <c r="H57" s="83" t="s">
        <v>341</v>
      </c>
      <c r="I57" s="83">
        <v>-0.65</v>
      </c>
      <c r="J57" s="83">
        <v>3.29</v>
      </c>
      <c r="K57" s="83" t="s">
        <v>396</v>
      </c>
      <c r="L57" s="83">
        <v>-7362</v>
      </c>
    </row>
    <row r="58" spans="1:12" x14ac:dyDescent="0.25">
      <c r="A58" s="82" t="s">
        <v>335</v>
      </c>
      <c r="B58" s="83" t="s">
        <v>68</v>
      </c>
      <c r="C58" s="83" t="s">
        <v>5</v>
      </c>
      <c r="D58" s="83" t="s">
        <v>6</v>
      </c>
      <c r="E58" s="83">
        <v>85.53</v>
      </c>
      <c r="F58" s="83">
        <v>84.72</v>
      </c>
      <c r="G58" s="83">
        <v>0.73</v>
      </c>
      <c r="H58" s="83">
        <v>2</v>
      </c>
      <c r="I58" s="83">
        <v>-4.76</v>
      </c>
      <c r="J58" s="83">
        <v>1.44</v>
      </c>
      <c r="K58" s="83" t="s">
        <v>397</v>
      </c>
      <c r="L58" s="83">
        <v>-10563</v>
      </c>
    </row>
    <row r="59" spans="1:12" x14ac:dyDescent="0.25">
      <c r="A59" s="82" t="s">
        <v>333</v>
      </c>
      <c r="B59" s="83" t="s">
        <v>68</v>
      </c>
      <c r="C59" s="83" t="s">
        <v>110</v>
      </c>
      <c r="D59" s="83" t="s">
        <v>18</v>
      </c>
      <c r="E59" s="83">
        <v>86.4</v>
      </c>
      <c r="F59" s="83" t="s">
        <v>341</v>
      </c>
      <c r="G59" s="83">
        <v>0.72</v>
      </c>
      <c r="H59" s="83" t="s">
        <v>341</v>
      </c>
      <c r="I59" s="83">
        <v>-4.55</v>
      </c>
      <c r="J59" s="83">
        <v>2.65</v>
      </c>
      <c r="K59" s="83" t="s">
        <v>398</v>
      </c>
      <c r="L59" s="83">
        <v>-10163</v>
      </c>
    </row>
    <row r="60" spans="1:12" x14ac:dyDescent="0.25">
      <c r="A60" s="84" t="s">
        <v>335</v>
      </c>
      <c r="B60" s="85" t="s">
        <v>69</v>
      </c>
      <c r="C60" s="85" t="s">
        <v>343</v>
      </c>
      <c r="D60" s="85" t="s">
        <v>344</v>
      </c>
      <c r="E60" s="85">
        <v>38.49</v>
      </c>
      <c r="F60" s="85" t="s">
        <v>341</v>
      </c>
      <c r="G60" s="85">
        <v>0.19</v>
      </c>
      <c r="H60" s="85" t="s">
        <v>341</v>
      </c>
      <c r="I60" s="85">
        <v>-0.19</v>
      </c>
      <c r="J60" s="85">
        <v>3.4</v>
      </c>
      <c r="K60" s="85" t="s">
        <v>399</v>
      </c>
      <c r="L60" s="85">
        <v>-3869</v>
      </c>
    </row>
    <row r="61" spans="1:12" x14ac:dyDescent="0.25">
      <c r="A61" s="84" t="s">
        <v>335</v>
      </c>
      <c r="B61" s="85" t="s">
        <v>69</v>
      </c>
      <c r="C61" s="85" t="s">
        <v>110</v>
      </c>
      <c r="D61" s="85" t="s">
        <v>20</v>
      </c>
      <c r="E61" s="85">
        <v>91.12</v>
      </c>
      <c r="F61" s="85" t="s">
        <v>341</v>
      </c>
      <c r="G61" s="85">
        <v>0.76</v>
      </c>
      <c r="H61" s="85" t="s">
        <v>341</v>
      </c>
      <c r="I61" s="85">
        <v>-6.21</v>
      </c>
      <c r="J61" s="85">
        <v>2.58</v>
      </c>
      <c r="K61" s="85" t="s">
        <v>400</v>
      </c>
      <c r="L61" s="85">
        <v>-6619</v>
      </c>
    </row>
    <row r="62" spans="1:12" x14ac:dyDescent="0.25">
      <c r="A62" s="84" t="s">
        <v>335</v>
      </c>
      <c r="B62" s="85" t="s">
        <v>69</v>
      </c>
      <c r="C62" s="85" t="s">
        <v>5</v>
      </c>
      <c r="D62" s="85" t="s">
        <v>7</v>
      </c>
      <c r="E62" s="85">
        <v>91.78</v>
      </c>
      <c r="F62" s="85">
        <v>85.49</v>
      </c>
      <c r="G62" s="85">
        <v>0.77</v>
      </c>
      <c r="H62" s="85">
        <v>4</v>
      </c>
      <c r="I62" s="85">
        <v>-6.46</v>
      </c>
      <c r="J62" s="85">
        <v>2.0099999999999998</v>
      </c>
      <c r="K62" s="85" t="s">
        <v>401</v>
      </c>
      <c r="L62" s="85">
        <v>-6931</v>
      </c>
    </row>
    <row r="63" spans="1:12" x14ac:dyDescent="0.25">
      <c r="A63" s="82" t="s">
        <v>335</v>
      </c>
      <c r="B63" s="83" t="s">
        <v>70</v>
      </c>
      <c r="C63" s="83" t="s">
        <v>343</v>
      </c>
      <c r="D63" s="83" t="s">
        <v>344</v>
      </c>
      <c r="E63" s="83">
        <v>18.32</v>
      </c>
      <c r="F63" s="83" t="s">
        <v>341</v>
      </c>
      <c r="G63" s="83">
        <v>0.24</v>
      </c>
      <c r="H63" s="83" t="s">
        <v>341</v>
      </c>
      <c r="I63" s="83">
        <v>-2.67</v>
      </c>
      <c r="J63" s="83">
        <v>3.41</v>
      </c>
      <c r="K63" s="83" t="s">
        <v>402</v>
      </c>
      <c r="L63" s="83">
        <v>-11716</v>
      </c>
    </row>
    <row r="64" spans="1:12" x14ac:dyDescent="0.25">
      <c r="A64" s="82" t="s">
        <v>335</v>
      </c>
      <c r="B64" s="83" t="s">
        <v>70</v>
      </c>
      <c r="C64" s="83" t="s">
        <v>5</v>
      </c>
      <c r="D64" s="83" t="s">
        <v>6</v>
      </c>
      <c r="E64" s="83">
        <v>85.25</v>
      </c>
      <c r="F64" s="83">
        <v>89.99</v>
      </c>
      <c r="G64" s="83">
        <v>0.82</v>
      </c>
      <c r="H64" s="83">
        <v>2</v>
      </c>
      <c r="I64" s="83">
        <v>-7.96</v>
      </c>
      <c r="J64" s="83">
        <v>1.35</v>
      </c>
      <c r="K64" s="83" t="s">
        <v>403</v>
      </c>
      <c r="L64" s="83">
        <v>-21219</v>
      </c>
    </row>
    <row r="65" spans="1:12" x14ac:dyDescent="0.25">
      <c r="A65" s="82" t="s">
        <v>335</v>
      </c>
      <c r="B65" s="83" t="s">
        <v>70</v>
      </c>
      <c r="C65" s="83" t="s">
        <v>109</v>
      </c>
      <c r="D65" s="83" t="s">
        <v>24</v>
      </c>
      <c r="E65" s="83">
        <v>83.7</v>
      </c>
      <c r="F65" s="83" t="s">
        <v>341</v>
      </c>
      <c r="G65" s="83">
        <v>0.79</v>
      </c>
      <c r="H65" s="83" t="s">
        <v>341</v>
      </c>
      <c r="I65" s="83">
        <v>-8.4499999999999993</v>
      </c>
      <c r="J65" s="83">
        <v>2.63</v>
      </c>
      <c r="K65" s="83" t="s">
        <v>404</v>
      </c>
      <c r="L65" s="83">
        <v>-20268</v>
      </c>
    </row>
    <row r="66" spans="1:12" x14ac:dyDescent="0.25">
      <c r="A66" s="84" t="s">
        <v>335</v>
      </c>
      <c r="B66" s="85" t="s">
        <v>71</v>
      </c>
      <c r="C66" s="85" t="s">
        <v>343</v>
      </c>
      <c r="D66" s="85" t="s">
        <v>344</v>
      </c>
      <c r="E66" s="85">
        <v>22.88</v>
      </c>
      <c r="F66" s="85" t="s">
        <v>341</v>
      </c>
      <c r="G66" s="85">
        <v>0.19</v>
      </c>
      <c r="H66" s="85" t="s">
        <v>341</v>
      </c>
      <c r="I66" s="85">
        <v>-1.55</v>
      </c>
      <c r="J66" s="85">
        <v>4.41</v>
      </c>
      <c r="K66" s="85" t="s">
        <v>405</v>
      </c>
      <c r="L66" s="85">
        <v>-8938</v>
      </c>
    </row>
    <row r="67" spans="1:12" x14ac:dyDescent="0.25">
      <c r="A67" s="84" t="s">
        <v>335</v>
      </c>
      <c r="B67" s="85" t="s">
        <v>71</v>
      </c>
      <c r="C67" s="85" t="s">
        <v>5</v>
      </c>
      <c r="D67" s="85" t="s">
        <v>6</v>
      </c>
      <c r="E67" s="85">
        <v>56.54</v>
      </c>
      <c r="F67" s="85">
        <v>80.63</v>
      </c>
      <c r="G67" s="85">
        <v>0.69</v>
      </c>
      <c r="H67" s="85">
        <v>2</v>
      </c>
      <c r="I67" s="85">
        <v>-5.35</v>
      </c>
      <c r="J67" s="85">
        <v>1.39</v>
      </c>
      <c r="K67" s="85" t="s">
        <v>406</v>
      </c>
      <c r="L67" s="85">
        <v>-13253</v>
      </c>
    </row>
    <row r="68" spans="1:12" x14ac:dyDescent="0.25">
      <c r="A68" s="84" t="s">
        <v>333</v>
      </c>
      <c r="B68" s="85" t="s">
        <v>71</v>
      </c>
      <c r="C68" s="85" t="s">
        <v>110</v>
      </c>
      <c r="D68" s="85" t="s">
        <v>16</v>
      </c>
      <c r="E68" s="85">
        <v>57.12</v>
      </c>
      <c r="F68" s="85" t="s">
        <v>341</v>
      </c>
      <c r="G68" s="85">
        <v>0.66</v>
      </c>
      <c r="H68" s="85" t="s">
        <v>341</v>
      </c>
      <c r="I68" s="85">
        <v>-5.55</v>
      </c>
      <c r="J68" s="85">
        <v>2.4900000000000002</v>
      </c>
      <c r="K68" s="85" t="s">
        <v>407</v>
      </c>
      <c r="L68" s="85">
        <v>-12523</v>
      </c>
    </row>
    <row r="69" spans="1:12" x14ac:dyDescent="0.25">
      <c r="A69" s="82" t="s">
        <v>333</v>
      </c>
      <c r="B69" s="83" t="s">
        <v>72</v>
      </c>
      <c r="C69" s="83" t="s">
        <v>109</v>
      </c>
      <c r="D69" s="83" t="s">
        <v>22</v>
      </c>
      <c r="E69" s="83">
        <v>85.54</v>
      </c>
      <c r="F69" s="83" t="s">
        <v>341</v>
      </c>
      <c r="G69" s="83">
        <v>0.77</v>
      </c>
      <c r="H69" s="83" t="s">
        <v>341</v>
      </c>
      <c r="I69" s="83">
        <v>-7.55</v>
      </c>
      <c r="J69" s="83">
        <v>2.29</v>
      </c>
      <c r="K69" s="83" t="s">
        <v>408</v>
      </c>
      <c r="L69" s="83">
        <v>-29031</v>
      </c>
    </row>
    <row r="70" spans="1:12" x14ac:dyDescent="0.25">
      <c r="A70" s="82" t="s">
        <v>335</v>
      </c>
      <c r="B70" s="83" t="s">
        <v>72</v>
      </c>
      <c r="C70" s="83" t="s">
        <v>5</v>
      </c>
      <c r="D70" s="83" t="s">
        <v>8</v>
      </c>
      <c r="E70" s="83">
        <v>84.71</v>
      </c>
      <c r="F70" s="83">
        <v>81.17</v>
      </c>
      <c r="G70" s="83">
        <v>0.79</v>
      </c>
      <c r="H70" s="83">
        <v>5</v>
      </c>
      <c r="I70" s="83">
        <v>-7.83</v>
      </c>
      <c r="J70" s="83">
        <v>1.54</v>
      </c>
      <c r="K70" s="83" t="s">
        <v>409</v>
      </c>
      <c r="L70" s="83">
        <v>-30076</v>
      </c>
    </row>
    <row r="71" spans="1:12" x14ac:dyDescent="0.25">
      <c r="A71" s="82" t="s">
        <v>335</v>
      </c>
      <c r="B71" s="83" t="s">
        <v>72</v>
      </c>
      <c r="C71" s="83" t="s">
        <v>343</v>
      </c>
      <c r="D71" s="83" t="s">
        <v>344</v>
      </c>
      <c r="E71" s="83">
        <v>18.29</v>
      </c>
      <c r="F71" s="83" t="s">
        <v>341</v>
      </c>
      <c r="G71" s="83">
        <v>0.14000000000000001</v>
      </c>
      <c r="H71" s="83" t="s">
        <v>341</v>
      </c>
      <c r="I71" s="83">
        <v>-1.0900000000000001</v>
      </c>
      <c r="J71" s="83">
        <v>3.82</v>
      </c>
      <c r="K71" s="83" t="s">
        <v>410</v>
      </c>
      <c r="L71" s="83">
        <v>-15701</v>
      </c>
    </row>
    <row r="72" spans="1:12" x14ac:dyDescent="0.25">
      <c r="A72" s="84" t="s">
        <v>335</v>
      </c>
      <c r="B72" s="85" t="s">
        <v>73</v>
      </c>
      <c r="C72" s="85" t="s">
        <v>110</v>
      </c>
      <c r="D72" s="85" t="s">
        <v>16</v>
      </c>
      <c r="E72" s="85">
        <v>60.6</v>
      </c>
      <c r="F72" s="85" t="s">
        <v>341</v>
      </c>
      <c r="G72" s="85">
        <v>0.71</v>
      </c>
      <c r="H72" s="85" t="s">
        <v>341</v>
      </c>
      <c r="I72" s="85">
        <v>-8.1999999999999993</v>
      </c>
      <c r="J72" s="85">
        <v>2.11</v>
      </c>
      <c r="K72" s="85" t="s">
        <v>411</v>
      </c>
      <c r="L72" s="85">
        <v>-32613</v>
      </c>
    </row>
    <row r="73" spans="1:12" x14ac:dyDescent="0.25">
      <c r="A73" s="84" t="s">
        <v>335</v>
      </c>
      <c r="B73" s="85" t="s">
        <v>73</v>
      </c>
      <c r="C73" s="85" t="s">
        <v>343</v>
      </c>
      <c r="D73" s="85" t="s">
        <v>344</v>
      </c>
      <c r="E73" s="85">
        <v>14.04</v>
      </c>
      <c r="F73" s="85" t="s">
        <v>341</v>
      </c>
      <c r="G73" s="85">
        <v>0.12</v>
      </c>
      <c r="H73" s="85" t="s">
        <v>341</v>
      </c>
      <c r="I73" s="85">
        <v>2.96</v>
      </c>
      <c r="J73" s="85">
        <v>3.85</v>
      </c>
      <c r="K73" s="85" t="s">
        <v>412</v>
      </c>
      <c r="L73" s="85">
        <v>-10319</v>
      </c>
    </row>
    <row r="74" spans="1:12" x14ac:dyDescent="0.25">
      <c r="A74" s="84" t="s">
        <v>335</v>
      </c>
      <c r="B74" s="85" t="s">
        <v>73</v>
      </c>
      <c r="C74" s="85" t="s">
        <v>5</v>
      </c>
      <c r="D74" s="85" t="s">
        <v>9</v>
      </c>
      <c r="E74" s="85">
        <v>61.32</v>
      </c>
      <c r="F74" s="85">
        <v>82.45</v>
      </c>
      <c r="G74" s="85">
        <v>0.7</v>
      </c>
      <c r="H74" s="85">
        <v>9</v>
      </c>
      <c r="I74" s="85">
        <v>-8.3000000000000007</v>
      </c>
      <c r="J74" s="85">
        <v>1.33</v>
      </c>
      <c r="K74" s="85" t="s">
        <v>413</v>
      </c>
      <c r="L74" s="85">
        <v>-33832</v>
      </c>
    </row>
    <row r="75" spans="1:12" x14ac:dyDescent="0.25">
      <c r="A75" s="82" t="s">
        <v>335</v>
      </c>
      <c r="B75" s="83" t="s">
        <v>74</v>
      </c>
      <c r="C75" s="83" t="s">
        <v>343</v>
      </c>
      <c r="D75" s="83" t="s">
        <v>344</v>
      </c>
      <c r="E75" s="83">
        <v>20.78</v>
      </c>
      <c r="F75" s="83" t="s">
        <v>341</v>
      </c>
      <c r="G75" s="83">
        <v>0.26</v>
      </c>
      <c r="H75" s="83" t="s">
        <v>341</v>
      </c>
      <c r="I75" s="83">
        <v>-2.5</v>
      </c>
      <c r="J75" s="83">
        <v>3.56</v>
      </c>
      <c r="K75" s="83" t="s">
        <v>414</v>
      </c>
      <c r="L75" s="83">
        <v>-9980</v>
      </c>
    </row>
    <row r="76" spans="1:12" x14ac:dyDescent="0.25">
      <c r="A76" s="82" t="s">
        <v>333</v>
      </c>
      <c r="B76" s="83" t="s">
        <v>74</v>
      </c>
      <c r="C76" s="83" t="s">
        <v>110</v>
      </c>
      <c r="D76" s="83" t="s">
        <v>20</v>
      </c>
      <c r="E76" s="83">
        <v>27.7</v>
      </c>
      <c r="F76" s="83" t="s">
        <v>341</v>
      </c>
      <c r="G76" s="83">
        <v>0.31</v>
      </c>
      <c r="H76" s="83" t="s">
        <v>341</v>
      </c>
      <c r="I76" s="83">
        <v>-2.99</v>
      </c>
      <c r="J76" s="83">
        <v>2.63</v>
      </c>
      <c r="K76" s="83" t="s">
        <v>415</v>
      </c>
      <c r="L76" s="83">
        <v>-11833</v>
      </c>
    </row>
    <row r="77" spans="1:12" x14ac:dyDescent="0.25">
      <c r="A77" s="82" t="s">
        <v>335</v>
      </c>
      <c r="B77" s="83" t="s">
        <v>74</v>
      </c>
      <c r="C77" s="83" t="s">
        <v>5</v>
      </c>
      <c r="D77" s="83" t="s">
        <v>7</v>
      </c>
      <c r="E77" s="83">
        <v>25.51</v>
      </c>
      <c r="F77" s="83">
        <v>35.79</v>
      </c>
      <c r="G77" s="83">
        <v>0.3</v>
      </c>
      <c r="H77" s="83">
        <v>5</v>
      </c>
      <c r="I77" s="83">
        <v>-3.17</v>
      </c>
      <c r="J77" s="83">
        <v>1.99</v>
      </c>
      <c r="K77" s="83" t="s">
        <v>416</v>
      </c>
      <c r="L77" s="83">
        <v>-12204</v>
      </c>
    </row>
    <row r="78" spans="1:12" x14ac:dyDescent="0.25">
      <c r="A78" s="84" t="s">
        <v>333</v>
      </c>
      <c r="B78" s="85" t="s">
        <v>75</v>
      </c>
      <c r="C78" s="85" t="s">
        <v>110</v>
      </c>
      <c r="D78" s="85" t="s">
        <v>18</v>
      </c>
      <c r="E78" s="85">
        <v>96.59</v>
      </c>
      <c r="F78" s="85" t="s">
        <v>341</v>
      </c>
      <c r="G78" s="85">
        <v>0.88</v>
      </c>
      <c r="H78" s="85" t="s">
        <v>341</v>
      </c>
      <c r="I78" s="85">
        <v>-6.2</v>
      </c>
      <c r="J78" s="85">
        <v>2</v>
      </c>
      <c r="K78" s="85" t="s">
        <v>417</v>
      </c>
      <c r="L78" s="85">
        <v>-18497</v>
      </c>
    </row>
    <row r="79" spans="1:12" x14ac:dyDescent="0.25">
      <c r="A79" s="84" t="s">
        <v>335</v>
      </c>
      <c r="B79" s="85" t="s">
        <v>75</v>
      </c>
      <c r="C79" s="85" t="s">
        <v>5</v>
      </c>
      <c r="D79" s="85" t="s">
        <v>9</v>
      </c>
      <c r="E79" s="85">
        <v>95.62</v>
      </c>
      <c r="F79" s="85">
        <v>92.36</v>
      </c>
      <c r="G79" s="85">
        <v>0.88</v>
      </c>
      <c r="H79" s="85">
        <v>8</v>
      </c>
      <c r="I79" s="85">
        <v>-6.28</v>
      </c>
      <c r="J79" s="85">
        <v>0.91</v>
      </c>
      <c r="K79" s="85" t="s">
        <v>418</v>
      </c>
      <c r="L79" s="85">
        <v>-18871</v>
      </c>
    </row>
    <row r="80" spans="1:12" x14ac:dyDescent="0.25">
      <c r="A80" s="84" t="s">
        <v>335</v>
      </c>
      <c r="B80" s="85" t="s">
        <v>75</v>
      </c>
      <c r="C80" s="85" t="s">
        <v>343</v>
      </c>
      <c r="D80" s="85" t="s">
        <v>344</v>
      </c>
      <c r="E80" s="85">
        <v>82.79</v>
      </c>
      <c r="F80" s="85" t="s">
        <v>341</v>
      </c>
      <c r="G80" s="85">
        <v>0.67</v>
      </c>
      <c r="H80" s="85" t="s">
        <v>341</v>
      </c>
      <c r="I80" s="85">
        <v>-5.21</v>
      </c>
      <c r="J80" s="85">
        <v>3.36</v>
      </c>
      <c r="K80" s="85" t="s">
        <v>419</v>
      </c>
      <c r="L80" s="85">
        <v>-16554</v>
      </c>
    </row>
    <row r="81" spans="1:12" x14ac:dyDescent="0.25">
      <c r="A81" s="82" t="s">
        <v>335</v>
      </c>
      <c r="B81" s="83" t="s">
        <v>76</v>
      </c>
      <c r="C81" s="83" t="s">
        <v>343</v>
      </c>
      <c r="D81" s="83" t="s">
        <v>344</v>
      </c>
      <c r="E81" s="83">
        <v>35.54</v>
      </c>
      <c r="F81" s="83" t="s">
        <v>341</v>
      </c>
      <c r="G81" s="83">
        <v>0.2</v>
      </c>
      <c r="H81" s="83" t="s">
        <v>341</v>
      </c>
      <c r="I81" s="83">
        <v>-2.0299999999999998</v>
      </c>
      <c r="J81" s="83">
        <v>4.18</v>
      </c>
      <c r="K81" s="83" t="s">
        <v>420</v>
      </c>
      <c r="L81" s="83">
        <v>-12566</v>
      </c>
    </row>
    <row r="82" spans="1:12" x14ac:dyDescent="0.25">
      <c r="A82" s="82" t="s">
        <v>335</v>
      </c>
      <c r="B82" s="83" t="s">
        <v>76</v>
      </c>
      <c r="C82" s="83" t="s">
        <v>5</v>
      </c>
      <c r="D82" s="83" t="s">
        <v>10</v>
      </c>
      <c r="E82" s="83">
        <v>93.83</v>
      </c>
      <c r="F82" s="83">
        <v>92.54</v>
      </c>
      <c r="G82" s="83">
        <v>0.83</v>
      </c>
      <c r="H82" s="83">
        <v>6</v>
      </c>
      <c r="I82" s="83">
        <v>-6.9</v>
      </c>
      <c r="J82" s="83">
        <v>1.2</v>
      </c>
      <c r="K82" s="83" t="s">
        <v>421</v>
      </c>
      <c r="L82" s="83">
        <v>-20013</v>
      </c>
    </row>
    <row r="83" spans="1:12" x14ac:dyDescent="0.25">
      <c r="A83" s="82" t="s">
        <v>335</v>
      </c>
      <c r="B83" s="83" t="s">
        <v>76</v>
      </c>
      <c r="C83" s="83" t="s">
        <v>110</v>
      </c>
      <c r="D83" s="83" t="s">
        <v>18</v>
      </c>
      <c r="E83" s="83">
        <v>93.37</v>
      </c>
      <c r="F83" s="83" t="s">
        <v>341</v>
      </c>
      <c r="G83" s="83">
        <v>0.77</v>
      </c>
      <c r="H83" s="83" t="s">
        <v>341</v>
      </c>
      <c r="I83" s="83">
        <v>-6.88</v>
      </c>
      <c r="J83" s="83">
        <v>2.42</v>
      </c>
      <c r="K83" s="83" t="s">
        <v>422</v>
      </c>
      <c r="L83" s="83">
        <v>-19043</v>
      </c>
    </row>
    <row r="84" spans="1:12" x14ac:dyDescent="0.25">
      <c r="A84" s="84" t="s">
        <v>335</v>
      </c>
      <c r="B84" s="85" t="s">
        <v>77</v>
      </c>
      <c r="C84" s="85" t="s">
        <v>343</v>
      </c>
      <c r="D84" s="85" t="s">
        <v>344</v>
      </c>
      <c r="E84" s="85">
        <v>20.49</v>
      </c>
      <c r="F84" s="85" t="s">
        <v>341</v>
      </c>
      <c r="G84" s="85">
        <v>0.28000000000000003</v>
      </c>
      <c r="H84" s="85" t="s">
        <v>341</v>
      </c>
      <c r="I84" s="85">
        <v>-0.84</v>
      </c>
      <c r="J84" s="85">
        <v>2.97</v>
      </c>
      <c r="K84" s="85" t="s">
        <v>423</v>
      </c>
      <c r="L84" s="85">
        <v>-4044</v>
      </c>
    </row>
    <row r="85" spans="1:12" x14ac:dyDescent="0.25">
      <c r="A85" s="84" t="s">
        <v>335</v>
      </c>
      <c r="B85" s="85" t="s">
        <v>77</v>
      </c>
      <c r="C85" s="85" t="s">
        <v>5</v>
      </c>
      <c r="D85" s="85" t="s">
        <v>8</v>
      </c>
      <c r="E85" s="85">
        <v>97.57</v>
      </c>
      <c r="F85" s="85">
        <v>91.9</v>
      </c>
      <c r="G85" s="85">
        <v>0.88</v>
      </c>
      <c r="H85" s="85">
        <v>7</v>
      </c>
      <c r="I85" s="85">
        <v>-5.44</v>
      </c>
      <c r="J85" s="85">
        <v>1.29</v>
      </c>
      <c r="K85" s="85" t="s">
        <v>424</v>
      </c>
      <c r="L85" s="85">
        <v>-8430</v>
      </c>
    </row>
    <row r="86" spans="1:12" x14ac:dyDescent="0.25">
      <c r="A86" s="84" t="s">
        <v>333</v>
      </c>
      <c r="B86" s="85" t="s">
        <v>77</v>
      </c>
      <c r="C86" s="85" t="s">
        <v>110</v>
      </c>
      <c r="D86" s="85" t="s">
        <v>18</v>
      </c>
      <c r="E86" s="85">
        <v>97.92</v>
      </c>
      <c r="F86" s="85" t="s">
        <v>341</v>
      </c>
      <c r="G86" s="85">
        <v>0.91</v>
      </c>
      <c r="H86" s="85" t="s">
        <v>341</v>
      </c>
      <c r="I86" s="85">
        <v>-5.63</v>
      </c>
      <c r="J86" s="85">
        <v>2.1800000000000002</v>
      </c>
      <c r="K86" s="85" t="s">
        <v>425</v>
      </c>
      <c r="L86" s="85">
        <v>-8103</v>
      </c>
    </row>
    <row r="87" spans="1:12" x14ac:dyDescent="0.25">
      <c r="A87" s="82" t="s">
        <v>335</v>
      </c>
      <c r="B87" s="83" t="s">
        <v>78</v>
      </c>
      <c r="C87" s="83" t="s">
        <v>343</v>
      </c>
      <c r="D87" s="83" t="s">
        <v>344</v>
      </c>
      <c r="E87" s="83">
        <v>57.8</v>
      </c>
      <c r="F87" s="83" t="s">
        <v>341</v>
      </c>
      <c r="G87" s="83">
        <v>0.28000000000000003</v>
      </c>
      <c r="H87" s="83" t="s">
        <v>341</v>
      </c>
      <c r="I87" s="83">
        <v>-4.5</v>
      </c>
      <c r="J87" s="83">
        <v>3.46</v>
      </c>
      <c r="K87" s="83" t="s">
        <v>426</v>
      </c>
      <c r="L87" s="83">
        <v>-12977</v>
      </c>
    </row>
    <row r="88" spans="1:12" x14ac:dyDescent="0.25">
      <c r="A88" s="82" t="s">
        <v>335</v>
      </c>
      <c r="B88" s="83" t="s">
        <v>78</v>
      </c>
      <c r="C88" s="83" t="s">
        <v>5</v>
      </c>
      <c r="D88" s="83" t="s">
        <v>7</v>
      </c>
      <c r="E88" s="83">
        <v>98.76</v>
      </c>
      <c r="F88" s="83">
        <v>93.76</v>
      </c>
      <c r="G88" s="83">
        <v>0.9</v>
      </c>
      <c r="H88" s="83">
        <v>4</v>
      </c>
      <c r="I88" s="83">
        <v>-7.18</v>
      </c>
      <c r="J88" s="83">
        <v>1.61</v>
      </c>
      <c r="K88" s="83" t="s">
        <v>427</v>
      </c>
      <c r="L88" s="83">
        <v>-17533</v>
      </c>
    </row>
    <row r="89" spans="1:12" x14ac:dyDescent="0.25">
      <c r="A89" s="82" t="s">
        <v>354</v>
      </c>
      <c r="B89" s="83" t="s">
        <v>78</v>
      </c>
      <c r="C89" s="83" t="s">
        <v>110</v>
      </c>
      <c r="D89" s="83" t="s">
        <v>18</v>
      </c>
      <c r="E89" s="83">
        <v>98.76</v>
      </c>
      <c r="F89" s="83" t="s">
        <v>341</v>
      </c>
      <c r="G89" s="83">
        <v>0.9</v>
      </c>
      <c r="H89" s="83" t="s">
        <v>341</v>
      </c>
      <c r="I89" s="83">
        <v>-7.26</v>
      </c>
      <c r="J89" s="83">
        <v>2.2200000000000002</v>
      </c>
      <c r="K89" s="83" t="s">
        <v>428</v>
      </c>
      <c r="L89" s="83">
        <v>-16952</v>
      </c>
    </row>
    <row r="90" spans="1:12" x14ac:dyDescent="0.25">
      <c r="A90" s="84" t="s">
        <v>335</v>
      </c>
      <c r="B90" s="85" t="s">
        <v>79</v>
      </c>
      <c r="C90" s="85" t="s">
        <v>5</v>
      </c>
      <c r="D90" s="85" t="s">
        <v>9</v>
      </c>
      <c r="E90" s="85">
        <v>47.87</v>
      </c>
      <c r="F90" s="85">
        <v>75.319999999999993</v>
      </c>
      <c r="G90" s="85">
        <v>0.6</v>
      </c>
      <c r="H90" s="85">
        <v>8</v>
      </c>
      <c r="I90" s="85">
        <v>-3.8</v>
      </c>
      <c r="J90" s="85">
        <v>1.43</v>
      </c>
      <c r="K90" s="85" t="s">
        <v>429</v>
      </c>
      <c r="L90" s="85">
        <v>-15357</v>
      </c>
    </row>
    <row r="91" spans="1:12" x14ac:dyDescent="0.25">
      <c r="A91" s="84" t="s">
        <v>335</v>
      </c>
      <c r="B91" s="85" t="s">
        <v>79</v>
      </c>
      <c r="C91" s="85" t="s">
        <v>343</v>
      </c>
      <c r="D91" s="85" t="s">
        <v>344</v>
      </c>
      <c r="E91" s="85">
        <v>13.03</v>
      </c>
      <c r="F91" s="85" t="s">
        <v>341</v>
      </c>
      <c r="G91" s="85">
        <v>0.19</v>
      </c>
      <c r="H91" s="85" t="s">
        <v>341</v>
      </c>
      <c r="I91" s="85">
        <v>1.07</v>
      </c>
      <c r="J91" s="85">
        <v>3.99</v>
      </c>
      <c r="K91" s="85" t="s">
        <v>430</v>
      </c>
      <c r="L91" s="85">
        <v>-12247</v>
      </c>
    </row>
    <row r="92" spans="1:12" x14ac:dyDescent="0.25">
      <c r="A92" s="84" t="s">
        <v>333</v>
      </c>
      <c r="B92" s="85" t="s">
        <v>79</v>
      </c>
      <c r="C92" s="85" t="s">
        <v>110</v>
      </c>
      <c r="D92" s="85" t="s">
        <v>19</v>
      </c>
      <c r="E92" s="85">
        <v>47.99</v>
      </c>
      <c r="F92" s="85" t="s">
        <v>341</v>
      </c>
      <c r="G92" s="85">
        <v>0.61</v>
      </c>
      <c r="H92" s="85" t="s">
        <v>341</v>
      </c>
      <c r="I92" s="85">
        <v>-3.59</v>
      </c>
      <c r="J92" s="85">
        <v>2.12</v>
      </c>
      <c r="K92" s="85" t="s">
        <v>431</v>
      </c>
      <c r="L92" s="85">
        <v>-15054</v>
      </c>
    </row>
    <row r="93" spans="1:12" x14ac:dyDescent="0.25">
      <c r="A93" s="82" t="s">
        <v>335</v>
      </c>
      <c r="B93" s="83" t="s">
        <v>80</v>
      </c>
      <c r="C93" s="83" t="s">
        <v>109</v>
      </c>
      <c r="D93" s="83" t="s">
        <v>25</v>
      </c>
      <c r="E93" s="83">
        <v>88.61</v>
      </c>
      <c r="F93" s="83" t="s">
        <v>341</v>
      </c>
      <c r="G93" s="83">
        <v>0.79</v>
      </c>
      <c r="H93" s="83" t="s">
        <v>341</v>
      </c>
      <c r="I93" s="83">
        <v>-5.04</v>
      </c>
      <c r="J93" s="83">
        <v>2.08</v>
      </c>
      <c r="K93" s="83" t="s">
        <v>432</v>
      </c>
      <c r="L93" s="83">
        <v>-12810</v>
      </c>
    </row>
    <row r="94" spans="1:12" x14ac:dyDescent="0.25">
      <c r="A94" s="82" t="s">
        <v>335</v>
      </c>
      <c r="B94" s="83" t="s">
        <v>80</v>
      </c>
      <c r="C94" s="83" t="s">
        <v>343</v>
      </c>
      <c r="D94" s="83" t="s">
        <v>344</v>
      </c>
      <c r="E94" s="83">
        <v>20.92</v>
      </c>
      <c r="F94" s="83" t="s">
        <v>341</v>
      </c>
      <c r="G94" s="83">
        <v>0.19</v>
      </c>
      <c r="H94" s="83" t="s">
        <v>341</v>
      </c>
      <c r="I94" s="83">
        <v>-1.55</v>
      </c>
      <c r="J94" s="83">
        <v>3.77</v>
      </c>
      <c r="K94" s="83" t="s">
        <v>433</v>
      </c>
      <c r="L94" s="83">
        <v>-8495</v>
      </c>
    </row>
    <row r="95" spans="1:12" x14ac:dyDescent="0.25">
      <c r="A95" s="82" t="s">
        <v>335</v>
      </c>
      <c r="B95" s="83" t="s">
        <v>80</v>
      </c>
      <c r="C95" s="83" t="s">
        <v>5</v>
      </c>
      <c r="D95" s="83" t="s">
        <v>6</v>
      </c>
      <c r="E95" s="83">
        <v>89.12</v>
      </c>
      <c r="F95" s="83">
        <v>87.3</v>
      </c>
      <c r="G95" s="83">
        <v>0.81</v>
      </c>
      <c r="H95" s="83">
        <v>2</v>
      </c>
      <c r="I95" s="83">
        <v>-5.15</v>
      </c>
      <c r="J95" s="83">
        <v>1.18</v>
      </c>
      <c r="K95" s="83" t="s">
        <v>434</v>
      </c>
      <c r="L95" s="83">
        <v>-13246</v>
      </c>
    </row>
    <row r="96" spans="1:12" x14ac:dyDescent="0.25">
      <c r="A96" s="84" t="s">
        <v>335</v>
      </c>
      <c r="B96" s="85" t="s">
        <v>81</v>
      </c>
      <c r="C96" s="85" t="s">
        <v>109</v>
      </c>
      <c r="D96" s="85" t="s">
        <v>24</v>
      </c>
      <c r="E96" s="85">
        <v>50.22</v>
      </c>
      <c r="F96" s="85" t="s">
        <v>341</v>
      </c>
      <c r="G96" s="85">
        <v>0.64</v>
      </c>
      <c r="H96" s="85" t="s">
        <v>341</v>
      </c>
      <c r="I96" s="85">
        <v>-6.55</v>
      </c>
      <c r="J96" s="85">
        <v>2.0299999999999998</v>
      </c>
      <c r="K96" s="85" t="s">
        <v>435</v>
      </c>
      <c r="L96" s="85">
        <v>-11137</v>
      </c>
    </row>
    <row r="97" spans="1:12" x14ac:dyDescent="0.25">
      <c r="A97" s="84" t="s">
        <v>335</v>
      </c>
      <c r="B97" s="85" t="s">
        <v>81</v>
      </c>
      <c r="C97" s="85" t="s">
        <v>343</v>
      </c>
      <c r="D97" s="85" t="s">
        <v>344</v>
      </c>
      <c r="E97" s="85">
        <v>22.2</v>
      </c>
      <c r="F97" s="85" t="s">
        <v>341</v>
      </c>
      <c r="G97" s="85">
        <v>0.21</v>
      </c>
      <c r="H97" s="85" t="s">
        <v>341</v>
      </c>
      <c r="I97" s="85">
        <v>-1.37</v>
      </c>
      <c r="J97" s="85">
        <v>3.21</v>
      </c>
      <c r="K97" s="85" t="s">
        <v>436</v>
      </c>
      <c r="L97" s="85">
        <v>-6764</v>
      </c>
    </row>
    <row r="98" spans="1:12" x14ac:dyDescent="0.25">
      <c r="A98" s="84" t="s">
        <v>335</v>
      </c>
      <c r="B98" s="85" t="s">
        <v>81</v>
      </c>
      <c r="C98" s="85" t="s">
        <v>5</v>
      </c>
      <c r="D98" s="85" t="s">
        <v>9</v>
      </c>
      <c r="E98" s="85">
        <v>50.43</v>
      </c>
      <c r="F98" s="85">
        <v>73.62</v>
      </c>
      <c r="G98" s="85">
        <v>0.65</v>
      </c>
      <c r="H98" s="85">
        <v>6</v>
      </c>
      <c r="I98" s="85">
        <v>-6.55</v>
      </c>
      <c r="J98" s="85">
        <v>1.85</v>
      </c>
      <c r="K98" s="85" t="s">
        <v>437</v>
      </c>
      <c r="L98" s="85">
        <v>-11324</v>
      </c>
    </row>
    <row r="99" spans="1:12" x14ac:dyDescent="0.25">
      <c r="A99" s="82" t="s">
        <v>335</v>
      </c>
      <c r="B99" s="83" t="s">
        <v>82</v>
      </c>
      <c r="C99" s="83" t="s">
        <v>109</v>
      </c>
      <c r="D99" s="83" t="s">
        <v>24</v>
      </c>
      <c r="E99" s="83">
        <v>92.91</v>
      </c>
      <c r="F99" s="83" t="s">
        <v>341</v>
      </c>
      <c r="G99" s="83">
        <v>0.86</v>
      </c>
      <c r="H99" s="83" t="s">
        <v>341</v>
      </c>
      <c r="I99" s="83">
        <v>-4.29</v>
      </c>
      <c r="J99" s="83">
        <v>2.3199999999999998</v>
      </c>
      <c r="K99" s="83" t="s">
        <v>400</v>
      </c>
      <c r="L99" s="83">
        <v>-13572</v>
      </c>
    </row>
    <row r="100" spans="1:12" x14ac:dyDescent="0.25">
      <c r="A100" s="82" t="s">
        <v>335</v>
      </c>
      <c r="B100" s="83" t="s">
        <v>82</v>
      </c>
      <c r="C100" s="83" t="s">
        <v>5</v>
      </c>
      <c r="D100" s="83" t="s">
        <v>10</v>
      </c>
      <c r="E100" s="83">
        <v>93.28</v>
      </c>
      <c r="F100" s="83">
        <v>90.73</v>
      </c>
      <c r="G100" s="83">
        <v>0.87</v>
      </c>
      <c r="H100" s="83">
        <v>9</v>
      </c>
      <c r="I100" s="83">
        <v>-4.62</v>
      </c>
      <c r="J100" s="83">
        <v>1.5</v>
      </c>
      <c r="K100" s="83" t="s">
        <v>438</v>
      </c>
      <c r="L100" s="83">
        <v>-13951</v>
      </c>
    </row>
    <row r="101" spans="1:12" x14ac:dyDescent="0.25">
      <c r="A101" s="82" t="s">
        <v>335</v>
      </c>
      <c r="B101" s="83" t="s">
        <v>82</v>
      </c>
      <c r="C101" s="83" t="s">
        <v>343</v>
      </c>
      <c r="D101" s="83" t="s">
        <v>344</v>
      </c>
      <c r="E101" s="83">
        <v>22.2</v>
      </c>
      <c r="F101" s="83" t="s">
        <v>341</v>
      </c>
      <c r="G101" s="83">
        <v>0.15</v>
      </c>
      <c r="H101" s="83" t="s">
        <v>341</v>
      </c>
      <c r="I101" s="83">
        <v>-0.27</v>
      </c>
      <c r="J101" s="83">
        <v>4.0599999999999996</v>
      </c>
      <c r="K101" s="83" t="s">
        <v>439</v>
      </c>
      <c r="L101" s="83">
        <v>-9178</v>
      </c>
    </row>
    <row r="102" spans="1:12" x14ac:dyDescent="0.25">
      <c r="A102" s="84" t="s">
        <v>335</v>
      </c>
      <c r="B102" s="85" t="s">
        <v>83</v>
      </c>
      <c r="C102" s="85" t="s">
        <v>110</v>
      </c>
      <c r="D102" s="85" t="s">
        <v>20</v>
      </c>
      <c r="E102" s="85">
        <v>88.28</v>
      </c>
      <c r="F102" s="85" t="s">
        <v>341</v>
      </c>
      <c r="G102" s="85">
        <v>0.86</v>
      </c>
      <c r="H102" s="85" t="s">
        <v>341</v>
      </c>
      <c r="I102" s="85">
        <v>-10.58</v>
      </c>
      <c r="J102" s="85">
        <v>2.17</v>
      </c>
      <c r="K102" s="85" t="s">
        <v>440</v>
      </c>
      <c r="L102" s="85">
        <v>-76080</v>
      </c>
    </row>
    <row r="103" spans="1:12" x14ac:dyDescent="0.25">
      <c r="A103" s="84" t="s">
        <v>335</v>
      </c>
      <c r="B103" s="85" t="s">
        <v>83</v>
      </c>
      <c r="C103" s="85" t="s">
        <v>5</v>
      </c>
      <c r="D103" s="85" t="s">
        <v>10</v>
      </c>
      <c r="E103" s="85">
        <v>88.72</v>
      </c>
      <c r="F103" s="85">
        <v>91.59</v>
      </c>
      <c r="G103" s="85">
        <v>0.87</v>
      </c>
      <c r="H103" s="85">
        <v>10</v>
      </c>
      <c r="I103" s="85">
        <v>-10.67</v>
      </c>
      <c r="J103" s="85">
        <v>1.37</v>
      </c>
      <c r="K103" s="85" t="s">
        <v>441</v>
      </c>
      <c r="L103" s="85">
        <v>-78232</v>
      </c>
    </row>
    <row r="104" spans="1:12" x14ac:dyDescent="0.25">
      <c r="A104" s="84" t="s">
        <v>335</v>
      </c>
      <c r="B104" s="85" t="s">
        <v>83</v>
      </c>
      <c r="C104" s="85" t="s">
        <v>343</v>
      </c>
      <c r="D104" s="85" t="s">
        <v>344</v>
      </c>
      <c r="E104" s="85">
        <v>17.399999999999999</v>
      </c>
      <c r="F104" s="85" t="s">
        <v>341</v>
      </c>
      <c r="G104" s="85">
        <v>0.09</v>
      </c>
      <c r="H104" s="85" t="s">
        <v>341</v>
      </c>
      <c r="I104" s="85">
        <v>2.65</v>
      </c>
      <c r="J104" s="85">
        <v>4.37</v>
      </c>
      <c r="K104" s="85" t="s">
        <v>442</v>
      </c>
      <c r="L104" s="85">
        <v>-43329</v>
      </c>
    </row>
    <row r="105" spans="1:12" x14ac:dyDescent="0.25">
      <c r="A105" s="82" t="s">
        <v>335</v>
      </c>
      <c r="B105" s="83" t="s">
        <v>84</v>
      </c>
      <c r="C105" s="83" t="s">
        <v>343</v>
      </c>
      <c r="D105" s="83" t="s">
        <v>344</v>
      </c>
      <c r="E105" s="83">
        <v>13.39</v>
      </c>
      <c r="F105" s="83" t="s">
        <v>341</v>
      </c>
      <c r="G105" s="83">
        <v>0.11</v>
      </c>
      <c r="H105" s="83" t="s">
        <v>341</v>
      </c>
      <c r="I105" s="83">
        <v>4.22</v>
      </c>
      <c r="J105" s="83">
        <v>4.66</v>
      </c>
      <c r="K105" s="83" t="s">
        <v>443</v>
      </c>
      <c r="L105" s="83">
        <v>-27239</v>
      </c>
    </row>
    <row r="106" spans="1:12" x14ac:dyDescent="0.25">
      <c r="A106" s="82" t="s">
        <v>333</v>
      </c>
      <c r="B106" s="83" t="s">
        <v>84</v>
      </c>
      <c r="C106" s="83" t="s">
        <v>108</v>
      </c>
      <c r="D106" s="83" t="s">
        <v>13</v>
      </c>
      <c r="E106" s="83">
        <v>89.26</v>
      </c>
      <c r="F106" s="83" t="s">
        <v>341</v>
      </c>
      <c r="G106" s="83">
        <v>0.88</v>
      </c>
      <c r="H106" s="83" t="s">
        <v>341</v>
      </c>
      <c r="I106" s="83">
        <v>-8.82</v>
      </c>
      <c r="J106" s="83">
        <v>2.4500000000000002</v>
      </c>
      <c r="K106" s="83" t="s">
        <v>444</v>
      </c>
      <c r="L106" s="83">
        <v>-52749</v>
      </c>
    </row>
    <row r="107" spans="1:12" x14ac:dyDescent="0.25">
      <c r="A107" s="82" t="s">
        <v>335</v>
      </c>
      <c r="B107" s="83" t="s">
        <v>84</v>
      </c>
      <c r="C107" s="83" t="s">
        <v>5</v>
      </c>
      <c r="D107" s="83" t="s">
        <v>8</v>
      </c>
      <c r="E107" s="83">
        <v>89.01</v>
      </c>
      <c r="F107" s="83">
        <v>93.19</v>
      </c>
      <c r="G107" s="83">
        <v>0.89</v>
      </c>
      <c r="H107" s="83">
        <v>6</v>
      </c>
      <c r="I107" s="83">
        <v>-8.75</v>
      </c>
      <c r="J107" s="83">
        <v>1.23</v>
      </c>
      <c r="K107" s="83" t="s">
        <v>445</v>
      </c>
      <c r="L107" s="83">
        <v>-53999</v>
      </c>
    </row>
    <row r="108" spans="1:12" x14ac:dyDescent="0.25">
      <c r="A108" s="84" t="s">
        <v>335</v>
      </c>
      <c r="B108" s="85" t="s">
        <v>85</v>
      </c>
      <c r="C108" s="85" t="s">
        <v>343</v>
      </c>
      <c r="D108" s="85" t="s">
        <v>344</v>
      </c>
      <c r="E108" s="85">
        <v>18.57</v>
      </c>
      <c r="F108" s="85" t="s">
        <v>341</v>
      </c>
      <c r="G108" s="85">
        <v>0.24</v>
      </c>
      <c r="H108" s="85" t="s">
        <v>341</v>
      </c>
      <c r="I108" s="85">
        <v>-1.93</v>
      </c>
      <c r="J108" s="85">
        <v>3.43</v>
      </c>
      <c r="K108" s="85" t="s">
        <v>446</v>
      </c>
      <c r="L108" s="85">
        <v>-11532</v>
      </c>
    </row>
    <row r="109" spans="1:12" x14ac:dyDescent="0.25">
      <c r="A109" s="84" t="s">
        <v>333</v>
      </c>
      <c r="B109" s="85" t="s">
        <v>85</v>
      </c>
      <c r="C109" s="85" t="s">
        <v>110</v>
      </c>
      <c r="D109" s="85" t="s">
        <v>16</v>
      </c>
      <c r="E109" s="85">
        <v>85.96</v>
      </c>
      <c r="F109" s="85" t="s">
        <v>341</v>
      </c>
      <c r="G109" s="85">
        <v>0.78</v>
      </c>
      <c r="H109" s="85" t="s">
        <v>341</v>
      </c>
      <c r="I109" s="85">
        <v>-6.71</v>
      </c>
      <c r="J109" s="85">
        <v>2.0299999999999998</v>
      </c>
      <c r="K109" s="85" t="s">
        <v>349</v>
      </c>
      <c r="L109" s="85">
        <v>-20898</v>
      </c>
    </row>
    <row r="110" spans="1:12" x14ac:dyDescent="0.25">
      <c r="A110" s="84" t="s">
        <v>335</v>
      </c>
      <c r="B110" s="85" t="s">
        <v>85</v>
      </c>
      <c r="C110" s="85" t="s">
        <v>5</v>
      </c>
      <c r="D110" s="85" t="s">
        <v>9</v>
      </c>
      <c r="E110" s="85">
        <v>84.65</v>
      </c>
      <c r="F110" s="85">
        <v>84.24</v>
      </c>
      <c r="G110" s="85">
        <v>0.8</v>
      </c>
      <c r="H110" s="85">
        <v>8</v>
      </c>
      <c r="I110" s="85">
        <v>-6.67</v>
      </c>
      <c r="J110" s="85">
        <v>1.19</v>
      </c>
      <c r="K110" s="85" t="s">
        <v>386</v>
      </c>
      <c r="L110" s="85">
        <v>-21427</v>
      </c>
    </row>
    <row r="111" spans="1:12" x14ac:dyDescent="0.25">
      <c r="A111" s="82" t="s">
        <v>335</v>
      </c>
      <c r="B111" s="83" t="s">
        <v>86</v>
      </c>
      <c r="C111" s="83" t="s">
        <v>5</v>
      </c>
      <c r="D111" s="83" t="s">
        <v>6</v>
      </c>
      <c r="E111" s="83">
        <v>89.34</v>
      </c>
      <c r="F111" s="83">
        <v>94.39</v>
      </c>
      <c r="G111" s="83">
        <v>0.85</v>
      </c>
      <c r="H111" s="83">
        <v>2</v>
      </c>
      <c r="I111" s="83">
        <v>-7.18</v>
      </c>
      <c r="J111" s="83">
        <v>0.94</v>
      </c>
      <c r="K111" s="83" t="s">
        <v>404</v>
      </c>
      <c r="L111" s="83">
        <v>-15947</v>
      </c>
    </row>
    <row r="112" spans="1:12" x14ac:dyDescent="0.25">
      <c r="A112" s="82" t="s">
        <v>335</v>
      </c>
      <c r="B112" s="83" t="s">
        <v>86</v>
      </c>
      <c r="C112" s="83" t="s">
        <v>109</v>
      </c>
      <c r="D112" s="83" t="s">
        <v>24</v>
      </c>
      <c r="E112" s="83">
        <v>88.99</v>
      </c>
      <c r="F112" s="83" t="s">
        <v>341</v>
      </c>
      <c r="G112" s="83">
        <v>0.85</v>
      </c>
      <c r="H112" s="83" t="s">
        <v>341</v>
      </c>
      <c r="I112" s="83">
        <v>-6.97</v>
      </c>
      <c r="J112" s="83">
        <v>2.38</v>
      </c>
      <c r="K112" s="83" t="s">
        <v>447</v>
      </c>
      <c r="L112" s="83">
        <v>-15484</v>
      </c>
    </row>
    <row r="113" spans="1:12" x14ac:dyDescent="0.25">
      <c r="A113" s="82" t="s">
        <v>335</v>
      </c>
      <c r="B113" s="83" t="s">
        <v>86</v>
      </c>
      <c r="C113" s="83" t="s">
        <v>343</v>
      </c>
      <c r="D113" s="83" t="s">
        <v>344</v>
      </c>
      <c r="E113" s="83">
        <v>26.92</v>
      </c>
      <c r="F113" s="83" t="s">
        <v>341</v>
      </c>
      <c r="G113" s="83">
        <v>0.27</v>
      </c>
      <c r="H113" s="83" t="s">
        <v>341</v>
      </c>
      <c r="I113" s="83">
        <v>-2.19</v>
      </c>
      <c r="J113" s="83">
        <v>3.64</v>
      </c>
      <c r="K113" s="83" t="s">
        <v>448</v>
      </c>
      <c r="L113" s="83">
        <v>-9410</v>
      </c>
    </row>
    <row r="114" spans="1:12" x14ac:dyDescent="0.25">
      <c r="A114" s="84" t="s">
        <v>333</v>
      </c>
      <c r="B114" s="85" t="s">
        <v>87</v>
      </c>
      <c r="C114" s="85" t="s">
        <v>109</v>
      </c>
      <c r="D114" s="85" t="s">
        <v>21</v>
      </c>
      <c r="E114" s="85">
        <v>88.73</v>
      </c>
      <c r="F114" s="85" t="s">
        <v>341</v>
      </c>
      <c r="G114" s="85">
        <v>0.78</v>
      </c>
      <c r="H114" s="85" t="s">
        <v>341</v>
      </c>
      <c r="I114" s="85">
        <v>-5.9</v>
      </c>
      <c r="J114" s="85">
        <v>2.4700000000000002</v>
      </c>
      <c r="K114" s="85" t="s">
        <v>366</v>
      </c>
      <c r="L114" s="85">
        <v>-14580</v>
      </c>
    </row>
    <row r="115" spans="1:12" x14ac:dyDescent="0.25">
      <c r="A115" s="84" t="s">
        <v>335</v>
      </c>
      <c r="B115" s="85" t="s">
        <v>87</v>
      </c>
      <c r="C115" s="85" t="s">
        <v>5</v>
      </c>
      <c r="D115" s="85" t="s">
        <v>7</v>
      </c>
      <c r="E115" s="85">
        <v>87.91</v>
      </c>
      <c r="F115" s="85">
        <v>88.9</v>
      </c>
      <c r="G115" s="85">
        <v>0.81</v>
      </c>
      <c r="H115" s="85">
        <v>4</v>
      </c>
      <c r="I115" s="85">
        <v>-5.81</v>
      </c>
      <c r="J115" s="85">
        <v>0.8</v>
      </c>
      <c r="K115" s="85" t="s">
        <v>366</v>
      </c>
      <c r="L115" s="85">
        <v>-15548</v>
      </c>
    </row>
    <row r="116" spans="1:12" x14ac:dyDescent="0.25">
      <c r="A116" s="84" t="s">
        <v>335</v>
      </c>
      <c r="B116" s="85" t="s">
        <v>87</v>
      </c>
      <c r="C116" s="85" t="s">
        <v>343</v>
      </c>
      <c r="D116" s="85" t="s">
        <v>344</v>
      </c>
      <c r="E116" s="85">
        <v>22.13</v>
      </c>
      <c r="F116" s="85" t="s">
        <v>341</v>
      </c>
      <c r="G116" s="85">
        <v>0.17</v>
      </c>
      <c r="H116" s="85" t="s">
        <v>341</v>
      </c>
      <c r="I116" s="85">
        <v>0.8</v>
      </c>
      <c r="J116" s="85">
        <v>4.1100000000000003</v>
      </c>
      <c r="K116" s="85" t="s">
        <v>449</v>
      </c>
      <c r="L116" s="85">
        <v>-7475</v>
      </c>
    </row>
    <row r="117" spans="1:12" x14ac:dyDescent="0.25">
      <c r="A117" s="82" t="s">
        <v>335</v>
      </c>
      <c r="B117" s="83" t="s">
        <v>88</v>
      </c>
      <c r="C117" s="83" t="s">
        <v>110</v>
      </c>
      <c r="D117" s="83" t="s">
        <v>20</v>
      </c>
      <c r="E117" s="83">
        <v>96.01</v>
      </c>
      <c r="F117" s="83" t="s">
        <v>341</v>
      </c>
      <c r="G117" s="83">
        <v>0.87</v>
      </c>
      <c r="H117" s="83" t="s">
        <v>341</v>
      </c>
      <c r="I117" s="83">
        <v>-6.39</v>
      </c>
      <c r="J117" s="83">
        <v>2.25</v>
      </c>
      <c r="K117" s="83" t="s">
        <v>450</v>
      </c>
      <c r="L117" s="83">
        <v>-17616</v>
      </c>
    </row>
    <row r="118" spans="1:12" x14ac:dyDescent="0.25">
      <c r="A118" s="82" t="s">
        <v>335</v>
      </c>
      <c r="B118" s="83" t="s">
        <v>88</v>
      </c>
      <c r="C118" s="83" t="s">
        <v>5</v>
      </c>
      <c r="D118" s="83" t="s">
        <v>8</v>
      </c>
      <c r="E118" s="83">
        <v>97.48</v>
      </c>
      <c r="F118" s="83">
        <v>93.25</v>
      </c>
      <c r="G118" s="83">
        <v>0.9</v>
      </c>
      <c r="H118" s="83">
        <v>4</v>
      </c>
      <c r="I118" s="83">
        <v>-6.29</v>
      </c>
      <c r="J118" s="83">
        <v>1.43</v>
      </c>
      <c r="K118" s="83" t="s">
        <v>451</v>
      </c>
      <c r="L118" s="83">
        <v>-18247</v>
      </c>
    </row>
    <row r="119" spans="1:12" x14ac:dyDescent="0.25">
      <c r="A119" s="82" t="s">
        <v>335</v>
      </c>
      <c r="B119" s="83" t="s">
        <v>88</v>
      </c>
      <c r="C119" s="83" t="s">
        <v>343</v>
      </c>
      <c r="D119" s="83" t="s">
        <v>344</v>
      </c>
      <c r="E119" s="83">
        <v>48.96</v>
      </c>
      <c r="F119" s="83" t="s">
        <v>341</v>
      </c>
      <c r="G119" s="83">
        <v>0.39</v>
      </c>
      <c r="H119" s="83" t="s">
        <v>341</v>
      </c>
      <c r="I119" s="83">
        <v>-1.51</v>
      </c>
      <c r="J119" s="83">
        <v>3.37</v>
      </c>
      <c r="K119" s="83" t="s">
        <v>452</v>
      </c>
      <c r="L119" s="83">
        <v>-11784</v>
      </c>
    </row>
    <row r="120" spans="1:12" x14ac:dyDescent="0.25">
      <c r="A120" s="84" t="s">
        <v>335</v>
      </c>
      <c r="B120" s="85" t="s">
        <v>89</v>
      </c>
      <c r="C120" s="85" t="s">
        <v>5</v>
      </c>
      <c r="D120" s="85" t="s">
        <v>8</v>
      </c>
      <c r="E120" s="85">
        <v>92.86</v>
      </c>
      <c r="F120" s="85">
        <v>95.02</v>
      </c>
      <c r="G120" s="85">
        <v>0.86</v>
      </c>
      <c r="H120" s="85">
        <v>6</v>
      </c>
      <c r="I120" s="85">
        <v>-7.6</v>
      </c>
      <c r="J120" s="85">
        <v>1</v>
      </c>
      <c r="K120" s="85" t="s">
        <v>388</v>
      </c>
      <c r="L120" s="85">
        <v>-12396</v>
      </c>
    </row>
    <row r="121" spans="1:12" x14ac:dyDescent="0.25">
      <c r="A121" s="84" t="s">
        <v>335</v>
      </c>
      <c r="B121" s="85" t="s">
        <v>89</v>
      </c>
      <c r="C121" s="85" t="s">
        <v>343</v>
      </c>
      <c r="D121" s="85" t="s">
        <v>344</v>
      </c>
      <c r="E121" s="85">
        <v>22.48</v>
      </c>
      <c r="F121" s="85" t="s">
        <v>341</v>
      </c>
      <c r="G121" s="85">
        <v>0.23</v>
      </c>
      <c r="H121" s="85" t="s">
        <v>341</v>
      </c>
      <c r="I121" s="85">
        <v>-0.89</v>
      </c>
      <c r="J121" s="85">
        <v>3.99</v>
      </c>
      <c r="K121" s="85" t="s">
        <v>453</v>
      </c>
      <c r="L121" s="85">
        <v>-6596</v>
      </c>
    </row>
    <row r="122" spans="1:12" x14ac:dyDescent="0.25">
      <c r="A122" s="84" t="s">
        <v>333</v>
      </c>
      <c r="B122" s="85" t="s">
        <v>89</v>
      </c>
      <c r="C122" s="85" t="s">
        <v>108</v>
      </c>
      <c r="D122" s="85" t="s">
        <v>14</v>
      </c>
      <c r="E122" s="85">
        <v>93.91</v>
      </c>
      <c r="F122" s="85" t="s">
        <v>341</v>
      </c>
      <c r="G122" s="85">
        <v>0.86</v>
      </c>
      <c r="H122" s="85" t="s">
        <v>341</v>
      </c>
      <c r="I122" s="85">
        <v>-7.6</v>
      </c>
      <c r="J122" s="85">
        <v>2.52</v>
      </c>
      <c r="K122" s="85" t="s">
        <v>454</v>
      </c>
      <c r="L122" s="85">
        <v>-11739</v>
      </c>
    </row>
    <row r="123" spans="1:12" x14ac:dyDescent="0.25">
      <c r="A123" s="82" t="s">
        <v>335</v>
      </c>
      <c r="B123" s="83" t="s">
        <v>90</v>
      </c>
      <c r="C123" s="83" t="s">
        <v>343</v>
      </c>
      <c r="D123" s="83" t="s">
        <v>344</v>
      </c>
      <c r="E123" s="83">
        <v>17.350000000000001</v>
      </c>
      <c r="F123" s="83" t="s">
        <v>341</v>
      </c>
      <c r="G123" s="83">
        <v>0.2</v>
      </c>
      <c r="H123" s="83" t="s">
        <v>341</v>
      </c>
      <c r="I123" s="83">
        <v>-0.1</v>
      </c>
      <c r="J123" s="83">
        <v>3.31</v>
      </c>
      <c r="K123" s="83" t="s">
        <v>455</v>
      </c>
      <c r="L123" s="83">
        <v>-4061</v>
      </c>
    </row>
    <row r="124" spans="1:12" x14ac:dyDescent="0.25">
      <c r="A124" s="82" t="s">
        <v>335</v>
      </c>
      <c r="B124" s="83" t="s">
        <v>90</v>
      </c>
      <c r="C124" s="83" t="s">
        <v>5</v>
      </c>
      <c r="D124" s="83" t="s">
        <v>9</v>
      </c>
      <c r="E124" s="83">
        <v>97.96</v>
      </c>
      <c r="F124" s="83">
        <v>95.46</v>
      </c>
      <c r="G124" s="83">
        <v>0.93</v>
      </c>
      <c r="H124" s="83">
        <v>8</v>
      </c>
      <c r="I124" s="83">
        <v>-5.79</v>
      </c>
      <c r="J124" s="83">
        <v>0.85</v>
      </c>
      <c r="K124" s="83" t="s">
        <v>456</v>
      </c>
      <c r="L124" s="83">
        <v>-10832</v>
      </c>
    </row>
    <row r="125" spans="1:12" x14ac:dyDescent="0.25">
      <c r="A125" s="82" t="s">
        <v>333</v>
      </c>
      <c r="B125" s="83" t="s">
        <v>90</v>
      </c>
      <c r="C125" s="83" t="s">
        <v>109</v>
      </c>
      <c r="D125" s="83" t="s">
        <v>22</v>
      </c>
      <c r="E125" s="83">
        <v>98.47</v>
      </c>
      <c r="F125" s="83" t="s">
        <v>341</v>
      </c>
      <c r="G125" s="83">
        <v>0.89</v>
      </c>
      <c r="H125" s="83" t="s">
        <v>341</v>
      </c>
      <c r="I125" s="83">
        <v>-5.84</v>
      </c>
      <c r="J125" s="83">
        <v>2.0499999999999998</v>
      </c>
      <c r="K125" s="83" t="s">
        <v>366</v>
      </c>
      <c r="L125" s="83">
        <v>-10570</v>
      </c>
    </row>
    <row r="126" spans="1:12" x14ac:dyDescent="0.25">
      <c r="A126" s="84" t="s">
        <v>335</v>
      </c>
      <c r="B126" s="85" t="s">
        <v>91</v>
      </c>
      <c r="C126" s="85" t="s">
        <v>343</v>
      </c>
      <c r="D126" s="85" t="s">
        <v>344</v>
      </c>
      <c r="E126" s="85">
        <v>20.83</v>
      </c>
      <c r="F126" s="85" t="s">
        <v>341</v>
      </c>
      <c r="G126" s="85">
        <v>0.22</v>
      </c>
      <c r="H126" s="85" t="s">
        <v>341</v>
      </c>
      <c r="I126" s="85">
        <v>-0.17</v>
      </c>
      <c r="J126" s="85">
        <v>3.92</v>
      </c>
      <c r="K126" s="85" t="s">
        <v>457</v>
      </c>
      <c r="L126" s="85">
        <v>-7258</v>
      </c>
    </row>
    <row r="127" spans="1:12" x14ac:dyDescent="0.25">
      <c r="A127" s="84" t="s">
        <v>333</v>
      </c>
      <c r="B127" s="85" t="s">
        <v>91</v>
      </c>
      <c r="C127" s="85" t="s">
        <v>109</v>
      </c>
      <c r="D127" s="85" t="s">
        <v>25</v>
      </c>
      <c r="E127" s="85">
        <v>93.37</v>
      </c>
      <c r="F127" s="85" t="s">
        <v>341</v>
      </c>
      <c r="G127" s="85">
        <v>0.83</v>
      </c>
      <c r="H127" s="85" t="s">
        <v>341</v>
      </c>
      <c r="I127" s="85">
        <v>-5.01</v>
      </c>
      <c r="J127" s="85">
        <v>2.29</v>
      </c>
      <c r="K127" s="85" t="s">
        <v>458</v>
      </c>
      <c r="L127" s="85">
        <v>-12097</v>
      </c>
    </row>
    <row r="128" spans="1:12" x14ac:dyDescent="0.25">
      <c r="A128" s="84" t="s">
        <v>335</v>
      </c>
      <c r="B128" s="85" t="s">
        <v>91</v>
      </c>
      <c r="C128" s="85" t="s">
        <v>5</v>
      </c>
      <c r="D128" s="85" t="s">
        <v>6</v>
      </c>
      <c r="E128" s="85">
        <v>93.18</v>
      </c>
      <c r="F128" s="85">
        <v>92.49</v>
      </c>
      <c r="G128" s="85">
        <v>0.86</v>
      </c>
      <c r="H128" s="85">
        <v>2</v>
      </c>
      <c r="I128" s="85">
        <v>-4.68</v>
      </c>
      <c r="J128" s="85">
        <v>1.37</v>
      </c>
      <c r="K128" s="85" t="s">
        <v>459</v>
      </c>
      <c r="L128" s="85">
        <v>-12657</v>
      </c>
    </row>
    <row r="129" spans="1:12" x14ac:dyDescent="0.25">
      <c r="A129" s="82" t="s">
        <v>335</v>
      </c>
      <c r="B129" s="83" t="s">
        <v>92</v>
      </c>
      <c r="C129" s="83" t="s">
        <v>343</v>
      </c>
      <c r="D129" s="83" t="s">
        <v>344</v>
      </c>
      <c r="E129" s="83">
        <v>72.040000000000006</v>
      </c>
      <c r="F129" s="83" t="s">
        <v>341</v>
      </c>
      <c r="G129" s="83">
        <v>0.63</v>
      </c>
      <c r="H129" s="83" t="s">
        <v>341</v>
      </c>
      <c r="I129" s="83">
        <v>-9.02</v>
      </c>
      <c r="J129" s="83">
        <v>3.41</v>
      </c>
      <c r="K129" s="83" t="s">
        <v>460</v>
      </c>
      <c r="L129" s="83">
        <v>-56031</v>
      </c>
    </row>
    <row r="130" spans="1:12" x14ac:dyDescent="0.25">
      <c r="A130" s="82" t="s">
        <v>333</v>
      </c>
      <c r="B130" s="83" t="s">
        <v>92</v>
      </c>
      <c r="C130" s="83" t="s">
        <v>109</v>
      </c>
      <c r="D130" s="83" t="s">
        <v>24</v>
      </c>
      <c r="E130" s="83">
        <v>99.12</v>
      </c>
      <c r="F130" s="83" t="s">
        <v>341</v>
      </c>
      <c r="G130" s="83">
        <v>0.92</v>
      </c>
      <c r="H130" s="83" t="s">
        <v>341</v>
      </c>
      <c r="I130" s="83">
        <v>-11.54</v>
      </c>
      <c r="J130" s="83">
        <v>2.17</v>
      </c>
      <c r="K130" s="83" t="s">
        <v>461</v>
      </c>
      <c r="L130" s="83">
        <v>-65008</v>
      </c>
    </row>
    <row r="131" spans="1:12" x14ac:dyDescent="0.25">
      <c r="A131" s="82" t="s">
        <v>335</v>
      </c>
      <c r="B131" s="83" t="s">
        <v>92</v>
      </c>
      <c r="C131" s="83" t="s">
        <v>5</v>
      </c>
      <c r="D131" s="83" t="s">
        <v>6</v>
      </c>
      <c r="E131" s="83">
        <v>98.98</v>
      </c>
      <c r="F131" s="83">
        <v>97.08</v>
      </c>
      <c r="G131" s="83">
        <v>0.93</v>
      </c>
      <c r="H131" s="83">
        <v>2</v>
      </c>
      <c r="I131" s="83">
        <v>-11.47</v>
      </c>
      <c r="J131" s="83">
        <v>1.2</v>
      </c>
      <c r="K131" s="83" t="s">
        <v>440</v>
      </c>
      <c r="L131" s="83">
        <v>-66731</v>
      </c>
    </row>
    <row r="132" spans="1:12" x14ac:dyDescent="0.25">
      <c r="A132" s="84" t="s">
        <v>335</v>
      </c>
      <c r="B132" s="85" t="s">
        <v>93</v>
      </c>
      <c r="C132" s="85" t="s">
        <v>343</v>
      </c>
      <c r="D132" s="85" t="s">
        <v>344</v>
      </c>
      <c r="E132" s="85">
        <v>17.829999999999998</v>
      </c>
      <c r="F132" s="85" t="s">
        <v>341</v>
      </c>
      <c r="G132" s="85">
        <v>0.18</v>
      </c>
      <c r="H132" s="85" t="s">
        <v>341</v>
      </c>
      <c r="I132" s="85">
        <v>-1.95</v>
      </c>
      <c r="J132" s="85">
        <v>3.65</v>
      </c>
      <c r="K132" s="85" t="s">
        <v>462</v>
      </c>
      <c r="L132" s="85">
        <v>-7564</v>
      </c>
    </row>
    <row r="133" spans="1:12" x14ac:dyDescent="0.25">
      <c r="A133" s="84" t="s">
        <v>335</v>
      </c>
      <c r="B133" s="85" t="s">
        <v>93</v>
      </c>
      <c r="C133" s="85" t="s">
        <v>5</v>
      </c>
      <c r="D133" s="85" t="s">
        <v>7</v>
      </c>
      <c r="E133" s="85">
        <v>94.96</v>
      </c>
      <c r="F133" s="85">
        <v>95.97</v>
      </c>
      <c r="G133" s="85">
        <v>0.9</v>
      </c>
      <c r="H133" s="85">
        <v>5</v>
      </c>
      <c r="I133" s="85">
        <v>-4.6100000000000003</v>
      </c>
      <c r="J133" s="85">
        <v>1.21</v>
      </c>
      <c r="K133" s="85" t="s">
        <v>463</v>
      </c>
      <c r="L133" s="85">
        <v>-12242</v>
      </c>
    </row>
    <row r="134" spans="1:12" x14ac:dyDescent="0.25">
      <c r="A134" s="84" t="s">
        <v>354</v>
      </c>
      <c r="B134" s="85" t="s">
        <v>93</v>
      </c>
      <c r="C134" s="85" t="s">
        <v>109</v>
      </c>
      <c r="D134" s="85" t="s">
        <v>24</v>
      </c>
      <c r="E134" s="85">
        <v>94.96</v>
      </c>
      <c r="F134" s="85" t="s">
        <v>341</v>
      </c>
      <c r="G134" s="85">
        <v>0.9</v>
      </c>
      <c r="H134" s="85" t="s">
        <v>341</v>
      </c>
      <c r="I134" s="85">
        <v>-4.5999999999999996</v>
      </c>
      <c r="J134" s="85">
        <v>1.92</v>
      </c>
      <c r="K134" s="85" t="s">
        <v>371</v>
      </c>
      <c r="L134" s="85">
        <v>-11864</v>
      </c>
    </row>
    <row r="135" spans="1:12" x14ac:dyDescent="0.25">
      <c r="A135" s="82" t="s">
        <v>335</v>
      </c>
      <c r="B135" s="83" t="s">
        <v>94</v>
      </c>
      <c r="C135" s="83" t="s">
        <v>343</v>
      </c>
      <c r="D135" s="83" t="s">
        <v>344</v>
      </c>
      <c r="E135" s="83">
        <v>16.670000000000002</v>
      </c>
      <c r="F135" s="83" t="s">
        <v>341</v>
      </c>
      <c r="G135" s="83">
        <v>0.24</v>
      </c>
      <c r="H135" s="83" t="s">
        <v>341</v>
      </c>
      <c r="I135" s="83">
        <v>0.36</v>
      </c>
      <c r="J135" s="83">
        <v>3.66</v>
      </c>
      <c r="K135" s="83" t="s">
        <v>464</v>
      </c>
      <c r="L135" s="83">
        <v>-3692</v>
      </c>
    </row>
    <row r="136" spans="1:12" x14ac:dyDescent="0.25">
      <c r="A136" s="82" t="s">
        <v>335</v>
      </c>
      <c r="B136" s="83" t="s">
        <v>94</v>
      </c>
      <c r="C136" s="83" t="s">
        <v>5</v>
      </c>
      <c r="D136" s="83" t="s">
        <v>7</v>
      </c>
      <c r="E136" s="83">
        <v>91.67</v>
      </c>
      <c r="F136" s="83">
        <v>93.67</v>
      </c>
      <c r="G136" s="83">
        <v>0.88</v>
      </c>
      <c r="H136" s="83">
        <v>6</v>
      </c>
      <c r="I136" s="83">
        <v>-6.94</v>
      </c>
      <c r="J136" s="83">
        <v>1.32</v>
      </c>
      <c r="K136" s="83" t="s">
        <v>465</v>
      </c>
      <c r="L136" s="83">
        <v>-8064</v>
      </c>
    </row>
    <row r="137" spans="1:12" x14ac:dyDescent="0.25">
      <c r="A137" s="82" t="s">
        <v>335</v>
      </c>
      <c r="B137" s="83" t="s">
        <v>94</v>
      </c>
      <c r="C137" s="83" t="s">
        <v>109</v>
      </c>
      <c r="D137" s="83" t="s">
        <v>22</v>
      </c>
      <c r="E137" s="83">
        <v>90.33</v>
      </c>
      <c r="F137" s="83" t="s">
        <v>341</v>
      </c>
      <c r="G137" s="83">
        <v>0.88</v>
      </c>
      <c r="H137" s="83" t="s">
        <v>341</v>
      </c>
      <c r="I137" s="83">
        <v>-6.91</v>
      </c>
      <c r="J137" s="83">
        <v>2.13</v>
      </c>
      <c r="K137" s="83" t="s">
        <v>466</v>
      </c>
      <c r="L137" s="83">
        <v>-7723</v>
      </c>
    </row>
    <row r="138" spans="1:12" x14ac:dyDescent="0.25">
      <c r="A138" s="84" t="s">
        <v>335</v>
      </c>
      <c r="B138" s="85" t="s">
        <v>95</v>
      </c>
      <c r="C138" s="85" t="s">
        <v>343</v>
      </c>
      <c r="D138" s="85" t="s">
        <v>344</v>
      </c>
      <c r="E138" s="85">
        <v>14.92</v>
      </c>
      <c r="F138" s="85" t="s">
        <v>341</v>
      </c>
      <c r="G138" s="85">
        <v>0.13</v>
      </c>
      <c r="H138" s="85" t="s">
        <v>341</v>
      </c>
      <c r="I138" s="85">
        <v>-2</v>
      </c>
      <c r="J138" s="85">
        <v>4.0199999999999996</v>
      </c>
      <c r="K138" s="85" t="s">
        <v>467</v>
      </c>
      <c r="L138" s="85">
        <v>-14074</v>
      </c>
    </row>
    <row r="139" spans="1:12" x14ac:dyDescent="0.25">
      <c r="A139" s="84" t="s">
        <v>335</v>
      </c>
      <c r="B139" s="85" t="s">
        <v>95</v>
      </c>
      <c r="C139" s="85" t="s">
        <v>5</v>
      </c>
      <c r="D139" s="85" t="s">
        <v>7</v>
      </c>
      <c r="E139" s="85">
        <v>89.53</v>
      </c>
      <c r="F139" s="85">
        <v>90.79</v>
      </c>
      <c r="G139" s="85">
        <v>0.86</v>
      </c>
      <c r="H139" s="85">
        <v>5</v>
      </c>
      <c r="I139" s="85">
        <v>-5.89</v>
      </c>
      <c r="J139" s="85">
        <v>1.24</v>
      </c>
      <c r="K139" s="85" t="s">
        <v>438</v>
      </c>
      <c r="L139" s="85">
        <v>-22024</v>
      </c>
    </row>
    <row r="140" spans="1:12" x14ac:dyDescent="0.25">
      <c r="A140" s="84" t="s">
        <v>333</v>
      </c>
      <c r="B140" s="85" t="s">
        <v>95</v>
      </c>
      <c r="C140" s="85" t="s">
        <v>110</v>
      </c>
      <c r="D140" s="85" t="s">
        <v>20</v>
      </c>
      <c r="E140" s="85">
        <v>89.79</v>
      </c>
      <c r="F140" s="85" t="s">
        <v>341</v>
      </c>
      <c r="G140" s="85">
        <v>0.86</v>
      </c>
      <c r="H140" s="85" t="s">
        <v>341</v>
      </c>
      <c r="I140" s="85">
        <v>-5.69</v>
      </c>
      <c r="J140" s="85">
        <v>2.0699999999999998</v>
      </c>
      <c r="K140" s="85" t="s">
        <v>468</v>
      </c>
      <c r="L140" s="85">
        <v>-21535</v>
      </c>
    </row>
    <row r="141" spans="1:12" x14ac:dyDescent="0.25">
      <c r="A141" s="82" t="s">
        <v>335</v>
      </c>
      <c r="B141" s="83" t="s">
        <v>96</v>
      </c>
      <c r="C141" s="83" t="s">
        <v>5</v>
      </c>
      <c r="D141" s="83" t="s">
        <v>7</v>
      </c>
      <c r="E141" s="83">
        <v>79.349999999999994</v>
      </c>
      <c r="F141" s="83">
        <v>92.97</v>
      </c>
      <c r="G141" s="83">
        <v>0.81</v>
      </c>
      <c r="H141" s="83">
        <v>4</v>
      </c>
      <c r="I141" s="83">
        <v>-7.24</v>
      </c>
      <c r="J141" s="83">
        <v>1.17</v>
      </c>
      <c r="K141" s="83" t="s">
        <v>469</v>
      </c>
      <c r="L141" s="83">
        <v>-21321</v>
      </c>
    </row>
    <row r="142" spans="1:12" x14ac:dyDescent="0.25">
      <c r="A142" s="82" t="s">
        <v>333</v>
      </c>
      <c r="B142" s="83" t="s">
        <v>96</v>
      </c>
      <c r="C142" s="83" t="s">
        <v>108</v>
      </c>
      <c r="D142" s="83" t="s">
        <v>12</v>
      </c>
      <c r="E142" s="83">
        <v>82.16</v>
      </c>
      <c r="F142" s="83" t="s">
        <v>341</v>
      </c>
      <c r="G142" s="83">
        <v>0.8</v>
      </c>
      <c r="H142" s="83" t="s">
        <v>341</v>
      </c>
      <c r="I142" s="83">
        <v>-7.22</v>
      </c>
      <c r="J142" s="83">
        <v>2.1</v>
      </c>
      <c r="K142" s="83" t="s">
        <v>470</v>
      </c>
      <c r="L142" s="83">
        <v>-20472</v>
      </c>
    </row>
    <row r="143" spans="1:12" x14ac:dyDescent="0.25">
      <c r="A143" s="82" t="s">
        <v>335</v>
      </c>
      <c r="B143" s="83" t="s">
        <v>96</v>
      </c>
      <c r="C143" s="83" t="s">
        <v>343</v>
      </c>
      <c r="D143" s="83" t="s">
        <v>344</v>
      </c>
      <c r="E143" s="83">
        <v>43.82</v>
      </c>
      <c r="F143" s="83" t="s">
        <v>341</v>
      </c>
      <c r="G143" s="83">
        <v>0.22</v>
      </c>
      <c r="H143" s="83" t="s">
        <v>341</v>
      </c>
      <c r="I143" s="83">
        <v>-0.76</v>
      </c>
      <c r="J143" s="83">
        <v>3.86</v>
      </c>
      <c r="K143" s="83" t="s">
        <v>471</v>
      </c>
      <c r="L143" s="83">
        <v>-13880</v>
      </c>
    </row>
    <row r="144" spans="1:12" x14ac:dyDescent="0.25">
      <c r="A144" s="84" t="s">
        <v>335</v>
      </c>
      <c r="B144" s="85" t="s">
        <v>4</v>
      </c>
      <c r="C144" s="85" t="s">
        <v>5</v>
      </c>
      <c r="D144" s="85" t="s">
        <v>8</v>
      </c>
      <c r="E144" s="85">
        <v>83.82</v>
      </c>
      <c r="F144" s="85">
        <v>87.33</v>
      </c>
      <c r="G144" s="85">
        <v>0.78</v>
      </c>
      <c r="H144" s="85"/>
      <c r="I144" s="85">
        <v>-5.67</v>
      </c>
      <c r="J144" s="85">
        <v>1.24</v>
      </c>
      <c r="K144" s="85" t="s">
        <v>472</v>
      </c>
      <c r="L144" s="85">
        <v>-26108</v>
      </c>
    </row>
    <row r="145" spans="1:12" x14ac:dyDescent="0.25">
      <c r="A145" s="84" t="s">
        <v>333</v>
      </c>
      <c r="B145" s="85" t="s">
        <v>4</v>
      </c>
      <c r="C145" s="85" t="s">
        <v>109</v>
      </c>
      <c r="D145" s="85" t="s">
        <v>22</v>
      </c>
      <c r="E145" s="85">
        <v>86.24</v>
      </c>
      <c r="F145" s="85" t="s">
        <v>341</v>
      </c>
      <c r="G145" s="85">
        <v>0.75</v>
      </c>
      <c r="H145" s="85"/>
      <c r="I145" s="85">
        <v>-5.68</v>
      </c>
      <c r="J145" s="85">
        <v>2.31</v>
      </c>
      <c r="K145" s="85" t="s">
        <v>473</v>
      </c>
      <c r="L145" s="85">
        <v>-24912</v>
      </c>
    </row>
    <row r="146" spans="1:12" x14ac:dyDescent="0.25">
      <c r="A146" s="85"/>
      <c r="B146" s="85" t="s">
        <v>4</v>
      </c>
      <c r="C146" s="85" t="s">
        <v>343</v>
      </c>
      <c r="D146" s="85" t="s">
        <v>344</v>
      </c>
      <c r="E146" s="85">
        <v>16.760000000000002</v>
      </c>
      <c r="F146" s="85" t="s">
        <v>341</v>
      </c>
      <c r="G146" s="85">
        <v>0.14000000000000001</v>
      </c>
      <c r="H146" s="85"/>
      <c r="I146" s="85">
        <v>-0.15</v>
      </c>
      <c r="J146" s="85">
        <v>4.1399999999999997</v>
      </c>
      <c r="K146" s="85" t="s">
        <v>474</v>
      </c>
      <c r="L146" s="85">
        <v>-17796</v>
      </c>
    </row>
    <row r="147" spans="1:12" x14ac:dyDescent="0.25">
      <c r="A147" s="83" t="s">
        <v>335</v>
      </c>
      <c r="B147" s="83" t="s">
        <v>26</v>
      </c>
      <c r="C147" s="83" t="s">
        <v>5</v>
      </c>
      <c r="D147" s="83" t="s">
        <v>7</v>
      </c>
      <c r="E147" s="83">
        <v>93.99</v>
      </c>
      <c r="F147" s="83">
        <v>93.37</v>
      </c>
      <c r="G147" s="83">
        <v>0.7</v>
      </c>
      <c r="H147" s="83"/>
      <c r="I147" s="83">
        <v>-2.36</v>
      </c>
      <c r="J147" s="83">
        <v>0.69</v>
      </c>
      <c r="K147" s="83" t="s">
        <v>475</v>
      </c>
      <c r="L147" s="83">
        <v>-9760</v>
      </c>
    </row>
    <row r="148" spans="1:12" x14ac:dyDescent="0.25">
      <c r="A148" s="83" t="s">
        <v>333</v>
      </c>
      <c r="B148" s="83" t="s">
        <v>26</v>
      </c>
      <c r="C148" s="83" t="s">
        <v>108</v>
      </c>
      <c r="D148" s="83" t="s">
        <v>14</v>
      </c>
      <c r="E148" s="83">
        <v>94.71</v>
      </c>
      <c r="F148" s="83" t="s">
        <v>341</v>
      </c>
      <c r="G148" s="83">
        <v>0.68</v>
      </c>
      <c r="H148" s="83"/>
      <c r="I148" s="83">
        <v>-2.4500000000000002</v>
      </c>
      <c r="J148" s="83">
        <v>1.96</v>
      </c>
      <c r="K148" s="83" t="s">
        <v>470</v>
      </c>
      <c r="L148" s="83">
        <v>-9172</v>
      </c>
    </row>
    <row r="149" spans="1:12" x14ac:dyDescent="0.25">
      <c r="A149" s="83"/>
      <c r="B149" s="83" t="s">
        <v>26</v>
      </c>
      <c r="C149" s="83" t="s">
        <v>343</v>
      </c>
      <c r="D149" s="83" t="s">
        <v>344</v>
      </c>
      <c r="E149" s="83">
        <v>81.489999999999995</v>
      </c>
      <c r="F149" s="83" t="s">
        <v>341</v>
      </c>
      <c r="G149" s="83">
        <v>0.65</v>
      </c>
      <c r="H149" s="83"/>
      <c r="I149" s="83">
        <v>-2.19</v>
      </c>
      <c r="J149" s="83">
        <v>2.86</v>
      </c>
      <c r="K149" s="83" t="s">
        <v>476</v>
      </c>
      <c r="L149" s="83">
        <v>-8799</v>
      </c>
    </row>
    <row r="150" spans="1:12" x14ac:dyDescent="0.25">
      <c r="A150" s="85" t="s">
        <v>335</v>
      </c>
      <c r="B150" s="85" t="s">
        <v>27</v>
      </c>
      <c r="C150" s="85" t="s">
        <v>5</v>
      </c>
      <c r="D150" s="85" t="s">
        <v>7</v>
      </c>
      <c r="E150" s="85">
        <v>93.7</v>
      </c>
      <c r="F150" s="85">
        <v>94.02</v>
      </c>
      <c r="G150" s="85">
        <v>0.89</v>
      </c>
      <c r="H150" s="85"/>
      <c r="I150" s="85">
        <v>-13.26</v>
      </c>
      <c r="J150" s="85">
        <v>1.1299999999999999</v>
      </c>
      <c r="K150" s="85" t="s">
        <v>477</v>
      </c>
      <c r="L150" s="85">
        <v>-124579</v>
      </c>
    </row>
    <row r="151" spans="1:12" x14ac:dyDescent="0.25">
      <c r="A151" s="85" t="s">
        <v>335</v>
      </c>
      <c r="B151" s="85" t="s">
        <v>27</v>
      </c>
      <c r="C151" s="85" t="s">
        <v>110</v>
      </c>
      <c r="D151" s="85" t="s">
        <v>20</v>
      </c>
      <c r="E151" s="85">
        <v>93.48</v>
      </c>
      <c r="F151" s="85" t="s">
        <v>341</v>
      </c>
      <c r="G151" s="85">
        <v>0.88</v>
      </c>
      <c r="H151" s="85"/>
      <c r="I151" s="85">
        <v>-13.09</v>
      </c>
      <c r="J151" s="85">
        <v>2.2000000000000002</v>
      </c>
      <c r="K151" s="85" t="s">
        <v>478</v>
      </c>
      <c r="L151" s="85">
        <v>-121701</v>
      </c>
    </row>
    <row r="152" spans="1:12" x14ac:dyDescent="0.25">
      <c r="A152" s="85"/>
      <c r="B152" s="85" t="s">
        <v>27</v>
      </c>
      <c r="C152" s="85" t="s">
        <v>343</v>
      </c>
      <c r="D152" s="85" t="s">
        <v>344</v>
      </c>
      <c r="E152" s="85">
        <v>28.91</v>
      </c>
      <c r="F152" s="85" t="s">
        <v>341</v>
      </c>
      <c r="G152" s="85">
        <v>0.12</v>
      </c>
      <c r="H152" s="85"/>
      <c r="I152" s="85">
        <v>4.63</v>
      </c>
      <c r="J152" s="85">
        <v>4.3499999999999996</v>
      </c>
      <c r="K152" s="85" t="s">
        <v>479</v>
      </c>
      <c r="L152" s="85">
        <v>-80254</v>
      </c>
    </row>
    <row r="153" spans="1:12" x14ac:dyDescent="0.25">
      <c r="A153" s="83" t="s">
        <v>335</v>
      </c>
      <c r="B153" s="83" t="s">
        <v>28</v>
      </c>
      <c r="C153" s="83" t="s">
        <v>5</v>
      </c>
      <c r="D153" s="83" t="s">
        <v>7</v>
      </c>
      <c r="E153" s="83">
        <v>98.36</v>
      </c>
      <c r="F153" s="83">
        <v>97.65</v>
      </c>
      <c r="G153" s="83">
        <v>0.72</v>
      </c>
      <c r="H153" s="83"/>
      <c r="I153" s="83">
        <v>-3.73</v>
      </c>
      <c r="J153" s="83">
        <v>0.87</v>
      </c>
      <c r="K153" s="83" t="s">
        <v>370</v>
      </c>
      <c r="L153" s="83">
        <v>-37995</v>
      </c>
    </row>
    <row r="154" spans="1:12" x14ac:dyDescent="0.25">
      <c r="A154" s="83" t="s">
        <v>335</v>
      </c>
      <c r="B154" s="83" t="s">
        <v>28</v>
      </c>
      <c r="C154" s="83" t="s">
        <v>110</v>
      </c>
      <c r="D154" s="83" t="s">
        <v>19</v>
      </c>
      <c r="E154" s="83">
        <v>95.07</v>
      </c>
      <c r="F154" s="83" t="s">
        <v>341</v>
      </c>
      <c r="G154" s="83">
        <v>0.73</v>
      </c>
      <c r="H154" s="83"/>
      <c r="I154" s="83">
        <v>-3.63</v>
      </c>
      <c r="J154" s="83">
        <v>2.11</v>
      </c>
      <c r="K154" s="83" t="s">
        <v>456</v>
      </c>
      <c r="L154" s="83">
        <v>-36913</v>
      </c>
    </row>
    <row r="155" spans="1:12" x14ac:dyDescent="0.25">
      <c r="A155" s="83"/>
      <c r="B155" s="83" t="s">
        <v>28</v>
      </c>
      <c r="C155" s="83" t="s">
        <v>343</v>
      </c>
      <c r="D155" s="83" t="s">
        <v>344</v>
      </c>
      <c r="E155" s="83">
        <v>85.75</v>
      </c>
      <c r="F155" s="83" t="s">
        <v>341</v>
      </c>
      <c r="G155" s="83">
        <v>0.66</v>
      </c>
      <c r="H155" s="83"/>
      <c r="I155" s="83">
        <v>-3.38</v>
      </c>
      <c r="J155" s="83">
        <v>2.89</v>
      </c>
      <c r="K155" s="83" t="s">
        <v>480</v>
      </c>
      <c r="L155" s="83">
        <v>-35728</v>
      </c>
    </row>
    <row r="156" spans="1:12" x14ac:dyDescent="0.25">
      <c r="A156" s="85" t="s">
        <v>335</v>
      </c>
      <c r="B156" s="85" t="s">
        <v>29</v>
      </c>
      <c r="C156" s="85" t="s">
        <v>5</v>
      </c>
      <c r="D156" s="85" t="s">
        <v>6</v>
      </c>
      <c r="E156" s="85">
        <v>97</v>
      </c>
      <c r="F156" s="85">
        <v>96.27</v>
      </c>
      <c r="G156" s="85">
        <v>0.86</v>
      </c>
      <c r="H156" s="85"/>
      <c r="I156" s="85">
        <v>-6.32</v>
      </c>
      <c r="J156" s="85">
        <v>1.1100000000000001</v>
      </c>
      <c r="K156" s="85" t="s">
        <v>481</v>
      </c>
      <c r="L156" s="85">
        <v>-43146</v>
      </c>
    </row>
    <row r="157" spans="1:12" x14ac:dyDescent="0.25">
      <c r="A157" s="85" t="s">
        <v>335</v>
      </c>
      <c r="B157" s="85" t="s">
        <v>29</v>
      </c>
      <c r="C157" s="85" t="s">
        <v>108</v>
      </c>
      <c r="D157" s="85" t="s">
        <v>11</v>
      </c>
      <c r="E157" s="85">
        <v>90.6</v>
      </c>
      <c r="F157" s="85" t="s">
        <v>341</v>
      </c>
      <c r="G157" s="85">
        <v>0.81</v>
      </c>
      <c r="H157" s="85"/>
      <c r="I157" s="85">
        <v>-6.25</v>
      </c>
      <c r="J157" s="85">
        <v>2.0299999999999998</v>
      </c>
      <c r="K157" s="85" t="s">
        <v>482</v>
      </c>
      <c r="L157" s="85">
        <v>-41733</v>
      </c>
    </row>
    <row r="158" spans="1:12" x14ac:dyDescent="0.25">
      <c r="A158" s="85"/>
      <c r="B158" s="85" t="s">
        <v>29</v>
      </c>
      <c r="C158" s="85" t="s">
        <v>343</v>
      </c>
      <c r="D158" s="85" t="s">
        <v>344</v>
      </c>
      <c r="E158" s="85">
        <v>80.48</v>
      </c>
      <c r="F158" s="85" t="s">
        <v>341</v>
      </c>
      <c r="G158" s="85">
        <v>0.71</v>
      </c>
      <c r="H158" s="85"/>
      <c r="I158" s="85">
        <v>-5.56</v>
      </c>
      <c r="J158" s="85">
        <v>2.89</v>
      </c>
      <c r="K158" s="85" t="s">
        <v>483</v>
      </c>
      <c r="L158" s="85">
        <v>-39099</v>
      </c>
    </row>
    <row r="159" spans="1:12" x14ac:dyDescent="0.25">
      <c r="A159" s="83" t="s">
        <v>335</v>
      </c>
      <c r="B159" s="83" t="s">
        <v>30</v>
      </c>
      <c r="C159" s="83" t="s">
        <v>5</v>
      </c>
      <c r="D159" s="83" t="s">
        <v>7</v>
      </c>
      <c r="E159" s="83">
        <v>79.63</v>
      </c>
      <c r="F159" s="83">
        <v>88.57</v>
      </c>
      <c r="G159" s="83">
        <v>0.82</v>
      </c>
      <c r="H159" s="83"/>
      <c r="I159" s="83">
        <v>-8.1999999999999993</v>
      </c>
      <c r="J159" s="83">
        <v>1.46</v>
      </c>
      <c r="K159" s="83" t="s">
        <v>484</v>
      </c>
      <c r="L159" s="83">
        <v>-28887</v>
      </c>
    </row>
    <row r="160" spans="1:12" x14ac:dyDescent="0.25">
      <c r="A160" s="83" t="s">
        <v>333</v>
      </c>
      <c r="B160" s="83" t="s">
        <v>30</v>
      </c>
      <c r="C160" s="83" t="s">
        <v>108</v>
      </c>
      <c r="D160" s="83" t="s">
        <v>13</v>
      </c>
      <c r="E160" s="83">
        <v>83.89</v>
      </c>
      <c r="F160" s="83" t="s">
        <v>341</v>
      </c>
      <c r="G160" s="83">
        <v>0.8</v>
      </c>
      <c r="H160" s="83"/>
      <c r="I160" s="83">
        <v>-8.3699999999999992</v>
      </c>
      <c r="J160" s="83">
        <v>2.37</v>
      </c>
      <c r="K160" s="83" t="s">
        <v>485</v>
      </c>
      <c r="L160" s="83">
        <v>-28811</v>
      </c>
    </row>
    <row r="161" spans="1:12" x14ac:dyDescent="0.25">
      <c r="A161" s="83"/>
      <c r="B161" s="83" t="s">
        <v>30</v>
      </c>
      <c r="C161" s="83" t="s">
        <v>343</v>
      </c>
      <c r="D161" s="83" t="s">
        <v>344</v>
      </c>
      <c r="E161" s="83">
        <v>44.17</v>
      </c>
      <c r="F161" s="83" t="s">
        <v>341</v>
      </c>
      <c r="G161" s="83">
        <v>0.46</v>
      </c>
      <c r="H161" s="83"/>
      <c r="I161" s="83">
        <v>-4.9000000000000004</v>
      </c>
      <c r="J161" s="83">
        <v>3.44</v>
      </c>
      <c r="K161" s="83" t="s">
        <v>486</v>
      </c>
      <c r="L161" s="83">
        <v>-21374</v>
      </c>
    </row>
    <row r="162" spans="1:12" x14ac:dyDescent="0.25">
      <c r="A162" s="85" t="s">
        <v>335</v>
      </c>
      <c r="B162" s="85" t="s">
        <v>31</v>
      </c>
      <c r="C162" s="85" t="s">
        <v>5</v>
      </c>
      <c r="D162" s="85" t="s">
        <v>7</v>
      </c>
      <c r="E162" s="85">
        <v>71.900000000000006</v>
      </c>
      <c r="F162" s="85">
        <v>85.39</v>
      </c>
      <c r="G162" s="85">
        <v>0.72</v>
      </c>
      <c r="H162" s="85"/>
      <c r="I162" s="85">
        <v>-5.26</v>
      </c>
      <c r="J162" s="85">
        <v>0.94</v>
      </c>
      <c r="K162" s="85" t="s">
        <v>400</v>
      </c>
      <c r="L162" s="85">
        <v>-34828</v>
      </c>
    </row>
    <row r="163" spans="1:12" x14ac:dyDescent="0.25">
      <c r="A163" s="85" t="s">
        <v>333</v>
      </c>
      <c r="B163" s="85" t="s">
        <v>31</v>
      </c>
      <c r="C163" s="85" t="s">
        <v>108</v>
      </c>
      <c r="D163" s="85" t="s">
        <v>14</v>
      </c>
      <c r="E163" s="85">
        <v>78.63</v>
      </c>
      <c r="F163" s="85" t="s">
        <v>341</v>
      </c>
      <c r="G163" s="85">
        <v>0.69</v>
      </c>
      <c r="H163" s="85"/>
      <c r="I163" s="85">
        <v>-5.1100000000000003</v>
      </c>
      <c r="J163" s="85">
        <v>2.09</v>
      </c>
      <c r="K163" s="85" t="s">
        <v>487</v>
      </c>
      <c r="L163" s="85">
        <v>-33393</v>
      </c>
    </row>
    <row r="164" spans="1:12" x14ac:dyDescent="0.25">
      <c r="A164" s="85"/>
      <c r="B164" s="85" t="s">
        <v>31</v>
      </c>
      <c r="C164" s="85" t="s">
        <v>343</v>
      </c>
      <c r="D164" s="85" t="s">
        <v>344</v>
      </c>
      <c r="E164" s="85">
        <v>40.25</v>
      </c>
      <c r="F164" s="85" t="s">
        <v>341</v>
      </c>
      <c r="G164" s="85">
        <v>0.37</v>
      </c>
      <c r="H164" s="85"/>
      <c r="I164" s="85">
        <v>-2.04</v>
      </c>
      <c r="J164" s="85">
        <v>3.31</v>
      </c>
      <c r="K164" s="85" t="s">
        <v>488</v>
      </c>
      <c r="L164" s="85">
        <v>-28081</v>
      </c>
    </row>
    <row r="165" spans="1:12" x14ac:dyDescent="0.25">
      <c r="A165" s="83" t="s">
        <v>335</v>
      </c>
      <c r="B165" s="83" t="s">
        <v>32</v>
      </c>
      <c r="C165" s="83" t="s">
        <v>5</v>
      </c>
      <c r="D165" s="83" t="s">
        <v>6</v>
      </c>
      <c r="E165" s="83">
        <v>97.83</v>
      </c>
      <c r="F165" s="83">
        <v>95.33</v>
      </c>
      <c r="G165" s="83">
        <v>0.89</v>
      </c>
      <c r="H165" s="83"/>
      <c r="I165" s="83">
        <v>-5.49</v>
      </c>
      <c r="J165" s="83">
        <v>1.21</v>
      </c>
      <c r="K165" s="83" t="s">
        <v>489</v>
      </c>
      <c r="L165" s="83">
        <v>-19400</v>
      </c>
    </row>
    <row r="166" spans="1:12" x14ac:dyDescent="0.25">
      <c r="A166" s="83" t="s">
        <v>354</v>
      </c>
      <c r="B166" s="83" t="s">
        <v>32</v>
      </c>
      <c r="C166" s="83" t="s">
        <v>109</v>
      </c>
      <c r="D166" s="83" t="s">
        <v>22</v>
      </c>
      <c r="E166" s="83">
        <v>97.83</v>
      </c>
      <c r="F166" s="83" t="s">
        <v>341</v>
      </c>
      <c r="G166" s="83">
        <v>0.87</v>
      </c>
      <c r="H166" s="83"/>
      <c r="I166" s="83">
        <v>-5.43</v>
      </c>
      <c r="J166" s="83">
        <v>2.77</v>
      </c>
      <c r="K166" s="83" t="s">
        <v>490</v>
      </c>
      <c r="L166" s="83">
        <v>-18864</v>
      </c>
    </row>
    <row r="167" spans="1:12" x14ac:dyDescent="0.25">
      <c r="A167" s="83"/>
      <c r="B167" s="83" t="s">
        <v>32</v>
      </c>
      <c r="C167" s="83" t="s">
        <v>343</v>
      </c>
      <c r="D167" s="83" t="s">
        <v>344</v>
      </c>
      <c r="E167" s="83">
        <v>82</v>
      </c>
      <c r="F167" s="83" t="s">
        <v>341</v>
      </c>
      <c r="G167" s="83">
        <v>0.18</v>
      </c>
      <c r="H167" s="83"/>
      <c r="I167" s="83">
        <v>-1.46</v>
      </c>
      <c r="J167" s="83">
        <v>3.87</v>
      </c>
      <c r="K167" s="83" t="s">
        <v>491</v>
      </c>
      <c r="L167" s="83">
        <v>-25547</v>
      </c>
    </row>
    <row r="168" spans="1:12" x14ac:dyDescent="0.25">
      <c r="A168" s="85" t="s">
        <v>335</v>
      </c>
      <c r="B168" s="85" t="s">
        <v>33</v>
      </c>
      <c r="C168" s="85" t="s">
        <v>5</v>
      </c>
      <c r="D168" s="85" t="s">
        <v>6</v>
      </c>
      <c r="E168" s="85">
        <v>91.35</v>
      </c>
      <c r="F168" s="85">
        <v>91.44</v>
      </c>
      <c r="G168" s="85">
        <v>0.84</v>
      </c>
      <c r="H168" s="85"/>
      <c r="I168" s="85">
        <v>-5.41</v>
      </c>
      <c r="J168" s="85">
        <v>1.02</v>
      </c>
      <c r="K168" s="85" t="s">
        <v>492</v>
      </c>
      <c r="L168" s="85">
        <v>-39848</v>
      </c>
    </row>
    <row r="169" spans="1:12" x14ac:dyDescent="0.25">
      <c r="A169" s="85" t="s">
        <v>335</v>
      </c>
      <c r="B169" s="85" t="s">
        <v>33</v>
      </c>
      <c r="C169" s="85" t="s">
        <v>109</v>
      </c>
      <c r="D169" s="85" t="s">
        <v>23</v>
      </c>
      <c r="E169" s="85">
        <v>90.22</v>
      </c>
      <c r="F169" s="85" t="s">
        <v>341</v>
      </c>
      <c r="G169" s="85">
        <v>0.82</v>
      </c>
      <c r="H169" s="85"/>
      <c r="I169" s="85">
        <v>-5.49</v>
      </c>
      <c r="J169" s="85">
        <v>2.02</v>
      </c>
      <c r="K169" s="85" t="s">
        <v>493</v>
      </c>
      <c r="L169" s="85">
        <v>-38595</v>
      </c>
    </row>
    <row r="170" spans="1:12" x14ac:dyDescent="0.25">
      <c r="A170" s="85"/>
      <c r="B170" s="85" t="s">
        <v>33</v>
      </c>
      <c r="C170" s="85" t="s">
        <v>343</v>
      </c>
      <c r="D170" s="85" t="s">
        <v>344</v>
      </c>
      <c r="E170" s="85">
        <v>74.599999999999994</v>
      </c>
      <c r="F170" s="85" t="s">
        <v>341</v>
      </c>
      <c r="G170" s="85">
        <v>0.68</v>
      </c>
      <c r="H170" s="85"/>
      <c r="I170" s="85">
        <v>-5.35</v>
      </c>
      <c r="J170" s="85">
        <v>3.09</v>
      </c>
      <c r="K170" s="85" t="s">
        <v>494</v>
      </c>
      <c r="L170" s="85">
        <v>-36105</v>
      </c>
    </row>
    <row r="171" spans="1:12" x14ac:dyDescent="0.25">
      <c r="A171" s="83" t="s">
        <v>335</v>
      </c>
      <c r="B171" s="83" t="s">
        <v>34</v>
      </c>
      <c r="C171" s="83" t="s">
        <v>5</v>
      </c>
      <c r="D171" s="83" t="s">
        <v>10</v>
      </c>
      <c r="E171" s="83">
        <v>97.49</v>
      </c>
      <c r="F171" s="83">
        <v>93.94</v>
      </c>
      <c r="G171" s="83">
        <v>0.81</v>
      </c>
      <c r="H171" s="83"/>
      <c r="I171" s="83">
        <v>-7.59</v>
      </c>
      <c r="J171" s="83">
        <v>1.22</v>
      </c>
      <c r="K171" s="83" t="s">
        <v>495</v>
      </c>
      <c r="L171" s="83">
        <v>-84177</v>
      </c>
    </row>
    <row r="172" spans="1:12" x14ac:dyDescent="0.25">
      <c r="A172" s="83" t="s">
        <v>335</v>
      </c>
      <c r="B172" s="83" t="s">
        <v>34</v>
      </c>
      <c r="C172" s="83" t="s">
        <v>109</v>
      </c>
      <c r="D172" s="83" t="s">
        <v>25</v>
      </c>
      <c r="E172" s="83">
        <v>97.31</v>
      </c>
      <c r="F172" s="83" t="s">
        <v>341</v>
      </c>
      <c r="G172" s="83">
        <v>0.8</v>
      </c>
      <c r="H172" s="83"/>
      <c r="I172" s="83">
        <v>-7.64</v>
      </c>
      <c r="J172" s="83">
        <v>2.31</v>
      </c>
      <c r="K172" s="83" t="s">
        <v>496</v>
      </c>
      <c r="L172" s="83">
        <v>-82102</v>
      </c>
    </row>
    <row r="173" spans="1:12" x14ac:dyDescent="0.25">
      <c r="A173" s="83"/>
      <c r="B173" s="83" t="s">
        <v>34</v>
      </c>
      <c r="C173" s="83" t="s">
        <v>343</v>
      </c>
      <c r="D173" s="83" t="s">
        <v>344</v>
      </c>
      <c r="E173" s="83">
        <v>38.26</v>
      </c>
      <c r="F173" s="83" t="s">
        <v>341</v>
      </c>
      <c r="G173" s="83">
        <v>0.22</v>
      </c>
      <c r="H173" s="83"/>
      <c r="I173" s="83">
        <v>-0.67</v>
      </c>
      <c r="J173" s="83">
        <v>3.88</v>
      </c>
      <c r="K173" s="83" t="s">
        <v>497</v>
      </c>
      <c r="L173" s="83">
        <v>-62552</v>
      </c>
    </row>
    <row r="174" spans="1:12" x14ac:dyDescent="0.25">
      <c r="A174" s="85" t="s">
        <v>335</v>
      </c>
      <c r="B174" s="85" t="s">
        <v>35</v>
      </c>
      <c r="C174" s="85" t="s">
        <v>5</v>
      </c>
      <c r="D174" s="85" t="s">
        <v>6</v>
      </c>
      <c r="E174" s="85">
        <v>67.83</v>
      </c>
      <c r="F174" s="85">
        <v>86.14</v>
      </c>
      <c r="G174" s="85">
        <v>0.76</v>
      </c>
      <c r="H174" s="85"/>
      <c r="I174" s="85">
        <v>-6.09</v>
      </c>
      <c r="J174" s="85">
        <v>1.46</v>
      </c>
      <c r="K174" s="85" t="s">
        <v>498</v>
      </c>
      <c r="L174" s="85">
        <v>-54166</v>
      </c>
    </row>
    <row r="175" spans="1:12" x14ac:dyDescent="0.25">
      <c r="A175" s="85" t="s">
        <v>333</v>
      </c>
      <c r="B175" s="85" t="s">
        <v>35</v>
      </c>
      <c r="C175" s="85" t="s">
        <v>110</v>
      </c>
      <c r="D175" s="85" t="s">
        <v>20</v>
      </c>
      <c r="E175" s="85">
        <v>69.540000000000006</v>
      </c>
      <c r="F175" s="85" t="s">
        <v>341</v>
      </c>
      <c r="G175" s="85">
        <v>0.77</v>
      </c>
      <c r="H175" s="85"/>
      <c r="I175" s="85">
        <v>-6.16</v>
      </c>
      <c r="J175" s="85">
        <v>2.25</v>
      </c>
      <c r="K175" s="85" t="s">
        <v>499</v>
      </c>
      <c r="L175" s="85">
        <v>-52278</v>
      </c>
    </row>
    <row r="176" spans="1:12" x14ac:dyDescent="0.25">
      <c r="A176" s="85"/>
      <c r="B176" s="85" t="s">
        <v>35</v>
      </c>
      <c r="C176" s="85" t="s">
        <v>343</v>
      </c>
      <c r="D176" s="85" t="s">
        <v>344</v>
      </c>
      <c r="E176" s="85">
        <v>60.6</v>
      </c>
      <c r="F176" s="85" t="s">
        <v>341</v>
      </c>
      <c r="G176" s="85">
        <v>0.61</v>
      </c>
      <c r="H176" s="85"/>
      <c r="I176" s="85">
        <v>-4.41</v>
      </c>
      <c r="J176" s="85">
        <v>3.22</v>
      </c>
      <c r="K176" s="85" t="s">
        <v>500</v>
      </c>
      <c r="L176" s="85">
        <v>-47138</v>
      </c>
    </row>
    <row r="177" spans="1:12" x14ac:dyDescent="0.25">
      <c r="A177" s="83" t="s">
        <v>335</v>
      </c>
      <c r="B177" s="83" t="s">
        <v>36</v>
      </c>
      <c r="C177" s="83" t="s">
        <v>5</v>
      </c>
      <c r="D177" s="83" t="s">
        <v>9</v>
      </c>
      <c r="E177" s="83">
        <v>96.52</v>
      </c>
      <c r="F177" s="83">
        <v>95.34</v>
      </c>
      <c r="G177" s="83">
        <v>0.84</v>
      </c>
      <c r="H177" s="83"/>
      <c r="I177" s="83">
        <v>-9.09</v>
      </c>
      <c r="J177" s="83">
        <v>1.18</v>
      </c>
      <c r="K177" s="83" t="s">
        <v>388</v>
      </c>
      <c r="L177" s="83">
        <v>-28706</v>
      </c>
    </row>
    <row r="178" spans="1:12" x14ac:dyDescent="0.25">
      <c r="A178" s="83" t="s">
        <v>335</v>
      </c>
      <c r="B178" s="83" t="s">
        <v>36</v>
      </c>
      <c r="C178" s="83" t="s">
        <v>109</v>
      </c>
      <c r="D178" s="83" t="s">
        <v>21</v>
      </c>
      <c r="E178" s="83">
        <v>96.31</v>
      </c>
      <c r="F178" s="83" t="s">
        <v>341</v>
      </c>
      <c r="G178" s="83">
        <v>0.82</v>
      </c>
      <c r="H178" s="83"/>
      <c r="I178" s="83">
        <v>-8.91</v>
      </c>
      <c r="J178" s="83">
        <v>2.37</v>
      </c>
      <c r="K178" s="83" t="s">
        <v>363</v>
      </c>
      <c r="L178" s="83">
        <v>-27623</v>
      </c>
    </row>
    <row r="179" spans="1:12" x14ac:dyDescent="0.25">
      <c r="A179" s="83"/>
      <c r="B179" s="83" t="s">
        <v>36</v>
      </c>
      <c r="C179" s="83" t="s">
        <v>343</v>
      </c>
      <c r="D179" s="83" t="s">
        <v>344</v>
      </c>
      <c r="E179" s="83">
        <v>83.4</v>
      </c>
      <c r="F179" s="83" t="s">
        <v>341</v>
      </c>
      <c r="G179" s="83">
        <v>0.71</v>
      </c>
      <c r="H179" s="83"/>
      <c r="I179" s="83">
        <v>-7.92</v>
      </c>
      <c r="J179" s="83">
        <v>3.12</v>
      </c>
      <c r="K179" s="83" t="s">
        <v>501</v>
      </c>
      <c r="L179" s="83">
        <v>-24798</v>
      </c>
    </row>
    <row r="180" spans="1:12" x14ac:dyDescent="0.25">
      <c r="A180" s="85" t="s">
        <v>335</v>
      </c>
      <c r="B180" s="85" t="s">
        <v>37</v>
      </c>
      <c r="C180" s="85" t="s">
        <v>5</v>
      </c>
      <c r="D180" s="85" t="s">
        <v>8</v>
      </c>
      <c r="E180" s="85">
        <v>94.72</v>
      </c>
      <c r="F180" s="85">
        <v>94.95</v>
      </c>
      <c r="G180" s="85">
        <v>0.83</v>
      </c>
      <c r="H180" s="85"/>
      <c r="I180" s="85">
        <v>-9.0399999999999991</v>
      </c>
      <c r="J180" s="85">
        <v>1.18</v>
      </c>
      <c r="K180" s="85" t="s">
        <v>425</v>
      </c>
      <c r="L180" s="85">
        <v>-28797</v>
      </c>
    </row>
    <row r="181" spans="1:12" x14ac:dyDescent="0.25">
      <c r="A181" s="85" t="s">
        <v>333</v>
      </c>
      <c r="B181" s="85" t="s">
        <v>37</v>
      </c>
      <c r="C181" s="85" t="s">
        <v>110</v>
      </c>
      <c r="D181" s="85" t="s">
        <v>17</v>
      </c>
      <c r="E181" s="85">
        <v>94.92</v>
      </c>
      <c r="F181" s="85" t="s">
        <v>341</v>
      </c>
      <c r="G181" s="85">
        <v>0.82</v>
      </c>
      <c r="H181" s="85"/>
      <c r="I181" s="85">
        <v>-8.9600000000000009</v>
      </c>
      <c r="J181" s="85">
        <v>2.44</v>
      </c>
      <c r="K181" s="85" t="s">
        <v>502</v>
      </c>
      <c r="L181" s="85">
        <v>-27951</v>
      </c>
    </row>
    <row r="182" spans="1:12" x14ac:dyDescent="0.25">
      <c r="A182" s="85"/>
      <c r="B182" s="85" t="s">
        <v>37</v>
      </c>
      <c r="C182" s="85" t="s">
        <v>343</v>
      </c>
      <c r="D182" s="85" t="s">
        <v>344</v>
      </c>
      <c r="E182" s="85">
        <v>78.66</v>
      </c>
      <c r="F182" s="85" t="s">
        <v>341</v>
      </c>
      <c r="G182" s="85">
        <v>0.66</v>
      </c>
      <c r="H182" s="85"/>
      <c r="I182" s="85">
        <v>-7.98</v>
      </c>
      <c r="J182" s="85">
        <v>3.31</v>
      </c>
      <c r="K182" s="85" t="s">
        <v>503</v>
      </c>
      <c r="L182" s="85">
        <v>-24093</v>
      </c>
    </row>
    <row r="183" spans="1:12" x14ac:dyDescent="0.25">
      <c r="A183" s="83" t="s">
        <v>335</v>
      </c>
      <c r="B183" s="83" t="s">
        <v>38</v>
      </c>
      <c r="C183" s="83" t="s">
        <v>5</v>
      </c>
      <c r="D183" s="83" t="s">
        <v>6</v>
      </c>
      <c r="E183" s="83">
        <v>73.47</v>
      </c>
      <c r="F183" s="83">
        <v>74.680000000000007</v>
      </c>
      <c r="G183" s="83">
        <v>0.57999999999999996</v>
      </c>
      <c r="H183" s="83"/>
      <c r="I183" s="83">
        <v>-3.34</v>
      </c>
      <c r="J183" s="83">
        <v>1.46</v>
      </c>
      <c r="K183" s="83" t="s">
        <v>504</v>
      </c>
      <c r="L183" s="83">
        <v>-7813</v>
      </c>
    </row>
    <row r="184" spans="1:12" x14ac:dyDescent="0.25">
      <c r="A184" s="83" t="s">
        <v>335</v>
      </c>
      <c r="B184" s="83" t="s">
        <v>38</v>
      </c>
      <c r="C184" s="83" t="s">
        <v>109</v>
      </c>
      <c r="D184" s="83" t="s">
        <v>24</v>
      </c>
      <c r="E184" s="83">
        <v>69.64</v>
      </c>
      <c r="F184" s="83" t="s">
        <v>341</v>
      </c>
      <c r="G184" s="83">
        <v>0.57999999999999996</v>
      </c>
      <c r="H184" s="83"/>
      <c r="I184" s="83">
        <v>-3.01</v>
      </c>
      <c r="J184" s="83">
        <v>2.4300000000000002</v>
      </c>
      <c r="K184" s="83" t="s">
        <v>366</v>
      </c>
      <c r="L184" s="83">
        <v>-7105</v>
      </c>
    </row>
    <row r="185" spans="1:12" x14ac:dyDescent="0.25">
      <c r="A185" s="83"/>
      <c r="B185" s="83" t="s">
        <v>38</v>
      </c>
      <c r="C185" s="83" t="s">
        <v>343</v>
      </c>
      <c r="D185" s="83" t="s">
        <v>344</v>
      </c>
      <c r="E185" s="83">
        <v>39.03</v>
      </c>
      <c r="F185" s="83" t="s">
        <v>341</v>
      </c>
      <c r="G185" s="83">
        <v>0.31</v>
      </c>
      <c r="H185" s="83"/>
      <c r="I185" s="83">
        <v>-0.88</v>
      </c>
      <c r="J185" s="83">
        <v>3.8</v>
      </c>
      <c r="K185" s="83" t="s">
        <v>505</v>
      </c>
      <c r="L185" s="83">
        <v>-6282</v>
      </c>
    </row>
    <row r="186" spans="1:12" x14ac:dyDescent="0.25">
      <c r="A186" s="85" t="s">
        <v>335</v>
      </c>
      <c r="B186" s="85" t="s">
        <v>39</v>
      </c>
      <c r="C186" s="85" t="s">
        <v>5</v>
      </c>
      <c r="D186" s="85" t="s">
        <v>8</v>
      </c>
      <c r="E186" s="85">
        <v>94.29</v>
      </c>
      <c r="F186" s="85">
        <v>91.96</v>
      </c>
      <c r="G186" s="85">
        <v>0.83</v>
      </c>
      <c r="H186" s="85"/>
      <c r="I186" s="85">
        <v>-9.85</v>
      </c>
      <c r="J186" s="85">
        <v>1.47</v>
      </c>
      <c r="K186" s="85" t="s">
        <v>506</v>
      </c>
      <c r="L186" s="85">
        <v>-58175</v>
      </c>
    </row>
    <row r="187" spans="1:12" x14ac:dyDescent="0.25">
      <c r="A187" s="85" t="s">
        <v>354</v>
      </c>
      <c r="B187" s="85" t="s">
        <v>39</v>
      </c>
      <c r="C187" s="85" t="s">
        <v>110</v>
      </c>
      <c r="D187" s="85" t="s">
        <v>16</v>
      </c>
      <c r="E187" s="85">
        <v>94.29</v>
      </c>
      <c r="F187" s="85" t="s">
        <v>341</v>
      </c>
      <c r="G187" s="85">
        <v>0.81</v>
      </c>
      <c r="H187" s="85"/>
      <c r="I187" s="85">
        <v>-9.82</v>
      </c>
      <c r="J187" s="85">
        <v>2.12</v>
      </c>
      <c r="K187" s="85" t="s">
        <v>507</v>
      </c>
      <c r="L187" s="85">
        <v>-57025</v>
      </c>
    </row>
    <row r="188" spans="1:12" x14ac:dyDescent="0.25">
      <c r="A188" s="85"/>
      <c r="B188" s="85" t="s">
        <v>39</v>
      </c>
      <c r="C188" s="85" t="s">
        <v>343</v>
      </c>
      <c r="D188" s="85" t="s">
        <v>344</v>
      </c>
      <c r="E188" s="85">
        <v>67.59</v>
      </c>
      <c r="F188" s="85" t="s">
        <v>341</v>
      </c>
      <c r="G188" s="85">
        <v>0.48</v>
      </c>
      <c r="H188" s="85"/>
      <c r="I188" s="85">
        <v>-7.49</v>
      </c>
      <c r="J188" s="85">
        <v>3.58</v>
      </c>
      <c r="K188" s="85" t="s">
        <v>508</v>
      </c>
      <c r="L188" s="85">
        <v>-46730</v>
      </c>
    </row>
    <row r="189" spans="1:12" x14ac:dyDescent="0.25">
      <c r="A189" s="83" t="s">
        <v>335</v>
      </c>
      <c r="B189" s="83" t="s">
        <v>40</v>
      </c>
      <c r="C189" s="83" t="s">
        <v>5</v>
      </c>
      <c r="D189" s="83" t="s">
        <v>7</v>
      </c>
      <c r="E189" s="83">
        <v>93.91</v>
      </c>
      <c r="F189" s="83">
        <v>88.91</v>
      </c>
      <c r="G189" s="83">
        <v>0.81</v>
      </c>
      <c r="H189" s="83"/>
      <c r="I189" s="83">
        <v>-6.26</v>
      </c>
      <c r="J189" s="83">
        <v>1.02</v>
      </c>
      <c r="K189" s="83" t="s">
        <v>509</v>
      </c>
      <c r="L189" s="83">
        <v>-23166</v>
      </c>
    </row>
    <row r="190" spans="1:12" x14ac:dyDescent="0.25">
      <c r="A190" s="83" t="s">
        <v>333</v>
      </c>
      <c r="B190" s="83" t="s">
        <v>40</v>
      </c>
      <c r="C190" s="83" t="s">
        <v>110</v>
      </c>
      <c r="D190" s="83" t="s">
        <v>16</v>
      </c>
      <c r="E190" s="83">
        <v>94.04</v>
      </c>
      <c r="F190" s="83" t="s">
        <v>341</v>
      </c>
      <c r="G190" s="83">
        <v>0.77</v>
      </c>
      <c r="H190" s="83"/>
      <c r="I190" s="83">
        <v>-6.24</v>
      </c>
      <c r="J190" s="83">
        <v>2.2400000000000002</v>
      </c>
      <c r="K190" s="83" t="s">
        <v>510</v>
      </c>
      <c r="L190" s="83">
        <v>-22744</v>
      </c>
    </row>
    <row r="191" spans="1:12" x14ac:dyDescent="0.25">
      <c r="A191" s="83"/>
      <c r="B191" s="83" t="s">
        <v>40</v>
      </c>
      <c r="C191" s="83" t="s">
        <v>343</v>
      </c>
      <c r="D191" s="83" t="s">
        <v>344</v>
      </c>
      <c r="E191" s="83">
        <v>79.19</v>
      </c>
      <c r="F191" s="83" t="s">
        <v>341</v>
      </c>
      <c r="G191" s="83">
        <v>0.55000000000000004</v>
      </c>
      <c r="H191" s="83"/>
      <c r="I191" s="83">
        <v>-4.84</v>
      </c>
      <c r="J191" s="83">
        <v>3.46</v>
      </c>
      <c r="K191" s="83" t="s">
        <v>511</v>
      </c>
      <c r="L191" s="83">
        <v>-19415</v>
      </c>
    </row>
    <row r="192" spans="1:12" x14ac:dyDescent="0.25">
      <c r="A192" s="85" t="s">
        <v>335</v>
      </c>
      <c r="B192" s="85" t="s">
        <v>41</v>
      </c>
      <c r="C192" s="85" t="s">
        <v>5</v>
      </c>
      <c r="D192" s="85" t="s">
        <v>6</v>
      </c>
      <c r="E192" s="85">
        <v>90.12</v>
      </c>
      <c r="F192" s="85">
        <v>88.42</v>
      </c>
      <c r="G192" s="85">
        <v>0.78</v>
      </c>
      <c r="H192" s="85"/>
      <c r="I192" s="85">
        <v>-6.27</v>
      </c>
      <c r="J192" s="85">
        <v>1.08</v>
      </c>
      <c r="K192" s="85" t="s">
        <v>512</v>
      </c>
      <c r="L192" s="85">
        <v>-24024</v>
      </c>
    </row>
    <row r="193" spans="1:12" x14ac:dyDescent="0.25">
      <c r="A193" s="85" t="s">
        <v>333</v>
      </c>
      <c r="B193" s="85" t="s">
        <v>41</v>
      </c>
      <c r="C193" s="85" t="s">
        <v>109</v>
      </c>
      <c r="D193" s="85" t="s">
        <v>23</v>
      </c>
      <c r="E193" s="85">
        <v>90.36</v>
      </c>
      <c r="F193" s="85" t="s">
        <v>341</v>
      </c>
      <c r="G193" s="85">
        <v>0.76</v>
      </c>
      <c r="H193" s="85"/>
      <c r="I193" s="85">
        <v>-6.2</v>
      </c>
      <c r="J193" s="85">
        <v>2.58</v>
      </c>
      <c r="K193" s="85" t="s">
        <v>513</v>
      </c>
      <c r="L193" s="85">
        <v>-23355</v>
      </c>
    </row>
    <row r="194" spans="1:12" x14ac:dyDescent="0.25">
      <c r="A194" s="85"/>
      <c r="B194" s="85" t="s">
        <v>41</v>
      </c>
      <c r="C194" s="85" t="s">
        <v>343</v>
      </c>
      <c r="D194" s="85" t="s">
        <v>344</v>
      </c>
      <c r="E194" s="85">
        <v>63.69</v>
      </c>
      <c r="F194" s="85" t="s">
        <v>341</v>
      </c>
      <c r="G194" s="85">
        <v>0.37</v>
      </c>
      <c r="H194" s="85"/>
      <c r="I194" s="85">
        <v>-4.3099999999999996</v>
      </c>
      <c r="J194" s="85">
        <v>3.98</v>
      </c>
      <c r="K194" s="85" t="s">
        <v>514</v>
      </c>
      <c r="L194" s="85">
        <v>-18154</v>
      </c>
    </row>
    <row r="195" spans="1:12" x14ac:dyDescent="0.25">
      <c r="A195" s="83" t="s">
        <v>335</v>
      </c>
      <c r="B195" s="83" t="s">
        <v>42</v>
      </c>
      <c r="C195" s="83" t="s">
        <v>5</v>
      </c>
      <c r="D195" s="83" t="s">
        <v>8</v>
      </c>
      <c r="E195" s="83">
        <v>88.28</v>
      </c>
      <c r="F195" s="83">
        <v>94.41</v>
      </c>
      <c r="G195" s="83">
        <v>0.83</v>
      </c>
      <c r="H195" s="83"/>
      <c r="I195" s="83">
        <v>-9.2899999999999991</v>
      </c>
      <c r="J195" s="83">
        <v>1.1200000000000001</v>
      </c>
      <c r="K195" s="83" t="s">
        <v>515</v>
      </c>
      <c r="L195" s="83">
        <v>-33899</v>
      </c>
    </row>
    <row r="196" spans="1:12" x14ac:dyDescent="0.25">
      <c r="A196" s="83" t="s">
        <v>335</v>
      </c>
      <c r="B196" s="83" t="s">
        <v>42</v>
      </c>
      <c r="C196" s="83" t="s">
        <v>110</v>
      </c>
      <c r="D196" s="83" t="s">
        <v>17</v>
      </c>
      <c r="E196" s="83">
        <v>87.98</v>
      </c>
      <c r="F196" s="83" t="s">
        <v>341</v>
      </c>
      <c r="G196" s="83">
        <v>0.84</v>
      </c>
      <c r="H196" s="83"/>
      <c r="I196" s="83">
        <v>-9.2899999999999991</v>
      </c>
      <c r="J196" s="83">
        <v>2.2599999999999998</v>
      </c>
      <c r="K196" s="83" t="s">
        <v>386</v>
      </c>
      <c r="L196" s="83">
        <v>-32720</v>
      </c>
    </row>
    <row r="197" spans="1:12" x14ac:dyDescent="0.25">
      <c r="A197" s="83"/>
      <c r="B197" s="83" t="s">
        <v>42</v>
      </c>
      <c r="C197" s="83" t="s">
        <v>343</v>
      </c>
      <c r="D197" s="83" t="s">
        <v>344</v>
      </c>
      <c r="E197" s="83">
        <v>42.83</v>
      </c>
      <c r="F197" s="83" t="s">
        <v>341</v>
      </c>
      <c r="G197" s="83">
        <v>0.32</v>
      </c>
      <c r="H197" s="83"/>
      <c r="I197" s="83">
        <v>-3.89</v>
      </c>
      <c r="J197" s="83">
        <v>3.6</v>
      </c>
      <c r="K197" s="83" t="s">
        <v>516</v>
      </c>
      <c r="L197" s="83">
        <v>-20440</v>
      </c>
    </row>
    <row r="198" spans="1:12" x14ac:dyDescent="0.25">
      <c r="A198" s="85" t="s">
        <v>335</v>
      </c>
      <c r="B198" s="85" t="s">
        <v>43</v>
      </c>
      <c r="C198" s="85" t="s">
        <v>5</v>
      </c>
      <c r="D198" s="85" t="s">
        <v>7</v>
      </c>
      <c r="E198" s="85">
        <v>90.96</v>
      </c>
      <c r="F198" s="85">
        <v>97.37</v>
      </c>
      <c r="G198" s="85">
        <v>0.91</v>
      </c>
      <c r="H198" s="85"/>
      <c r="I198" s="85">
        <v>-7.8</v>
      </c>
      <c r="J198" s="85">
        <v>1.1399999999999999</v>
      </c>
      <c r="K198" s="85" t="s">
        <v>517</v>
      </c>
      <c r="L198" s="85">
        <v>-39811</v>
      </c>
    </row>
    <row r="199" spans="1:12" x14ac:dyDescent="0.25">
      <c r="A199" s="85" t="s">
        <v>333</v>
      </c>
      <c r="B199" s="85" t="s">
        <v>43</v>
      </c>
      <c r="C199" s="85" t="s">
        <v>109</v>
      </c>
      <c r="D199" s="85" t="s">
        <v>24</v>
      </c>
      <c r="E199" s="85">
        <v>92.06</v>
      </c>
      <c r="F199" s="85" t="s">
        <v>341</v>
      </c>
      <c r="G199" s="85">
        <v>0.9</v>
      </c>
      <c r="H199" s="85"/>
      <c r="I199" s="85">
        <v>-7.69</v>
      </c>
      <c r="J199" s="85">
        <v>2.4900000000000002</v>
      </c>
      <c r="K199" s="85" t="s">
        <v>518</v>
      </c>
      <c r="L199" s="85">
        <v>-38490</v>
      </c>
    </row>
    <row r="200" spans="1:12" x14ac:dyDescent="0.25">
      <c r="A200" s="85"/>
      <c r="B200" s="85" t="s">
        <v>43</v>
      </c>
      <c r="C200" s="85" t="s">
        <v>343</v>
      </c>
      <c r="D200" s="85" t="s">
        <v>344</v>
      </c>
      <c r="E200" s="85">
        <v>84.41</v>
      </c>
      <c r="F200" s="85" t="s">
        <v>341</v>
      </c>
      <c r="G200" s="85">
        <v>0.85</v>
      </c>
      <c r="H200" s="85"/>
      <c r="I200" s="85">
        <v>-7.3</v>
      </c>
      <c r="J200" s="85">
        <v>2.77</v>
      </c>
      <c r="K200" s="85" t="s">
        <v>519</v>
      </c>
      <c r="L200" s="85">
        <v>-37752</v>
      </c>
    </row>
    <row r="201" spans="1:12" x14ac:dyDescent="0.25">
      <c r="A201" s="83" t="s">
        <v>335</v>
      </c>
      <c r="B201" s="83" t="s">
        <v>44</v>
      </c>
      <c r="C201" s="83" t="s">
        <v>5</v>
      </c>
      <c r="D201" s="83" t="s">
        <v>6</v>
      </c>
      <c r="E201" s="83">
        <v>99.28</v>
      </c>
      <c r="F201" s="83">
        <v>96.32</v>
      </c>
      <c r="G201" s="83">
        <v>0.89</v>
      </c>
      <c r="H201" s="83"/>
      <c r="I201" s="83">
        <v>-8.19</v>
      </c>
      <c r="J201" s="83">
        <v>0.99</v>
      </c>
      <c r="K201" s="83" t="s">
        <v>458</v>
      </c>
      <c r="L201" s="83">
        <v>-41148</v>
      </c>
    </row>
    <row r="202" spans="1:12" x14ac:dyDescent="0.25">
      <c r="A202" s="83" t="s">
        <v>354</v>
      </c>
      <c r="B202" s="83" t="s">
        <v>44</v>
      </c>
      <c r="C202" s="83" t="s">
        <v>109</v>
      </c>
      <c r="D202" s="83" t="s">
        <v>22</v>
      </c>
      <c r="E202" s="83">
        <v>99.28</v>
      </c>
      <c r="F202" s="83" t="s">
        <v>341</v>
      </c>
      <c r="G202" s="83">
        <v>0.87</v>
      </c>
      <c r="H202" s="83"/>
      <c r="I202" s="83">
        <v>-8.0399999999999991</v>
      </c>
      <c r="J202" s="83">
        <v>2.17</v>
      </c>
      <c r="K202" s="83" t="s">
        <v>472</v>
      </c>
      <c r="L202" s="83">
        <v>-39757</v>
      </c>
    </row>
    <row r="203" spans="1:12" x14ac:dyDescent="0.25">
      <c r="A203" s="83"/>
      <c r="B203" s="83" t="s">
        <v>44</v>
      </c>
      <c r="C203" s="83" t="s">
        <v>343</v>
      </c>
      <c r="D203" s="83" t="s">
        <v>344</v>
      </c>
      <c r="E203" s="83">
        <v>97.05</v>
      </c>
      <c r="F203" s="83" t="s">
        <v>341</v>
      </c>
      <c r="G203" s="83">
        <v>0.81</v>
      </c>
      <c r="H203" s="83"/>
      <c r="I203" s="83">
        <v>-7.89</v>
      </c>
      <c r="J203" s="83">
        <v>2.83</v>
      </c>
      <c r="K203" s="83" t="s">
        <v>520</v>
      </c>
      <c r="L203" s="83">
        <v>-40038</v>
      </c>
    </row>
    <row r="204" spans="1:12" x14ac:dyDescent="0.25">
      <c r="A204" s="85" t="s">
        <v>335</v>
      </c>
      <c r="B204" s="85" t="s">
        <v>45</v>
      </c>
      <c r="C204" s="85" t="s">
        <v>5</v>
      </c>
      <c r="D204" s="85" t="s">
        <v>7</v>
      </c>
      <c r="E204" s="85">
        <v>88.53</v>
      </c>
      <c r="F204" s="85">
        <v>90.64</v>
      </c>
      <c r="G204" s="85">
        <v>0.8</v>
      </c>
      <c r="H204" s="85"/>
      <c r="I204" s="85">
        <v>-5.78</v>
      </c>
      <c r="J204" s="85">
        <v>1.29</v>
      </c>
      <c r="K204" s="85" t="s">
        <v>521</v>
      </c>
      <c r="L204" s="85">
        <v>-13425</v>
      </c>
    </row>
    <row r="205" spans="1:12" x14ac:dyDescent="0.25">
      <c r="A205" s="85" t="s">
        <v>354</v>
      </c>
      <c r="B205" s="85" t="s">
        <v>45</v>
      </c>
      <c r="C205" s="85" t="s">
        <v>110</v>
      </c>
      <c r="D205" s="85" t="s">
        <v>20</v>
      </c>
      <c r="E205" s="85">
        <v>88.53</v>
      </c>
      <c r="F205" s="85" t="s">
        <v>341</v>
      </c>
      <c r="G205" s="85">
        <v>0.78</v>
      </c>
      <c r="H205" s="85"/>
      <c r="I205" s="85">
        <v>-5.67</v>
      </c>
      <c r="J205" s="85">
        <v>2.34</v>
      </c>
      <c r="K205" s="85" t="s">
        <v>522</v>
      </c>
      <c r="L205" s="85">
        <v>-13098</v>
      </c>
    </row>
    <row r="206" spans="1:12" x14ac:dyDescent="0.25">
      <c r="A206" s="85"/>
      <c r="B206" s="85" t="s">
        <v>45</v>
      </c>
      <c r="C206" s="85" t="s">
        <v>343</v>
      </c>
      <c r="D206" s="85" t="s">
        <v>344</v>
      </c>
      <c r="E206" s="85">
        <v>79.510000000000005</v>
      </c>
      <c r="F206" s="85" t="s">
        <v>341</v>
      </c>
      <c r="G206" s="85">
        <v>0.65</v>
      </c>
      <c r="H206" s="85"/>
      <c r="I206" s="85">
        <v>-5.82</v>
      </c>
      <c r="J206" s="85">
        <v>3.58</v>
      </c>
      <c r="K206" s="85" t="s">
        <v>523</v>
      </c>
      <c r="L206" s="85">
        <v>-12371</v>
      </c>
    </row>
    <row r="207" spans="1:12" x14ac:dyDescent="0.25">
      <c r="A207" s="83" t="s">
        <v>335</v>
      </c>
      <c r="B207" s="83" t="s">
        <v>46</v>
      </c>
      <c r="C207" s="83" t="s">
        <v>5</v>
      </c>
      <c r="D207" s="83" t="s">
        <v>6</v>
      </c>
      <c r="E207" s="83">
        <v>82.49</v>
      </c>
      <c r="F207" s="83">
        <v>89.87</v>
      </c>
      <c r="G207" s="83">
        <v>0.8</v>
      </c>
      <c r="H207" s="83"/>
      <c r="I207" s="83">
        <v>-6.15</v>
      </c>
      <c r="J207" s="83">
        <v>1.08</v>
      </c>
      <c r="K207" s="83" t="s">
        <v>509</v>
      </c>
      <c r="L207" s="83">
        <v>-23339</v>
      </c>
    </row>
    <row r="208" spans="1:12" x14ac:dyDescent="0.25">
      <c r="A208" s="83" t="s">
        <v>333</v>
      </c>
      <c r="B208" s="83" t="s">
        <v>46</v>
      </c>
      <c r="C208" s="83" t="s">
        <v>109</v>
      </c>
      <c r="D208" s="83" t="s">
        <v>25</v>
      </c>
      <c r="E208" s="83">
        <v>83.12</v>
      </c>
      <c r="F208" s="83" t="s">
        <v>341</v>
      </c>
      <c r="G208" s="83">
        <v>0.77</v>
      </c>
      <c r="H208" s="83"/>
      <c r="I208" s="83">
        <v>-6.1</v>
      </c>
      <c r="J208" s="83">
        <v>2.38</v>
      </c>
      <c r="K208" s="83" t="s">
        <v>437</v>
      </c>
      <c r="L208" s="83">
        <v>-22644</v>
      </c>
    </row>
    <row r="209" spans="1:12" x14ac:dyDescent="0.25">
      <c r="A209" s="83"/>
      <c r="B209" s="83" t="s">
        <v>46</v>
      </c>
      <c r="C209" s="83" t="s">
        <v>343</v>
      </c>
      <c r="D209" s="83" t="s">
        <v>344</v>
      </c>
      <c r="E209" s="83">
        <v>72.08</v>
      </c>
      <c r="F209" s="83" t="s">
        <v>341</v>
      </c>
      <c r="G209" s="83">
        <v>0.54</v>
      </c>
      <c r="H209" s="83"/>
      <c r="I209" s="83">
        <v>-5.28</v>
      </c>
      <c r="J209" s="83">
        <v>3.56</v>
      </c>
      <c r="K209" s="83" t="s">
        <v>524</v>
      </c>
      <c r="L209" s="83">
        <v>-19367</v>
      </c>
    </row>
    <row r="210" spans="1:12" x14ac:dyDescent="0.25">
      <c r="A210" s="85" t="s">
        <v>335</v>
      </c>
      <c r="B210" s="85" t="s">
        <v>47</v>
      </c>
      <c r="C210" s="85" t="s">
        <v>5</v>
      </c>
      <c r="D210" s="85" t="s">
        <v>8</v>
      </c>
      <c r="E210" s="85">
        <v>45.01</v>
      </c>
      <c r="F210" s="85">
        <v>72.39</v>
      </c>
      <c r="G210" s="85">
        <v>0.72</v>
      </c>
      <c r="H210" s="85"/>
      <c r="I210" s="85">
        <v>-11.42</v>
      </c>
      <c r="J210" s="85">
        <v>1.35</v>
      </c>
      <c r="K210" s="85" t="s">
        <v>525</v>
      </c>
      <c r="L210" s="85">
        <v>-73646</v>
      </c>
    </row>
    <row r="211" spans="1:12" x14ac:dyDescent="0.25">
      <c r="A211" s="85" t="s">
        <v>333</v>
      </c>
      <c r="B211" s="85" t="s">
        <v>47</v>
      </c>
      <c r="C211" s="85" t="s">
        <v>110</v>
      </c>
      <c r="D211" s="85" t="s">
        <v>16</v>
      </c>
      <c r="E211" s="85">
        <v>46.15</v>
      </c>
      <c r="F211" s="85" t="s">
        <v>341</v>
      </c>
      <c r="G211" s="85">
        <v>0.69</v>
      </c>
      <c r="H211" s="85"/>
      <c r="I211" s="85">
        <v>-10.77</v>
      </c>
      <c r="J211" s="85">
        <v>2.37</v>
      </c>
      <c r="K211" s="85" t="s">
        <v>526</v>
      </c>
      <c r="L211" s="85">
        <v>-69278</v>
      </c>
    </row>
    <row r="212" spans="1:12" x14ac:dyDescent="0.25">
      <c r="A212" s="85"/>
      <c r="B212" s="85" t="s">
        <v>47</v>
      </c>
      <c r="C212" s="85" t="s">
        <v>343</v>
      </c>
      <c r="D212" s="85" t="s">
        <v>344</v>
      </c>
      <c r="E212" s="85">
        <v>11.87</v>
      </c>
      <c r="F212" s="85" t="s">
        <v>341</v>
      </c>
      <c r="G212" s="85">
        <v>0.16</v>
      </c>
      <c r="H212" s="85"/>
      <c r="I212" s="85">
        <v>3.38</v>
      </c>
      <c r="J212" s="85">
        <v>4.24</v>
      </c>
      <c r="K212" s="85" t="s">
        <v>527</v>
      </c>
      <c r="L212" s="85">
        <v>-38646</v>
      </c>
    </row>
    <row r="213" spans="1:12" x14ac:dyDescent="0.25">
      <c r="A213" s="83" t="s">
        <v>335</v>
      </c>
      <c r="B213" s="83" t="s">
        <v>48</v>
      </c>
      <c r="C213" s="83" t="s">
        <v>5</v>
      </c>
      <c r="D213" s="83" t="s">
        <v>8</v>
      </c>
      <c r="E213" s="83">
        <v>98.83</v>
      </c>
      <c r="F213" s="83">
        <v>97.95</v>
      </c>
      <c r="G213" s="83">
        <v>0.87</v>
      </c>
      <c r="H213" s="83"/>
      <c r="I213" s="83">
        <v>-4.57</v>
      </c>
      <c r="J213" s="83">
        <v>1.55</v>
      </c>
      <c r="K213" s="83" t="s">
        <v>528</v>
      </c>
      <c r="L213" s="83">
        <v>-10879</v>
      </c>
    </row>
    <row r="214" spans="1:12" x14ac:dyDescent="0.25">
      <c r="A214" s="83" t="s">
        <v>333</v>
      </c>
      <c r="B214" s="83" t="s">
        <v>48</v>
      </c>
      <c r="C214" s="83" t="s">
        <v>110</v>
      </c>
      <c r="D214" s="83" t="s">
        <v>17</v>
      </c>
      <c r="E214" s="83">
        <v>99.07</v>
      </c>
      <c r="F214" s="83" t="s">
        <v>341</v>
      </c>
      <c r="G214" s="83">
        <v>0.84</v>
      </c>
      <c r="H214" s="83"/>
      <c r="I214" s="83">
        <v>-4.5199999999999996</v>
      </c>
      <c r="J214" s="83">
        <v>2.39</v>
      </c>
      <c r="K214" s="83" t="s">
        <v>529</v>
      </c>
      <c r="L214" s="83">
        <v>-10426</v>
      </c>
    </row>
    <row r="215" spans="1:12" x14ac:dyDescent="0.25">
      <c r="A215" s="83"/>
      <c r="B215" s="83" t="s">
        <v>48</v>
      </c>
      <c r="C215" s="83" t="s">
        <v>343</v>
      </c>
      <c r="D215" s="83" t="s">
        <v>344</v>
      </c>
      <c r="E215" s="83">
        <v>32.71</v>
      </c>
      <c r="F215" s="83" t="s">
        <v>341</v>
      </c>
      <c r="G215" s="83">
        <v>0.25</v>
      </c>
      <c r="H215" s="83"/>
      <c r="I215" s="83">
        <v>-2.34</v>
      </c>
      <c r="J215" s="83">
        <v>3.69</v>
      </c>
      <c r="K215" s="83" t="s">
        <v>530</v>
      </c>
      <c r="L215" s="83">
        <v>-5985</v>
      </c>
    </row>
    <row r="216" spans="1:12" x14ac:dyDescent="0.25">
      <c r="A216" s="83" t="s">
        <v>335</v>
      </c>
      <c r="B216" s="83" t="s">
        <v>49</v>
      </c>
      <c r="C216" s="83" t="s">
        <v>5</v>
      </c>
      <c r="D216" s="83" t="s">
        <v>7</v>
      </c>
      <c r="E216" s="83">
        <v>85.59</v>
      </c>
      <c r="F216" s="83">
        <v>95.12</v>
      </c>
      <c r="G216" s="83">
        <v>0.84</v>
      </c>
      <c r="H216" s="83"/>
      <c r="I216" s="83">
        <v>-10.1</v>
      </c>
      <c r="J216" s="83">
        <v>0.91</v>
      </c>
      <c r="K216" s="83" t="s">
        <v>531</v>
      </c>
      <c r="L216" s="83">
        <v>-45132</v>
      </c>
    </row>
    <row r="217" spans="1:12" x14ac:dyDescent="0.25">
      <c r="A217" s="83" t="s">
        <v>335</v>
      </c>
      <c r="B217" s="83" t="s">
        <v>49</v>
      </c>
      <c r="C217" s="83" t="s">
        <v>109</v>
      </c>
      <c r="D217" s="83" t="s">
        <v>22</v>
      </c>
      <c r="E217" s="83">
        <v>85.46</v>
      </c>
      <c r="F217" s="83" t="s">
        <v>341</v>
      </c>
      <c r="G217" s="83">
        <v>0.83</v>
      </c>
      <c r="H217" s="83"/>
      <c r="I217" s="83">
        <v>-10.24</v>
      </c>
      <c r="J217" s="83">
        <v>2.4</v>
      </c>
      <c r="K217" s="83" t="s">
        <v>532</v>
      </c>
      <c r="L217" s="83">
        <v>-43837</v>
      </c>
    </row>
    <row r="218" spans="1:12" x14ac:dyDescent="0.25">
      <c r="A218" s="83" t="s">
        <v>335</v>
      </c>
      <c r="B218" s="83" t="s">
        <v>49</v>
      </c>
      <c r="C218" s="83" t="s">
        <v>343</v>
      </c>
      <c r="D218" s="83" t="s">
        <v>344</v>
      </c>
      <c r="E218" s="83">
        <v>74.400000000000006</v>
      </c>
      <c r="F218" s="83" t="s">
        <v>341</v>
      </c>
      <c r="G218" s="83">
        <v>0.69</v>
      </c>
      <c r="H218" s="83"/>
      <c r="I218" s="83">
        <v>-7.77</v>
      </c>
      <c r="J218" s="83">
        <v>3.03</v>
      </c>
      <c r="K218" s="83" t="s">
        <v>533</v>
      </c>
      <c r="L218" s="83">
        <v>-39863</v>
      </c>
    </row>
  </sheetData>
  <mergeCells count="1">
    <mergeCell ref="A1:L1"/>
  </mergeCells>
  <pageMargins left="0.7" right="0.7" top="0.75" bottom="0.75" header="0.3" footer="0.3"/>
  <pageSetup scale="5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4B64F-B795-4F84-AEE3-2ABF46C52573}">
  <sheetPr>
    <pageSetUpPr fitToPage="1"/>
  </sheetPr>
  <dimension ref="A1:E11"/>
  <sheetViews>
    <sheetView workbookViewId="0">
      <selection activeCell="C21" sqref="C21"/>
    </sheetView>
  </sheetViews>
  <sheetFormatPr defaultRowHeight="14.5" x14ac:dyDescent="0.35"/>
  <cols>
    <col min="1" max="1" width="18.7265625" customWidth="1"/>
    <col min="2" max="3" width="19.36328125" customWidth="1"/>
    <col min="4" max="4" width="18.1796875" customWidth="1"/>
    <col min="5" max="5" width="20.26953125" customWidth="1"/>
  </cols>
  <sheetData>
    <row r="1" spans="1:5" ht="91" customHeight="1" thickBot="1" x14ac:dyDescent="0.4">
      <c r="A1" s="59" t="s">
        <v>534</v>
      </c>
      <c r="B1" s="60"/>
      <c r="C1" s="60"/>
      <c r="D1" s="60"/>
      <c r="E1" s="61"/>
    </row>
    <row r="2" spans="1:5" x14ac:dyDescent="0.35">
      <c r="A2" s="39" t="s">
        <v>111</v>
      </c>
      <c r="B2" s="7" t="s">
        <v>112</v>
      </c>
      <c r="C2" s="7" t="s">
        <v>112</v>
      </c>
      <c r="D2" s="7" t="s">
        <v>112</v>
      </c>
      <c r="E2" s="7" t="s">
        <v>112</v>
      </c>
    </row>
    <row r="3" spans="1:5" x14ac:dyDescent="0.35">
      <c r="A3" s="40"/>
      <c r="B3" s="8" t="s">
        <v>301</v>
      </c>
      <c r="C3" s="8" t="s">
        <v>114</v>
      </c>
      <c r="D3" s="8" t="s">
        <v>114</v>
      </c>
      <c r="E3" s="8" t="s">
        <v>114</v>
      </c>
    </row>
    <row r="4" spans="1:5" x14ac:dyDescent="0.35">
      <c r="A4" s="40"/>
      <c r="B4" s="18" t="s">
        <v>113</v>
      </c>
      <c r="C4" s="8" t="s">
        <v>115</v>
      </c>
      <c r="D4" s="8" t="s">
        <v>115</v>
      </c>
      <c r="E4" s="8" t="s">
        <v>115</v>
      </c>
    </row>
    <row r="5" spans="1:5" ht="15" thickBot="1" x14ac:dyDescent="0.4">
      <c r="A5" s="56"/>
      <c r="B5" s="19"/>
      <c r="C5" s="9" t="s">
        <v>109</v>
      </c>
      <c r="D5" s="9" t="s">
        <v>108</v>
      </c>
      <c r="E5" s="9" t="s">
        <v>110</v>
      </c>
    </row>
    <row r="6" spans="1:5" ht="15" thickBot="1" x14ac:dyDescent="0.4">
      <c r="A6" s="10" t="s">
        <v>50</v>
      </c>
      <c r="B6" s="17" t="s">
        <v>302</v>
      </c>
      <c r="C6" s="11" t="s">
        <v>303</v>
      </c>
      <c r="D6" s="12" t="s">
        <v>304</v>
      </c>
      <c r="E6" s="12" t="s">
        <v>304</v>
      </c>
    </row>
    <row r="7" spans="1:5" ht="15" thickBot="1" x14ac:dyDescent="0.4">
      <c r="A7" s="10" t="s">
        <v>57</v>
      </c>
      <c r="B7" s="11" t="s">
        <v>305</v>
      </c>
      <c r="C7" s="12" t="s">
        <v>306</v>
      </c>
      <c r="D7" s="12" t="s">
        <v>307</v>
      </c>
      <c r="E7" s="11" t="s">
        <v>308</v>
      </c>
    </row>
    <row r="8" spans="1:5" ht="15" thickBot="1" x14ac:dyDescent="0.4">
      <c r="A8" s="10" t="s">
        <v>67</v>
      </c>
      <c r="B8" s="17" t="s">
        <v>309</v>
      </c>
      <c r="C8" s="11" t="s">
        <v>310</v>
      </c>
      <c r="D8" s="12" t="s">
        <v>311</v>
      </c>
      <c r="E8" s="12" t="s">
        <v>312</v>
      </c>
    </row>
    <row r="9" spans="1:5" ht="15" thickBot="1" x14ac:dyDescent="0.4">
      <c r="A9" s="10" t="s">
        <v>83</v>
      </c>
      <c r="B9" s="11" t="s">
        <v>313</v>
      </c>
      <c r="C9" s="11" t="s">
        <v>314</v>
      </c>
      <c r="D9" s="11" t="s">
        <v>315</v>
      </c>
      <c r="E9" s="11" t="s">
        <v>316</v>
      </c>
    </row>
    <row r="10" spans="1:5" ht="26" customHeight="1" x14ac:dyDescent="0.35">
      <c r="A10" s="39" t="s">
        <v>321</v>
      </c>
      <c r="B10" s="33" t="s">
        <v>317</v>
      </c>
      <c r="C10" s="37" t="s">
        <v>318</v>
      </c>
      <c r="D10" s="35" t="s">
        <v>319</v>
      </c>
      <c r="E10" s="35" t="s">
        <v>320</v>
      </c>
    </row>
    <row r="11" spans="1:5" ht="15" thickBot="1" x14ac:dyDescent="0.4">
      <c r="A11" s="56"/>
      <c r="B11" s="57"/>
      <c r="C11" s="43"/>
      <c r="D11" s="44"/>
      <c r="E11" s="44"/>
    </row>
  </sheetData>
  <mergeCells count="7">
    <mergeCell ref="A1:E1"/>
    <mergeCell ref="A10:A11"/>
    <mergeCell ref="A2:A5"/>
    <mergeCell ref="B10:B11"/>
    <mergeCell ref="C10:C11"/>
    <mergeCell ref="D10:D11"/>
    <mergeCell ref="E10:E11"/>
  </mergeCells>
  <pageMargins left="0.7" right="0.7" top="0.75" bottom="0.75" header="0.3" footer="0.3"/>
  <pageSetup scale="9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C1F0-F352-46BF-9BB4-76F7460916B3}">
  <sheetPr>
    <pageSetUpPr fitToPage="1"/>
  </sheetPr>
  <dimension ref="A1:I515"/>
  <sheetViews>
    <sheetView topLeftCell="A492" workbookViewId="0">
      <selection activeCell="I514" sqref="I514"/>
    </sheetView>
  </sheetViews>
  <sheetFormatPr defaultColWidth="9.1796875" defaultRowHeight="14.5" x14ac:dyDescent="0.35"/>
  <cols>
    <col min="1" max="1" width="9.1796875" bestFit="1" customWidth="1"/>
    <col min="2" max="2" width="11" bestFit="1" customWidth="1"/>
    <col min="3" max="3" width="27.08984375" customWidth="1"/>
    <col min="4" max="4" width="7.36328125" bestFit="1" customWidth="1"/>
    <col min="5" max="5" width="5.81640625" bestFit="1" customWidth="1"/>
    <col min="6" max="6" width="7.90625" bestFit="1" customWidth="1"/>
  </cols>
  <sheetData>
    <row r="1" spans="1:6" ht="21" x14ac:dyDescent="0.5">
      <c r="A1" s="62" t="s">
        <v>537</v>
      </c>
      <c r="B1" s="62"/>
      <c r="C1" s="62"/>
      <c r="D1" s="62"/>
      <c r="E1" s="62"/>
      <c r="F1" s="62"/>
    </row>
    <row r="2" spans="1:6" s="1" customFormat="1" x14ac:dyDescent="0.35">
      <c r="A2" s="1" t="s">
        <v>0</v>
      </c>
      <c r="B2" s="1" t="s">
        <v>1</v>
      </c>
      <c r="C2" s="1" t="s">
        <v>2</v>
      </c>
      <c r="D2" s="1" t="s">
        <v>3</v>
      </c>
      <c r="E2" s="2" t="s">
        <v>97</v>
      </c>
      <c r="F2" s="2" t="s">
        <v>98</v>
      </c>
    </row>
    <row r="3" spans="1:6" x14ac:dyDescent="0.35">
      <c r="A3" t="s">
        <v>4</v>
      </c>
      <c r="B3" t="s">
        <v>99</v>
      </c>
      <c r="C3" t="s">
        <v>6</v>
      </c>
      <c r="D3">
        <v>81.78</v>
      </c>
      <c r="E3" s="3"/>
      <c r="F3" s="3"/>
    </row>
    <row r="4" spans="1:6" x14ac:dyDescent="0.35">
      <c r="A4" t="s">
        <v>4</v>
      </c>
      <c r="B4" t="s">
        <v>99</v>
      </c>
      <c r="C4" t="s">
        <v>7</v>
      </c>
      <c r="D4">
        <v>82.07</v>
      </c>
      <c r="E4" s="3"/>
      <c r="F4" s="3"/>
    </row>
    <row r="5" spans="1:6" x14ac:dyDescent="0.35">
      <c r="A5" t="s">
        <v>4</v>
      </c>
      <c r="B5" t="s">
        <v>99</v>
      </c>
      <c r="C5" t="s">
        <v>8</v>
      </c>
      <c r="D5">
        <v>83.82</v>
      </c>
      <c r="E5" s="3"/>
      <c r="F5" s="3"/>
    </row>
    <row r="6" spans="1:6" x14ac:dyDescent="0.35">
      <c r="A6" t="s">
        <v>4</v>
      </c>
      <c r="B6" t="s">
        <v>99</v>
      </c>
      <c r="C6" t="s">
        <v>9</v>
      </c>
      <c r="D6">
        <v>74.900000000000006</v>
      </c>
      <c r="E6" s="3"/>
      <c r="F6" s="3"/>
    </row>
    <row r="7" spans="1:6" x14ac:dyDescent="0.35">
      <c r="A7" t="s">
        <v>4</v>
      </c>
      <c r="B7" t="s">
        <v>99</v>
      </c>
      <c r="C7" t="s">
        <v>10</v>
      </c>
      <c r="D7">
        <v>79.94</v>
      </c>
      <c r="E7" s="3">
        <f>AVERAGE(D3:D7)</f>
        <v>80.501999999999995</v>
      </c>
      <c r="F7" s="3">
        <f>_xlfn.STDEV.S(D3:D7)</f>
        <v>3.4204999634556303</v>
      </c>
    </row>
    <row r="8" spans="1:6" x14ac:dyDescent="0.35">
      <c r="A8" t="s">
        <v>26</v>
      </c>
      <c r="B8" t="s">
        <v>99</v>
      </c>
      <c r="C8" t="s">
        <v>6</v>
      </c>
      <c r="D8">
        <v>93.03</v>
      </c>
      <c r="E8" s="3"/>
      <c r="F8" s="3"/>
    </row>
    <row r="9" spans="1:6" x14ac:dyDescent="0.35">
      <c r="A9" t="s">
        <v>26</v>
      </c>
      <c r="B9" t="s">
        <v>99</v>
      </c>
      <c r="C9" t="s">
        <v>7</v>
      </c>
      <c r="D9">
        <v>93.99</v>
      </c>
      <c r="E9" s="3"/>
      <c r="F9" s="3"/>
    </row>
    <row r="10" spans="1:6" x14ac:dyDescent="0.35">
      <c r="A10" t="s">
        <v>26</v>
      </c>
      <c r="B10" t="s">
        <v>99</v>
      </c>
      <c r="C10" t="s">
        <v>8</v>
      </c>
      <c r="D10">
        <v>93.27</v>
      </c>
      <c r="E10" s="3"/>
      <c r="F10" s="3"/>
    </row>
    <row r="11" spans="1:6" x14ac:dyDescent="0.35">
      <c r="A11" t="s">
        <v>26</v>
      </c>
      <c r="B11" t="s">
        <v>99</v>
      </c>
      <c r="C11" t="s">
        <v>9</v>
      </c>
      <c r="D11">
        <v>89.18</v>
      </c>
      <c r="E11" s="3"/>
      <c r="F11" s="3"/>
    </row>
    <row r="12" spans="1:6" x14ac:dyDescent="0.35">
      <c r="A12" t="s">
        <v>26</v>
      </c>
      <c r="B12" t="s">
        <v>99</v>
      </c>
      <c r="C12" t="s">
        <v>10</v>
      </c>
      <c r="D12">
        <v>92.55</v>
      </c>
      <c r="E12" s="3">
        <f>AVERAGE(D8:D12)</f>
        <v>92.403999999999996</v>
      </c>
      <c r="F12" s="3">
        <f>_xlfn.STDEV.S(D8:D12)</f>
        <v>1.875681209587595</v>
      </c>
    </row>
    <row r="13" spans="1:6" x14ac:dyDescent="0.35">
      <c r="A13" t="s">
        <v>27</v>
      </c>
      <c r="B13" t="s">
        <v>99</v>
      </c>
      <c r="C13" t="s">
        <v>6</v>
      </c>
      <c r="D13">
        <v>93.51</v>
      </c>
      <c r="E13" s="3"/>
      <c r="F13" s="3"/>
    </row>
    <row r="14" spans="1:6" x14ac:dyDescent="0.35">
      <c r="A14" t="s">
        <v>27</v>
      </c>
      <c r="B14" t="s">
        <v>99</v>
      </c>
      <c r="C14" t="s">
        <v>7</v>
      </c>
      <c r="D14">
        <v>93.7</v>
      </c>
      <c r="E14" s="3"/>
      <c r="F14" s="3"/>
    </row>
    <row r="15" spans="1:6" x14ac:dyDescent="0.35">
      <c r="A15" t="s">
        <v>27</v>
      </c>
      <c r="B15" t="s">
        <v>99</v>
      </c>
      <c r="C15" t="s">
        <v>8</v>
      </c>
      <c r="D15">
        <v>87.96</v>
      </c>
      <c r="E15" s="3"/>
      <c r="F15" s="3"/>
    </row>
    <row r="16" spans="1:6" x14ac:dyDescent="0.35">
      <c r="A16" t="s">
        <v>27</v>
      </c>
      <c r="B16" t="s">
        <v>99</v>
      </c>
      <c r="C16" t="s">
        <v>9</v>
      </c>
      <c r="D16">
        <v>88.04</v>
      </c>
      <c r="E16" s="3"/>
      <c r="F16" s="3"/>
    </row>
    <row r="17" spans="1:9" x14ac:dyDescent="0.35">
      <c r="A17" t="s">
        <v>27</v>
      </c>
      <c r="B17" t="s">
        <v>99</v>
      </c>
      <c r="C17" t="s">
        <v>10</v>
      </c>
      <c r="D17">
        <v>87.9</v>
      </c>
      <c r="E17" s="3">
        <f>AVERAGE(D13:D17)</f>
        <v>90.222000000000008</v>
      </c>
      <c r="F17" s="3">
        <f>_xlfn.STDEV.S(D13:D17)</f>
        <v>3.0893721044898439</v>
      </c>
    </row>
    <row r="18" spans="1:9" x14ac:dyDescent="0.35">
      <c r="A18" t="s">
        <v>28</v>
      </c>
      <c r="B18" t="s">
        <v>99</v>
      </c>
      <c r="C18" t="s">
        <v>6</v>
      </c>
      <c r="D18">
        <v>98.21</v>
      </c>
      <c r="E18" s="3"/>
      <c r="F18" s="3"/>
    </row>
    <row r="19" spans="1:9" x14ac:dyDescent="0.35">
      <c r="A19" t="s">
        <v>28</v>
      </c>
      <c r="B19" t="s">
        <v>99</v>
      </c>
      <c r="C19" t="s">
        <v>7</v>
      </c>
      <c r="D19">
        <v>98.36</v>
      </c>
      <c r="E19" s="3"/>
      <c r="F19" s="3"/>
    </row>
    <row r="20" spans="1:9" x14ac:dyDescent="0.35">
      <c r="A20" t="s">
        <v>28</v>
      </c>
      <c r="B20" t="s">
        <v>99</v>
      </c>
      <c r="C20" t="s">
        <v>8</v>
      </c>
      <c r="D20">
        <v>86.79</v>
      </c>
      <c r="E20" s="3"/>
      <c r="F20" s="3"/>
    </row>
    <row r="21" spans="1:9" x14ac:dyDescent="0.35">
      <c r="A21" t="s">
        <v>28</v>
      </c>
      <c r="B21" t="s">
        <v>99</v>
      </c>
      <c r="C21" t="s">
        <v>9</v>
      </c>
      <c r="D21">
        <v>87.84</v>
      </c>
      <c r="E21" s="3"/>
      <c r="F21" s="3"/>
    </row>
    <row r="22" spans="1:9" x14ac:dyDescent="0.35">
      <c r="A22" t="s">
        <v>28</v>
      </c>
      <c r="B22" t="s">
        <v>99</v>
      </c>
      <c r="C22" t="s">
        <v>10</v>
      </c>
      <c r="D22">
        <v>85.52</v>
      </c>
      <c r="E22" s="3">
        <f>AVERAGE(D18:D22)</f>
        <v>91.344000000000008</v>
      </c>
      <c r="F22" s="3">
        <f>_xlfn.STDEV.S(D18:D22)</f>
        <v>6.3894858948118802</v>
      </c>
    </row>
    <row r="23" spans="1:9" x14ac:dyDescent="0.35">
      <c r="A23" t="s">
        <v>29</v>
      </c>
      <c r="B23" t="s">
        <v>99</v>
      </c>
      <c r="C23" t="s">
        <v>6</v>
      </c>
      <c r="D23">
        <v>97</v>
      </c>
      <c r="E23" s="3"/>
      <c r="F23" s="3"/>
    </row>
    <row r="24" spans="1:9" x14ac:dyDescent="0.35">
      <c r="A24" t="s">
        <v>29</v>
      </c>
      <c r="B24" t="s">
        <v>99</v>
      </c>
      <c r="C24" t="s">
        <v>7</v>
      </c>
      <c r="D24">
        <v>96.93</v>
      </c>
      <c r="E24" s="3"/>
      <c r="F24" s="3"/>
    </row>
    <row r="25" spans="1:9" x14ac:dyDescent="0.35">
      <c r="A25" t="s">
        <v>29</v>
      </c>
      <c r="B25" t="s">
        <v>99</v>
      </c>
      <c r="C25" t="s">
        <v>8</v>
      </c>
      <c r="D25">
        <v>83.81</v>
      </c>
      <c r="E25" s="3"/>
      <c r="F25" s="3"/>
    </row>
    <row r="26" spans="1:9" x14ac:dyDescent="0.35">
      <c r="A26" t="s">
        <v>29</v>
      </c>
      <c r="B26" t="s">
        <v>99</v>
      </c>
      <c r="C26" t="s">
        <v>9</v>
      </c>
      <c r="D26">
        <v>86.62</v>
      </c>
      <c r="E26" s="3"/>
      <c r="F26" s="3"/>
    </row>
    <row r="27" spans="1:9" x14ac:dyDescent="0.35">
      <c r="A27" t="s">
        <v>29</v>
      </c>
      <c r="B27" t="s">
        <v>99</v>
      </c>
      <c r="C27" t="s">
        <v>10</v>
      </c>
      <c r="D27">
        <v>84.86</v>
      </c>
      <c r="E27" s="3">
        <f>AVERAGE(D23:D27)</f>
        <v>89.844000000000008</v>
      </c>
      <c r="F27" s="3">
        <f>_xlfn.STDEV.S(D23:D27)</f>
        <v>6.5776766414897603</v>
      </c>
      <c r="I27" s="3"/>
    </row>
    <row r="28" spans="1:9" x14ac:dyDescent="0.35">
      <c r="A28" t="s">
        <v>30</v>
      </c>
      <c r="B28" t="s">
        <v>99</v>
      </c>
      <c r="C28" t="s">
        <v>6</v>
      </c>
      <c r="D28">
        <v>78.89</v>
      </c>
      <c r="E28" s="3"/>
      <c r="F28" s="3"/>
    </row>
    <row r="29" spans="1:9" x14ac:dyDescent="0.35">
      <c r="A29" t="s">
        <v>30</v>
      </c>
      <c r="B29" t="s">
        <v>99</v>
      </c>
      <c r="C29" t="s">
        <v>7</v>
      </c>
      <c r="D29">
        <v>79.63</v>
      </c>
      <c r="E29" s="3"/>
      <c r="F29" s="3"/>
    </row>
    <row r="30" spans="1:9" x14ac:dyDescent="0.35">
      <c r="A30" t="s">
        <v>30</v>
      </c>
      <c r="B30" t="s">
        <v>99</v>
      </c>
      <c r="C30" t="s">
        <v>8</v>
      </c>
      <c r="D30">
        <v>73.52</v>
      </c>
      <c r="E30" s="3"/>
      <c r="F30" s="3"/>
    </row>
    <row r="31" spans="1:9" x14ac:dyDescent="0.35">
      <c r="A31" t="s">
        <v>30</v>
      </c>
      <c r="B31" t="s">
        <v>99</v>
      </c>
      <c r="C31" t="s">
        <v>9</v>
      </c>
      <c r="D31">
        <v>73.8</v>
      </c>
      <c r="E31" s="3"/>
      <c r="F31" s="3"/>
    </row>
    <row r="32" spans="1:9" x14ac:dyDescent="0.35">
      <c r="A32" t="s">
        <v>30</v>
      </c>
      <c r="B32" t="s">
        <v>99</v>
      </c>
      <c r="C32" t="s">
        <v>10</v>
      </c>
      <c r="D32">
        <v>72.040000000000006</v>
      </c>
      <c r="E32" s="3">
        <f>AVERAGE(D28:D32)</f>
        <v>75.575999999999993</v>
      </c>
      <c r="F32" s="3">
        <f>_xlfn.STDEV.S(D28:D32)</f>
        <v>3.4388268348377165</v>
      </c>
    </row>
    <row r="33" spans="1:6" x14ac:dyDescent="0.35">
      <c r="A33" t="s">
        <v>31</v>
      </c>
      <c r="B33" t="s">
        <v>99</v>
      </c>
      <c r="C33" t="s">
        <v>6</v>
      </c>
      <c r="D33">
        <v>71.81</v>
      </c>
      <c r="E33" s="3"/>
      <c r="F33" s="3"/>
    </row>
    <row r="34" spans="1:6" x14ac:dyDescent="0.35">
      <c r="A34" t="s">
        <v>31</v>
      </c>
      <c r="B34" t="s">
        <v>99</v>
      </c>
      <c r="C34" t="s">
        <v>7</v>
      </c>
      <c r="D34">
        <v>71.900000000000006</v>
      </c>
      <c r="E34" s="3"/>
      <c r="F34" s="3"/>
    </row>
    <row r="35" spans="1:6" x14ac:dyDescent="0.35">
      <c r="A35" t="s">
        <v>31</v>
      </c>
      <c r="B35" t="s">
        <v>99</v>
      </c>
      <c r="C35" t="s">
        <v>8</v>
      </c>
      <c r="D35">
        <v>71.099999999999994</v>
      </c>
      <c r="E35" s="3"/>
      <c r="F35" s="3"/>
    </row>
    <row r="36" spans="1:6" x14ac:dyDescent="0.35">
      <c r="A36" t="s">
        <v>31</v>
      </c>
      <c r="B36" t="s">
        <v>99</v>
      </c>
      <c r="C36" t="s">
        <v>9</v>
      </c>
      <c r="D36">
        <v>71.81</v>
      </c>
      <c r="E36" s="3"/>
      <c r="F36" s="3"/>
    </row>
    <row r="37" spans="1:6" x14ac:dyDescent="0.35">
      <c r="A37" t="s">
        <v>31</v>
      </c>
      <c r="B37" t="s">
        <v>99</v>
      </c>
      <c r="C37" t="s">
        <v>10</v>
      </c>
      <c r="D37">
        <v>66.760000000000005</v>
      </c>
      <c r="E37" s="3">
        <f>AVERAGE(D33:D37)</f>
        <v>70.676000000000002</v>
      </c>
      <c r="F37" s="3">
        <f>_xlfn.STDEV.S(D33:D37)</f>
        <v>2.212742642062107</v>
      </c>
    </row>
    <row r="38" spans="1:6" x14ac:dyDescent="0.35">
      <c r="A38" t="s">
        <v>32</v>
      </c>
      <c r="B38" t="s">
        <v>99</v>
      </c>
      <c r="C38" t="s">
        <v>6</v>
      </c>
      <c r="D38">
        <v>97.83</v>
      </c>
      <c r="E38" s="3"/>
      <c r="F38" s="3"/>
    </row>
    <row r="39" spans="1:6" x14ac:dyDescent="0.35">
      <c r="A39" t="s">
        <v>32</v>
      </c>
      <c r="B39" t="s">
        <v>99</v>
      </c>
      <c r="C39" t="s">
        <v>7</v>
      </c>
      <c r="D39">
        <v>97.83</v>
      </c>
      <c r="E39" s="3"/>
      <c r="F39" s="3"/>
    </row>
    <row r="40" spans="1:6" x14ac:dyDescent="0.35">
      <c r="A40" t="s">
        <v>32</v>
      </c>
      <c r="B40" t="s">
        <v>99</v>
      </c>
      <c r="C40" t="s">
        <v>8</v>
      </c>
      <c r="D40">
        <v>97.33</v>
      </c>
      <c r="E40" s="3"/>
      <c r="F40" s="3"/>
    </row>
    <row r="41" spans="1:6" x14ac:dyDescent="0.35">
      <c r="A41" t="s">
        <v>32</v>
      </c>
      <c r="B41" t="s">
        <v>99</v>
      </c>
      <c r="C41" t="s">
        <v>9</v>
      </c>
      <c r="D41">
        <v>97.83</v>
      </c>
      <c r="E41" s="3"/>
      <c r="F41" s="3"/>
    </row>
    <row r="42" spans="1:6" x14ac:dyDescent="0.35">
      <c r="A42" t="s">
        <v>32</v>
      </c>
      <c r="B42" t="s">
        <v>99</v>
      </c>
      <c r="C42" t="s">
        <v>10</v>
      </c>
      <c r="D42">
        <v>97.83</v>
      </c>
      <c r="E42" s="3">
        <f>AVERAGE(D38:D42)</f>
        <v>97.72999999999999</v>
      </c>
      <c r="F42" s="3">
        <f>_xlfn.STDEV.S(D38:D42)</f>
        <v>0.22360679774997896</v>
      </c>
    </row>
    <row r="43" spans="1:6" x14ac:dyDescent="0.35">
      <c r="A43" t="s">
        <v>33</v>
      </c>
      <c r="B43" t="s">
        <v>99</v>
      </c>
      <c r="C43" t="s">
        <v>6</v>
      </c>
      <c r="D43">
        <v>91.35</v>
      </c>
      <c r="E43" s="3"/>
      <c r="F43" s="3"/>
    </row>
    <row r="44" spans="1:6" x14ac:dyDescent="0.35">
      <c r="A44" t="s">
        <v>33</v>
      </c>
      <c r="B44" t="s">
        <v>99</v>
      </c>
      <c r="C44" t="s">
        <v>7</v>
      </c>
      <c r="D44">
        <v>89.02</v>
      </c>
      <c r="E44" s="3"/>
      <c r="F44" s="3"/>
    </row>
    <row r="45" spans="1:6" x14ac:dyDescent="0.35">
      <c r="A45" t="s">
        <v>33</v>
      </c>
      <c r="B45" t="s">
        <v>99</v>
      </c>
      <c r="C45" t="s">
        <v>8</v>
      </c>
      <c r="D45">
        <v>83.41</v>
      </c>
      <c r="E45" s="3"/>
      <c r="F45" s="3"/>
    </row>
    <row r="46" spans="1:6" x14ac:dyDescent="0.35">
      <c r="A46" t="s">
        <v>33</v>
      </c>
      <c r="B46" t="s">
        <v>99</v>
      </c>
      <c r="C46" t="s">
        <v>9</v>
      </c>
      <c r="D46">
        <v>77.56</v>
      </c>
      <c r="E46" s="3"/>
      <c r="F46" s="3"/>
    </row>
    <row r="47" spans="1:6" x14ac:dyDescent="0.35">
      <c r="A47" t="s">
        <v>33</v>
      </c>
      <c r="B47" t="s">
        <v>99</v>
      </c>
      <c r="C47" t="s">
        <v>10</v>
      </c>
      <c r="D47">
        <v>80.61</v>
      </c>
      <c r="E47" s="3">
        <f>AVERAGE(D43:D47)</f>
        <v>84.39</v>
      </c>
      <c r="F47" s="3">
        <f>_xlfn.STDEV.S(D43:D47)</f>
        <v>5.7396907582203385</v>
      </c>
    </row>
    <row r="48" spans="1:6" x14ac:dyDescent="0.35">
      <c r="A48" t="s">
        <v>34</v>
      </c>
      <c r="B48" t="s">
        <v>99</v>
      </c>
      <c r="C48" t="s">
        <v>6</v>
      </c>
      <c r="D48">
        <v>97</v>
      </c>
      <c r="E48" s="3"/>
      <c r="F48" s="3"/>
    </row>
    <row r="49" spans="1:6" x14ac:dyDescent="0.35">
      <c r="A49" t="s">
        <v>34</v>
      </c>
      <c r="B49" t="s">
        <v>99</v>
      </c>
      <c r="C49" t="s">
        <v>7</v>
      </c>
      <c r="D49">
        <v>97.31</v>
      </c>
      <c r="E49" s="3"/>
      <c r="F49" s="3"/>
    </row>
    <row r="50" spans="1:6" x14ac:dyDescent="0.35">
      <c r="A50" t="s">
        <v>34</v>
      </c>
      <c r="B50" t="s">
        <v>99</v>
      </c>
      <c r="C50" t="s">
        <v>8</v>
      </c>
      <c r="D50">
        <v>96.64</v>
      </c>
      <c r="E50" s="3"/>
      <c r="F50" s="3"/>
    </row>
    <row r="51" spans="1:6" x14ac:dyDescent="0.35">
      <c r="A51" t="s">
        <v>34</v>
      </c>
      <c r="B51" t="s">
        <v>99</v>
      </c>
      <c r="C51" t="s">
        <v>9</v>
      </c>
      <c r="D51">
        <v>96.86</v>
      </c>
      <c r="E51" s="3"/>
      <c r="F51" s="3"/>
    </row>
    <row r="52" spans="1:6" x14ac:dyDescent="0.35">
      <c r="A52" t="s">
        <v>34</v>
      </c>
      <c r="B52" t="s">
        <v>99</v>
      </c>
      <c r="C52" t="s">
        <v>10</v>
      </c>
      <c r="D52">
        <v>97.49</v>
      </c>
      <c r="E52" s="3">
        <f>AVERAGE(D48:D52)</f>
        <v>97.06</v>
      </c>
      <c r="F52" s="3">
        <f>_xlfn.STDEV.S(D48:D52)</f>
        <v>0.34183329270274293</v>
      </c>
    </row>
    <row r="53" spans="1:6" x14ac:dyDescent="0.35">
      <c r="A53" t="s">
        <v>35</v>
      </c>
      <c r="B53" t="s">
        <v>99</v>
      </c>
      <c r="C53" t="s">
        <v>6</v>
      </c>
      <c r="D53">
        <v>67.83</v>
      </c>
      <c r="E53" s="3"/>
      <c r="F53" s="3"/>
    </row>
    <row r="54" spans="1:6" x14ac:dyDescent="0.35">
      <c r="A54" t="s">
        <v>35</v>
      </c>
      <c r="B54" t="s">
        <v>99</v>
      </c>
      <c r="C54" t="s">
        <v>7</v>
      </c>
      <c r="D54">
        <v>59.71</v>
      </c>
      <c r="E54" s="3"/>
      <c r="F54" s="3"/>
    </row>
    <row r="55" spans="1:6" x14ac:dyDescent="0.35">
      <c r="A55" t="s">
        <v>35</v>
      </c>
      <c r="B55" t="s">
        <v>99</v>
      </c>
      <c r="C55" t="s">
        <v>8</v>
      </c>
      <c r="D55">
        <v>64.66</v>
      </c>
      <c r="E55" s="3"/>
      <c r="F55" s="3"/>
    </row>
    <row r="56" spans="1:6" x14ac:dyDescent="0.35">
      <c r="A56" t="s">
        <v>35</v>
      </c>
      <c r="B56" t="s">
        <v>99</v>
      </c>
      <c r="C56" t="s">
        <v>9</v>
      </c>
      <c r="D56">
        <v>59.77</v>
      </c>
      <c r="E56" s="3"/>
      <c r="F56" s="3"/>
    </row>
    <row r="57" spans="1:6" x14ac:dyDescent="0.35">
      <c r="A57" t="s">
        <v>35</v>
      </c>
      <c r="B57" t="s">
        <v>99</v>
      </c>
      <c r="C57" t="s">
        <v>10</v>
      </c>
      <c r="D57">
        <v>64.91</v>
      </c>
      <c r="E57" s="3">
        <f>AVERAGE(D53:D57)</f>
        <v>63.375999999999998</v>
      </c>
      <c r="F57" s="3">
        <f>_xlfn.STDEV.S(D53:D57)</f>
        <v>3.5455154773318904</v>
      </c>
    </row>
    <row r="58" spans="1:6" x14ac:dyDescent="0.35">
      <c r="A58" t="s">
        <v>36</v>
      </c>
      <c r="B58" t="s">
        <v>99</v>
      </c>
      <c r="C58" t="s">
        <v>6</v>
      </c>
      <c r="D58">
        <v>95.39</v>
      </c>
      <c r="E58" s="3"/>
      <c r="F58" s="3"/>
    </row>
    <row r="59" spans="1:6" x14ac:dyDescent="0.35">
      <c r="A59" t="s">
        <v>36</v>
      </c>
      <c r="B59" t="s">
        <v>99</v>
      </c>
      <c r="C59" t="s">
        <v>7</v>
      </c>
      <c r="D59">
        <v>94.98</v>
      </c>
      <c r="E59" s="3"/>
      <c r="F59" s="3"/>
    </row>
    <row r="60" spans="1:6" x14ac:dyDescent="0.35">
      <c r="A60" t="s">
        <v>36</v>
      </c>
      <c r="B60" t="s">
        <v>99</v>
      </c>
      <c r="C60" t="s">
        <v>8</v>
      </c>
      <c r="D60">
        <v>95.59</v>
      </c>
      <c r="E60" s="3"/>
      <c r="F60" s="3"/>
    </row>
    <row r="61" spans="1:6" x14ac:dyDescent="0.35">
      <c r="A61" t="s">
        <v>36</v>
      </c>
      <c r="B61" t="s">
        <v>99</v>
      </c>
      <c r="C61" t="s">
        <v>9</v>
      </c>
      <c r="D61">
        <v>96.52</v>
      </c>
      <c r="E61" s="3"/>
      <c r="F61" s="3"/>
    </row>
    <row r="62" spans="1:6" x14ac:dyDescent="0.35">
      <c r="A62" t="s">
        <v>36</v>
      </c>
      <c r="B62" t="s">
        <v>99</v>
      </c>
      <c r="C62" t="s">
        <v>10</v>
      </c>
      <c r="D62">
        <v>96</v>
      </c>
      <c r="E62" s="3">
        <f>AVERAGE(D58:D62)</f>
        <v>95.695999999999998</v>
      </c>
      <c r="F62" s="3">
        <f>_xlfn.STDEV.S(D58:D62)</f>
        <v>0.58926225061512016</v>
      </c>
    </row>
    <row r="63" spans="1:6" x14ac:dyDescent="0.35">
      <c r="A63" t="s">
        <v>37</v>
      </c>
      <c r="B63" t="s">
        <v>99</v>
      </c>
      <c r="C63" t="s">
        <v>6</v>
      </c>
      <c r="D63">
        <v>93.7</v>
      </c>
      <c r="E63" s="3"/>
      <c r="F63" s="3"/>
    </row>
    <row r="64" spans="1:6" x14ac:dyDescent="0.35">
      <c r="A64" t="s">
        <v>37</v>
      </c>
      <c r="B64" t="s">
        <v>99</v>
      </c>
      <c r="C64" t="s">
        <v>7</v>
      </c>
      <c r="D64">
        <v>93.7</v>
      </c>
      <c r="E64" s="3"/>
      <c r="F64" s="3"/>
    </row>
    <row r="65" spans="1:6" x14ac:dyDescent="0.35">
      <c r="A65" t="s">
        <v>37</v>
      </c>
      <c r="B65" t="s">
        <v>99</v>
      </c>
      <c r="C65" t="s">
        <v>8</v>
      </c>
      <c r="D65">
        <v>94.72</v>
      </c>
      <c r="E65" s="3"/>
      <c r="F65" s="3"/>
    </row>
    <row r="66" spans="1:6" x14ac:dyDescent="0.35">
      <c r="A66" t="s">
        <v>37</v>
      </c>
      <c r="B66" t="s">
        <v>99</v>
      </c>
      <c r="C66" t="s">
        <v>9</v>
      </c>
      <c r="D66">
        <v>93.39</v>
      </c>
      <c r="E66" s="3"/>
      <c r="F66" s="3"/>
    </row>
    <row r="67" spans="1:6" x14ac:dyDescent="0.35">
      <c r="A67" t="s">
        <v>37</v>
      </c>
      <c r="B67" t="s">
        <v>99</v>
      </c>
      <c r="C67" t="s">
        <v>10</v>
      </c>
      <c r="D67">
        <v>94.41</v>
      </c>
      <c r="E67" s="3">
        <f>AVERAGE(D63:D67)</f>
        <v>93.983999999999995</v>
      </c>
      <c r="F67" s="3">
        <f>_xlfn.STDEV.S(D63:D67)</f>
        <v>0.55617443306933656</v>
      </c>
    </row>
    <row r="68" spans="1:6" x14ac:dyDescent="0.35">
      <c r="A68" t="s">
        <v>38</v>
      </c>
      <c r="B68" t="s">
        <v>99</v>
      </c>
      <c r="C68" t="s">
        <v>6</v>
      </c>
      <c r="D68">
        <v>73.47</v>
      </c>
      <c r="E68" s="3"/>
      <c r="F68" s="3"/>
    </row>
    <row r="69" spans="1:6" x14ac:dyDescent="0.35">
      <c r="A69" t="s">
        <v>38</v>
      </c>
      <c r="B69" t="s">
        <v>99</v>
      </c>
      <c r="C69" t="s">
        <v>7</v>
      </c>
      <c r="D69">
        <v>68.11</v>
      </c>
      <c r="E69" s="3"/>
      <c r="F69" s="3"/>
    </row>
    <row r="70" spans="1:6" x14ac:dyDescent="0.35">
      <c r="A70" t="s">
        <v>38</v>
      </c>
      <c r="B70" t="s">
        <v>99</v>
      </c>
      <c r="C70" t="s">
        <v>8</v>
      </c>
      <c r="D70">
        <v>50.77</v>
      </c>
      <c r="E70" s="3"/>
      <c r="F70" s="3"/>
    </row>
    <row r="71" spans="1:6" x14ac:dyDescent="0.35">
      <c r="A71" t="s">
        <v>38</v>
      </c>
      <c r="B71" t="s">
        <v>99</v>
      </c>
      <c r="C71" t="s">
        <v>9</v>
      </c>
      <c r="D71">
        <v>37.5</v>
      </c>
      <c r="E71" s="3"/>
      <c r="F71" s="3"/>
    </row>
    <row r="72" spans="1:6" x14ac:dyDescent="0.35">
      <c r="A72" t="s">
        <v>38</v>
      </c>
      <c r="B72" t="s">
        <v>99</v>
      </c>
      <c r="C72" t="s">
        <v>10</v>
      </c>
      <c r="D72">
        <v>36.22</v>
      </c>
      <c r="E72" s="3">
        <f>AVERAGE(D68:D72)</f>
        <v>53.213999999999999</v>
      </c>
      <c r="F72" s="3">
        <f>_xlfn.STDEV.S(D68:D72)</f>
        <v>17.131077899536862</v>
      </c>
    </row>
    <row r="73" spans="1:6" x14ac:dyDescent="0.35">
      <c r="A73" t="s">
        <v>39</v>
      </c>
      <c r="B73" t="s">
        <v>99</v>
      </c>
      <c r="C73" t="s">
        <v>6</v>
      </c>
      <c r="D73">
        <v>93.44</v>
      </c>
      <c r="E73" s="3"/>
      <c r="F73" s="3"/>
    </row>
    <row r="74" spans="1:6" x14ac:dyDescent="0.35">
      <c r="A74" t="s">
        <v>39</v>
      </c>
      <c r="B74" t="s">
        <v>99</v>
      </c>
      <c r="C74" t="s">
        <v>7</v>
      </c>
      <c r="D74">
        <v>94</v>
      </c>
      <c r="E74" s="3"/>
      <c r="F74" s="3"/>
    </row>
    <row r="75" spans="1:6" x14ac:dyDescent="0.35">
      <c r="A75" t="s">
        <v>39</v>
      </c>
      <c r="B75" t="s">
        <v>99</v>
      </c>
      <c r="C75" t="s">
        <v>8</v>
      </c>
      <c r="D75">
        <v>94.29</v>
      </c>
      <c r="E75" s="3"/>
      <c r="F75" s="3"/>
    </row>
    <row r="76" spans="1:6" x14ac:dyDescent="0.35">
      <c r="A76" t="s">
        <v>39</v>
      </c>
      <c r="B76" t="s">
        <v>99</v>
      </c>
      <c r="C76" t="s">
        <v>9</v>
      </c>
      <c r="D76">
        <v>93.89</v>
      </c>
      <c r="E76" s="3"/>
      <c r="F76" s="3"/>
    </row>
    <row r="77" spans="1:6" x14ac:dyDescent="0.35">
      <c r="A77" t="s">
        <v>39</v>
      </c>
      <c r="B77" t="s">
        <v>99</v>
      </c>
      <c r="C77" t="s">
        <v>10</v>
      </c>
      <c r="D77">
        <v>92.02</v>
      </c>
      <c r="E77" s="3">
        <f>AVERAGE(D73:D77)</f>
        <v>93.527999999999992</v>
      </c>
      <c r="F77" s="3">
        <f>_xlfn.STDEV.S(D73:D77)</f>
        <v>0.89669950373578644</v>
      </c>
    </row>
    <row r="78" spans="1:6" x14ac:dyDescent="0.35">
      <c r="A78" t="s">
        <v>40</v>
      </c>
      <c r="B78" t="s">
        <v>99</v>
      </c>
      <c r="C78" t="s">
        <v>6</v>
      </c>
      <c r="D78">
        <v>93.15</v>
      </c>
      <c r="E78" s="3"/>
      <c r="F78" s="3"/>
    </row>
    <row r="79" spans="1:6" x14ac:dyDescent="0.35">
      <c r="A79" t="s">
        <v>40</v>
      </c>
      <c r="B79" t="s">
        <v>99</v>
      </c>
      <c r="C79" t="s">
        <v>7</v>
      </c>
      <c r="D79">
        <v>93.91</v>
      </c>
      <c r="E79" s="3"/>
      <c r="F79" s="3"/>
    </row>
    <row r="80" spans="1:6" x14ac:dyDescent="0.35">
      <c r="A80" t="s">
        <v>40</v>
      </c>
      <c r="B80" t="s">
        <v>99</v>
      </c>
      <c r="C80" t="s">
        <v>8</v>
      </c>
      <c r="D80">
        <v>89.09</v>
      </c>
      <c r="E80" s="3"/>
      <c r="F80" s="3"/>
    </row>
    <row r="81" spans="1:6" x14ac:dyDescent="0.35">
      <c r="A81" t="s">
        <v>40</v>
      </c>
      <c r="B81" t="s">
        <v>99</v>
      </c>
      <c r="C81" t="s">
        <v>9</v>
      </c>
      <c r="D81">
        <v>89.34</v>
      </c>
      <c r="E81" s="3"/>
      <c r="F81" s="3"/>
    </row>
    <row r="82" spans="1:6" x14ac:dyDescent="0.35">
      <c r="A82" t="s">
        <v>40</v>
      </c>
      <c r="B82" t="s">
        <v>99</v>
      </c>
      <c r="C82" t="s">
        <v>10</v>
      </c>
      <c r="D82">
        <v>69.42</v>
      </c>
      <c r="E82" s="3">
        <f>AVERAGE(D78:D82)</f>
        <v>86.981999999999999</v>
      </c>
      <c r="F82" s="3">
        <f>_xlfn.STDEV.S(D78:D82)</f>
        <v>10.055708329103366</v>
      </c>
    </row>
    <row r="83" spans="1:6" x14ac:dyDescent="0.35">
      <c r="A83" t="s">
        <v>41</v>
      </c>
      <c r="B83" t="s">
        <v>99</v>
      </c>
      <c r="C83" t="s">
        <v>6</v>
      </c>
      <c r="D83">
        <v>90.12</v>
      </c>
      <c r="E83" s="3"/>
      <c r="F83" s="3"/>
    </row>
    <row r="84" spans="1:6" x14ac:dyDescent="0.35">
      <c r="A84" t="s">
        <v>41</v>
      </c>
      <c r="B84" t="s">
        <v>99</v>
      </c>
      <c r="C84" t="s">
        <v>7</v>
      </c>
      <c r="D84">
        <v>90.12</v>
      </c>
      <c r="E84" s="3"/>
      <c r="F84" s="3"/>
    </row>
    <row r="85" spans="1:6" x14ac:dyDescent="0.35">
      <c r="A85" t="s">
        <v>41</v>
      </c>
      <c r="B85" t="s">
        <v>99</v>
      </c>
      <c r="C85" t="s">
        <v>8</v>
      </c>
      <c r="D85">
        <v>86.43</v>
      </c>
      <c r="E85" s="3"/>
      <c r="F85" s="3"/>
    </row>
    <row r="86" spans="1:6" x14ac:dyDescent="0.35">
      <c r="A86" t="s">
        <v>41</v>
      </c>
      <c r="B86" t="s">
        <v>99</v>
      </c>
      <c r="C86" t="s">
        <v>9</v>
      </c>
      <c r="D86">
        <v>87.02</v>
      </c>
      <c r="E86" s="3"/>
      <c r="F86" s="3"/>
    </row>
    <row r="87" spans="1:6" x14ac:dyDescent="0.35">
      <c r="A87" t="s">
        <v>41</v>
      </c>
      <c r="B87" t="s">
        <v>99</v>
      </c>
      <c r="C87" t="s">
        <v>10</v>
      </c>
      <c r="D87">
        <v>69.17</v>
      </c>
      <c r="E87" s="3">
        <f>AVERAGE(D83:D87)</f>
        <v>84.572000000000003</v>
      </c>
      <c r="F87" s="3">
        <f>_xlfn.STDEV.S(D83:D87)</f>
        <v>8.7781985623475176</v>
      </c>
    </row>
    <row r="88" spans="1:6" x14ac:dyDescent="0.35">
      <c r="A88" t="s">
        <v>42</v>
      </c>
      <c r="B88" t="s">
        <v>99</v>
      </c>
      <c r="C88" t="s">
        <v>6</v>
      </c>
      <c r="D88">
        <v>86.82</v>
      </c>
      <c r="E88" s="3"/>
      <c r="F88" s="3"/>
    </row>
    <row r="89" spans="1:6" x14ac:dyDescent="0.35">
      <c r="A89" t="s">
        <v>42</v>
      </c>
      <c r="B89" t="s">
        <v>99</v>
      </c>
      <c r="C89" t="s">
        <v>7</v>
      </c>
      <c r="D89">
        <v>86.92</v>
      </c>
      <c r="E89" s="3"/>
      <c r="F89" s="3"/>
    </row>
    <row r="90" spans="1:6" x14ac:dyDescent="0.35">
      <c r="A90" t="s">
        <v>42</v>
      </c>
      <c r="B90" t="s">
        <v>99</v>
      </c>
      <c r="C90" t="s">
        <v>8</v>
      </c>
      <c r="D90">
        <v>88.28</v>
      </c>
      <c r="E90" s="3"/>
      <c r="F90" s="3"/>
    </row>
    <row r="91" spans="1:6" x14ac:dyDescent="0.35">
      <c r="A91" t="s">
        <v>42</v>
      </c>
      <c r="B91" t="s">
        <v>99</v>
      </c>
      <c r="C91" t="s">
        <v>9</v>
      </c>
      <c r="D91">
        <v>87.31</v>
      </c>
      <c r="E91" s="3"/>
      <c r="F91" s="3"/>
    </row>
    <row r="92" spans="1:6" x14ac:dyDescent="0.35">
      <c r="A92" t="s">
        <v>42</v>
      </c>
      <c r="B92" t="s">
        <v>99</v>
      </c>
      <c r="C92" t="s">
        <v>10</v>
      </c>
      <c r="D92">
        <v>85.66</v>
      </c>
      <c r="E92" s="3">
        <f>AVERAGE(D88:D92)</f>
        <v>86.998000000000005</v>
      </c>
      <c r="F92" s="3">
        <f>_xlfn.STDEV.S(D88:D92)</f>
        <v>0.9445739780451311</v>
      </c>
    </row>
    <row r="93" spans="1:6" x14ac:dyDescent="0.35">
      <c r="A93" t="s">
        <v>43</v>
      </c>
      <c r="B93" t="s">
        <v>99</v>
      </c>
      <c r="C93" t="s">
        <v>6</v>
      </c>
      <c r="D93">
        <v>90.74</v>
      </c>
      <c r="E93" s="3"/>
      <c r="F93" s="3"/>
    </row>
    <row r="94" spans="1:6" x14ac:dyDescent="0.35">
      <c r="A94" t="s">
        <v>43</v>
      </c>
      <c r="B94" t="s">
        <v>99</v>
      </c>
      <c r="C94" t="s">
        <v>7</v>
      </c>
      <c r="D94">
        <v>90.96</v>
      </c>
      <c r="E94" s="3"/>
      <c r="F94" s="3"/>
    </row>
    <row r="95" spans="1:6" x14ac:dyDescent="0.35">
      <c r="A95" t="s">
        <v>43</v>
      </c>
      <c r="B95" t="s">
        <v>99</v>
      </c>
      <c r="C95" t="s">
        <v>8</v>
      </c>
      <c r="D95">
        <v>88.23</v>
      </c>
      <c r="E95" s="3"/>
      <c r="F95" s="3"/>
    </row>
    <row r="96" spans="1:6" x14ac:dyDescent="0.35">
      <c r="A96" t="s">
        <v>43</v>
      </c>
      <c r="B96" t="s">
        <v>99</v>
      </c>
      <c r="C96" t="s">
        <v>9</v>
      </c>
      <c r="D96">
        <v>87.94</v>
      </c>
      <c r="E96" s="3"/>
      <c r="F96" s="3"/>
    </row>
    <row r="97" spans="1:6" x14ac:dyDescent="0.35">
      <c r="A97" t="s">
        <v>43</v>
      </c>
      <c r="B97" t="s">
        <v>99</v>
      </c>
      <c r="C97" t="s">
        <v>10</v>
      </c>
      <c r="D97">
        <v>88.09</v>
      </c>
      <c r="E97" s="3">
        <f>AVERAGE(D93:D97)</f>
        <v>89.192000000000007</v>
      </c>
      <c r="F97" s="3">
        <f>_xlfn.STDEV.S(D93:D97)</f>
        <v>1.5190029624724199</v>
      </c>
    </row>
    <row r="98" spans="1:6" x14ac:dyDescent="0.35">
      <c r="A98" t="s">
        <v>44</v>
      </c>
      <c r="B98" t="s">
        <v>99</v>
      </c>
      <c r="C98" t="s">
        <v>6</v>
      </c>
      <c r="D98">
        <v>99.28</v>
      </c>
      <c r="E98" s="3"/>
      <c r="F98" s="3"/>
    </row>
    <row r="99" spans="1:6" x14ac:dyDescent="0.35">
      <c r="A99" t="s">
        <v>44</v>
      </c>
      <c r="B99" t="s">
        <v>99</v>
      </c>
      <c r="C99" t="s">
        <v>7</v>
      </c>
      <c r="D99">
        <v>99.28</v>
      </c>
      <c r="E99" s="3"/>
      <c r="F99" s="3"/>
    </row>
    <row r="100" spans="1:6" x14ac:dyDescent="0.35">
      <c r="A100" t="s">
        <v>44</v>
      </c>
      <c r="B100" t="s">
        <v>99</v>
      </c>
      <c r="C100" t="s">
        <v>8</v>
      </c>
      <c r="D100">
        <v>93.32</v>
      </c>
      <c r="E100" s="3"/>
      <c r="F100" s="3"/>
    </row>
    <row r="101" spans="1:6" x14ac:dyDescent="0.35">
      <c r="A101" t="s">
        <v>44</v>
      </c>
      <c r="B101" t="s">
        <v>99</v>
      </c>
      <c r="C101" t="s">
        <v>9</v>
      </c>
      <c r="D101">
        <v>92.89</v>
      </c>
      <c r="E101" s="3"/>
      <c r="F101" s="3"/>
    </row>
    <row r="102" spans="1:6" x14ac:dyDescent="0.35">
      <c r="A102" t="s">
        <v>44</v>
      </c>
      <c r="B102" t="s">
        <v>99</v>
      </c>
      <c r="C102" t="s">
        <v>10</v>
      </c>
      <c r="D102">
        <v>93.18</v>
      </c>
      <c r="E102" s="3">
        <f>AVERAGE(D98:D102)</f>
        <v>95.59</v>
      </c>
      <c r="F102" s="3">
        <f>_xlfn.STDEV.S(D98:D102)</f>
        <v>3.3720616838960704</v>
      </c>
    </row>
    <row r="103" spans="1:6" x14ac:dyDescent="0.35">
      <c r="A103" t="s">
        <v>45</v>
      </c>
      <c r="B103" t="s">
        <v>99</v>
      </c>
      <c r="C103" t="s">
        <v>6</v>
      </c>
      <c r="D103">
        <v>86.28</v>
      </c>
      <c r="E103" s="3"/>
      <c r="F103" s="3"/>
    </row>
    <row r="104" spans="1:6" x14ac:dyDescent="0.35">
      <c r="A104" t="s">
        <v>45</v>
      </c>
      <c r="B104" t="s">
        <v>99</v>
      </c>
      <c r="C104" t="s">
        <v>7</v>
      </c>
      <c r="D104">
        <v>88.53</v>
      </c>
      <c r="E104" s="3"/>
      <c r="F104" s="3"/>
    </row>
    <row r="105" spans="1:6" x14ac:dyDescent="0.35">
      <c r="A105" t="s">
        <v>45</v>
      </c>
      <c r="B105" t="s">
        <v>99</v>
      </c>
      <c r="C105" t="s">
        <v>8</v>
      </c>
      <c r="D105">
        <v>85.71</v>
      </c>
      <c r="E105" s="3"/>
      <c r="F105" s="3"/>
    </row>
    <row r="106" spans="1:6" x14ac:dyDescent="0.35">
      <c r="A106" t="s">
        <v>45</v>
      </c>
      <c r="B106" t="s">
        <v>99</v>
      </c>
      <c r="C106" t="s">
        <v>9</v>
      </c>
      <c r="D106">
        <v>86.84</v>
      </c>
      <c r="E106" s="3"/>
      <c r="F106" s="3"/>
    </row>
    <row r="107" spans="1:6" x14ac:dyDescent="0.35">
      <c r="A107" t="s">
        <v>45</v>
      </c>
      <c r="B107" t="s">
        <v>99</v>
      </c>
      <c r="C107" t="s">
        <v>10</v>
      </c>
      <c r="D107">
        <v>88.35</v>
      </c>
      <c r="E107" s="3">
        <f>AVERAGE(D103:D107)</f>
        <v>87.14200000000001</v>
      </c>
      <c r="F107" s="3">
        <f>_xlfn.STDEV.S(D103:D107)</f>
        <v>1.2520662921746599</v>
      </c>
    </row>
    <row r="108" spans="1:6" x14ac:dyDescent="0.35">
      <c r="A108" t="s">
        <v>46</v>
      </c>
      <c r="B108" t="s">
        <v>99</v>
      </c>
      <c r="C108" t="s">
        <v>6</v>
      </c>
      <c r="D108">
        <v>82.49</v>
      </c>
      <c r="E108" s="3"/>
      <c r="F108" s="3"/>
    </row>
    <row r="109" spans="1:6" x14ac:dyDescent="0.35">
      <c r="A109" t="s">
        <v>46</v>
      </c>
      <c r="B109" t="s">
        <v>99</v>
      </c>
      <c r="C109" t="s">
        <v>7</v>
      </c>
      <c r="D109">
        <v>82.23</v>
      </c>
      <c r="E109" s="3"/>
      <c r="F109" s="3"/>
    </row>
    <row r="110" spans="1:6" x14ac:dyDescent="0.35">
      <c r="A110" t="s">
        <v>46</v>
      </c>
      <c r="B110" t="s">
        <v>99</v>
      </c>
      <c r="C110" t="s">
        <v>8</v>
      </c>
      <c r="D110">
        <v>80.08</v>
      </c>
      <c r="E110" s="3"/>
      <c r="F110" s="3"/>
    </row>
    <row r="111" spans="1:6" x14ac:dyDescent="0.35">
      <c r="A111" t="s">
        <v>46</v>
      </c>
      <c r="B111" t="s">
        <v>99</v>
      </c>
      <c r="C111" t="s">
        <v>9</v>
      </c>
      <c r="D111">
        <v>77.92</v>
      </c>
      <c r="E111" s="3"/>
      <c r="F111" s="3"/>
    </row>
    <row r="112" spans="1:6" x14ac:dyDescent="0.35">
      <c r="A112" t="s">
        <v>46</v>
      </c>
      <c r="B112" t="s">
        <v>99</v>
      </c>
      <c r="C112" t="s">
        <v>10</v>
      </c>
      <c r="D112">
        <v>78.81</v>
      </c>
      <c r="E112" s="3">
        <f>AVERAGE(D108:D112)</f>
        <v>80.306000000000012</v>
      </c>
      <c r="F112" s="3">
        <f>_xlfn.STDEV.S(D108:D112)</f>
        <v>2.0281592639632606</v>
      </c>
    </row>
    <row r="113" spans="1:6" x14ac:dyDescent="0.35">
      <c r="A113" t="s">
        <v>47</v>
      </c>
      <c r="B113" t="s">
        <v>99</v>
      </c>
      <c r="C113" t="s">
        <v>6</v>
      </c>
      <c r="D113">
        <v>43.79</v>
      </c>
      <c r="E113" s="3"/>
      <c r="F113" s="3"/>
    </row>
    <row r="114" spans="1:6" x14ac:dyDescent="0.35">
      <c r="A114" t="s">
        <v>47</v>
      </c>
      <c r="B114" t="s">
        <v>99</v>
      </c>
      <c r="C114" t="s">
        <v>7</v>
      </c>
      <c r="D114">
        <v>43.95</v>
      </c>
      <c r="E114" s="3"/>
      <c r="F114" s="3"/>
    </row>
    <row r="115" spans="1:6" x14ac:dyDescent="0.35">
      <c r="A115" t="s">
        <v>47</v>
      </c>
      <c r="B115" t="s">
        <v>99</v>
      </c>
      <c r="C115" t="s">
        <v>8</v>
      </c>
      <c r="D115">
        <v>45.01</v>
      </c>
      <c r="E115" s="3"/>
      <c r="F115" s="3"/>
    </row>
    <row r="116" spans="1:6" x14ac:dyDescent="0.35">
      <c r="A116" t="s">
        <v>47</v>
      </c>
      <c r="B116" t="s">
        <v>99</v>
      </c>
      <c r="C116" t="s">
        <v>9</v>
      </c>
      <c r="D116">
        <v>43.32</v>
      </c>
      <c r="E116" s="3"/>
      <c r="F116" s="3"/>
    </row>
    <row r="117" spans="1:6" x14ac:dyDescent="0.35">
      <c r="A117" t="s">
        <v>47</v>
      </c>
      <c r="B117" t="s">
        <v>99</v>
      </c>
      <c r="C117" t="s">
        <v>10</v>
      </c>
      <c r="D117">
        <v>39.700000000000003</v>
      </c>
      <c r="E117" s="3">
        <f>AVERAGE(D113:D117)</f>
        <v>43.153999999999996</v>
      </c>
      <c r="F117" s="3">
        <f>_xlfn.STDEV.S(D113:D117)</f>
        <v>2.0273455551533375</v>
      </c>
    </row>
    <row r="118" spans="1:6" x14ac:dyDescent="0.35">
      <c r="A118" t="s">
        <v>48</v>
      </c>
      <c r="B118" t="s">
        <v>99</v>
      </c>
      <c r="C118" t="s">
        <v>6</v>
      </c>
      <c r="D118">
        <v>98.6</v>
      </c>
      <c r="E118" s="3"/>
      <c r="F118" s="3"/>
    </row>
    <row r="119" spans="1:6" x14ac:dyDescent="0.35">
      <c r="A119" t="s">
        <v>48</v>
      </c>
      <c r="B119" t="s">
        <v>99</v>
      </c>
      <c r="C119" t="s">
        <v>7</v>
      </c>
      <c r="D119">
        <v>98.6</v>
      </c>
      <c r="E119" s="3"/>
      <c r="F119" s="3"/>
    </row>
    <row r="120" spans="1:6" x14ac:dyDescent="0.35">
      <c r="A120" t="s">
        <v>48</v>
      </c>
      <c r="B120" t="s">
        <v>99</v>
      </c>
      <c r="C120" t="s">
        <v>8</v>
      </c>
      <c r="D120">
        <v>98.83</v>
      </c>
      <c r="E120" s="3"/>
      <c r="F120" s="3"/>
    </row>
    <row r="121" spans="1:6" x14ac:dyDescent="0.35">
      <c r="A121" t="s">
        <v>48</v>
      </c>
      <c r="B121" t="s">
        <v>99</v>
      </c>
      <c r="C121" t="s">
        <v>9</v>
      </c>
      <c r="D121">
        <v>98.83</v>
      </c>
      <c r="E121" s="3"/>
      <c r="F121" s="3"/>
    </row>
    <row r="122" spans="1:6" x14ac:dyDescent="0.35">
      <c r="A122" t="s">
        <v>48</v>
      </c>
      <c r="B122" t="s">
        <v>99</v>
      </c>
      <c r="C122" t="s">
        <v>10</v>
      </c>
      <c r="D122">
        <v>98.6</v>
      </c>
      <c r="E122" s="3">
        <f>AVERAGE(D118:D122)</f>
        <v>98.691999999999979</v>
      </c>
      <c r="F122" s="3">
        <f>_xlfn.STDEV.S(D118:D122)</f>
        <v>0.12597618822619039</v>
      </c>
    </row>
    <row r="123" spans="1:6" x14ac:dyDescent="0.35">
      <c r="A123" t="s">
        <v>49</v>
      </c>
      <c r="B123" t="s">
        <v>99</v>
      </c>
      <c r="C123" t="s">
        <v>6</v>
      </c>
      <c r="D123">
        <v>84.52</v>
      </c>
      <c r="E123" s="3"/>
      <c r="F123" s="3"/>
    </row>
    <row r="124" spans="1:6" x14ac:dyDescent="0.35">
      <c r="A124" t="s">
        <v>49</v>
      </c>
      <c r="B124" t="s">
        <v>99</v>
      </c>
      <c r="C124" t="s">
        <v>7</v>
      </c>
      <c r="D124">
        <v>85.59</v>
      </c>
      <c r="E124" s="3"/>
      <c r="F124" s="3"/>
    </row>
    <row r="125" spans="1:6" x14ac:dyDescent="0.35">
      <c r="A125" t="s">
        <v>49</v>
      </c>
      <c r="B125" t="s">
        <v>99</v>
      </c>
      <c r="C125" t="s">
        <v>8</v>
      </c>
      <c r="D125">
        <v>84.85</v>
      </c>
      <c r="E125" s="3"/>
      <c r="F125" s="3"/>
    </row>
    <row r="126" spans="1:6" x14ac:dyDescent="0.35">
      <c r="A126" t="s">
        <v>49</v>
      </c>
      <c r="B126" t="s">
        <v>99</v>
      </c>
      <c r="C126" t="s">
        <v>9</v>
      </c>
      <c r="D126">
        <v>83.24</v>
      </c>
      <c r="E126" s="3"/>
      <c r="F126" s="3"/>
    </row>
    <row r="127" spans="1:6" x14ac:dyDescent="0.35">
      <c r="A127" t="s">
        <v>49</v>
      </c>
      <c r="B127" t="s">
        <v>99</v>
      </c>
      <c r="C127" t="s">
        <v>10</v>
      </c>
      <c r="D127">
        <v>84.92</v>
      </c>
      <c r="E127" s="3">
        <f>AVERAGE(D123:D127)</f>
        <v>84.623999999999995</v>
      </c>
      <c r="F127" s="3">
        <f>_xlfn.STDEV.S(D123:D127)</f>
        <v>0.8657540066323719</v>
      </c>
    </row>
    <row r="128" spans="1:6" x14ac:dyDescent="0.35">
      <c r="D128" s="1"/>
      <c r="E128" s="1"/>
      <c r="F128" s="1"/>
    </row>
    <row r="130" spans="1:6" x14ac:dyDescent="0.35">
      <c r="A130" s="1" t="s">
        <v>0</v>
      </c>
      <c r="B130" s="1" t="s">
        <v>1</v>
      </c>
      <c r="C130" s="1" t="s">
        <v>2</v>
      </c>
      <c r="D130" s="1" t="s">
        <v>3</v>
      </c>
      <c r="E130" s="2" t="s">
        <v>97</v>
      </c>
      <c r="F130" s="2" t="s">
        <v>98</v>
      </c>
    </row>
    <row r="131" spans="1:6" x14ac:dyDescent="0.35">
      <c r="A131" t="s">
        <v>4</v>
      </c>
      <c r="B131" t="s">
        <v>110</v>
      </c>
      <c r="C131" t="s">
        <v>16</v>
      </c>
      <c r="D131">
        <v>81.010000000000005</v>
      </c>
      <c r="E131" s="3"/>
      <c r="F131" s="3"/>
    </row>
    <row r="132" spans="1:6" x14ac:dyDescent="0.35">
      <c r="A132" t="s">
        <v>4</v>
      </c>
      <c r="B132" t="s">
        <v>110</v>
      </c>
      <c r="C132" t="s">
        <v>17</v>
      </c>
      <c r="D132">
        <v>84.69</v>
      </c>
      <c r="E132" s="3"/>
      <c r="F132" s="3"/>
    </row>
    <row r="133" spans="1:6" x14ac:dyDescent="0.35">
      <c r="A133" t="s">
        <v>4</v>
      </c>
      <c r="B133" t="s">
        <v>110</v>
      </c>
      <c r="C133" t="s">
        <v>18</v>
      </c>
      <c r="D133">
        <v>78.97</v>
      </c>
      <c r="E133" s="3"/>
      <c r="F133" s="3"/>
    </row>
    <row r="134" spans="1:6" x14ac:dyDescent="0.35">
      <c r="A134" t="s">
        <v>4</v>
      </c>
      <c r="B134" t="s">
        <v>110</v>
      </c>
      <c r="C134" t="s">
        <v>19</v>
      </c>
      <c r="D134">
        <v>80.72</v>
      </c>
      <c r="E134" s="3"/>
      <c r="F134" s="3"/>
    </row>
    <row r="135" spans="1:6" x14ac:dyDescent="0.35">
      <c r="A135" t="s">
        <v>4</v>
      </c>
      <c r="B135" t="s">
        <v>110</v>
      </c>
      <c r="C135" t="s">
        <v>20</v>
      </c>
      <c r="D135">
        <v>84.21</v>
      </c>
      <c r="E135" s="3">
        <f>AVERAGE(D131:D135)</f>
        <v>81.919999999999987</v>
      </c>
      <c r="F135" s="3">
        <f>_xlfn.STDEV.S(D131:D135)</f>
        <v>2.4437471227604521</v>
      </c>
    </row>
    <row r="136" spans="1:6" x14ac:dyDescent="0.35">
      <c r="A136" t="s">
        <v>26</v>
      </c>
      <c r="B136" t="s">
        <v>110</v>
      </c>
      <c r="C136" t="s">
        <v>16</v>
      </c>
      <c r="D136">
        <v>84.86</v>
      </c>
      <c r="E136" s="3"/>
      <c r="F136" s="3"/>
    </row>
    <row r="137" spans="1:6" x14ac:dyDescent="0.35">
      <c r="A137" t="s">
        <v>26</v>
      </c>
      <c r="B137" t="s">
        <v>110</v>
      </c>
      <c r="C137" t="s">
        <v>17</v>
      </c>
      <c r="D137">
        <v>80.53</v>
      </c>
      <c r="E137" s="3"/>
      <c r="F137" s="3"/>
    </row>
    <row r="138" spans="1:6" x14ac:dyDescent="0.35">
      <c r="A138" t="s">
        <v>26</v>
      </c>
      <c r="B138" t="s">
        <v>110</v>
      </c>
      <c r="C138" t="s">
        <v>18</v>
      </c>
      <c r="D138">
        <v>90.63</v>
      </c>
      <c r="E138" s="3"/>
      <c r="F138" s="3"/>
    </row>
    <row r="139" spans="1:6" x14ac:dyDescent="0.35">
      <c r="A139" t="s">
        <v>26</v>
      </c>
      <c r="B139" t="s">
        <v>110</v>
      </c>
      <c r="C139" t="s">
        <v>19</v>
      </c>
      <c r="D139">
        <v>69.47</v>
      </c>
      <c r="E139" s="3"/>
      <c r="F139" s="3"/>
    </row>
    <row r="140" spans="1:6" x14ac:dyDescent="0.35">
      <c r="A140" t="s">
        <v>26</v>
      </c>
      <c r="B140" t="s">
        <v>110</v>
      </c>
      <c r="C140" t="s">
        <v>20</v>
      </c>
      <c r="D140">
        <v>81.73</v>
      </c>
      <c r="E140" s="3">
        <f>AVERAGE(D136:D140)</f>
        <v>81.444000000000003</v>
      </c>
      <c r="F140" s="3">
        <f>_xlfn.STDEV.S(D136:D140)</f>
        <v>7.7515404920570452</v>
      </c>
    </row>
    <row r="141" spans="1:6" x14ac:dyDescent="0.35">
      <c r="A141" t="s">
        <v>27</v>
      </c>
      <c r="B141" t="s">
        <v>110</v>
      </c>
      <c r="C141" t="s">
        <v>16</v>
      </c>
      <c r="D141">
        <v>92.73</v>
      </c>
      <c r="E141" s="3"/>
      <c r="F141" s="3"/>
    </row>
    <row r="142" spans="1:6" x14ac:dyDescent="0.35">
      <c r="A142" t="s">
        <v>27</v>
      </c>
      <c r="B142" t="s">
        <v>110</v>
      </c>
      <c r="C142" t="s">
        <v>17</v>
      </c>
      <c r="D142">
        <v>92.78</v>
      </c>
      <c r="E142" s="3"/>
      <c r="F142" s="3"/>
    </row>
    <row r="143" spans="1:6" x14ac:dyDescent="0.35">
      <c r="A143" t="s">
        <v>27</v>
      </c>
      <c r="B143" t="s">
        <v>110</v>
      </c>
      <c r="C143" t="s">
        <v>18</v>
      </c>
      <c r="D143">
        <v>92.67</v>
      </c>
      <c r="E143" s="3"/>
      <c r="F143" s="3"/>
    </row>
    <row r="144" spans="1:6" x14ac:dyDescent="0.35">
      <c r="A144" t="s">
        <v>27</v>
      </c>
      <c r="B144" t="s">
        <v>110</v>
      </c>
      <c r="C144" t="s">
        <v>19</v>
      </c>
      <c r="D144">
        <v>92.03</v>
      </c>
      <c r="E144" s="3"/>
      <c r="F144" s="3"/>
    </row>
    <row r="145" spans="1:6" x14ac:dyDescent="0.35">
      <c r="A145" t="s">
        <v>27</v>
      </c>
      <c r="B145" t="s">
        <v>110</v>
      </c>
      <c r="C145" t="s">
        <v>20</v>
      </c>
      <c r="D145">
        <v>93.48</v>
      </c>
      <c r="E145" s="3">
        <f>AVERAGE(D141:D145)</f>
        <v>92.738000000000014</v>
      </c>
      <c r="F145" s="3">
        <f>_xlfn.STDEV.S(D141:D145)</f>
        <v>0.51436368456569825</v>
      </c>
    </row>
    <row r="146" spans="1:6" x14ac:dyDescent="0.35">
      <c r="A146" t="s">
        <v>28</v>
      </c>
      <c r="B146" t="s">
        <v>110</v>
      </c>
      <c r="C146" t="s">
        <v>16</v>
      </c>
      <c r="D146">
        <v>87.84</v>
      </c>
      <c r="E146" s="3"/>
      <c r="F146" s="3"/>
    </row>
    <row r="147" spans="1:6" x14ac:dyDescent="0.35">
      <c r="A147" t="s">
        <v>28</v>
      </c>
      <c r="B147" t="s">
        <v>110</v>
      </c>
      <c r="C147" t="s">
        <v>17</v>
      </c>
      <c r="D147">
        <v>87.39</v>
      </c>
      <c r="E147" s="3"/>
      <c r="F147" s="3"/>
    </row>
    <row r="148" spans="1:6" x14ac:dyDescent="0.35">
      <c r="A148" t="s">
        <v>28</v>
      </c>
      <c r="B148" t="s">
        <v>110</v>
      </c>
      <c r="C148" t="s">
        <v>18</v>
      </c>
      <c r="D148">
        <v>92.69</v>
      </c>
      <c r="E148" s="3"/>
      <c r="F148" s="3"/>
    </row>
    <row r="149" spans="1:6" x14ac:dyDescent="0.35">
      <c r="A149" t="s">
        <v>28</v>
      </c>
      <c r="B149" t="s">
        <v>110</v>
      </c>
      <c r="C149" t="s">
        <v>19</v>
      </c>
      <c r="D149">
        <v>95.07</v>
      </c>
      <c r="E149" s="3"/>
      <c r="F149" s="3"/>
    </row>
    <row r="150" spans="1:6" x14ac:dyDescent="0.35">
      <c r="A150" t="s">
        <v>28</v>
      </c>
      <c r="B150" t="s">
        <v>110</v>
      </c>
      <c r="C150" t="s">
        <v>20</v>
      </c>
      <c r="D150">
        <v>89.25</v>
      </c>
      <c r="E150" s="3">
        <f>AVERAGE(D146:D150)</f>
        <v>90.448000000000008</v>
      </c>
      <c r="F150" s="3">
        <f>_xlfn.STDEV.S(D146:D150)</f>
        <v>3.3157834669953914</v>
      </c>
    </row>
    <row r="151" spans="1:6" x14ac:dyDescent="0.35">
      <c r="A151" t="s">
        <v>29</v>
      </c>
      <c r="B151" t="s">
        <v>110</v>
      </c>
      <c r="C151" t="s">
        <v>16</v>
      </c>
      <c r="D151">
        <v>89.69</v>
      </c>
      <c r="E151" s="3"/>
      <c r="F151" s="3"/>
    </row>
    <row r="152" spans="1:6" x14ac:dyDescent="0.35">
      <c r="A152" t="s">
        <v>29</v>
      </c>
      <c r="B152" t="s">
        <v>110</v>
      </c>
      <c r="C152" t="s">
        <v>17</v>
      </c>
      <c r="D152">
        <v>87.4</v>
      </c>
      <c r="E152" s="3"/>
      <c r="F152" s="3"/>
    </row>
    <row r="153" spans="1:6" x14ac:dyDescent="0.35">
      <c r="A153" t="s">
        <v>29</v>
      </c>
      <c r="B153" t="s">
        <v>110</v>
      </c>
      <c r="C153" t="s">
        <v>18</v>
      </c>
      <c r="D153">
        <v>83.62</v>
      </c>
      <c r="E153" s="3"/>
      <c r="F153" s="3"/>
    </row>
    <row r="154" spans="1:6" x14ac:dyDescent="0.35">
      <c r="A154" t="s">
        <v>29</v>
      </c>
      <c r="B154" t="s">
        <v>110</v>
      </c>
      <c r="C154" t="s">
        <v>19</v>
      </c>
      <c r="D154">
        <v>86.42</v>
      </c>
      <c r="E154" s="3"/>
      <c r="F154" s="3"/>
    </row>
    <row r="155" spans="1:6" x14ac:dyDescent="0.35">
      <c r="A155" t="s">
        <v>29</v>
      </c>
      <c r="B155" t="s">
        <v>110</v>
      </c>
      <c r="C155" t="s">
        <v>20</v>
      </c>
      <c r="D155">
        <v>82.51</v>
      </c>
      <c r="E155" s="3">
        <f>AVERAGE(D151:D155)</f>
        <v>85.928000000000011</v>
      </c>
      <c r="F155" s="3">
        <f>_xlfn.STDEV.S(D151:D155)</f>
        <v>2.8970277872329748</v>
      </c>
    </row>
    <row r="156" spans="1:6" x14ac:dyDescent="0.35">
      <c r="A156" t="s">
        <v>30</v>
      </c>
      <c r="B156" t="s">
        <v>110</v>
      </c>
      <c r="C156" t="s">
        <v>16</v>
      </c>
      <c r="D156">
        <v>80.56</v>
      </c>
      <c r="E156" s="3"/>
      <c r="F156" s="3"/>
    </row>
    <row r="157" spans="1:6" x14ac:dyDescent="0.35">
      <c r="A157" t="s">
        <v>30</v>
      </c>
      <c r="B157" t="s">
        <v>110</v>
      </c>
      <c r="C157" t="s">
        <v>17</v>
      </c>
      <c r="D157">
        <v>76.2</v>
      </c>
      <c r="E157" s="3"/>
      <c r="F157" s="3"/>
    </row>
    <row r="158" spans="1:6" x14ac:dyDescent="0.35">
      <c r="A158" t="s">
        <v>30</v>
      </c>
      <c r="B158" t="s">
        <v>110</v>
      </c>
      <c r="C158" t="s">
        <v>18</v>
      </c>
      <c r="D158">
        <v>77.78</v>
      </c>
      <c r="E158" s="3"/>
      <c r="F158" s="3"/>
    </row>
    <row r="159" spans="1:6" x14ac:dyDescent="0.35">
      <c r="A159" t="s">
        <v>30</v>
      </c>
      <c r="B159" t="s">
        <v>110</v>
      </c>
      <c r="C159" t="s">
        <v>19</v>
      </c>
      <c r="D159">
        <v>77.13</v>
      </c>
      <c r="E159" s="3"/>
      <c r="F159" s="3"/>
    </row>
    <row r="160" spans="1:6" x14ac:dyDescent="0.35">
      <c r="A160" t="s">
        <v>30</v>
      </c>
      <c r="B160" t="s">
        <v>110</v>
      </c>
      <c r="C160" t="s">
        <v>20</v>
      </c>
      <c r="D160">
        <v>77.040000000000006</v>
      </c>
      <c r="E160" s="3">
        <f>AVERAGE(D156:D160)</f>
        <v>77.74199999999999</v>
      </c>
      <c r="F160" s="3">
        <f>_xlfn.STDEV.S(D156:D160)</f>
        <v>1.6723994738100108</v>
      </c>
    </row>
    <row r="161" spans="1:6" x14ac:dyDescent="0.35">
      <c r="A161" t="s">
        <v>31</v>
      </c>
      <c r="B161" t="s">
        <v>110</v>
      </c>
      <c r="C161" t="s">
        <v>16</v>
      </c>
      <c r="D161">
        <v>66.13</v>
      </c>
      <c r="E161" s="3"/>
      <c r="F161" s="3"/>
    </row>
    <row r="162" spans="1:6" x14ac:dyDescent="0.35">
      <c r="A162" t="s">
        <v>31</v>
      </c>
      <c r="B162" t="s">
        <v>110</v>
      </c>
      <c r="C162" t="s">
        <v>17</v>
      </c>
      <c r="D162">
        <v>64.010000000000005</v>
      </c>
      <c r="E162" s="3"/>
      <c r="F162" s="3"/>
    </row>
    <row r="163" spans="1:6" x14ac:dyDescent="0.35">
      <c r="A163" t="s">
        <v>31</v>
      </c>
      <c r="B163" t="s">
        <v>110</v>
      </c>
      <c r="C163" t="s">
        <v>18</v>
      </c>
      <c r="D163">
        <v>75.349999999999994</v>
      </c>
      <c r="E163" s="3"/>
      <c r="F163" s="3"/>
    </row>
    <row r="164" spans="1:6" x14ac:dyDescent="0.35">
      <c r="A164" t="s">
        <v>31</v>
      </c>
      <c r="B164" t="s">
        <v>110</v>
      </c>
      <c r="C164" t="s">
        <v>19</v>
      </c>
      <c r="D164">
        <v>75.89</v>
      </c>
      <c r="E164" s="3"/>
      <c r="F164" s="3"/>
    </row>
    <row r="165" spans="1:6" x14ac:dyDescent="0.35">
      <c r="A165" t="s">
        <v>31</v>
      </c>
      <c r="B165" t="s">
        <v>110</v>
      </c>
      <c r="C165" t="s">
        <v>20</v>
      </c>
      <c r="D165">
        <v>64.099999999999994</v>
      </c>
      <c r="E165" s="3">
        <f>AVERAGE(D161:D165)</f>
        <v>69.096000000000004</v>
      </c>
      <c r="F165" s="3">
        <f>_xlfn.STDEV.S(D161:D165)</f>
        <v>6.0186277505757069</v>
      </c>
    </row>
    <row r="166" spans="1:6" x14ac:dyDescent="0.35">
      <c r="A166" t="s">
        <v>32</v>
      </c>
      <c r="B166" t="s">
        <v>110</v>
      </c>
      <c r="C166" t="s">
        <v>16</v>
      </c>
      <c r="D166">
        <v>97.67</v>
      </c>
      <c r="E166" s="3"/>
      <c r="F166" s="3"/>
    </row>
    <row r="167" spans="1:6" x14ac:dyDescent="0.35">
      <c r="A167" t="s">
        <v>32</v>
      </c>
      <c r="B167" t="s">
        <v>110</v>
      </c>
      <c r="C167" t="s">
        <v>17</v>
      </c>
      <c r="D167">
        <v>97.83</v>
      </c>
      <c r="E167" s="3"/>
      <c r="F167" s="3"/>
    </row>
    <row r="168" spans="1:6" x14ac:dyDescent="0.35">
      <c r="A168" t="s">
        <v>32</v>
      </c>
      <c r="B168" t="s">
        <v>110</v>
      </c>
      <c r="C168" t="s">
        <v>18</v>
      </c>
      <c r="D168">
        <v>97.33</v>
      </c>
      <c r="E168" s="3"/>
      <c r="F168" s="3"/>
    </row>
    <row r="169" spans="1:6" x14ac:dyDescent="0.35">
      <c r="A169" t="s">
        <v>32</v>
      </c>
      <c r="B169" t="s">
        <v>110</v>
      </c>
      <c r="C169" t="s">
        <v>19</v>
      </c>
      <c r="D169">
        <v>97.67</v>
      </c>
      <c r="E169" s="3"/>
      <c r="F169" s="3"/>
    </row>
    <row r="170" spans="1:6" x14ac:dyDescent="0.35">
      <c r="A170" t="s">
        <v>32</v>
      </c>
      <c r="B170" t="s">
        <v>110</v>
      </c>
      <c r="C170" t="s">
        <v>20</v>
      </c>
      <c r="D170">
        <v>97.33</v>
      </c>
      <c r="E170" s="3">
        <f>AVERAGE(D166:D170)</f>
        <v>97.566000000000003</v>
      </c>
      <c r="F170" s="3">
        <f>_xlfn.STDEV.S(D166:D170)</f>
        <v>0.22512218904408413</v>
      </c>
    </row>
    <row r="171" spans="1:6" x14ac:dyDescent="0.35">
      <c r="A171" t="s">
        <v>33</v>
      </c>
      <c r="B171" t="s">
        <v>110</v>
      </c>
      <c r="C171" t="s">
        <v>16</v>
      </c>
      <c r="D171">
        <v>89.58</v>
      </c>
      <c r="E171" s="3"/>
      <c r="F171" s="3"/>
    </row>
    <row r="172" spans="1:6" x14ac:dyDescent="0.35">
      <c r="A172" t="s">
        <v>33</v>
      </c>
      <c r="B172" t="s">
        <v>110</v>
      </c>
      <c r="C172" t="s">
        <v>17</v>
      </c>
      <c r="D172">
        <v>87.02</v>
      </c>
      <c r="E172" s="3"/>
      <c r="F172" s="3"/>
    </row>
    <row r="173" spans="1:6" x14ac:dyDescent="0.35">
      <c r="A173" t="s">
        <v>33</v>
      </c>
      <c r="B173" t="s">
        <v>110</v>
      </c>
      <c r="C173" t="s">
        <v>18</v>
      </c>
      <c r="D173">
        <v>90.22</v>
      </c>
      <c r="E173" s="3"/>
      <c r="F173" s="3"/>
    </row>
    <row r="174" spans="1:6" x14ac:dyDescent="0.35">
      <c r="A174" t="s">
        <v>33</v>
      </c>
      <c r="B174" t="s">
        <v>110</v>
      </c>
      <c r="C174" t="s">
        <v>19</v>
      </c>
      <c r="D174">
        <v>89.9</v>
      </c>
      <c r="E174" s="3"/>
      <c r="F174" s="3"/>
    </row>
    <row r="175" spans="1:6" x14ac:dyDescent="0.35">
      <c r="A175" t="s">
        <v>33</v>
      </c>
      <c r="B175" t="s">
        <v>110</v>
      </c>
      <c r="C175" t="s">
        <v>20</v>
      </c>
      <c r="D175">
        <v>89.1</v>
      </c>
      <c r="E175" s="3">
        <f>AVERAGE(D171:D175)</f>
        <v>89.164000000000016</v>
      </c>
      <c r="F175" s="3">
        <f>_xlfn.STDEV.S(D171:D175)</f>
        <v>1.2679432163941748</v>
      </c>
    </row>
    <row r="176" spans="1:6" x14ac:dyDescent="0.35">
      <c r="A176" t="s">
        <v>34</v>
      </c>
      <c r="B176" t="s">
        <v>110</v>
      </c>
      <c r="C176" t="s">
        <v>16</v>
      </c>
      <c r="D176">
        <v>97.13</v>
      </c>
      <c r="E176" s="3"/>
      <c r="F176" s="3"/>
    </row>
    <row r="177" spans="1:6" x14ac:dyDescent="0.35">
      <c r="A177" t="s">
        <v>34</v>
      </c>
      <c r="B177" t="s">
        <v>110</v>
      </c>
      <c r="C177" t="s">
        <v>17</v>
      </c>
      <c r="D177">
        <v>96.95</v>
      </c>
      <c r="E177" s="3"/>
      <c r="F177" s="3"/>
    </row>
    <row r="178" spans="1:6" x14ac:dyDescent="0.35">
      <c r="A178" t="s">
        <v>34</v>
      </c>
      <c r="B178" t="s">
        <v>110</v>
      </c>
      <c r="C178" t="s">
        <v>18</v>
      </c>
      <c r="D178">
        <v>97.13</v>
      </c>
      <c r="E178" s="3"/>
      <c r="F178" s="3"/>
    </row>
    <row r="179" spans="1:6" x14ac:dyDescent="0.35">
      <c r="A179" t="s">
        <v>34</v>
      </c>
      <c r="B179" t="s">
        <v>110</v>
      </c>
      <c r="C179" t="s">
        <v>19</v>
      </c>
      <c r="D179">
        <v>97.18</v>
      </c>
      <c r="E179" s="3"/>
      <c r="F179" s="3"/>
    </row>
    <row r="180" spans="1:6" x14ac:dyDescent="0.35">
      <c r="A180" t="s">
        <v>34</v>
      </c>
      <c r="B180" t="s">
        <v>110</v>
      </c>
      <c r="C180" t="s">
        <v>20</v>
      </c>
      <c r="D180">
        <v>97.04</v>
      </c>
      <c r="E180" s="3">
        <f>AVERAGE(D176:D180)</f>
        <v>97.085999999999999</v>
      </c>
      <c r="F180" s="3">
        <f>_xlfn.STDEV.S(D176:D180)</f>
        <v>9.1268833672835892E-2</v>
      </c>
    </row>
    <row r="181" spans="1:6" x14ac:dyDescent="0.35">
      <c r="A181" t="s">
        <v>35</v>
      </c>
      <c r="B181" t="s">
        <v>110</v>
      </c>
      <c r="C181" t="s">
        <v>16</v>
      </c>
      <c r="D181">
        <v>67.2</v>
      </c>
      <c r="E181" s="3"/>
      <c r="F181" s="3"/>
    </row>
    <row r="182" spans="1:6" x14ac:dyDescent="0.35">
      <c r="A182" t="s">
        <v>35</v>
      </c>
      <c r="B182" t="s">
        <v>110</v>
      </c>
      <c r="C182" t="s">
        <v>17</v>
      </c>
      <c r="D182">
        <v>66.69</v>
      </c>
      <c r="E182" s="3"/>
      <c r="F182" s="3"/>
    </row>
    <row r="183" spans="1:6" x14ac:dyDescent="0.35">
      <c r="A183" t="s">
        <v>35</v>
      </c>
      <c r="B183" t="s">
        <v>110</v>
      </c>
      <c r="C183" t="s">
        <v>18</v>
      </c>
      <c r="D183">
        <v>61.49</v>
      </c>
      <c r="E183" s="3"/>
      <c r="F183" s="3"/>
    </row>
    <row r="184" spans="1:6" x14ac:dyDescent="0.35">
      <c r="A184" t="s">
        <v>35</v>
      </c>
      <c r="B184" t="s">
        <v>110</v>
      </c>
      <c r="C184" t="s">
        <v>19</v>
      </c>
      <c r="D184">
        <v>59.83</v>
      </c>
      <c r="E184" s="3"/>
      <c r="F184" s="3"/>
    </row>
    <row r="185" spans="1:6" x14ac:dyDescent="0.35">
      <c r="A185" t="s">
        <v>35</v>
      </c>
      <c r="B185" t="s">
        <v>110</v>
      </c>
      <c r="C185" t="s">
        <v>20</v>
      </c>
      <c r="D185">
        <v>69.540000000000006</v>
      </c>
      <c r="E185" s="3">
        <f>AVERAGE(D181:D185)</f>
        <v>64.95</v>
      </c>
      <c r="F185" s="3">
        <f>_xlfn.STDEV.S(D181:D185)</f>
        <v>4.1031755994595231</v>
      </c>
    </row>
    <row r="186" spans="1:6" x14ac:dyDescent="0.35">
      <c r="A186" t="s">
        <v>36</v>
      </c>
      <c r="B186" t="s">
        <v>110</v>
      </c>
      <c r="C186" t="s">
        <v>16</v>
      </c>
      <c r="D186">
        <v>96</v>
      </c>
      <c r="E186" s="3"/>
      <c r="F186" s="3"/>
    </row>
    <row r="187" spans="1:6" x14ac:dyDescent="0.35">
      <c r="A187" t="s">
        <v>36</v>
      </c>
      <c r="B187" t="s">
        <v>110</v>
      </c>
      <c r="C187" t="s">
        <v>17</v>
      </c>
      <c r="D187">
        <v>94.16</v>
      </c>
      <c r="E187" s="3"/>
      <c r="F187" s="3"/>
    </row>
    <row r="188" spans="1:6" x14ac:dyDescent="0.35">
      <c r="A188" t="s">
        <v>36</v>
      </c>
      <c r="B188" t="s">
        <v>110</v>
      </c>
      <c r="C188" t="s">
        <v>18</v>
      </c>
      <c r="D188">
        <v>95.39</v>
      </c>
      <c r="E188" s="3"/>
      <c r="F188" s="3"/>
    </row>
    <row r="189" spans="1:6" x14ac:dyDescent="0.35">
      <c r="A189" t="s">
        <v>36</v>
      </c>
      <c r="B189" t="s">
        <v>110</v>
      </c>
      <c r="C189" t="s">
        <v>19</v>
      </c>
      <c r="D189">
        <v>95.59</v>
      </c>
      <c r="E189" s="3"/>
      <c r="F189" s="3"/>
    </row>
    <row r="190" spans="1:6" x14ac:dyDescent="0.35">
      <c r="A190" t="s">
        <v>36</v>
      </c>
      <c r="B190" t="s">
        <v>110</v>
      </c>
      <c r="C190" t="s">
        <v>20</v>
      </c>
      <c r="D190">
        <v>96.21</v>
      </c>
      <c r="E190" s="3">
        <f>AVERAGE(D186:D190)</f>
        <v>95.47</v>
      </c>
      <c r="F190" s="3">
        <f>_xlfn.STDEV.S(D186:D190)</f>
        <v>0.80084330552237248</v>
      </c>
    </row>
    <row r="191" spans="1:6" x14ac:dyDescent="0.35">
      <c r="A191" t="s">
        <v>37</v>
      </c>
      <c r="B191" t="s">
        <v>110</v>
      </c>
      <c r="C191" t="s">
        <v>16</v>
      </c>
      <c r="D191">
        <v>94.21</v>
      </c>
      <c r="E191" s="3"/>
      <c r="F191" s="3"/>
    </row>
    <row r="192" spans="1:6" x14ac:dyDescent="0.35">
      <c r="A192" t="s">
        <v>37</v>
      </c>
      <c r="B192" t="s">
        <v>110</v>
      </c>
      <c r="C192" t="s">
        <v>17</v>
      </c>
      <c r="D192">
        <v>94.92</v>
      </c>
      <c r="E192" s="3"/>
      <c r="F192" s="3"/>
    </row>
    <row r="193" spans="1:6" x14ac:dyDescent="0.35">
      <c r="A193" t="s">
        <v>37</v>
      </c>
      <c r="B193" t="s">
        <v>110</v>
      </c>
      <c r="C193" t="s">
        <v>18</v>
      </c>
      <c r="D193">
        <v>94.41</v>
      </c>
      <c r="E193" s="3"/>
      <c r="F193" s="3"/>
    </row>
    <row r="194" spans="1:6" x14ac:dyDescent="0.35">
      <c r="A194" t="s">
        <v>37</v>
      </c>
      <c r="B194" t="s">
        <v>110</v>
      </c>
      <c r="C194" t="s">
        <v>19</v>
      </c>
      <c r="D194">
        <v>94.51</v>
      </c>
      <c r="E194" s="3"/>
      <c r="F194" s="3"/>
    </row>
    <row r="195" spans="1:6" x14ac:dyDescent="0.35">
      <c r="A195" t="s">
        <v>37</v>
      </c>
      <c r="B195" t="s">
        <v>110</v>
      </c>
      <c r="C195" t="s">
        <v>20</v>
      </c>
      <c r="D195">
        <v>94.72</v>
      </c>
      <c r="E195" s="3">
        <f>AVERAGE(D191:D195)</f>
        <v>94.554000000000002</v>
      </c>
      <c r="F195" s="3">
        <f>_xlfn.STDEV.S(D191:D195)</f>
        <v>0.27500909075883551</v>
      </c>
    </row>
    <row r="196" spans="1:6" x14ac:dyDescent="0.35">
      <c r="A196" t="s">
        <v>38</v>
      </c>
      <c r="B196" t="s">
        <v>110</v>
      </c>
      <c r="C196" t="s">
        <v>16</v>
      </c>
      <c r="D196">
        <v>65.819999999999993</v>
      </c>
      <c r="E196" s="3"/>
      <c r="F196" s="3"/>
    </row>
    <row r="197" spans="1:6" x14ac:dyDescent="0.35">
      <c r="A197" t="s">
        <v>38</v>
      </c>
      <c r="B197" t="s">
        <v>110</v>
      </c>
      <c r="C197" t="s">
        <v>17</v>
      </c>
      <c r="D197">
        <v>62.76</v>
      </c>
      <c r="E197" s="3"/>
      <c r="F197" s="3"/>
    </row>
    <row r="198" spans="1:6" x14ac:dyDescent="0.35">
      <c r="A198" t="s">
        <v>38</v>
      </c>
      <c r="B198" t="s">
        <v>110</v>
      </c>
      <c r="C198" t="s">
        <v>18</v>
      </c>
      <c r="D198">
        <v>66.33</v>
      </c>
      <c r="E198" s="3"/>
      <c r="F198" s="3"/>
    </row>
    <row r="199" spans="1:6" x14ac:dyDescent="0.35">
      <c r="A199" t="s">
        <v>38</v>
      </c>
      <c r="B199" t="s">
        <v>110</v>
      </c>
      <c r="C199" t="s">
        <v>19</v>
      </c>
      <c r="D199">
        <v>69.64</v>
      </c>
      <c r="E199" s="3"/>
      <c r="F199" s="3"/>
    </row>
    <row r="200" spans="1:6" x14ac:dyDescent="0.35">
      <c r="A200" t="s">
        <v>38</v>
      </c>
      <c r="B200" t="s">
        <v>110</v>
      </c>
      <c r="C200" t="s">
        <v>20</v>
      </c>
      <c r="D200">
        <v>67.349999999999994</v>
      </c>
      <c r="E200" s="3">
        <f>AVERAGE(D196:D200)</f>
        <v>66.38</v>
      </c>
      <c r="F200" s="3">
        <f>_xlfn.STDEV.S(D196:D200)</f>
        <v>2.4994499394866874</v>
      </c>
    </row>
    <row r="201" spans="1:6" x14ac:dyDescent="0.35">
      <c r="A201" t="s">
        <v>39</v>
      </c>
      <c r="B201" t="s">
        <v>110</v>
      </c>
      <c r="C201" t="s">
        <v>16</v>
      </c>
      <c r="D201">
        <v>94.29</v>
      </c>
      <c r="E201" s="3"/>
      <c r="F201" s="3"/>
    </row>
    <row r="202" spans="1:6" x14ac:dyDescent="0.35">
      <c r="A202" t="s">
        <v>39</v>
      </c>
      <c r="B202" t="s">
        <v>110</v>
      </c>
      <c r="C202" t="s">
        <v>17</v>
      </c>
      <c r="D202">
        <v>94</v>
      </c>
      <c r="E202" s="3"/>
      <c r="F202" s="3"/>
    </row>
    <row r="203" spans="1:6" x14ac:dyDescent="0.35">
      <c r="A203" t="s">
        <v>39</v>
      </c>
      <c r="B203" t="s">
        <v>110</v>
      </c>
      <c r="C203" t="s">
        <v>18</v>
      </c>
      <c r="D203">
        <v>94</v>
      </c>
      <c r="E203" s="3"/>
      <c r="F203" s="3"/>
    </row>
    <row r="204" spans="1:6" x14ac:dyDescent="0.35">
      <c r="A204" t="s">
        <v>39</v>
      </c>
      <c r="B204" t="s">
        <v>110</v>
      </c>
      <c r="C204" t="s">
        <v>19</v>
      </c>
      <c r="D204">
        <v>94</v>
      </c>
      <c r="E204" s="3"/>
      <c r="F204" s="3"/>
    </row>
    <row r="205" spans="1:6" x14ac:dyDescent="0.35">
      <c r="A205" t="s">
        <v>39</v>
      </c>
      <c r="B205" t="s">
        <v>110</v>
      </c>
      <c r="C205" t="s">
        <v>20</v>
      </c>
      <c r="D205">
        <v>93.72</v>
      </c>
      <c r="E205" s="3">
        <f>AVERAGE(D201:D205)</f>
        <v>94.001999999999995</v>
      </c>
      <c r="F205" s="3">
        <f>_xlfn.STDEV.S(D201:D205)</f>
        <v>0.20154403985233862</v>
      </c>
    </row>
    <row r="206" spans="1:6" x14ac:dyDescent="0.35">
      <c r="A206" t="s">
        <v>40</v>
      </c>
      <c r="B206" t="s">
        <v>110</v>
      </c>
      <c r="C206" t="s">
        <v>16</v>
      </c>
      <c r="D206">
        <v>94.04</v>
      </c>
      <c r="E206" s="3"/>
      <c r="F206" s="3"/>
    </row>
    <row r="207" spans="1:6" x14ac:dyDescent="0.35">
      <c r="A207" t="s">
        <v>40</v>
      </c>
      <c r="B207" t="s">
        <v>110</v>
      </c>
      <c r="C207" t="s">
        <v>17</v>
      </c>
      <c r="D207">
        <v>93.15</v>
      </c>
      <c r="E207" s="3"/>
      <c r="F207" s="3"/>
    </row>
    <row r="208" spans="1:6" x14ac:dyDescent="0.35">
      <c r="A208" t="s">
        <v>40</v>
      </c>
      <c r="B208" t="s">
        <v>110</v>
      </c>
      <c r="C208" t="s">
        <v>18</v>
      </c>
      <c r="D208">
        <v>92.39</v>
      </c>
      <c r="E208" s="3"/>
      <c r="F208" s="3"/>
    </row>
    <row r="209" spans="1:6" x14ac:dyDescent="0.35">
      <c r="A209" t="s">
        <v>40</v>
      </c>
      <c r="B209" t="s">
        <v>110</v>
      </c>
      <c r="C209" t="s">
        <v>19</v>
      </c>
      <c r="D209">
        <v>93.02</v>
      </c>
      <c r="E209" s="3"/>
      <c r="F209" s="3"/>
    </row>
    <row r="210" spans="1:6" x14ac:dyDescent="0.35">
      <c r="A210" t="s">
        <v>40</v>
      </c>
      <c r="B210" t="s">
        <v>110</v>
      </c>
      <c r="C210" t="s">
        <v>20</v>
      </c>
      <c r="D210">
        <v>91.75</v>
      </c>
      <c r="E210" s="3">
        <f>AVERAGE(D206:D210)</f>
        <v>92.86999999999999</v>
      </c>
      <c r="F210" s="3">
        <f>_xlfn.STDEV.S(D206:D210)</f>
        <v>0.85944749694207845</v>
      </c>
    </row>
    <row r="211" spans="1:6" x14ac:dyDescent="0.35">
      <c r="A211" t="s">
        <v>41</v>
      </c>
      <c r="B211" t="s">
        <v>110</v>
      </c>
      <c r="C211" t="s">
        <v>16</v>
      </c>
      <c r="D211">
        <v>90</v>
      </c>
      <c r="E211" s="3"/>
      <c r="F211" s="3"/>
    </row>
    <row r="212" spans="1:6" x14ac:dyDescent="0.35">
      <c r="A212" t="s">
        <v>41</v>
      </c>
      <c r="B212" t="s">
        <v>110</v>
      </c>
      <c r="C212" t="s">
        <v>17</v>
      </c>
      <c r="D212">
        <v>90.12</v>
      </c>
      <c r="E212" s="3"/>
      <c r="F212" s="3"/>
    </row>
    <row r="213" spans="1:6" x14ac:dyDescent="0.35">
      <c r="A213" t="s">
        <v>41</v>
      </c>
      <c r="B213" t="s">
        <v>110</v>
      </c>
      <c r="C213" t="s">
        <v>18</v>
      </c>
      <c r="D213">
        <v>90.36</v>
      </c>
      <c r="E213" s="3"/>
      <c r="F213" s="3"/>
    </row>
    <row r="214" spans="1:6" x14ac:dyDescent="0.35">
      <c r="A214" t="s">
        <v>41</v>
      </c>
      <c r="B214" t="s">
        <v>110</v>
      </c>
      <c r="C214" t="s">
        <v>19</v>
      </c>
      <c r="D214">
        <v>90</v>
      </c>
      <c r="E214" s="3"/>
      <c r="F214" s="3"/>
    </row>
    <row r="215" spans="1:6" x14ac:dyDescent="0.35">
      <c r="A215" t="s">
        <v>41</v>
      </c>
      <c r="B215" t="s">
        <v>110</v>
      </c>
      <c r="C215" t="s">
        <v>20</v>
      </c>
      <c r="D215">
        <v>90.12</v>
      </c>
      <c r="E215" s="3">
        <f>AVERAGE(D211:D215)</f>
        <v>90.12</v>
      </c>
      <c r="F215" s="3">
        <f>_xlfn.STDEV.S(D211:D215)</f>
        <v>0.14696938456699046</v>
      </c>
    </row>
    <row r="216" spans="1:6" x14ac:dyDescent="0.35">
      <c r="A216" t="s">
        <v>42</v>
      </c>
      <c r="B216" t="s">
        <v>110</v>
      </c>
      <c r="C216" t="s">
        <v>16</v>
      </c>
      <c r="D216">
        <v>85.95</v>
      </c>
      <c r="E216" s="3"/>
      <c r="F216" s="3"/>
    </row>
    <row r="217" spans="1:6" x14ac:dyDescent="0.35">
      <c r="A217" t="s">
        <v>42</v>
      </c>
      <c r="B217" t="s">
        <v>110</v>
      </c>
      <c r="C217" t="s">
        <v>17</v>
      </c>
      <c r="D217">
        <v>87.98</v>
      </c>
      <c r="E217" s="3"/>
      <c r="F217" s="3"/>
    </row>
    <row r="218" spans="1:6" x14ac:dyDescent="0.35">
      <c r="A218" t="s">
        <v>42</v>
      </c>
      <c r="B218" t="s">
        <v>110</v>
      </c>
      <c r="C218" t="s">
        <v>18</v>
      </c>
      <c r="D218">
        <v>86.92</v>
      </c>
      <c r="E218" s="3"/>
      <c r="F218" s="3"/>
    </row>
    <row r="219" spans="1:6" x14ac:dyDescent="0.35">
      <c r="A219" t="s">
        <v>42</v>
      </c>
      <c r="B219" t="s">
        <v>110</v>
      </c>
      <c r="C219" t="s">
        <v>19</v>
      </c>
      <c r="D219">
        <v>85.66</v>
      </c>
      <c r="E219" s="3"/>
      <c r="F219" s="3"/>
    </row>
    <row r="220" spans="1:6" x14ac:dyDescent="0.35">
      <c r="A220" t="s">
        <v>42</v>
      </c>
      <c r="B220" t="s">
        <v>110</v>
      </c>
      <c r="C220" t="s">
        <v>20</v>
      </c>
      <c r="D220">
        <v>87.11</v>
      </c>
      <c r="E220" s="3">
        <f>AVERAGE(D216:D220)</f>
        <v>86.724000000000004</v>
      </c>
      <c r="F220" s="3">
        <f>_xlfn.STDEV.S(D216:D220)</f>
        <v>0.93489571610955802</v>
      </c>
    </row>
    <row r="221" spans="1:6" x14ac:dyDescent="0.35">
      <c r="A221" t="s">
        <v>43</v>
      </c>
      <c r="B221" t="s">
        <v>110</v>
      </c>
      <c r="C221" t="s">
        <v>16</v>
      </c>
      <c r="D221">
        <v>90.74</v>
      </c>
      <c r="E221" s="3"/>
      <c r="F221" s="3"/>
    </row>
    <row r="222" spans="1:6" x14ac:dyDescent="0.35">
      <c r="A222" t="s">
        <v>43</v>
      </c>
      <c r="B222" t="s">
        <v>110</v>
      </c>
      <c r="C222" t="s">
        <v>17</v>
      </c>
      <c r="D222">
        <v>91.62</v>
      </c>
      <c r="E222" s="3"/>
      <c r="F222" s="3"/>
    </row>
    <row r="223" spans="1:6" x14ac:dyDescent="0.35">
      <c r="A223" t="s">
        <v>43</v>
      </c>
      <c r="B223" t="s">
        <v>110</v>
      </c>
      <c r="C223" t="s">
        <v>18</v>
      </c>
      <c r="D223">
        <v>90</v>
      </c>
      <c r="E223" s="3"/>
      <c r="F223" s="3"/>
    </row>
    <row r="224" spans="1:6" x14ac:dyDescent="0.35">
      <c r="A224" t="s">
        <v>43</v>
      </c>
      <c r="B224" t="s">
        <v>110</v>
      </c>
      <c r="C224" t="s">
        <v>19</v>
      </c>
      <c r="D224">
        <v>89.78</v>
      </c>
      <c r="E224" s="3"/>
      <c r="F224" s="3"/>
    </row>
    <row r="225" spans="1:6" x14ac:dyDescent="0.35">
      <c r="A225" t="s">
        <v>43</v>
      </c>
      <c r="B225" t="s">
        <v>110</v>
      </c>
      <c r="C225" t="s">
        <v>20</v>
      </c>
      <c r="D225">
        <v>91.91</v>
      </c>
      <c r="E225" s="3">
        <f>AVERAGE(D221:D225)</f>
        <v>90.809999999999988</v>
      </c>
      <c r="F225" s="3">
        <f>_xlfn.STDEV.S(D221:D225)</f>
        <v>0.94710083940412571</v>
      </c>
    </row>
    <row r="226" spans="1:6" x14ac:dyDescent="0.35">
      <c r="A226" t="s">
        <v>44</v>
      </c>
      <c r="B226" t="s">
        <v>110</v>
      </c>
      <c r="C226" t="s">
        <v>16</v>
      </c>
      <c r="D226">
        <v>99.07</v>
      </c>
      <c r="E226" s="3"/>
      <c r="F226" s="3"/>
    </row>
    <row r="227" spans="1:6" x14ac:dyDescent="0.35">
      <c r="A227" t="s">
        <v>44</v>
      </c>
      <c r="B227" t="s">
        <v>110</v>
      </c>
      <c r="C227" t="s">
        <v>17</v>
      </c>
      <c r="D227">
        <v>99.28</v>
      </c>
      <c r="E227" s="3"/>
      <c r="F227" s="3"/>
    </row>
    <row r="228" spans="1:6" x14ac:dyDescent="0.35">
      <c r="A228" t="s">
        <v>44</v>
      </c>
      <c r="B228" t="s">
        <v>110</v>
      </c>
      <c r="C228" t="s">
        <v>18</v>
      </c>
      <c r="D228">
        <v>99.07</v>
      </c>
      <c r="E228" s="3"/>
      <c r="F228" s="3"/>
    </row>
    <row r="229" spans="1:6" x14ac:dyDescent="0.35">
      <c r="A229" t="s">
        <v>44</v>
      </c>
      <c r="B229" t="s">
        <v>110</v>
      </c>
      <c r="C229" t="s">
        <v>19</v>
      </c>
      <c r="D229">
        <v>99.21</v>
      </c>
      <c r="E229" s="3"/>
      <c r="F229" s="3"/>
    </row>
    <row r="230" spans="1:6" x14ac:dyDescent="0.35">
      <c r="A230" t="s">
        <v>44</v>
      </c>
      <c r="B230" t="s">
        <v>110</v>
      </c>
      <c r="C230" t="s">
        <v>20</v>
      </c>
      <c r="D230">
        <v>99.21</v>
      </c>
      <c r="E230" s="3">
        <f>AVERAGE(D226:D230)</f>
        <v>99.167999999999978</v>
      </c>
      <c r="F230" s="3">
        <f>_xlfn.STDEV.S(D226:D230)</f>
        <v>9.3914855054993668E-2</v>
      </c>
    </row>
    <row r="231" spans="1:6" x14ac:dyDescent="0.35">
      <c r="A231" t="s">
        <v>45</v>
      </c>
      <c r="B231" t="s">
        <v>110</v>
      </c>
      <c r="C231" t="s">
        <v>16</v>
      </c>
      <c r="D231">
        <v>87.78</v>
      </c>
      <c r="E231" s="3"/>
      <c r="F231" s="3"/>
    </row>
    <row r="232" spans="1:6" x14ac:dyDescent="0.35">
      <c r="A232" t="s">
        <v>45</v>
      </c>
      <c r="B232" t="s">
        <v>110</v>
      </c>
      <c r="C232" t="s">
        <v>17</v>
      </c>
      <c r="D232">
        <v>87.78</v>
      </c>
      <c r="E232" s="3"/>
      <c r="F232" s="3"/>
    </row>
    <row r="233" spans="1:6" x14ac:dyDescent="0.35">
      <c r="A233" t="s">
        <v>45</v>
      </c>
      <c r="B233" t="s">
        <v>110</v>
      </c>
      <c r="C233" t="s">
        <v>18</v>
      </c>
      <c r="D233">
        <v>88.35</v>
      </c>
      <c r="E233" s="3"/>
      <c r="F233" s="3"/>
    </row>
    <row r="234" spans="1:6" x14ac:dyDescent="0.35">
      <c r="A234" t="s">
        <v>45</v>
      </c>
      <c r="B234" t="s">
        <v>110</v>
      </c>
      <c r="C234" t="s">
        <v>19</v>
      </c>
      <c r="D234">
        <v>86.84</v>
      </c>
      <c r="E234" s="3"/>
      <c r="F234" s="3"/>
    </row>
    <row r="235" spans="1:6" x14ac:dyDescent="0.35">
      <c r="A235" t="s">
        <v>45</v>
      </c>
      <c r="B235" t="s">
        <v>110</v>
      </c>
      <c r="C235" t="s">
        <v>20</v>
      </c>
      <c r="D235">
        <v>88.53</v>
      </c>
      <c r="E235" s="3">
        <f>AVERAGE(D231:D235)</f>
        <v>87.855999999999995</v>
      </c>
      <c r="F235" s="3">
        <f>_xlfn.STDEV.S(D231:D235)</f>
        <v>0.65994696756633198</v>
      </c>
    </row>
    <row r="236" spans="1:6" x14ac:dyDescent="0.35">
      <c r="A236" t="s">
        <v>46</v>
      </c>
      <c r="B236" t="s">
        <v>110</v>
      </c>
      <c r="C236" t="s">
        <v>16</v>
      </c>
      <c r="D236">
        <v>82.23</v>
      </c>
      <c r="E236" s="3"/>
      <c r="F236" s="3"/>
    </row>
    <row r="237" spans="1:6" x14ac:dyDescent="0.35">
      <c r="A237" t="s">
        <v>46</v>
      </c>
      <c r="B237" t="s">
        <v>110</v>
      </c>
      <c r="C237" t="s">
        <v>17</v>
      </c>
      <c r="D237">
        <v>82.61</v>
      </c>
      <c r="E237" s="3"/>
      <c r="F237" s="3"/>
    </row>
    <row r="238" spans="1:6" x14ac:dyDescent="0.35">
      <c r="A238" t="s">
        <v>46</v>
      </c>
      <c r="B238" t="s">
        <v>110</v>
      </c>
      <c r="C238" t="s">
        <v>18</v>
      </c>
      <c r="D238">
        <v>82.99</v>
      </c>
      <c r="E238" s="3"/>
      <c r="F238" s="3"/>
    </row>
    <row r="239" spans="1:6" x14ac:dyDescent="0.35">
      <c r="A239" t="s">
        <v>46</v>
      </c>
      <c r="B239" t="s">
        <v>110</v>
      </c>
      <c r="C239" t="s">
        <v>19</v>
      </c>
      <c r="D239">
        <v>82.87</v>
      </c>
      <c r="E239" s="3"/>
      <c r="F239" s="3"/>
    </row>
    <row r="240" spans="1:6" x14ac:dyDescent="0.35">
      <c r="A240" t="s">
        <v>46</v>
      </c>
      <c r="B240" t="s">
        <v>110</v>
      </c>
      <c r="C240" t="s">
        <v>20</v>
      </c>
      <c r="D240">
        <v>83.12</v>
      </c>
      <c r="E240" s="3">
        <f>AVERAGE(D236:D240)</f>
        <v>82.763999999999996</v>
      </c>
      <c r="F240" s="3">
        <f>_xlfn.STDEV.S(D236:D240)</f>
        <v>0.35281723313919838</v>
      </c>
    </row>
    <row r="241" spans="1:6" x14ac:dyDescent="0.35">
      <c r="A241" t="s">
        <v>47</v>
      </c>
      <c r="B241" t="s">
        <v>110</v>
      </c>
      <c r="C241" t="s">
        <v>16</v>
      </c>
      <c r="D241">
        <v>46.15</v>
      </c>
      <c r="E241" s="3"/>
      <c r="F241" s="3"/>
    </row>
    <row r="242" spans="1:6" x14ac:dyDescent="0.35">
      <c r="A242" t="s">
        <v>47</v>
      </c>
      <c r="B242" t="s">
        <v>110</v>
      </c>
      <c r="C242" t="s">
        <v>17</v>
      </c>
      <c r="D242">
        <v>45.75</v>
      </c>
      <c r="E242" s="3"/>
      <c r="F242" s="3"/>
    </row>
    <row r="243" spans="1:6" x14ac:dyDescent="0.35">
      <c r="A243" t="s">
        <v>47</v>
      </c>
      <c r="B243" t="s">
        <v>110</v>
      </c>
      <c r="C243" t="s">
        <v>18</v>
      </c>
      <c r="D243">
        <v>44.46</v>
      </c>
      <c r="E243" s="3"/>
      <c r="F243" s="3"/>
    </row>
    <row r="244" spans="1:6" x14ac:dyDescent="0.35">
      <c r="A244" t="s">
        <v>47</v>
      </c>
      <c r="B244" t="s">
        <v>110</v>
      </c>
      <c r="C244" t="s">
        <v>19</v>
      </c>
      <c r="D244">
        <v>44.1</v>
      </c>
      <c r="E244" s="3"/>
      <c r="F244" s="3"/>
    </row>
    <row r="245" spans="1:6" x14ac:dyDescent="0.35">
      <c r="A245" t="s">
        <v>47</v>
      </c>
      <c r="B245" t="s">
        <v>110</v>
      </c>
      <c r="C245" t="s">
        <v>20</v>
      </c>
      <c r="D245">
        <v>44.14</v>
      </c>
      <c r="E245" s="3">
        <f>AVERAGE(D241:D245)</f>
        <v>44.92</v>
      </c>
      <c r="F245" s="3">
        <f>_xlfn.STDEV.S(D241:D245)</f>
        <v>0.9610150883310824</v>
      </c>
    </row>
    <row r="246" spans="1:6" x14ac:dyDescent="0.35">
      <c r="A246" t="s">
        <v>48</v>
      </c>
      <c r="B246" t="s">
        <v>110</v>
      </c>
      <c r="C246" t="s">
        <v>16</v>
      </c>
      <c r="D246">
        <v>98.83</v>
      </c>
      <c r="E246" s="3"/>
      <c r="F246" s="3"/>
    </row>
    <row r="247" spans="1:6" x14ac:dyDescent="0.35">
      <c r="A247" t="s">
        <v>48</v>
      </c>
      <c r="B247" t="s">
        <v>110</v>
      </c>
      <c r="C247" t="s">
        <v>17</v>
      </c>
      <c r="D247">
        <v>99.07</v>
      </c>
      <c r="E247" s="3"/>
      <c r="F247" s="3"/>
    </row>
    <row r="248" spans="1:6" x14ac:dyDescent="0.35">
      <c r="A248" t="s">
        <v>48</v>
      </c>
      <c r="B248" t="s">
        <v>110</v>
      </c>
      <c r="C248" t="s">
        <v>18</v>
      </c>
      <c r="D248">
        <v>98.6</v>
      </c>
      <c r="E248" s="3"/>
      <c r="F248" s="3"/>
    </row>
    <row r="249" spans="1:6" x14ac:dyDescent="0.35">
      <c r="A249" t="s">
        <v>48</v>
      </c>
      <c r="B249" t="s">
        <v>110</v>
      </c>
      <c r="C249" t="s">
        <v>19</v>
      </c>
      <c r="D249">
        <v>98.6</v>
      </c>
      <c r="E249" s="3"/>
      <c r="F249" s="3"/>
    </row>
    <row r="250" spans="1:6" x14ac:dyDescent="0.35">
      <c r="A250" t="s">
        <v>48</v>
      </c>
      <c r="B250" t="s">
        <v>110</v>
      </c>
      <c r="C250" t="s">
        <v>20</v>
      </c>
      <c r="D250">
        <v>98.83</v>
      </c>
      <c r="E250" s="3">
        <f>AVERAGE(D246:D250)</f>
        <v>98.786000000000001</v>
      </c>
      <c r="F250" s="3">
        <f>_xlfn.STDEV.S(D246:D250)</f>
        <v>0.19603571103245454</v>
      </c>
    </row>
    <row r="251" spans="1:6" x14ac:dyDescent="0.35">
      <c r="A251" t="s">
        <v>49</v>
      </c>
      <c r="B251" t="s">
        <v>110</v>
      </c>
      <c r="C251" t="s">
        <v>16</v>
      </c>
      <c r="D251">
        <v>84.79</v>
      </c>
      <c r="E251" s="3"/>
      <c r="F251" s="3"/>
    </row>
    <row r="252" spans="1:6" x14ac:dyDescent="0.35">
      <c r="A252" t="s">
        <v>49</v>
      </c>
      <c r="B252" t="s">
        <v>110</v>
      </c>
      <c r="C252" t="s">
        <v>17</v>
      </c>
      <c r="D252">
        <v>85.12</v>
      </c>
      <c r="E252" s="3"/>
      <c r="F252" s="3"/>
    </row>
    <row r="253" spans="1:6" x14ac:dyDescent="0.35">
      <c r="A253" t="s">
        <v>49</v>
      </c>
      <c r="B253" t="s">
        <v>110</v>
      </c>
      <c r="C253" t="s">
        <v>18</v>
      </c>
      <c r="D253">
        <v>84.99</v>
      </c>
      <c r="E253" s="3"/>
      <c r="F253" s="3"/>
    </row>
    <row r="254" spans="1:6" x14ac:dyDescent="0.35">
      <c r="A254" t="s">
        <v>49</v>
      </c>
      <c r="B254" t="s">
        <v>110</v>
      </c>
      <c r="C254" t="s">
        <v>19</v>
      </c>
      <c r="D254">
        <v>85.12</v>
      </c>
      <c r="E254" s="3"/>
      <c r="F254" s="3"/>
    </row>
    <row r="255" spans="1:6" x14ac:dyDescent="0.35">
      <c r="A255" t="s">
        <v>49</v>
      </c>
      <c r="B255" t="s">
        <v>110</v>
      </c>
      <c r="C255" t="s">
        <v>20</v>
      </c>
      <c r="D255">
        <v>84.65</v>
      </c>
      <c r="E255" s="3">
        <f>AVERAGE(D251:D255)</f>
        <v>84.934000000000012</v>
      </c>
      <c r="F255" s="3">
        <f>_xlfn.STDEV.S(D251:D255)</f>
        <v>0.20839865642561001</v>
      </c>
    </row>
    <row r="256" spans="1:6" x14ac:dyDescent="0.35">
      <c r="D256" s="1"/>
      <c r="E256" s="1"/>
      <c r="F256" s="1"/>
    </row>
    <row r="260" spans="1:6" x14ac:dyDescent="0.35">
      <c r="A260" s="1" t="s">
        <v>0</v>
      </c>
      <c r="B260" s="1" t="s">
        <v>1</v>
      </c>
      <c r="C260" s="1" t="s">
        <v>2</v>
      </c>
      <c r="D260" s="1" t="s">
        <v>3</v>
      </c>
      <c r="E260" s="2" t="s">
        <v>97</v>
      </c>
      <c r="F260" s="2" t="s">
        <v>98</v>
      </c>
    </row>
    <row r="261" spans="1:6" x14ac:dyDescent="0.35">
      <c r="A261" t="s">
        <v>4</v>
      </c>
      <c r="B261" t="s">
        <v>108</v>
      </c>
      <c r="C261" t="s">
        <v>11</v>
      </c>
      <c r="D261">
        <v>80.72</v>
      </c>
      <c r="E261" s="3"/>
      <c r="F261" s="3"/>
    </row>
    <row r="262" spans="1:6" x14ac:dyDescent="0.35">
      <c r="A262" t="s">
        <v>4</v>
      </c>
      <c r="B262" t="s">
        <v>108</v>
      </c>
      <c r="C262" t="s">
        <v>12</v>
      </c>
      <c r="D262">
        <v>81.489999999999995</v>
      </c>
      <c r="E262" s="3"/>
      <c r="F262" s="3"/>
    </row>
    <row r="263" spans="1:6" x14ac:dyDescent="0.35">
      <c r="A263" t="s">
        <v>4</v>
      </c>
      <c r="B263" t="s">
        <v>108</v>
      </c>
      <c r="C263" t="s">
        <v>13</v>
      </c>
      <c r="D263">
        <v>79.17</v>
      </c>
      <c r="E263" s="3"/>
      <c r="F263" s="3"/>
    </row>
    <row r="264" spans="1:6" x14ac:dyDescent="0.35">
      <c r="A264" t="s">
        <v>4</v>
      </c>
      <c r="B264" t="s">
        <v>108</v>
      </c>
      <c r="C264" t="s">
        <v>14</v>
      </c>
      <c r="D264">
        <v>78.88</v>
      </c>
      <c r="E264" s="3"/>
      <c r="F264" s="3"/>
    </row>
    <row r="265" spans="1:6" x14ac:dyDescent="0.35">
      <c r="A265" t="s">
        <v>4</v>
      </c>
      <c r="B265" t="s">
        <v>108</v>
      </c>
      <c r="C265" t="s">
        <v>15</v>
      </c>
      <c r="D265">
        <v>79.55</v>
      </c>
      <c r="E265" s="3">
        <f>AVERAGE(D261:D265)</f>
        <v>79.962000000000003</v>
      </c>
      <c r="F265" s="3">
        <f>_xlfn.STDEV.S(D261:D265)</f>
        <v>1.1042055967979867</v>
      </c>
    </row>
    <row r="266" spans="1:6" x14ac:dyDescent="0.35">
      <c r="A266" t="s">
        <v>26</v>
      </c>
      <c r="B266" t="s">
        <v>108</v>
      </c>
      <c r="C266" t="s">
        <v>11</v>
      </c>
      <c r="D266">
        <v>87.98</v>
      </c>
      <c r="E266" s="3"/>
      <c r="F266" s="3"/>
    </row>
    <row r="267" spans="1:6" x14ac:dyDescent="0.35">
      <c r="A267" t="s">
        <v>26</v>
      </c>
      <c r="B267" t="s">
        <v>108</v>
      </c>
      <c r="C267" t="s">
        <v>12</v>
      </c>
      <c r="D267">
        <v>81.010000000000005</v>
      </c>
      <c r="E267" s="3"/>
      <c r="F267" s="3"/>
    </row>
    <row r="268" spans="1:6" x14ac:dyDescent="0.35">
      <c r="A268" t="s">
        <v>26</v>
      </c>
      <c r="B268" t="s">
        <v>108</v>
      </c>
      <c r="C268" t="s">
        <v>13</v>
      </c>
      <c r="D268">
        <v>89.9</v>
      </c>
      <c r="E268" s="3"/>
      <c r="F268" s="3"/>
    </row>
    <row r="269" spans="1:6" x14ac:dyDescent="0.35">
      <c r="A269" t="s">
        <v>26</v>
      </c>
      <c r="B269" t="s">
        <v>108</v>
      </c>
      <c r="C269" t="s">
        <v>14</v>
      </c>
      <c r="D269">
        <v>94.71</v>
      </c>
      <c r="E269" s="3"/>
      <c r="F269" s="3"/>
    </row>
    <row r="270" spans="1:6" x14ac:dyDescent="0.35">
      <c r="A270" t="s">
        <v>26</v>
      </c>
      <c r="B270" t="s">
        <v>108</v>
      </c>
      <c r="C270" t="s">
        <v>15</v>
      </c>
      <c r="D270">
        <v>90.87</v>
      </c>
      <c r="E270" s="3">
        <f>AVERAGE(D266:D270)</f>
        <v>88.893999999999991</v>
      </c>
      <c r="F270" s="3">
        <f>_xlfn.STDEV.S(D266:D270)</f>
        <v>5.0431964070418642</v>
      </c>
    </row>
    <row r="271" spans="1:6" x14ac:dyDescent="0.35">
      <c r="A271" t="s">
        <v>27</v>
      </c>
      <c r="B271" t="s">
        <v>108</v>
      </c>
      <c r="C271" t="s">
        <v>11</v>
      </c>
      <c r="D271">
        <v>90.95</v>
      </c>
      <c r="E271" s="3"/>
      <c r="F271" s="3"/>
    </row>
    <row r="272" spans="1:6" x14ac:dyDescent="0.35">
      <c r="A272" t="s">
        <v>27</v>
      </c>
      <c r="B272" t="s">
        <v>108</v>
      </c>
      <c r="C272" t="s">
        <v>12</v>
      </c>
      <c r="D272">
        <v>90.76</v>
      </c>
      <c r="E272" s="3"/>
      <c r="F272" s="3"/>
    </row>
    <row r="273" spans="1:6" x14ac:dyDescent="0.35">
      <c r="A273" t="s">
        <v>27</v>
      </c>
      <c r="B273" t="s">
        <v>108</v>
      </c>
      <c r="C273" t="s">
        <v>13</v>
      </c>
      <c r="D273">
        <v>91.06</v>
      </c>
      <c r="E273" s="3"/>
      <c r="F273" s="3"/>
    </row>
    <row r="274" spans="1:6" x14ac:dyDescent="0.35">
      <c r="A274" t="s">
        <v>27</v>
      </c>
      <c r="B274" t="s">
        <v>108</v>
      </c>
      <c r="C274" t="s">
        <v>14</v>
      </c>
      <c r="D274">
        <v>90.44</v>
      </c>
      <c r="E274" s="3"/>
      <c r="F274" s="3"/>
    </row>
    <row r="275" spans="1:6" x14ac:dyDescent="0.35">
      <c r="A275" t="s">
        <v>27</v>
      </c>
      <c r="B275" t="s">
        <v>108</v>
      </c>
      <c r="C275" t="s">
        <v>15</v>
      </c>
      <c r="D275">
        <v>91.14</v>
      </c>
      <c r="E275" s="3">
        <f>AVERAGE(D271:D275)</f>
        <v>90.86999999999999</v>
      </c>
      <c r="F275" s="3">
        <f>_xlfn.STDEV.S(D271:D275)</f>
        <v>0.27946377224964353</v>
      </c>
    </row>
    <row r="276" spans="1:6" x14ac:dyDescent="0.35">
      <c r="A276" t="s">
        <v>28</v>
      </c>
      <c r="B276" t="s">
        <v>108</v>
      </c>
      <c r="C276" t="s">
        <v>11</v>
      </c>
      <c r="D276">
        <v>85.52</v>
      </c>
      <c r="E276" s="3"/>
      <c r="F276" s="3"/>
    </row>
    <row r="277" spans="1:6" x14ac:dyDescent="0.35">
      <c r="A277" t="s">
        <v>28</v>
      </c>
      <c r="B277" t="s">
        <v>108</v>
      </c>
      <c r="C277" t="s">
        <v>12</v>
      </c>
      <c r="D277">
        <v>82.46</v>
      </c>
      <c r="E277" s="3"/>
      <c r="F277" s="3"/>
    </row>
    <row r="278" spans="1:6" x14ac:dyDescent="0.35">
      <c r="A278" t="s">
        <v>28</v>
      </c>
      <c r="B278" t="s">
        <v>108</v>
      </c>
      <c r="C278" t="s">
        <v>13</v>
      </c>
      <c r="D278">
        <v>84.55</v>
      </c>
      <c r="E278" s="3"/>
      <c r="F278" s="3"/>
    </row>
    <row r="279" spans="1:6" x14ac:dyDescent="0.35">
      <c r="A279" t="s">
        <v>28</v>
      </c>
      <c r="B279" t="s">
        <v>108</v>
      </c>
      <c r="C279" t="s">
        <v>14</v>
      </c>
      <c r="D279">
        <v>90</v>
      </c>
      <c r="E279" s="3"/>
      <c r="F279" s="3"/>
    </row>
    <row r="280" spans="1:6" x14ac:dyDescent="0.35">
      <c r="A280" t="s">
        <v>28</v>
      </c>
      <c r="B280" t="s">
        <v>108</v>
      </c>
      <c r="C280" t="s">
        <v>15</v>
      </c>
      <c r="D280">
        <v>82.76</v>
      </c>
      <c r="E280" s="3">
        <f>AVERAGE(D276:D280)</f>
        <v>85.057999999999993</v>
      </c>
      <c r="F280" s="3">
        <f>_xlfn.STDEV.S(D276:D280)</f>
        <v>3.038308740072345</v>
      </c>
    </row>
    <row r="281" spans="1:6" x14ac:dyDescent="0.35">
      <c r="A281" t="s">
        <v>29</v>
      </c>
      <c r="B281" t="s">
        <v>108</v>
      </c>
      <c r="C281" t="s">
        <v>11</v>
      </c>
      <c r="D281">
        <v>90.6</v>
      </c>
      <c r="E281" s="3"/>
      <c r="F281" s="3"/>
    </row>
    <row r="282" spans="1:6" x14ac:dyDescent="0.35">
      <c r="A282" t="s">
        <v>29</v>
      </c>
      <c r="B282" t="s">
        <v>108</v>
      </c>
      <c r="C282" t="s">
        <v>12</v>
      </c>
      <c r="D282">
        <v>85.44</v>
      </c>
      <c r="E282" s="3"/>
      <c r="F282" s="3"/>
    </row>
    <row r="283" spans="1:6" x14ac:dyDescent="0.35">
      <c r="A283" t="s">
        <v>29</v>
      </c>
      <c r="B283" t="s">
        <v>108</v>
      </c>
      <c r="C283" t="s">
        <v>13</v>
      </c>
      <c r="D283">
        <v>86.36</v>
      </c>
      <c r="E283" s="3"/>
      <c r="F283" s="3"/>
    </row>
    <row r="284" spans="1:6" x14ac:dyDescent="0.35">
      <c r="A284" t="s">
        <v>29</v>
      </c>
      <c r="B284" t="s">
        <v>108</v>
      </c>
      <c r="C284" t="s">
        <v>14</v>
      </c>
      <c r="D284">
        <v>87.86</v>
      </c>
      <c r="E284" s="3"/>
      <c r="F284" s="3"/>
    </row>
    <row r="285" spans="1:6" x14ac:dyDescent="0.35">
      <c r="A285" t="s">
        <v>29</v>
      </c>
      <c r="B285" t="s">
        <v>108</v>
      </c>
      <c r="C285" t="s">
        <v>15</v>
      </c>
      <c r="D285">
        <v>90.14</v>
      </c>
      <c r="E285" s="3">
        <f>AVERAGE(D281:D285)</f>
        <v>88.08</v>
      </c>
      <c r="F285" s="3">
        <f>_xlfn.STDEV.S(D281:D285)</f>
        <v>2.2677301426757106</v>
      </c>
    </row>
    <row r="286" spans="1:6" x14ac:dyDescent="0.35">
      <c r="A286" t="s">
        <v>30</v>
      </c>
      <c r="B286" t="s">
        <v>108</v>
      </c>
      <c r="C286" t="s">
        <v>11</v>
      </c>
      <c r="D286">
        <v>82.69</v>
      </c>
      <c r="E286" s="3"/>
      <c r="F286" s="3"/>
    </row>
    <row r="287" spans="1:6" x14ac:dyDescent="0.35">
      <c r="A287" t="s">
        <v>30</v>
      </c>
      <c r="B287" t="s">
        <v>108</v>
      </c>
      <c r="C287" t="s">
        <v>12</v>
      </c>
      <c r="D287">
        <v>82.31</v>
      </c>
      <c r="E287" s="3"/>
      <c r="F287" s="3"/>
    </row>
    <row r="288" spans="1:6" x14ac:dyDescent="0.35">
      <c r="A288" t="s">
        <v>30</v>
      </c>
      <c r="B288" t="s">
        <v>108</v>
      </c>
      <c r="C288" t="s">
        <v>13</v>
      </c>
      <c r="D288">
        <v>83.89</v>
      </c>
      <c r="E288" s="3"/>
      <c r="F288" s="3"/>
    </row>
    <row r="289" spans="1:6" x14ac:dyDescent="0.35">
      <c r="A289" t="s">
        <v>30</v>
      </c>
      <c r="B289" t="s">
        <v>108</v>
      </c>
      <c r="C289" t="s">
        <v>14</v>
      </c>
      <c r="D289">
        <v>83.8</v>
      </c>
      <c r="E289" s="3"/>
      <c r="F289" s="3"/>
    </row>
    <row r="290" spans="1:6" x14ac:dyDescent="0.35">
      <c r="A290" t="s">
        <v>30</v>
      </c>
      <c r="B290" t="s">
        <v>108</v>
      </c>
      <c r="C290" t="s">
        <v>15</v>
      </c>
      <c r="D290">
        <v>81.569999999999993</v>
      </c>
      <c r="E290" s="3">
        <f>AVERAGE(D286:D290)</f>
        <v>82.852000000000004</v>
      </c>
      <c r="F290" s="3">
        <f>_xlfn.STDEV.S(D286:D290)</f>
        <v>0.99243135782783631</v>
      </c>
    </row>
    <row r="291" spans="1:6" x14ac:dyDescent="0.35">
      <c r="A291" t="s">
        <v>31</v>
      </c>
      <c r="B291" t="s">
        <v>108</v>
      </c>
      <c r="C291" t="s">
        <v>11</v>
      </c>
      <c r="D291">
        <v>64.27</v>
      </c>
      <c r="E291" s="3"/>
      <c r="F291" s="3"/>
    </row>
    <row r="292" spans="1:6" x14ac:dyDescent="0.35">
      <c r="A292" t="s">
        <v>31</v>
      </c>
      <c r="B292" t="s">
        <v>108</v>
      </c>
      <c r="C292" t="s">
        <v>12</v>
      </c>
      <c r="D292">
        <v>64.36</v>
      </c>
      <c r="E292" s="3"/>
      <c r="F292" s="3"/>
    </row>
    <row r="293" spans="1:6" x14ac:dyDescent="0.35">
      <c r="A293" t="s">
        <v>31</v>
      </c>
      <c r="B293" t="s">
        <v>108</v>
      </c>
      <c r="C293" t="s">
        <v>13</v>
      </c>
      <c r="D293">
        <v>77.569999999999993</v>
      </c>
      <c r="E293" s="3"/>
      <c r="F293" s="3"/>
    </row>
    <row r="294" spans="1:6" x14ac:dyDescent="0.35">
      <c r="A294" t="s">
        <v>31</v>
      </c>
      <c r="B294" t="s">
        <v>108</v>
      </c>
      <c r="C294" t="s">
        <v>14</v>
      </c>
      <c r="D294">
        <v>78.63</v>
      </c>
      <c r="E294" s="3"/>
      <c r="F294" s="3"/>
    </row>
    <row r="295" spans="1:6" x14ac:dyDescent="0.35">
      <c r="A295" t="s">
        <v>31</v>
      </c>
      <c r="B295" t="s">
        <v>108</v>
      </c>
      <c r="C295" t="s">
        <v>15</v>
      </c>
      <c r="D295">
        <v>65.87</v>
      </c>
      <c r="E295" s="3">
        <f>AVERAGE(D291:D295)</f>
        <v>70.14</v>
      </c>
      <c r="F295" s="3">
        <f>_xlfn.STDEV.S(D291:D295)</f>
        <v>7.3038209178484088</v>
      </c>
    </row>
    <row r="296" spans="1:6" x14ac:dyDescent="0.35">
      <c r="A296" t="s">
        <v>32</v>
      </c>
      <c r="B296" t="s">
        <v>108</v>
      </c>
      <c r="C296" t="s">
        <v>11</v>
      </c>
      <c r="D296">
        <v>97.67</v>
      </c>
      <c r="E296" s="3"/>
      <c r="F296" s="3"/>
    </row>
    <row r="297" spans="1:6" x14ac:dyDescent="0.35">
      <c r="A297" t="s">
        <v>32</v>
      </c>
      <c r="B297" t="s">
        <v>108</v>
      </c>
      <c r="C297" t="s">
        <v>12</v>
      </c>
      <c r="D297">
        <v>97.33</v>
      </c>
      <c r="E297" s="3"/>
      <c r="F297" s="3"/>
    </row>
    <row r="298" spans="1:6" x14ac:dyDescent="0.35">
      <c r="A298" t="s">
        <v>32</v>
      </c>
      <c r="B298" t="s">
        <v>108</v>
      </c>
      <c r="C298" t="s">
        <v>13</v>
      </c>
      <c r="D298">
        <v>97.17</v>
      </c>
      <c r="E298" s="3"/>
      <c r="F298" s="3"/>
    </row>
    <row r="299" spans="1:6" x14ac:dyDescent="0.35">
      <c r="A299" t="s">
        <v>32</v>
      </c>
      <c r="B299" t="s">
        <v>108</v>
      </c>
      <c r="C299" t="s">
        <v>14</v>
      </c>
      <c r="D299">
        <v>97.67</v>
      </c>
      <c r="E299" s="3"/>
      <c r="F299" s="3"/>
    </row>
    <row r="300" spans="1:6" x14ac:dyDescent="0.35">
      <c r="A300" t="s">
        <v>32</v>
      </c>
      <c r="B300" t="s">
        <v>108</v>
      </c>
      <c r="C300" t="s">
        <v>15</v>
      </c>
      <c r="D300">
        <v>97</v>
      </c>
      <c r="E300" s="3">
        <f>AVERAGE(D296:D300)</f>
        <v>97.368000000000009</v>
      </c>
      <c r="F300" s="3">
        <f>_xlfn.STDEV.S(D296:D300)</f>
        <v>0.29936599673309661</v>
      </c>
    </row>
    <row r="301" spans="1:6" x14ac:dyDescent="0.35">
      <c r="A301" t="s">
        <v>33</v>
      </c>
      <c r="B301" t="s">
        <v>108</v>
      </c>
      <c r="C301" t="s">
        <v>11</v>
      </c>
      <c r="D301">
        <v>85.5</v>
      </c>
      <c r="E301" s="3"/>
      <c r="F301" s="3"/>
    </row>
    <row r="302" spans="1:6" x14ac:dyDescent="0.35">
      <c r="A302" t="s">
        <v>33</v>
      </c>
      <c r="B302" t="s">
        <v>108</v>
      </c>
      <c r="C302" t="s">
        <v>12</v>
      </c>
      <c r="D302">
        <v>84.13</v>
      </c>
      <c r="E302" s="3"/>
      <c r="F302" s="3"/>
    </row>
    <row r="303" spans="1:6" x14ac:dyDescent="0.35">
      <c r="A303" t="s">
        <v>33</v>
      </c>
      <c r="B303" t="s">
        <v>108</v>
      </c>
      <c r="C303" t="s">
        <v>13</v>
      </c>
      <c r="D303">
        <v>85.42</v>
      </c>
      <c r="E303" s="3"/>
      <c r="F303" s="3"/>
    </row>
    <row r="304" spans="1:6" x14ac:dyDescent="0.35">
      <c r="A304" t="s">
        <v>33</v>
      </c>
      <c r="B304" t="s">
        <v>108</v>
      </c>
      <c r="C304" t="s">
        <v>14</v>
      </c>
      <c r="D304">
        <v>86.38</v>
      </c>
      <c r="E304" s="3"/>
      <c r="F304" s="3"/>
    </row>
    <row r="305" spans="1:6" x14ac:dyDescent="0.35">
      <c r="A305" t="s">
        <v>33</v>
      </c>
      <c r="B305" t="s">
        <v>108</v>
      </c>
      <c r="C305" t="s">
        <v>15</v>
      </c>
      <c r="D305">
        <v>83.17</v>
      </c>
      <c r="E305" s="3">
        <f>AVERAGE(D301:D305)</f>
        <v>84.92</v>
      </c>
      <c r="F305" s="3">
        <f>_xlfn.STDEV.S(D301:D305)</f>
        <v>1.2653655598284621</v>
      </c>
    </row>
    <row r="306" spans="1:6" x14ac:dyDescent="0.35">
      <c r="A306" t="s">
        <v>34</v>
      </c>
      <c r="B306" t="s">
        <v>108</v>
      </c>
      <c r="C306" t="s">
        <v>11</v>
      </c>
      <c r="D306">
        <v>96.59</v>
      </c>
      <c r="E306" s="3"/>
      <c r="F306" s="3"/>
    </row>
    <row r="307" spans="1:6" x14ac:dyDescent="0.35">
      <c r="A307" t="s">
        <v>34</v>
      </c>
      <c r="B307" t="s">
        <v>108</v>
      </c>
      <c r="C307" t="s">
        <v>12</v>
      </c>
      <c r="D307">
        <v>96.82</v>
      </c>
      <c r="E307" s="3"/>
      <c r="F307" s="3"/>
    </row>
    <row r="308" spans="1:6" x14ac:dyDescent="0.35">
      <c r="A308" t="s">
        <v>34</v>
      </c>
      <c r="B308" t="s">
        <v>108</v>
      </c>
      <c r="C308" t="s">
        <v>13</v>
      </c>
      <c r="D308">
        <v>97</v>
      </c>
      <c r="E308" s="3"/>
      <c r="F308" s="3"/>
    </row>
    <row r="309" spans="1:6" x14ac:dyDescent="0.35">
      <c r="A309" t="s">
        <v>34</v>
      </c>
      <c r="B309" t="s">
        <v>108</v>
      </c>
      <c r="C309" t="s">
        <v>14</v>
      </c>
      <c r="D309">
        <v>97.27</v>
      </c>
      <c r="E309" s="3"/>
      <c r="F309" s="3"/>
    </row>
    <row r="310" spans="1:6" x14ac:dyDescent="0.35">
      <c r="A310" t="s">
        <v>34</v>
      </c>
      <c r="B310" t="s">
        <v>108</v>
      </c>
      <c r="C310" t="s">
        <v>15</v>
      </c>
      <c r="D310">
        <v>97.04</v>
      </c>
      <c r="E310" s="3">
        <f>AVERAGE(D306:D310)</f>
        <v>96.943999999999988</v>
      </c>
      <c r="F310" s="3">
        <f>_xlfn.STDEV.S(D306:D310)</f>
        <v>0.25461735997374468</v>
      </c>
    </row>
    <row r="311" spans="1:6" x14ac:dyDescent="0.35">
      <c r="A311" t="s">
        <v>35</v>
      </c>
      <c r="B311" t="s">
        <v>108</v>
      </c>
      <c r="C311" t="s">
        <v>11</v>
      </c>
      <c r="D311">
        <v>58.44</v>
      </c>
      <c r="E311" s="3"/>
      <c r="F311" s="3"/>
    </row>
    <row r="312" spans="1:6" x14ac:dyDescent="0.35">
      <c r="A312" t="s">
        <v>35</v>
      </c>
      <c r="B312" t="s">
        <v>108</v>
      </c>
      <c r="C312" t="s">
        <v>12</v>
      </c>
      <c r="D312">
        <v>59.33</v>
      </c>
      <c r="E312" s="3"/>
      <c r="F312" s="3"/>
    </row>
    <row r="313" spans="1:6" x14ac:dyDescent="0.35">
      <c r="A313" t="s">
        <v>35</v>
      </c>
      <c r="B313" t="s">
        <v>108</v>
      </c>
      <c r="C313" t="s">
        <v>13</v>
      </c>
      <c r="D313">
        <v>59.45</v>
      </c>
      <c r="E313" s="3"/>
      <c r="F313" s="3"/>
    </row>
    <row r="314" spans="1:6" x14ac:dyDescent="0.35">
      <c r="A314" t="s">
        <v>35</v>
      </c>
      <c r="B314" t="s">
        <v>108</v>
      </c>
      <c r="C314" t="s">
        <v>14</v>
      </c>
      <c r="D314">
        <v>59.39</v>
      </c>
      <c r="E314" s="3"/>
      <c r="F314" s="3"/>
    </row>
    <row r="315" spans="1:6" x14ac:dyDescent="0.35">
      <c r="A315" t="s">
        <v>35</v>
      </c>
      <c r="B315" t="s">
        <v>108</v>
      </c>
      <c r="C315" t="s">
        <v>15</v>
      </c>
      <c r="D315">
        <v>61.87</v>
      </c>
      <c r="E315" s="3">
        <f>AVERAGE(D311:D315)</f>
        <v>59.696000000000005</v>
      </c>
      <c r="F315" s="3">
        <f>_xlfn.STDEV.S(D311:D315)</f>
        <v>1.2837367331349518</v>
      </c>
    </row>
    <row r="316" spans="1:6" x14ac:dyDescent="0.35">
      <c r="A316" t="s">
        <v>36</v>
      </c>
      <c r="B316" t="s">
        <v>108</v>
      </c>
      <c r="C316" t="s">
        <v>11</v>
      </c>
      <c r="D316">
        <v>94.57</v>
      </c>
      <c r="E316" s="3"/>
      <c r="F316" s="3"/>
    </row>
    <row r="317" spans="1:6" x14ac:dyDescent="0.35">
      <c r="A317" t="s">
        <v>36</v>
      </c>
      <c r="B317" t="s">
        <v>108</v>
      </c>
      <c r="C317" t="s">
        <v>12</v>
      </c>
      <c r="D317">
        <v>94.26</v>
      </c>
      <c r="E317" s="3"/>
      <c r="F317" s="3"/>
    </row>
    <row r="318" spans="1:6" x14ac:dyDescent="0.35">
      <c r="A318" t="s">
        <v>36</v>
      </c>
      <c r="B318" t="s">
        <v>108</v>
      </c>
      <c r="C318" t="s">
        <v>13</v>
      </c>
      <c r="D318">
        <v>94.37</v>
      </c>
      <c r="E318" s="3"/>
      <c r="F318" s="3"/>
    </row>
    <row r="319" spans="1:6" x14ac:dyDescent="0.35">
      <c r="A319" t="s">
        <v>36</v>
      </c>
      <c r="B319" t="s">
        <v>108</v>
      </c>
      <c r="C319" t="s">
        <v>14</v>
      </c>
      <c r="D319">
        <v>95.29</v>
      </c>
      <c r="E319" s="3"/>
      <c r="F319" s="3"/>
    </row>
    <row r="320" spans="1:6" x14ac:dyDescent="0.35">
      <c r="A320" t="s">
        <v>36</v>
      </c>
      <c r="B320" t="s">
        <v>108</v>
      </c>
      <c r="C320" t="s">
        <v>15</v>
      </c>
      <c r="D320">
        <v>95.8</v>
      </c>
      <c r="E320" s="3">
        <f>AVERAGE(D316:D320)</f>
        <v>94.858000000000004</v>
      </c>
      <c r="F320" s="3">
        <f>_xlfn.STDEV.S(D316:D320)</f>
        <v>0.66194410640174028</v>
      </c>
    </row>
    <row r="321" spans="1:6" x14ac:dyDescent="0.35">
      <c r="A321" t="s">
        <v>37</v>
      </c>
      <c r="B321" t="s">
        <v>108</v>
      </c>
      <c r="C321" t="s">
        <v>11</v>
      </c>
      <c r="D321">
        <v>92.99</v>
      </c>
      <c r="E321" s="3"/>
      <c r="F321" s="3"/>
    </row>
    <row r="322" spans="1:6" x14ac:dyDescent="0.35">
      <c r="A322" t="s">
        <v>37</v>
      </c>
      <c r="B322" t="s">
        <v>108</v>
      </c>
      <c r="C322" t="s">
        <v>12</v>
      </c>
      <c r="D322">
        <v>93.9</v>
      </c>
      <c r="E322" s="3"/>
      <c r="F322" s="3"/>
    </row>
    <row r="323" spans="1:6" x14ac:dyDescent="0.35">
      <c r="A323" t="s">
        <v>37</v>
      </c>
      <c r="B323" t="s">
        <v>108</v>
      </c>
      <c r="C323" t="s">
        <v>13</v>
      </c>
      <c r="D323">
        <v>93.7</v>
      </c>
      <c r="E323" s="3"/>
      <c r="F323" s="3"/>
    </row>
    <row r="324" spans="1:6" x14ac:dyDescent="0.35">
      <c r="A324" t="s">
        <v>37</v>
      </c>
      <c r="B324" t="s">
        <v>108</v>
      </c>
      <c r="C324" t="s">
        <v>14</v>
      </c>
      <c r="D324">
        <v>93.09</v>
      </c>
      <c r="E324" s="3"/>
      <c r="F324" s="3"/>
    </row>
    <row r="325" spans="1:6" x14ac:dyDescent="0.35">
      <c r="A325" t="s">
        <v>37</v>
      </c>
      <c r="B325" t="s">
        <v>108</v>
      </c>
      <c r="C325" t="s">
        <v>15</v>
      </c>
      <c r="D325">
        <v>93.6</v>
      </c>
      <c r="E325" s="3">
        <f>AVERAGE(D321:D325)</f>
        <v>93.455999999999989</v>
      </c>
      <c r="F325" s="3">
        <f>_xlfn.STDEV.S(D321:D325)</f>
        <v>0.39639626637999725</v>
      </c>
    </row>
    <row r="326" spans="1:6" x14ac:dyDescent="0.35">
      <c r="A326" t="s">
        <v>38</v>
      </c>
      <c r="B326" t="s">
        <v>108</v>
      </c>
      <c r="C326" t="s">
        <v>11</v>
      </c>
      <c r="D326">
        <v>53.83</v>
      </c>
      <c r="E326" s="3"/>
      <c r="F326" s="3"/>
    </row>
    <row r="327" spans="1:6" x14ac:dyDescent="0.35">
      <c r="A327" t="s">
        <v>38</v>
      </c>
      <c r="B327" t="s">
        <v>108</v>
      </c>
      <c r="C327" t="s">
        <v>12</v>
      </c>
      <c r="D327">
        <v>53.83</v>
      </c>
      <c r="E327" s="3"/>
      <c r="F327" s="3"/>
    </row>
    <row r="328" spans="1:6" x14ac:dyDescent="0.35">
      <c r="A328" t="s">
        <v>38</v>
      </c>
      <c r="B328" t="s">
        <v>108</v>
      </c>
      <c r="C328" t="s">
        <v>13</v>
      </c>
      <c r="D328">
        <v>57.4</v>
      </c>
      <c r="E328" s="3"/>
      <c r="F328" s="3"/>
    </row>
    <row r="329" spans="1:6" x14ac:dyDescent="0.35">
      <c r="A329" t="s">
        <v>38</v>
      </c>
      <c r="B329" t="s">
        <v>108</v>
      </c>
      <c r="C329" t="s">
        <v>14</v>
      </c>
      <c r="D329">
        <v>54.85</v>
      </c>
      <c r="E329" s="3"/>
      <c r="F329" s="3"/>
    </row>
    <row r="330" spans="1:6" x14ac:dyDescent="0.35">
      <c r="A330" t="s">
        <v>38</v>
      </c>
      <c r="B330" t="s">
        <v>108</v>
      </c>
      <c r="C330" t="s">
        <v>15</v>
      </c>
      <c r="D330">
        <v>48.72</v>
      </c>
      <c r="E330" s="3">
        <f>AVERAGE(D326:D330)</f>
        <v>53.725999999999999</v>
      </c>
      <c r="F330" s="3">
        <f>_xlfn.STDEV.S(D326:D330)</f>
        <v>3.1560782626544612</v>
      </c>
    </row>
    <row r="331" spans="1:6" x14ac:dyDescent="0.35">
      <c r="A331" t="s">
        <v>39</v>
      </c>
      <c r="B331" t="s">
        <v>108</v>
      </c>
      <c r="C331" t="s">
        <v>11</v>
      </c>
      <c r="D331">
        <v>94</v>
      </c>
      <c r="E331" s="3"/>
      <c r="F331" s="3"/>
    </row>
    <row r="332" spans="1:6" x14ac:dyDescent="0.35">
      <c r="A332" t="s">
        <v>39</v>
      </c>
      <c r="B332" t="s">
        <v>108</v>
      </c>
      <c r="C332" t="s">
        <v>12</v>
      </c>
      <c r="D332">
        <v>93.83</v>
      </c>
      <c r="E332" s="3"/>
      <c r="F332" s="3"/>
    </row>
    <row r="333" spans="1:6" x14ac:dyDescent="0.35">
      <c r="A333" t="s">
        <v>39</v>
      </c>
      <c r="B333" t="s">
        <v>108</v>
      </c>
      <c r="C333" t="s">
        <v>13</v>
      </c>
      <c r="D333">
        <v>93.95</v>
      </c>
      <c r="E333" s="3"/>
      <c r="F333" s="3"/>
    </row>
    <row r="334" spans="1:6" x14ac:dyDescent="0.35">
      <c r="A334" t="s">
        <v>39</v>
      </c>
      <c r="B334" t="s">
        <v>108</v>
      </c>
      <c r="C334" t="s">
        <v>14</v>
      </c>
      <c r="D334">
        <v>93.67</v>
      </c>
      <c r="E334" s="3"/>
      <c r="F334" s="3"/>
    </row>
    <row r="335" spans="1:6" x14ac:dyDescent="0.35">
      <c r="A335" t="s">
        <v>39</v>
      </c>
      <c r="B335" t="s">
        <v>108</v>
      </c>
      <c r="C335" t="s">
        <v>15</v>
      </c>
      <c r="D335">
        <v>93.55</v>
      </c>
      <c r="E335" s="3">
        <f>AVERAGE(D331:D335)</f>
        <v>93.8</v>
      </c>
      <c r="F335" s="3">
        <f>_xlfn.STDEV.S(D331:D335)</f>
        <v>0.18894443627691299</v>
      </c>
    </row>
    <row r="336" spans="1:6" x14ac:dyDescent="0.35">
      <c r="A336" t="s">
        <v>40</v>
      </c>
      <c r="B336" t="s">
        <v>108</v>
      </c>
      <c r="C336" t="s">
        <v>11</v>
      </c>
      <c r="D336">
        <v>92.64</v>
      </c>
      <c r="E336" s="3"/>
      <c r="F336" s="3"/>
    </row>
    <row r="337" spans="1:6" x14ac:dyDescent="0.35">
      <c r="A337" t="s">
        <v>40</v>
      </c>
      <c r="B337" t="s">
        <v>108</v>
      </c>
      <c r="C337" t="s">
        <v>12</v>
      </c>
      <c r="D337">
        <v>90.36</v>
      </c>
      <c r="E337" s="3"/>
      <c r="F337" s="3"/>
    </row>
    <row r="338" spans="1:6" x14ac:dyDescent="0.35">
      <c r="A338" t="s">
        <v>40</v>
      </c>
      <c r="B338" t="s">
        <v>108</v>
      </c>
      <c r="C338" t="s">
        <v>13</v>
      </c>
      <c r="D338">
        <v>91.24</v>
      </c>
      <c r="E338" s="3"/>
      <c r="F338" s="3"/>
    </row>
    <row r="339" spans="1:6" x14ac:dyDescent="0.35">
      <c r="A339" t="s">
        <v>40</v>
      </c>
      <c r="B339" t="s">
        <v>108</v>
      </c>
      <c r="C339" t="s">
        <v>14</v>
      </c>
      <c r="D339">
        <v>88.83</v>
      </c>
      <c r="E339" s="3"/>
      <c r="F339" s="3"/>
    </row>
    <row r="340" spans="1:6" x14ac:dyDescent="0.35">
      <c r="A340" t="s">
        <v>40</v>
      </c>
      <c r="B340" t="s">
        <v>108</v>
      </c>
      <c r="C340" t="s">
        <v>15</v>
      </c>
      <c r="D340">
        <v>90.99</v>
      </c>
      <c r="E340" s="3">
        <f>AVERAGE(D336:D340)</f>
        <v>90.811999999999998</v>
      </c>
      <c r="F340" s="3">
        <f>_xlfn.STDEV.S(D336:D340)</f>
        <v>1.3864595197841156</v>
      </c>
    </row>
    <row r="341" spans="1:6" x14ac:dyDescent="0.35">
      <c r="A341" t="s">
        <v>41</v>
      </c>
      <c r="B341" t="s">
        <v>108</v>
      </c>
      <c r="C341" t="s">
        <v>11</v>
      </c>
      <c r="D341">
        <v>86.55</v>
      </c>
      <c r="E341" s="3"/>
      <c r="F341" s="3"/>
    </row>
    <row r="342" spans="1:6" x14ac:dyDescent="0.35">
      <c r="A342" t="s">
        <v>41</v>
      </c>
      <c r="B342" t="s">
        <v>108</v>
      </c>
      <c r="C342" t="s">
        <v>12</v>
      </c>
      <c r="D342">
        <v>88.1</v>
      </c>
      <c r="E342" s="3"/>
      <c r="F342" s="3"/>
    </row>
    <row r="343" spans="1:6" x14ac:dyDescent="0.35">
      <c r="A343" t="s">
        <v>41</v>
      </c>
      <c r="B343" t="s">
        <v>108</v>
      </c>
      <c r="C343" t="s">
        <v>13</v>
      </c>
      <c r="D343">
        <v>89.41</v>
      </c>
      <c r="E343" s="3"/>
      <c r="F343" s="3"/>
    </row>
    <row r="344" spans="1:6" x14ac:dyDescent="0.35">
      <c r="A344" t="s">
        <v>41</v>
      </c>
      <c r="B344" t="s">
        <v>108</v>
      </c>
      <c r="C344" t="s">
        <v>14</v>
      </c>
      <c r="D344">
        <v>86.91</v>
      </c>
      <c r="E344" s="3"/>
      <c r="F344" s="3"/>
    </row>
    <row r="345" spans="1:6" x14ac:dyDescent="0.35">
      <c r="A345" t="s">
        <v>41</v>
      </c>
      <c r="B345" t="s">
        <v>108</v>
      </c>
      <c r="C345" t="s">
        <v>15</v>
      </c>
      <c r="D345">
        <v>87.26</v>
      </c>
      <c r="E345" s="3">
        <f>AVERAGE(D341:D345)</f>
        <v>87.645999999999987</v>
      </c>
      <c r="F345" s="3">
        <f>_xlfn.STDEV.S(D341:D345)</f>
        <v>1.1412405530824767</v>
      </c>
    </row>
    <row r="346" spans="1:6" x14ac:dyDescent="0.35">
      <c r="A346" t="s">
        <v>42</v>
      </c>
      <c r="B346" t="s">
        <v>108</v>
      </c>
      <c r="C346" t="s">
        <v>11</v>
      </c>
      <c r="D346">
        <v>85.66</v>
      </c>
      <c r="E346" s="3"/>
      <c r="F346" s="3"/>
    </row>
    <row r="347" spans="1:6" x14ac:dyDescent="0.35">
      <c r="A347" t="s">
        <v>42</v>
      </c>
      <c r="B347" t="s">
        <v>108</v>
      </c>
      <c r="C347" t="s">
        <v>12</v>
      </c>
      <c r="D347">
        <v>87.02</v>
      </c>
      <c r="E347" s="3"/>
      <c r="F347" s="3"/>
    </row>
    <row r="348" spans="1:6" x14ac:dyDescent="0.35">
      <c r="A348" t="s">
        <v>42</v>
      </c>
      <c r="B348" t="s">
        <v>108</v>
      </c>
      <c r="C348" t="s">
        <v>13</v>
      </c>
      <c r="D348">
        <v>87.69</v>
      </c>
      <c r="E348" s="3"/>
      <c r="F348" s="3"/>
    </row>
    <row r="349" spans="1:6" x14ac:dyDescent="0.35">
      <c r="A349" t="s">
        <v>42</v>
      </c>
      <c r="B349" t="s">
        <v>108</v>
      </c>
      <c r="C349" t="s">
        <v>14</v>
      </c>
      <c r="D349">
        <v>86.72</v>
      </c>
      <c r="E349" s="3"/>
      <c r="F349" s="3"/>
    </row>
    <row r="350" spans="1:6" x14ac:dyDescent="0.35">
      <c r="A350" t="s">
        <v>42</v>
      </c>
      <c r="B350" t="s">
        <v>108</v>
      </c>
      <c r="C350" t="s">
        <v>15</v>
      </c>
      <c r="D350">
        <v>86.43</v>
      </c>
      <c r="E350" s="3">
        <f>AVERAGE(D346:D350)</f>
        <v>86.704000000000008</v>
      </c>
      <c r="F350" s="3">
        <f>_xlfn.STDEV.S(D346:D350)</f>
        <v>0.74788368079534884</v>
      </c>
    </row>
    <row r="351" spans="1:6" x14ac:dyDescent="0.35">
      <c r="A351" t="s">
        <v>43</v>
      </c>
      <c r="B351" t="s">
        <v>108</v>
      </c>
      <c r="C351" t="s">
        <v>11</v>
      </c>
      <c r="D351">
        <v>90.88</v>
      </c>
      <c r="E351" s="3"/>
      <c r="F351" s="3"/>
    </row>
    <row r="352" spans="1:6" x14ac:dyDescent="0.35">
      <c r="A352" t="s">
        <v>43</v>
      </c>
      <c r="B352" t="s">
        <v>108</v>
      </c>
      <c r="C352" t="s">
        <v>12</v>
      </c>
      <c r="D352">
        <v>91.18</v>
      </c>
      <c r="E352" s="3"/>
      <c r="F352" s="3"/>
    </row>
    <row r="353" spans="1:6" x14ac:dyDescent="0.35">
      <c r="A353" t="s">
        <v>43</v>
      </c>
      <c r="B353" t="s">
        <v>108</v>
      </c>
      <c r="C353" t="s">
        <v>13</v>
      </c>
      <c r="D353">
        <v>88.97</v>
      </c>
      <c r="E353" s="3"/>
      <c r="F353" s="3"/>
    </row>
    <row r="354" spans="1:6" x14ac:dyDescent="0.35">
      <c r="A354" t="s">
        <v>43</v>
      </c>
      <c r="B354" t="s">
        <v>108</v>
      </c>
      <c r="C354" t="s">
        <v>14</v>
      </c>
      <c r="D354">
        <v>88.97</v>
      </c>
      <c r="E354" s="3"/>
      <c r="F354" s="3"/>
    </row>
    <row r="355" spans="1:6" x14ac:dyDescent="0.35">
      <c r="A355" t="s">
        <v>43</v>
      </c>
      <c r="B355" t="s">
        <v>108</v>
      </c>
      <c r="C355" t="s">
        <v>15</v>
      </c>
      <c r="D355">
        <v>90</v>
      </c>
      <c r="E355" s="3">
        <f>AVERAGE(D351:D355)</f>
        <v>90</v>
      </c>
      <c r="F355" s="3">
        <f>_xlfn.STDEV.S(D351:D355)</f>
        <v>1.0354467634794187</v>
      </c>
    </row>
    <row r="356" spans="1:6" x14ac:dyDescent="0.35">
      <c r="A356" t="s">
        <v>44</v>
      </c>
      <c r="B356" t="s">
        <v>108</v>
      </c>
      <c r="C356" t="s">
        <v>11</v>
      </c>
      <c r="D356">
        <v>96.19</v>
      </c>
      <c r="E356" s="3"/>
      <c r="F356" s="3"/>
    </row>
    <row r="357" spans="1:6" x14ac:dyDescent="0.35">
      <c r="A357" t="s">
        <v>44</v>
      </c>
      <c r="B357" t="s">
        <v>108</v>
      </c>
      <c r="C357" t="s">
        <v>12</v>
      </c>
      <c r="D357">
        <v>94.68</v>
      </c>
      <c r="E357" s="3"/>
      <c r="F357" s="3"/>
    </row>
    <row r="358" spans="1:6" x14ac:dyDescent="0.35">
      <c r="A358" t="s">
        <v>44</v>
      </c>
      <c r="B358" t="s">
        <v>108</v>
      </c>
      <c r="C358" t="s">
        <v>13</v>
      </c>
      <c r="D358">
        <v>95.4</v>
      </c>
      <c r="E358" s="3"/>
      <c r="F358" s="3"/>
    </row>
    <row r="359" spans="1:6" x14ac:dyDescent="0.35">
      <c r="A359" t="s">
        <v>44</v>
      </c>
      <c r="B359" t="s">
        <v>108</v>
      </c>
      <c r="C359" t="s">
        <v>14</v>
      </c>
      <c r="D359">
        <v>95.83</v>
      </c>
      <c r="E359" s="3"/>
      <c r="F359" s="3"/>
    </row>
    <row r="360" spans="1:6" x14ac:dyDescent="0.35">
      <c r="A360" t="s">
        <v>44</v>
      </c>
      <c r="B360" t="s">
        <v>108</v>
      </c>
      <c r="C360" t="s">
        <v>15</v>
      </c>
      <c r="D360">
        <v>96.55</v>
      </c>
      <c r="E360" s="3">
        <f>AVERAGE(D356:D360)</f>
        <v>95.72999999999999</v>
      </c>
      <c r="F360" s="3">
        <f>_xlfn.STDEV.S(D356:D360)</f>
        <v>0.72549982770500621</v>
      </c>
    </row>
    <row r="361" spans="1:6" x14ac:dyDescent="0.35">
      <c r="A361" t="s">
        <v>45</v>
      </c>
      <c r="B361" t="s">
        <v>108</v>
      </c>
      <c r="C361" t="s">
        <v>11</v>
      </c>
      <c r="D361">
        <v>85.9</v>
      </c>
      <c r="E361" s="3"/>
      <c r="F361" s="3"/>
    </row>
    <row r="362" spans="1:6" x14ac:dyDescent="0.35">
      <c r="A362" t="s">
        <v>45</v>
      </c>
      <c r="B362" t="s">
        <v>108</v>
      </c>
      <c r="C362" t="s">
        <v>12</v>
      </c>
      <c r="D362">
        <v>88.16</v>
      </c>
      <c r="E362" s="3"/>
      <c r="F362" s="3"/>
    </row>
    <row r="363" spans="1:6" x14ac:dyDescent="0.35">
      <c r="A363" t="s">
        <v>45</v>
      </c>
      <c r="B363" t="s">
        <v>108</v>
      </c>
      <c r="C363" t="s">
        <v>13</v>
      </c>
      <c r="D363">
        <v>88.35</v>
      </c>
      <c r="E363" s="3"/>
      <c r="F363" s="3"/>
    </row>
    <row r="364" spans="1:6" x14ac:dyDescent="0.35">
      <c r="A364" t="s">
        <v>45</v>
      </c>
      <c r="B364" t="s">
        <v>108</v>
      </c>
      <c r="C364" t="s">
        <v>14</v>
      </c>
      <c r="D364">
        <v>87.78</v>
      </c>
      <c r="E364" s="3"/>
      <c r="F364" s="3"/>
    </row>
    <row r="365" spans="1:6" x14ac:dyDescent="0.35">
      <c r="A365" t="s">
        <v>45</v>
      </c>
      <c r="B365" t="s">
        <v>108</v>
      </c>
      <c r="C365" t="s">
        <v>15</v>
      </c>
      <c r="D365">
        <v>88.35</v>
      </c>
      <c r="E365" s="3">
        <f>AVERAGE(D361:D365)</f>
        <v>87.707999999999998</v>
      </c>
      <c r="F365" s="3">
        <f>_xlfn.STDEV.S(D361:D365)</f>
        <v>1.0371451200290105</v>
      </c>
    </row>
    <row r="366" spans="1:6" x14ac:dyDescent="0.35">
      <c r="A366" t="s">
        <v>46</v>
      </c>
      <c r="B366" t="s">
        <v>108</v>
      </c>
      <c r="C366" t="s">
        <v>11</v>
      </c>
      <c r="D366">
        <v>81.47</v>
      </c>
      <c r="E366" s="3"/>
      <c r="F366" s="3"/>
    </row>
    <row r="367" spans="1:6" x14ac:dyDescent="0.35">
      <c r="A367" t="s">
        <v>46</v>
      </c>
      <c r="B367" t="s">
        <v>108</v>
      </c>
      <c r="C367" t="s">
        <v>12</v>
      </c>
      <c r="D367">
        <v>82.36</v>
      </c>
      <c r="E367" s="3"/>
      <c r="F367" s="3"/>
    </row>
    <row r="368" spans="1:6" x14ac:dyDescent="0.35">
      <c r="A368" t="s">
        <v>46</v>
      </c>
      <c r="B368" t="s">
        <v>108</v>
      </c>
      <c r="C368" t="s">
        <v>13</v>
      </c>
      <c r="D368">
        <v>80.709999999999994</v>
      </c>
      <c r="E368" s="3"/>
      <c r="F368" s="3"/>
    </row>
    <row r="369" spans="1:6" x14ac:dyDescent="0.35">
      <c r="A369" t="s">
        <v>46</v>
      </c>
      <c r="B369" t="s">
        <v>108</v>
      </c>
      <c r="C369" t="s">
        <v>14</v>
      </c>
      <c r="D369">
        <v>82.23</v>
      </c>
      <c r="E369" s="3"/>
      <c r="F369" s="3"/>
    </row>
    <row r="370" spans="1:6" x14ac:dyDescent="0.35">
      <c r="A370" t="s">
        <v>46</v>
      </c>
      <c r="B370" t="s">
        <v>108</v>
      </c>
      <c r="C370" t="s">
        <v>15</v>
      </c>
      <c r="D370">
        <v>82.11</v>
      </c>
      <c r="E370" s="3">
        <f>AVERAGE(D366:D370)</f>
        <v>81.775999999999996</v>
      </c>
      <c r="F370" s="3">
        <f>_xlfn.STDEV.S(D366:D370)</f>
        <v>0.68715354907036907</v>
      </c>
    </row>
    <row r="371" spans="1:6" x14ac:dyDescent="0.35">
      <c r="A371" t="s">
        <v>47</v>
      </c>
      <c r="B371" t="s">
        <v>108</v>
      </c>
      <c r="C371" t="s">
        <v>11</v>
      </c>
      <c r="D371">
        <v>41.9</v>
      </c>
      <c r="E371" s="3"/>
      <c r="F371" s="3"/>
    </row>
    <row r="372" spans="1:6" x14ac:dyDescent="0.35">
      <c r="A372" t="s">
        <v>47</v>
      </c>
      <c r="B372" t="s">
        <v>108</v>
      </c>
      <c r="C372" t="s">
        <v>12</v>
      </c>
      <c r="D372">
        <v>41.9</v>
      </c>
      <c r="E372" s="3"/>
      <c r="F372" s="3"/>
    </row>
    <row r="373" spans="1:6" x14ac:dyDescent="0.35">
      <c r="A373" t="s">
        <v>47</v>
      </c>
      <c r="B373" t="s">
        <v>108</v>
      </c>
      <c r="C373" t="s">
        <v>13</v>
      </c>
      <c r="D373">
        <v>41.78</v>
      </c>
      <c r="E373" s="3"/>
      <c r="F373" s="3"/>
    </row>
    <row r="374" spans="1:6" x14ac:dyDescent="0.35">
      <c r="A374" t="s">
        <v>47</v>
      </c>
      <c r="B374" t="s">
        <v>108</v>
      </c>
      <c r="C374" t="s">
        <v>14</v>
      </c>
      <c r="D374">
        <v>41.94</v>
      </c>
      <c r="E374" s="3"/>
      <c r="F374" s="3"/>
    </row>
    <row r="375" spans="1:6" x14ac:dyDescent="0.35">
      <c r="A375" t="s">
        <v>47</v>
      </c>
      <c r="B375" t="s">
        <v>108</v>
      </c>
      <c r="C375" t="s">
        <v>15</v>
      </c>
      <c r="D375">
        <v>41.47</v>
      </c>
      <c r="E375" s="3">
        <f>AVERAGE(D371:D375)</f>
        <v>41.797999999999995</v>
      </c>
      <c r="F375" s="3">
        <f>_xlfn.STDEV.S(D371:D375)</f>
        <v>0.1929248558377066</v>
      </c>
    </row>
    <row r="376" spans="1:6" x14ac:dyDescent="0.35">
      <c r="A376" t="s">
        <v>48</v>
      </c>
      <c r="B376" t="s">
        <v>108</v>
      </c>
      <c r="C376" t="s">
        <v>11</v>
      </c>
      <c r="D376">
        <v>98.6</v>
      </c>
      <c r="E376" s="3"/>
      <c r="F376" s="3"/>
    </row>
    <row r="377" spans="1:6" x14ac:dyDescent="0.35">
      <c r="A377" t="s">
        <v>48</v>
      </c>
      <c r="B377" t="s">
        <v>108</v>
      </c>
      <c r="C377" t="s">
        <v>12</v>
      </c>
      <c r="D377">
        <v>98.83</v>
      </c>
      <c r="E377" s="3"/>
      <c r="F377" s="3"/>
    </row>
    <row r="378" spans="1:6" x14ac:dyDescent="0.35">
      <c r="A378" t="s">
        <v>48</v>
      </c>
      <c r="B378" t="s">
        <v>108</v>
      </c>
      <c r="C378" t="s">
        <v>13</v>
      </c>
      <c r="D378">
        <v>98.83</v>
      </c>
      <c r="E378" s="3"/>
      <c r="F378" s="3"/>
    </row>
    <row r="379" spans="1:6" x14ac:dyDescent="0.35">
      <c r="A379" t="s">
        <v>48</v>
      </c>
      <c r="B379" t="s">
        <v>108</v>
      </c>
      <c r="C379" t="s">
        <v>14</v>
      </c>
      <c r="D379">
        <v>98.83</v>
      </c>
      <c r="E379" s="3"/>
      <c r="F379" s="3"/>
    </row>
    <row r="380" spans="1:6" x14ac:dyDescent="0.35">
      <c r="A380" t="s">
        <v>48</v>
      </c>
      <c r="B380" t="s">
        <v>108</v>
      </c>
      <c r="C380" t="s">
        <v>15</v>
      </c>
      <c r="D380">
        <v>98.6</v>
      </c>
      <c r="E380" s="3">
        <f>AVERAGE(D376:D380)</f>
        <v>98.737999999999985</v>
      </c>
      <c r="F380" s="3">
        <f>_xlfn.STDEV.S(D376:D380)</f>
        <v>0.12597618822619039</v>
      </c>
    </row>
    <row r="381" spans="1:6" x14ac:dyDescent="0.35">
      <c r="A381" t="s">
        <v>49</v>
      </c>
      <c r="B381" t="s">
        <v>108</v>
      </c>
      <c r="C381" t="s">
        <v>11</v>
      </c>
      <c r="D381">
        <v>84.72</v>
      </c>
      <c r="E381" s="3"/>
      <c r="F381" s="3"/>
    </row>
    <row r="382" spans="1:6" x14ac:dyDescent="0.35">
      <c r="A382" t="s">
        <v>49</v>
      </c>
      <c r="B382" t="s">
        <v>108</v>
      </c>
      <c r="C382" t="s">
        <v>12</v>
      </c>
      <c r="D382">
        <v>84.72</v>
      </c>
      <c r="E382" s="3"/>
      <c r="F382" s="3"/>
    </row>
    <row r="383" spans="1:6" x14ac:dyDescent="0.35">
      <c r="A383" t="s">
        <v>49</v>
      </c>
      <c r="B383" t="s">
        <v>108</v>
      </c>
      <c r="C383" t="s">
        <v>13</v>
      </c>
      <c r="D383">
        <v>85.39</v>
      </c>
      <c r="E383" s="3"/>
      <c r="F383" s="3"/>
    </row>
    <row r="384" spans="1:6" x14ac:dyDescent="0.35">
      <c r="A384" t="s">
        <v>49</v>
      </c>
      <c r="B384" t="s">
        <v>108</v>
      </c>
      <c r="C384" t="s">
        <v>14</v>
      </c>
      <c r="D384">
        <v>84.38</v>
      </c>
      <c r="E384" s="3"/>
      <c r="F384" s="3"/>
    </row>
    <row r="385" spans="1:6" x14ac:dyDescent="0.35">
      <c r="A385" t="s">
        <v>49</v>
      </c>
      <c r="B385" t="s">
        <v>108</v>
      </c>
      <c r="C385" t="s">
        <v>15</v>
      </c>
      <c r="D385">
        <v>83.71</v>
      </c>
      <c r="E385" s="3">
        <f>AVERAGE(D381:D385)</f>
        <v>84.583999999999989</v>
      </c>
      <c r="F385" s="3">
        <f>_xlfn.STDEV.S(D381:D385)</f>
        <v>0.61076181936987783</v>
      </c>
    </row>
    <row r="390" spans="1:6" x14ac:dyDescent="0.35">
      <c r="A390" s="1" t="s">
        <v>0</v>
      </c>
      <c r="B390" s="1" t="s">
        <v>1</v>
      </c>
      <c r="C390" s="1" t="s">
        <v>2</v>
      </c>
      <c r="D390" s="1" t="s">
        <v>3</v>
      </c>
      <c r="E390" s="2" t="s">
        <v>97</v>
      </c>
      <c r="F390" s="2" t="s">
        <v>98</v>
      </c>
    </row>
    <row r="391" spans="1:6" x14ac:dyDescent="0.35">
      <c r="A391" t="s">
        <v>4</v>
      </c>
      <c r="B391" t="s">
        <v>109</v>
      </c>
      <c r="C391" t="s">
        <v>21</v>
      </c>
      <c r="D391">
        <v>79.459999999999994</v>
      </c>
      <c r="E391" s="3"/>
      <c r="F391" s="3"/>
    </row>
    <row r="392" spans="1:6" x14ac:dyDescent="0.35">
      <c r="A392" t="s">
        <v>4</v>
      </c>
      <c r="B392" t="s">
        <v>109</v>
      </c>
      <c r="C392" t="s">
        <v>22</v>
      </c>
      <c r="D392">
        <v>86.24</v>
      </c>
      <c r="E392" s="3"/>
      <c r="F392" s="3"/>
    </row>
    <row r="393" spans="1:6" x14ac:dyDescent="0.35">
      <c r="A393" t="s">
        <v>4</v>
      </c>
      <c r="B393" t="s">
        <v>109</v>
      </c>
      <c r="C393" t="s">
        <v>23</v>
      </c>
      <c r="D393">
        <v>79.17</v>
      </c>
      <c r="E393" s="3"/>
      <c r="F393" s="3"/>
    </row>
    <row r="394" spans="1:6" x14ac:dyDescent="0.35">
      <c r="A394" t="s">
        <v>4</v>
      </c>
      <c r="B394" t="s">
        <v>109</v>
      </c>
      <c r="C394" t="s">
        <v>24</v>
      </c>
      <c r="D394">
        <v>78.290000000000006</v>
      </c>
      <c r="E394" s="3"/>
      <c r="F394" s="3"/>
    </row>
    <row r="395" spans="1:6" x14ac:dyDescent="0.35">
      <c r="A395" t="s">
        <v>4</v>
      </c>
      <c r="B395" t="s">
        <v>109</v>
      </c>
      <c r="C395" t="s">
        <v>25</v>
      </c>
      <c r="D395">
        <v>85.76</v>
      </c>
      <c r="E395" s="3">
        <f>AVERAGE(D391:D395)</f>
        <v>81.784000000000006</v>
      </c>
      <c r="F395" s="3">
        <f>_xlfn.STDEV.S(D391:D395)</f>
        <v>3.8764197399146538</v>
      </c>
    </row>
    <row r="396" spans="1:6" x14ac:dyDescent="0.35">
      <c r="A396" t="s">
        <v>26</v>
      </c>
      <c r="B396" t="s">
        <v>109</v>
      </c>
      <c r="C396" t="s">
        <v>21</v>
      </c>
      <c r="D396">
        <v>79.33</v>
      </c>
      <c r="E396" s="3"/>
      <c r="F396" s="3"/>
    </row>
    <row r="397" spans="1:6" x14ac:dyDescent="0.35">
      <c r="A397" t="s">
        <v>26</v>
      </c>
      <c r="B397" t="s">
        <v>109</v>
      </c>
      <c r="C397" t="s">
        <v>22</v>
      </c>
      <c r="D397">
        <v>86.06</v>
      </c>
      <c r="E397" s="3"/>
      <c r="F397" s="3"/>
    </row>
    <row r="398" spans="1:6" x14ac:dyDescent="0.35">
      <c r="A398" t="s">
        <v>26</v>
      </c>
      <c r="B398" t="s">
        <v>109</v>
      </c>
      <c r="C398" t="s">
        <v>23</v>
      </c>
      <c r="D398">
        <v>90.38</v>
      </c>
      <c r="E398" s="3"/>
      <c r="F398" s="3"/>
    </row>
    <row r="399" spans="1:6" x14ac:dyDescent="0.35">
      <c r="A399" t="s">
        <v>26</v>
      </c>
      <c r="B399" t="s">
        <v>109</v>
      </c>
      <c r="C399" t="s">
        <v>24</v>
      </c>
      <c r="D399">
        <v>84.37</v>
      </c>
      <c r="E399" s="3"/>
      <c r="F399" s="3"/>
    </row>
    <row r="400" spans="1:6" x14ac:dyDescent="0.35">
      <c r="A400" t="s">
        <v>26</v>
      </c>
      <c r="B400" t="s">
        <v>109</v>
      </c>
      <c r="C400" t="s">
        <v>25</v>
      </c>
      <c r="D400">
        <v>71.88</v>
      </c>
      <c r="E400" s="3">
        <f>AVERAGE(D396:D400)</f>
        <v>82.403999999999996</v>
      </c>
      <c r="F400" s="3">
        <f>_xlfn.STDEV.S(D396:D400)</f>
        <v>7.0896424451448903</v>
      </c>
    </row>
    <row r="401" spans="1:6" x14ac:dyDescent="0.35">
      <c r="A401" t="s">
        <v>27</v>
      </c>
      <c r="B401" t="s">
        <v>109</v>
      </c>
      <c r="C401" t="s">
        <v>21</v>
      </c>
      <c r="D401">
        <v>92.43</v>
      </c>
      <c r="E401" s="3"/>
      <c r="F401" s="3"/>
    </row>
    <row r="402" spans="1:6" x14ac:dyDescent="0.35">
      <c r="A402" t="s">
        <v>27</v>
      </c>
      <c r="B402" t="s">
        <v>109</v>
      </c>
      <c r="C402" t="s">
        <v>22</v>
      </c>
      <c r="D402">
        <v>92.94</v>
      </c>
      <c r="E402" s="3"/>
      <c r="F402" s="3"/>
    </row>
    <row r="403" spans="1:6" x14ac:dyDescent="0.35">
      <c r="A403" t="s">
        <v>27</v>
      </c>
      <c r="B403" t="s">
        <v>109</v>
      </c>
      <c r="C403" t="s">
        <v>23</v>
      </c>
      <c r="D403">
        <v>92.65</v>
      </c>
      <c r="E403" s="3"/>
      <c r="F403" s="3"/>
    </row>
    <row r="404" spans="1:6" x14ac:dyDescent="0.35">
      <c r="A404" t="s">
        <v>27</v>
      </c>
      <c r="B404" t="s">
        <v>109</v>
      </c>
      <c r="C404" t="s">
        <v>24</v>
      </c>
      <c r="D404">
        <v>92.03</v>
      </c>
      <c r="E404" s="3"/>
      <c r="F404" s="3"/>
    </row>
    <row r="405" spans="1:6" x14ac:dyDescent="0.35">
      <c r="A405" t="s">
        <v>27</v>
      </c>
      <c r="B405" t="s">
        <v>109</v>
      </c>
      <c r="C405" t="s">
        <v>25</v>
      </c>
      <c r="D405">
        <v>93.29</v>
      </c>
      <c r="E405" s="3">
        <f>AVERAGE(D401:D405)</f>
        <v>92.667999999999992</v>
      </c>
      <c r="F405" s="3">
        <f>_xlfn.STDEV.S(D401:D405)</f>
        <v>0.48085340801537468</v>
      </c>
    </row>
    <row r="406" spans="1:6" x14ac:dyDescent="0.35">
      <c r="A406" t="s">
        <v>28</v>
      </c>
      <c r="B406" t="s">
        <v>109</v>
      </c>
      <c r="C406" t="s">
        <v>21</v>
      </c>
      <c r="D406">
        <v>92.01</v>
      </c>
      <c r="E406" s="3"/>
      <c r="F406" s="3"/>
    </row>
    <row r="407" spans="1:6" x14ac:dyDescent="0.35">
      <c r="A407" t="s">
        <v>28</v>
      </c>
      <c r="B407" t="s">
        <v>109</v>
      </c>
      <c r="C407" t="s">
        <v>22</v>
      </c>
      <c r="D407">
        <v>85.07</v>
      </c>
      <c r="E407" s="3"/>
      <c r="F407" s="3"/>
    </row>
    <row r="408" spans="1:6" x14ac:dyDescent="0.35">
      <c r="A408" t="s">
        <v>28</v>
      </c>
      <c r="B408" t="s">
        <v>109</v>
      </c>
      <c r="C408" t="s">
        <v>23</v>
      </c>
      <c r="D408">
        <v>90.15</v>
      </c>
      <c r="E408" s="3"/>
      <c r="F408" s="3"/>
    </row>
    <row r="409" spans="1:6" x14ac:dyDescent="0.35">
      <c r="A409" t="s">
        <v>28</v>
      </c>
      <c r="B409" t="s">
        <v>109</v>
      </c>
      <c r="C409" t="s">
        <v>24</v>
      </c>
      <c r="D409">
        <v>87.46</v>
      </c>
      <c r="E409" s="3"/>
      <c r="F409" s="3"/>
    </row>
    <row r="410" spans="1:6" x14ac:dyDescent="0.35">
      <c r="A410" t="s">
        <v>28</v>
      </c>
      <c r="B410" t="s">
        <v>109</v>
      </c>
      <c r="C410" t="s">
        <v>25</v>
      </c>
      <c r="D410">
        <v>86.27</v>
      </c>
      <c r="E410" s="3">
        <f>AVERAGE(D406:D410)</f>
        <v>88.191999999999993</v>
      </c>
      <c r="F410" s="3">
        <f>_xlfn.STDEV.S(D406:D410)</f>
        <v>2.8455087418597103</v>
      </c>
    </row>
    <row r="411" spans="1:6" x14ac:dyDescent="0.35">
      <c r="A411" t="s">
        <v>29</v>
      </c>
      <c r="B411" t="s">
        <v>109</v>
      </c>
      <c r="C411" t="s">
        <v>21</v>
      </c>
      <c r="D411">
        <v>89.69</v>
      </c>
      <c r="E411" s="3"/>
      <c r="F411" s="3"/>
    </row>
    <row r="412" spans="1:6" x14ac:dyDescent="0.35">
      <c r="A412" t="s">
        <v>29</v>
      </c>
      <c r="B412" t="s">
        <v>109</v>
      </c>
      <c r="C412" t="s">
        <v>22</v>
      </c>
      <c r="D412">
        <v>87.4</v>
      </c>
      <c r="E412" s="3"/>
      <c r="F412" s="3"/>
    </row>
    <row r="413" spans="1:6" x14ac:dyDescent="0.35">
      <c r="A413" t="s">
        <v>29</v>
      </c>
      <c r="B413" t="s">
        <v>109</v>
      </c>
      <c r="C413" t="s">
        <v>23</v>
      </c>
      <c r="D413">
        <v>83.62</v>
      </c>
      <c r="E413" s="3"/>
      <c r="F413" s="3"/>
    </row>
    <row r="414" spans="1:6" x14ac:dyDescent="0.35">
      <c r="A414" t="s">
        <v>29</v>
      </c>
      <c r="B414" t="s">
        <v>109</v>
      </c>
      <c r="C414" t="s">
        <v>24</v>
      </c>
      <c r="D414">
        <v>86.42</v>
      </c>
      <c r="E414" s="3"/>
      <c r="F414" s="3"/>
    </row>
    <row r="415" spans="1:6" x14ac:dyDescent="0.35">
      <c r="A415" t="s">
        <v>29</v>
      </c>
      <c r="B415" t="s">
        <v>109</v>
      </c>
      <c r="C415" t="s">
        <v>25</v>
      </c>
      <c r="D415">
        <v>82.51</v>
      </c>
      <c r="E415" s="3">
        <f>AVERAGE(D411:D415)</f>
        <v>85.928000000000011</v>
      </c>
      <c r="F415" s="3">
        <f>_xlfn.STDEV.S(D411:D415)</f>
        <v>2.8970277872329748</v>
      </c>
    </row>
    <row r="416" spans="1:6" x14ac:dyDescent="0.35">
      <c r="A416" t="s">
        <v>30</v>
      </c>
      <c r="B416" t="s">
        <v>109</v>
      </c>
      <c r="C416" t="s">
        <v>21</v>
      </c>
      <c r="D416">
        <v>80.459999999999994</v>
      </c>
      <c r="E416" s="3"/>
      <c r="F416" s="3"/>
    </row>
    <row r="417" spans="1:6" x14ac:dyDescent="0.35">
      <c r="A417" t="s">
        <v>30</v>
      </c>
      <c r="B417" t="s">
        <v>109</v>
      </c>
      <c r="C417" t="s">
        <v>22</v>
      </c>
      <c r="D417">
        <v>78.8</v>
      </c>
      <c r="E417" s="3"/>
      <c r="F417" s="3"/>
    </row>
    <row r="418" spans="1:6" x14ac:dyDescent="0.35">
      <c r="A418" t="s">
        <v>30</v>
      </c>
      <c r="B418" t="s">
        <v>109</v>
      </c>
      <c r="C418" t="s">
        <v>23</v>
      </c>
      <c r="D418">
        <v>77.13</v>
      </c>
      <c r="E418" s="3"/>
      <c r="F418" s="3"/>
    </row>
    <row r="419" spans="1:6" x14ac:dyDescent="0.35">
      <c r="A419" t="s">
        <v>30</v>
      </c>
      <c r="B419" t="s">
        <v>109</v>
      </c>
      <c r="C419" t="s">
        <v>24</v>
      </c>
      <c r="D419">
        <v>78.430000000000007</v>
      </c>
      <c r="E419" s="3"/>
      <c r="F419" s="3"/>
    </row>
    <row r="420" spans="1:6" x14ac:dyDescent="0.35">
      <c r="A420" t="s">
        <v>30</v>
      </c>
      <c r="B420" t="s">
        <v>109</v>
      </c>
      <c r="C420" t="s">
        <v>25</v>
      </c>
      <c r="D420">
        <v>78.150000000000006</v>
      </c>
      <c r="E420" s="3">
        <f>AVERAGE(D416:D420)</f>
        <v>78.594000000000008</v>
      </c>
      <c r="F420" s="3">
        <f>_xlfn.STDEV.S(D416:D420)</f>
        <v>1.213643275431457</v>
      </c>
    </row>
    <row r="421" spans="1:6" x14ac:dyDescent="0.35">
      <c r="A421" t="s">
        <v>31</v>
      </c>
      <c r="B421" t="s">
        <v>109</v>
      </c>
      <c r="C421" t="s">
        <v>21</v>
      </c>
      <c r="D421">
        <v>68.08</v>
      </c>
      <c r="E421" s="3"/>
      <c r="F421" s="3"/>
    </row>
    <row r="422" spans="1:6" x14ac:dyDescent="0.35">
      <c r="A422" t="s">
        <v>31</v>
      </c>
      <c r="B422" t="s">
        <v>109</v>
      </c>
      <c r="C422" t="s">
        <v>22</v>
      </c>
      <c r="D422">
        <v>62.41</v>
      </c>
      <c r="E422" s="3"/>
      <c r="F422" s="3"/>
    </row>
    <row r="423" spans="1:6" x14ac:dyDescent="0.35">
      <c r="A423" t="s">
        <v>31</v>
      </c>
      <c r="B423" t="s">
        <v>109</v>
      </c>
      <c r="C423" t="s">
        <v>23</v>
      </c>
      <c r="D423">
        <v>75.89</v>
      </c>
      <c r="E423" s="3"/>
      <c r="F423" s="3"/>
    </row>
    <row r="424" spans="1:6" x14ac:dyDescent="0.35">
      <c r="A424" t="s">
        <v>31</v>
      </c>
      <c r="B424" t="s">
        <v>109</v>
      </c>
      <c r="C424" t="s">
        <v>24</v>
      </c>
      <c r="D424">
        <v>72.61</v>
      </c>
      <c r="E424" s="3"/>
      <c r="F424" s="3"/>
    </row>
    <row r="425" spans="1:6" x14ac:dyDescent="0.35">
      <c r="A425" t="s">
        <v>31</v>
      </c>
      <c r="B425" t="s">
        <v>109</v>
      </c>
      <c r="C425" t="s">
        <v>25</v>
      </c>
      <c r="D425">
        <v>67.02</v>
      </c>
      <c r="E425" s="3">
        <f>AVERAGE(D421:D425)</f>
        <v>69.201999999999998</v>
      </c>
      <c r="F425" s="3">
        <f>_xlfn.STDEV.S(D421:D425)</f>
        <v>5.2080485788824991</v>
      </c>
    </row>
    <row r="426" spans="1:6" x14ac:dyDescent="0.35">
      <c r="A426" t="s">
        <v>32</v>
      </c>
      <c r="B426" t="s">
        <v>109</v>
      </c>
      <c r="C426" t="s">
        <v>21</v>
      </c>
      <c r="D426">
        <v>97.67</v>
      </c>
      <c r="E426" s="3"/>
      <c r="F426" s="3"/>
    </row>
    <row r="427" spans="1:6" x14ac:dyDescent="0.35">
      <c r="A427" t="s">
        <v>32</v>
      </c>
      <c r="B427" t="s">
        <v>109</v>
      </c>
      <c r="C427" t="s">
        <v>22</v>
      </c>
      <c r="D427">
        <v>97.83</v>
      </c>
      <c r="E427" s="3"/>
      <c r="F427" s="3"/>
    </row>
    <row r="428" spans="1:6" x14ac:dyDescent="0.35">
      <c r="A428" t="s">
        <v>32</v>
      </c>
      <c r="B428" t="s">
        <v>109</v>
      </c>
      <c r="C428" t="s">
        <v>23</v>
      </c>
      <c r="D428">
        <v>97.33</v>
      </c>
      <c r="E428" s="3"/>
      <c r="F428" s="3"/>
    </row>
    <row r="429" spans="1:6" x14ac:dyDescent="0.35">
      <c r="A429" t="s">
        <v>32</v>
      </c>
      <c r="B429" t="s">
        <v>109</v>
      </c>
      <c r="C429" t="s">
        <v>24</v>
      </c>
      <c r="D429">
        <v>97.67</v>
      </c>
      <c r="E429" s="3"/>
      <c r="F429" s="3"/>
    </row>
    <row r="430" spans="1:6" x14ac:dyDescent="0.35">
      <c r="A430" t="s">
        <v>32</v>
      </c>
      <c r="B430" t="s">
        <v>109</v>
      </c>
      <c r="C430" t="s">
        <v>25</v>
      </c>
      <c r="D430">
        <v>97.33</v>
      </c>
      <c r="E430" s="3">
        <f>AVERAGE(D426:D430)</f>
        <v>97.566000000000003</v>
      </c>
      <c r="F430" s="3">
        <f>_xlfn.STDEV.S(D426:D430)</f>
        <v>0.22512218904408413</v>
      </c>
    </row>
    <row r="431" spans="1:6" x14ac:dyDescent="0.35">
      <c r="A431" t="s">
        <v>33</v>
      </c>
      <c r="B431" t="s">
        <v>109</v>
      </c>
      <c r="C431" t="s">
        <v>21</v>
      </c>
      <c r="D431">
        <v>89.58</v>
      </c>
      <c r="E431" s="3"/>
      <c r="F431" s="3"/>
    </row>
    <row r="432" spans="1:6" x14ac:dyDescent="0.35">
      <c r="A432" t="s">
        <v>33</v>
      </c>
      <c r="B432" t="s">
        <v>109</v>
      </c>
      <c r="C432" t="s">
        <v>22</v>
      </c>
      <c r="D432">
        <v>87.02</v>
      </c>
      <c r="E432" s="3"/>
      <c r="F432" s="3"/>
    </row>
    <row r="433" spans="1:6" x14ac:dyDescent="0.35">
      <c r="A433" t="s">
        <v>33</v>
      </c>
      <c r="B433" t="s">
        <v>109</v>
      </c>
      <c r="C433" t="s">
        <v>23</v>
      </c>
      <c r="D433">
        <v>90.22</v>
      </c>
      <c r="E433" s="3"/>
      <c r="F433" s="3"/>
    </row>
    <row r="434" spans="1:6" x14ac:dyDescent="0.35">
      <c r="A434" t="s">
        <v>33</v>
      </c>
      <c r="B434" t="s">
        <v>109</v>
      </c>
      <c r="C434" t="s">
        <v>24</v>
      </c>
      <c r="D434">
        <v>89.9</v>
      </c>
      <c r="E434" s="3"/>
      <c r="F434" s="3"/>
    </row>
    <row r="435" spans="1:6" x14ac:dyDescent="0.35">
      <c r="A435" t="s">
        <v>33</v>
      </c>
      <c r="B435" t="s">
        <v>109</v>
      </c>
      <c r="C435" t="s">
        <v>25</v>
      </c>
      <c r="D435">
        <v>89.1</v>
      </c>
      <c r="E435" s="3">
        <f>AVERAGE(D431:D435)</f>
        <v>89.164000000000016</v>
      </c>
      <c r="F435" s="3">
        <f>_xlfn.STDEV.S(D431:D435)</f>
        <v>1.2679432163941748</v>
      </c>
    </row>
    <row r="436" spans="1:6" x14ac:dyDescent="0.35">
      <c r="A436" t="s">
        <v>34</v>
      </c>
      <c r="B436" t="s">
        <v>109</v>
      </c>
      <c r="C436" t="s">
        <v>21</v>
      </c>
      <c r="D436">
        <v>96.91</v>
      </c>
      <c r="E436" s="3"/>
      <c r="F436" s="3"/>
    </row>
    <row r="437" spans="1:6" x14ac:dyDescent="0.35">
      <c r="A437" t="s">
        <v>34</v>
      </c>
      <c r="B437" t="s">
        <v>109</v>
      </c>
      <c r="C437" t="s">
        <v>22</v>
      </c>
      <c r="D437">
        <v>97.04</v>
      </c>
      <c r="E437" s="3"/>
      <c r="F437" s="3"/>
    </row>
    <row r="438" spans="1:6" x14ac:dyDescent="0.35">
      <c r="A438" t="s">
        <v>34</v>
      </c>
      <c r="B438" t="s">
        <v>109</v>
      </c>
      <c r="C438" t="s">
        <v>23</v>
      </c>
      <c r="D438">
        <v>96.64</v>
      </c>
      <c r="E438" s="3"/>
      <c r="F438" s="3"/>
    </row>
    <row r="439" spans="1:6" x14ac:dyDescent="0.35">
      <c r="A439" t="s">
        <v>34</v>
      </c>
      <c r="B439" t="s">
        <v>109</v>
      </c>
      <c r="C439" t="s">
        <v>24</v>
      </c>
      <c r="D439">
        <v>97</v>
      </c>
      <c r="E439" s="3"/>
      <c r="F439" s="3"/>
    </row>
    <row r="440" spans="1:6" x14ac:dyDescent="0.35">
      <c r="A440" t="s">
        <v>34</v>
      </c>
      <c r="B440" t="s">
        <v>109</v>
      </c>
      <c r="C440" t="s">
        <v>25</v>
      </c>
      <c r="D440">
        <v>97.31</v>
      </c>
      <c r="E440" s="3">
        <f>AVERAGE(D436:D440)</f>
        <v>96.97999999999999</v>
      </c>
      <c r="F440" s="3">
        <f>_xlfn.STDEV.S(D436:D440)</f>
        <v>0.24155744658362446</v>
      </c>
    </row>
    <row r="441" spans="1:6" x14ac:dyDescent="0.35">
      <c r="A441" t="s">
        <v>35</v>
      </c>
      <c r="B441" t="s">
        <v>109</v>
      </c>
      <c r="C441" t="s">
        <v>21</v>
      </c>
      <c r="D441">
        <v>63.32</v>
      </c>
      <c r="E441" s="3"/>
      <c r="F441" s="3"/>
    </row>
    <row r="442" spans="1:6" x14ac:dyDescent="0.35">
      <c r="A442" t="s">
        <v>35</v>
      </c>
      <c r="B442" t="s">
        <v>109</v>
      </c>
      <c r="C442" t="s">
        <v>22</v>
      </c>
      <c r="D442">
        <v>67.7</v>
      </c>
      <c r="E442" s="3"/>
      <c r="F442" s="3"/>
    </row>
    <row r="443" spans="1:6" x14ac:dyDescent="0.35">
      <c r="A443" t="s">
        <v>35</v>
      </c>
      <c r="B443" t="s">
        <v>109</v>
      </c>
      <c r="C443" t="s">
        <v>23</v>
      </c>
      <c r="D443">
        <v>63.39</v>
      </c>
      <c r="E443" s="3"/>
      <c r="F443" s="3"/>
    </row>
    <row r="444" spans="1:6" x14ac:dyDescent="0.35">
      <c r="A444" t="s">
        <v>35</v>
      </c>
      <c r="B444" t="s">
        <v>109</v>
      </c>
      <c r="C444" t="s">
        <v>24</v>
      </c>
      <c r="D444">
        <v>63.52</v>
      </c>
      <c r="E444" s="3"/>
      <c r="F444" s="3"/>
    </row>
    <row r="445" spans="1:6" x14ac:dyDescent="0.35">
      <c r="A445" t="s">
        <v>35</v>
      </c>
      <c r="B445" t="s">
        <v>109</v>
      </c>
      <c r="C445" t="s">
        <v>25</v>
      </c>
      <c r="D445">
        <v>65.55</v>
      </c>
      <c r="E445" s="3">
        <f>AVERAGE(D441:D445)</f>
        <v>64.695999999999998</v>
      </c>
      <c r="F445" s="3">
        <f>_xlfn.STDEV.S(D441:D445)</f>
        <v>1.9193306124792573</v>
      </c>
    </row>
    <row r="446" spans="1:6" x14ac:dyDescent="0.35">
      <c r="A446" t="s">
        <v>36</v>
      </c>
      <c r="B446" t="s">
        <v>109</v>
      </c>
      <c r="C446" t="s">
        <v>21</v>
      </c>
      <c r="D446">
        <v>96.31</v>
      </c>
      <c r="E446" s="3"/>
      <c r="F446" s="3"/>
    </row>
    <row r="447" spans="1:6" x14ac:dyDescent="0.35">
      <c r="A447" t="s">
        <v>36</v>
      </c>
      <c r="B447" t="s">
        <v>109</v>
      </c>
      <c r="C447" t="s">
        <v>22</v>
      </c>
      <c r="D447">
        <v>94.67</v>
      </c>
      <c r="E447" s="3"/>
      <c r="F447" s="3"/>
    </row>
    <row r="448" spans="1:6" x14ac:dyDescent="0.35">
      <c r="A448" t="s">
        <v>36</v>
      </c>
      <c r="B448" t="s">
        <v>109</v>
      </c>
      <c r="C448" t="s">
        <v>23</v>
      </c>
      <c r="D448">
        <v>94.88</v>
      </c>
      <c r="E448" s="3"/>
      <c r="F448" s="3"/>
    </row>
    <row r="449" spans="1:6" x14ac:dyDescent="0.35">
      <c r="A449" t="s">
        <v>36</v>
      </c>
      <c r="B449" t="s">
        <v>109</v>
      </c>
      <c r="C449" t="s">
        <v>24</v>
      </c>
      <c r="D449">
        <v>95.9</v>
      </c>
      <c r="E449" s="3"/>
      <c r="F449" s="3"/>
    </row>
    <row r="450" spans="1:6" x14ac:dyDescent="0.35">
      <c r="A450" t="s">
        <v>36</v>
      </c>
      <c r="B450" t="s">
        <v>109</v>
      </c>
      <c r="C450" t="s">
        <v>25</v>
      </c>
      <c r="D450">
        <v>95.7</v>
      </c>
      <c r="E450" s="3">
        <f>AVERAGE(D446:D450)</f>
        <v>95.49199999999999</v>
      </c>
      <c r="F450" s="3">
        <f>_xlfn.STDEV.S(D446:D450)</f>
        <v>0.69445662211545156</v>
      </c>
    </row>
    <row r="451" spans="1:6" x14ac:dyDescent="0.35">
      <c r="A451" t="s">
        <v>37</v>
      </c>
      <c r="B451" t="s">
        <v>109</v>
      </c>
      <c r="C451" t="s">
        <v>21</v>
      </c>
      <c r="D451">
        <v>93.19</v>
      </c>
      <c r="E451" s="3"/>
      <c r="F451" s="3"/>
    </row>
    <row r="452" spans="1:6" x14ac:dyDescent="0.35">
      <c r="A452" t="s">
        <v>37</v>
      </c>
      <c r="B452" t="s">
        <v>109</v>
      </c>
      <c r="C452" t="s">
        <v>22</v>
      </c>
      <c r="D452">
        <v>93.7</v>
      </c>
      <c r="E452" s="3"/>
      <c r="F452" s="3"/>
    </row>
    <row r="453" spans="1:6" x14ac:dyDescent="0.35">
      <c r="A453" t="s">
        <v>37</v>
      </c>
      <c r="B453" t="s">
        <v>109</v>
      </c>
      <c r="C453" t="s">
        <v>23</v>
      </c>
      <c r="D453">
        <v>93.29</v>
      </c>
      <c r="E453" s="3"/>
      <c r="F453" s="3"/>
    </row>
    <row r="454" spans="1:6" x14ac:dyDescent="0.35">
      <c r="A454" t="s">
        <v>37</v>
      </c>
      <c r="B454" t="s">
        <v>109</v>
      </c>
      <c r="C454" t="s">
        <v>24</v>
      </c>
      <c r="D454">
        <v>93.19</v>
      </c>
      <c r="E454" s="3"/>
      <c r="F454" s="3"/>
    </row>
    <row r="455" spans="1:6" x14ac:dyDescent="0.35">
      <c r="A455" t="s">
        <v>37</v>
      </c>
      <c r="B455" t="s">
        <v>109</v>
      </c>
      <c r="C455" t="s">
        <v>25</v>
      </c>
      <c r="D455">
        <v>93.8</v>
      </c>
      <c r="E455" s="3">
        <f>AVERAGE(D451:D455)</f>
        <v>93.433999999999997</v>
      </c>
      <c r="F455" s="3">
        <f>_xlfn.STDEV.S(D451:D455)</f>
        <v>0.29347913043349427</v>
      </c>
    </row>
    <row r="456" spans="1:6" x14ac:dyDescent="0.35">
      <c r="A456" t="s">
        <v>38</v>
      </c>
      <c r="B456" t="s">
        <v>109</v>
      </c>
      <c r="C456" t="s">
        <v>21</v>
      </c>
      <c r="D456">
        <v>65.819999999999993</v>
      </c>
      <c r="E456" s="3"/>
      <c r="F456" s="3"/>
    </row>
    <row r="457" spans="1:6" x14ac:dyDescent="0.35">
      <c r="A457" t="s">
        <v>38</v>
      </c>
      <c r="B457" t="s">
        <v>109</v>
      </c>
      <c r="C457" t="s">
        <v>22</v>
      </c>
      <c r="D457">
        <v>62.76</v>
      </c>
      <c r="E457" s="3"/>
      <c r="F457" s="3"/>
    </row>
    <row r="458" spans="1:6" x14ac:dyDescent="0.35">
      <c r="A458" t="s">
        <v>38</v>
      </c>
      <c r="B458" t="s">
        <v>109</v>
      </c>
      <c r="C458" t="s">
        <v>23</v>
      </c>
      <c r="D458">
        <v>66.33</v>
      </c>
      <c r="E458" s="3"/>
      <c r="F458" s="3"/>
    </row>
    <row r="459" spans="1:6" x14ac:dyDescent="0.35">
      <c r="A459" t="s">
        <v>38</v>
      </c>
      <c r="B459" t="s">
        <v>109</v>
      </c>
      <c r="C459" t="s">
        <v>24</v>
      </c>
      <c r="D459">
        <v>69.64</v>
      </c>
      <c r="E459" s="3"/>
      <c r="F459" s="3"/>
    </row>
    <row r="460" spans="1:6" x14ac:dyDescent="0.35">
      <c r="A460" t="s">
        <v>38</v>
      </c>
      <c r="B460" t="s">
        <v>109</v>
      </c>
      <c r="C460" t="s">
        <v>25</v>
      </c>
      <c r="D460">
        <v>67.349999999999994</v>
      </c>
      <c r="E460" s="3">
        <f>AVERAGE(D456:D460)</f>
        <v>66.38</v>
      </c>
      <c r="F460" s="3">
        <f>_xlfn.STDEV.S(D456:D460)</f>
        <v>2.4994499394866874</v>
      </c>
    </row>
    <row r="461" spans="1:6" x14ac:dyDescent="0.35">
      <c r="A461" t="s">
        <v>39</v>
      </c>
      <c r="B461" t="s">
        <v>109</v>
      </c>
      <c r="C461" t="s">
        <v>21</v>
      </c>
      <c r="D461">
        <v>93.89</v>
      </c>
      <c r="E461" s="3"/>
      <c r="F461" s="3"/>
    </row>
    <row r="462" spans="1:6" x14ac:dyDescent="0.35">
      <c r="A462" t="s">
        <v>39</v>
      </c>
      <c r="B462" t="s">
        <v>109</v>
      </c>
      <c r="C462" t="s">
        <v>22</v>
      </c>
      <c r="D462">
        <v>93.33</v>
      </c>
      <c r="E462" s="3"/>
      <c r="F462" s="3"/>
    </row>
    <row r="463" spans="1:6" x14ac:dyDescent="0.35">
      <c r="A463" t="s">
        <v>39</v>
      </c>
      <c r="B463" t="s">
        <v>109</v>
      </c>
      <c r="C463" t="s">
        <v>23</v>
      </c>
      <c r="D463">
        <v>93.95</v>
      </c>
      <c r="E463" s="3"/>
      <c r="F463" s="3"/>
    </row>
    <row r="464" spans="1:6" x14ac:dyDescent="0.35">
      <c r="A464" t="s">
        <v>39</v>
      </c>
      <c r="B464" t="s">
        <v>109</v>
      </c>
      <c r="C464" t="s">
        <v>24</v>
      </c>
      <c r="D464">
        <v>94.12</v>
      </c>
      <c r="E464" s="3"/>
      <c r="F464" s="3"/>
    </row>
    <row r="465" spans="1:6" x14ac:dyDescent="0.35">
      <c r="A465" t="s">
        <v>39</v>
      </c>
      <c r="B465" t="s">
        <v>109</v>
      </c>
      <c r="C465" t="s">
        <v>25</v>
      </c>
      <c r="D465">
        <v>94</v>
      </c>
      <c r="E465" s="3">
        <f>AVERAGE(D461:D465)</f>
        <v>93.858000000000004</v>
      </c>
      <c r="F465" s="3">
        <f>_xlfn.STDEV.S(D461:D465)</f>
        <v>0.30703420004944265</v>
      </c>
    </row>
    <row r="466" spans="1:6" x14ac:dyDescent="0.35">
      <c r="A466" t="s">
        <v>40</v>
      </c>
      <c r="B466" t="s">
        <v>109</v>
      </c>
      <c r="C466" t="s">
        <v>21</v>
      </c>
      <c r="D466">
        <v>92.89</v>
      </c>
      <c r="E466" s="3"/>
      <c r="F466" s="3"/>
    </row>
    <row r="467" spans="1:6" x14ac:dyDescent="0.35">
      <c r="A467" t="s">
        <v>40</v>
      </c>
      <c r="B467" t="s">
        <v>109</v>
      </c>
      <c r="C467" t="s">
        <v>22</v>
      </c>
      <c r="D467">
        <v>93.15</v>
      </c>
      <c r="E467" s="3"/>
      <c r="F467" s="3"/>
    </row>
    <row r="468" spans="1:6" x14ac:dyDescent="0.35">
      <c r="A468" t="s">
        <v>40</v>
      </c>
      <c r="B468" t="s">
        <v>109</v>
      </c>
      <c r="C468" t="s">
        <v>23</v>
      </c>
      <c r="D468">
        <v>92.13</v>
      </c>
      <c r="E468" s="3"/>
      <c r="F468" s="3"/>
    </row>
    <row r="469" spans="1:6" x14ac:dyDescent="0.35">
      <c r="A469" t="s">
        <v>40</v>
      </c>
      <c r="B469" t="s">
        <v>109</v>
      </c>
      <c r="C469" t="s">
        <v>24</v>
      </c>
      <c r="D469">
        <v>92.77</v>
      </c>
      <c r="E469" s="3"/>
      <c r="F469" s="3"/>
    </row>
    <row r="470" spans="1:6" x14ac:dyDescent="0.35">
      <c r="A470" t="s">
        <v>40</v>
      </c>
      <c r="B470" t="s">
        <v>109</v>
      </c>
      <c r="C470" t="s">
        <v>25</v>
      </c>
      <c r="D470">
        <v>93.66</v>
      </c>
      <c r="E470" s="3">
        <f>AVERAGE(D466:D470)</f>
        <v>92.92</v>
      </c>
      <c r="F470" s="3">
        <f>_xlfn.STDEV.S(D466:D470)</f>
        <v>0.55856960175075898</v>
      </c>
    </row>
    <row r="471" spans="1:6" x14ac:dyDescent="0.35">
      <c r="A471" t="s">
        <v>41</v>
      </c>
      <c r="B471" t="s">
        <v>109</v>
      </c>
      <c r="C471" t="s">
        <v>21</v>
      </c>
      <c r="D471">
        <v>90</v>
      </c>
      <c r="E471" s="3"/>
      <c r="F471" s="3"/>
    </row>
    <row r="472" spans="1:6" x14ac:dyDescent="0.35">
      <c r="A472" t="s">
        <v>41</v>
      </c>
      <c r="B472" t="s">
        <v>109</v>
      </c>
      <c r="C472" t="s">
        <v>22</v>
      </c>
      <c r="D472">
        <v>90.12</v>
      </c>
      <c r="E472" s="3"/>
      <c r="F472" s="3"/>
    </row>
    <row r="473" spans="1:6" x14ac:dyDescent="0.35">
      <c r="A473" t="s">
        <v>41</v>
      </c>
      <c r="B473" t="s">
        <v>109</v>
      </c>
      <c r="C473" t="s">
        <v>23</v>
      </c>
      <c r="D473">
        <v>90.36</v>
      </c>
      <c r="E473" s="3"/>
      <c r="F473" s="3"/>
    </row>
    <row r="474" spans="1:6" x14ac:dyDescent="0.35">
      <c r="A474" t="s">
        <v>41</v>
      </c>
      <c r="B474" t="s">
        <v>109</v>
      </c>
      <c r="C474" t="s">
        <v>24</v>
      </c>
      <c r="D474">
        <v>90</v>
      </c>
      <c r="E474" s="3"/>
      <c r="F474" s="3"/>
    </row>
    <row r="475" spans="1:6" x14ac:dyDescent="0.35">
      <c r="A475" t="s">
        <v>41</v>
      </c>
      <c r="B475" t="s">
        <v>109</v>
      </c>
      <c r="C475" t="s">
        <v>25</v>
      </c>
      <c r="D475">
        <v>90.12</v>
      </c>
      <c r="E475" s="3">
        <f>AVERAGE(D471:D475)</f>
        <v>90.12</v>
      </c>
      <c r="F475" s="3">
        <f>_xlfn.STDEV.S(D471:D475)</f>
        <v>0.14696938456699046</v>
      </c>
    </row>
    <row r="476" spans="1:6" x14ac:dyDescent="0.35">
      <c r="A476" t="s">
        <v>42</v>
      </c>
      <c r="B476" t="s">
        <v>109</v>
      </c>
      <c r="C476" t="s">
        <v>21</v>
      </c>
      <c r="D476">
        <v>86.92</v>
      </c>
      <c r="E476" s="3"/>
      <c r="F476" s="3"/>
    </row>
    <row r="477" spans="1:6" x14ac:dyDescent="0.35">
      <c r="A477" t="s">
        <v>42</v>
      </c>
      <c r="B477" t="s">
        <v>109</v>
      </c>
      <c r="C477" t="s">
        <v>22</v>
      </c>
      <c r="D477">
        <v>85.56</v>
      </c>
      <c r="E477" s="3"/>
      <c r="F477" s="3"/>
    </row>
    <row r="478" spans="1:6" x14ac:dyDescent="0.35">
      <c r="A478" t="s">
        <v>42</v>
      </c>
      <c r="B478" t="s">
        <v>109</v>
      </c>
      <c r="C478" t="s">
        <v>23</v>
      </c>
      <c r="D478">
        <v>86.53</v>
      </c>
      <c r="E478" s="3"/>
      <c r="F478" s="3"/>
    </row>
    <row r="479" spans="1:6" x14ac:dyDescent="0.35">
      <c r="A479" t="s">
        <v>42</v>
      </c>
      <c r="B479" t="s">
        <v>109</v>
      </c>
      <c r="C479" t="s">
        <v>24</v>
      </c>
      <c r="D479">
        <v>85.95</v>
      </c>
      <c r="E479" s="3"/>
      <c r="F479" s="3"/>
    </row>
    <row r="480" spans="1:6" x14ac:dyDescent="0.35">
      <c r="A480" t="s">
        <v>42</v>
      </c>
      <c r="B480" t="s">
        <v>109</v>
      </c>
      <c r="C480" t="s">
        <v>25</v>
      </c>
      <c r="D480">
        <v>85.47</v>
      </c>
      <c r="E480" s="3">
        <f>AVERAGE(D476:D480)</f>
        <v>86.085999999999984</v>
      </c>
      <c r="F480" s="3">
        <f>_xlfn.STDEV.S(D476:D480)</f>
        <v>0.62596325770767125</v>
      </c>
    </row>
    <row r="481" spans="1:6" x14ac:dyDescent="0.35">
      <c r="A481" t="s">
        <v>43</v>
      </c>
      <c r="B481" t="s">
        <v>109</v>
      </c>
      <c r="C481" t="s">
        <v>21</v>
      </c>
      <c r="D481">
        <v>90.15</v>
      </c>
      <c r="E481" s="3"/>
      <c r="F481" s="3"/>
    </row>
    <row r="482" spans="1:6" x14ac:dyDescent="0.35">
      <c r="A482" t="s">
        <v>43</v>
      </c>
      <c r="B482" t="s">
        <v>109</v>
      </c>
      <c r="C482" t="s">
        <v>22</v>
      </c>
      <c r="D482">
        <v>89.27</v>
      </c>
      <c r="E482" s="3"/>
      <c r="F482" s="3"/>
    </row>
    <row r="483" spans="1:6" x14ac:dyDescent="0.35">
      <c r="A483" t="s">
        <v>43</v>
      </c>
      <c r="B483" t="s">
        <v>109</v>
      </c>
      <c r="C483" t="s">
        <v>23</v>
      </c>
      <c r="D483">
        <v>89.49</v>
      </c>
      <c r="E483" s="3"/>
      <c r="F483" s="3"/>
    </row>
    <row r="484" spans="1:6" x14ac:dyDescent="0.35">
      <c r="A484" t="s">
        <v>43</v>
      </c>
      <c r="B484" t="s">
        <v>109</v>
      </c>
      <c r="C484" t="s">
        <v>24</v>
      </c>
      <c r="D484">
        <v>92.06</v>
      </c>
      <c r="E484" s="3"/>
      <c r="F484" s="3"/>
    </row>
    <row r="485" spans="1:6" x14ac:dyDescent="0.35">
      <c r="A485" t="s">
        <v>43</v>
      </c>
      <c r="B485" t="s">
        <v>109</v>
      </c>
      <c r="C485" t="s">
        <v>25</v>
      </c>
      <c r="D485">
        <v>90.96</v>
      </c>
      <c r="E485" s="3">
        <f>AVERAGE(D481:D485)</f>
        <v>90.385999999999996</v>
      </c>
      <c r="F485" s="3">
        <f>_xlfn.STDEV.S(D481:D485)</f>
        <v>1.1440847870678135</v>
      </c>
    </row>
    <row r="486" spans="1:6" x14ac:dyDescent="0.35">
      <c r="A486" t="s">
        <v>44</v>
      </c>
      <c r="B486" t="s">
        <v>109</v>
      </c>
      <c r="C486" t="s">
        <v>21</v>
      </c>
      <c r="D486">
        <v>99.07</v>
      </c>
      <c r="E486" s="3"/>
      <c r="F486" s="3"/>
    </row>
    <row r="487" spans="1:6" x14ac:dyDescent="0.35">
      <c r="A487" t="s">
        <v>44</v>
      </c>
      <c r="B487" t="s">
        <v>109</v>
      </c>
      <c r="C487" t="s">
        <v>22</v>
      </c>
      <c r="D487">
        <v>99.28</v>
      </c>
      <c r="E487" s="3"/>
      <c r="F487" s="3"/>
    </row>
    <row r="488" spans="1:6" x14ac:dyDescent="0.35">
      <c r="A488" t="s">
        <v>44</v>
      </c>
      <c r="B488" t="s">
        <v>109</v>
      </c>
      <c r="C488" t="s">
        <v>23</v>
      </c>
      <c r="D488">
        <v>99.07</v>
      </c>
      <c r="E488" s="3"/>
      <c r="F488" s="3"/>
    </row>
    <row r="489" spans="1:6" x14ac:dyDescent="0.35">
      <c r="A489" t="s">
        <v>44</v>
      </c>
      <c r="B489" t="s">
        <v>109</v>
      </c>
      <c r="C489" t="s">
        <v>24</v>
      </c>
      <c r="D489">
        <v>99.21</v>
      </c>
      <c r="E489" s="3"/>
      <c r="F489" s="3"/>
    </row>
    <row r="490" spans="1:6" x14ac:dyDescent="0.35">
      <c r="A490" t="s">
        <v>44</v>
      </c>
      <c r="B490" t="s">
        <v>109</v>
      </c>
      <c r="C490" t="s">
        <v>25</v>
      </c>
      <c r="D490">
        <v>99.21</v>
      </c>
      <c r="E490" s="3">
        <f>AVERAGE(D486:D490)</f>
        <v>99.167999999999978</v>
      </c>
      <c r="F490" s="3">
        <f>_xlfn.STDEV.S(D486:D490)</f>
        <v>9.3914855054993668E-2</v>
      </c>
    </row>
    <row r="491" spans="1:6" x14ac:dyDescent="0.35">
      <c r="A491" t="s">
        <v>45</v>
      </c>
      <c r="B491" t="s">
        <v>109</v>
      </c>
      <c r="C491" t="s">
        <v>21</v>
      </c>
      <c r="D491">
        <v>88.16</v>
      </c>
      <c r="E491" s="3"/>
      <c r="F491" s="3"/>
    </row>
    <row r="492" spans="1:6" x14ac:dyDescent="0.35">
      <c r="A492" t="s">
        <v>45</v>
      </c>
      <c r="B492" t="s">
        <v>109</v>
      </c>
      <c r="C492" t="s">
        <v>22</v>
      </c>
      <c r="D492">
        <v>87.78</v>
      </c>
      <c r="E492" s="3"/>
      <c r="F492" s="3"/>
    </row>
    <row r="493" spans="1:6" x14ac:dyDescent="0.35">
      <c r="A493" t="s">
        <v>45</v>
      </c>
      <c r="B493" t="s">
        <v>109</v>
      </c>
      <c r="C493" t="s">
        <v>23</v>
      </c>
      <c r="D493">
        <v>86.47</v>
      </c>
      <c r="E493" s="3"/>
      <c r="F493" s="3"/>
    </row>
    <row r="494" spans="1:6" x14ac:dyDescent="0.35">
      <c r="A494" t="s">
        <v>45</v>
      </c>
      <c r="B494" t="s">
        <v>109</v>
      </c>
      <c r="C494" t="s">
        <v>24</v>
      </c>
      <c r="D494">
        <v>86.09</v>
      </c>
      <c r="E494" s="3"/>
      <c r="F494" s="3"/>
    </row>
    <row r="495" spans="1:6" x14ac:dyDescent="0.35">
      <c r="A495" t="s">
        <v>45</v>
      </c>
      <c r="B495" t="s">
        <v>109</v>
      </c>
      <c r="C495" t="s">
        <v>25</v>
      </c>
      <c r="D495">
        <v>88.16</v>
      </c>
      <c r="E495" s="3">
        <f>AVERAGE(D491:D495)</f>
        <v>87.331999999999994</v>
      </c>
      <c r="F495" s="3">
        <f>_xlfn.STDEV.S(D491:D495)</f>
        <v>0.9820234213092861</v>
      </c>
    </row>
    <row r="496" spans="1:6" x14ac:dyDescent="0.35">
      <c r="A496" t="s">
        <v>46</v>
      </c>
      <c r="B496" t="s">
        <v>109</v>
      </c>
      <c r="C496" t="s">
        <v>21</v>
      </c>
      <c r="D496">
        <v>82.23</v>
      </c>
      <c r="E496" s="3"/>
      <c r="F496" s="3"/>
    </row>
    <row r="497" spans="1:6" x14ac:dyDescent="0.35">
      <c r="A497" t="s">
        <v>46</v>
      </c>
      <c r="B497" t="s">
        <v>109</v>
      </c>
      <c r="C497" t="s">
        <v>22</v>
      </c>
      <c r="D497">
        <v>82.61</v>
      </c>
      <c r="E497" s="3"/>
      <c r="F497" s="3"/>
    </row>
    <row r="498" spans="1:6" x14ac:dyDescent="0.35">
      <c r="A498" t="s">
        <v>46</v>
      </c>
      <c r="B498" t="s">
        <v>109</v>
      </c>
      <c r="C498" t="s">
        <v>23</v>
      </c>
      <c r="D498">
        <v>82.99</v>
      </c>
      <c r="E498" s="3"/>
      <c r="F498" s="3"/>
    </row>
    <row r="499" spans="1:6" x14ac:dyDescent="0.35">
      <c r="A499" t="s">
        <v>46</v>
      </c>
      <c r="B499" t="s">
        <v>109</v>
      </c>
      <c r="C499" t="s">
        <v>24</v>
      </c>
      <c r="D499">
        <v>82.87</v>
      </c>
      <c r="E499" s="3"/>
      <c r="F499" s="3"/>
    </row>
    <row r="500" spans="1:6" x14ac:dyDescent="0.35">
      <c r="A500" t="s">
        <v>46</v>
      </c>
      <c r="B500" t="s">
        <v>109</v>
      </c>
      <c r="C500" t="s">
        <v>25</v>
      </c>
      <c r="D500">
        <v>83.12</v>
      </c>
      <c r="E500" s="3">
        <f>AVERAGE(D496:D500)</f>
        <v>82.763999999999996</v>
      </c>
      <c r="F500" s="3">
        <f>_xlfn.STDEV.S(D496:D500)</f>
        <v>0.35281723313919838</v>
      </c>
    </row>
    <row r="501" spans="1:6" x14ac:dyDescent="0.35">
      <c r="A501" t="s">
        <v>47</v>
      </c>
      <c r="B501" t="s">
        <v>109</v>
      </c>
      <c r="C501" t="s">
        <v>21</v>
      </c>
      <c r="D501">
        <v>44.06</v>
      </c>
      <c r="E501" s="3"/>
      <c r="F501" s="3"/>
    </row>
    <row r="502" spans="1:6" x14ac:dyDescent="0.35">
      <c r="A502" t="s">
        <v>47</v>
      </c>
      <c r="B502" t="s">
        <v>109</v>
      </c>
      <c r="C502" t="s">
        <v>22</v>
      </c>
      <c r="D502">
        <v>44.58</v>
      </c>
      <c r="E502" s="3"/>
      <c r="F502" s="3"/>
    </row>
    <row r="503" spans="1:6" x14ac:dyDescent="0.35">
      <c r="A503" t="s">
        <v>47</v>
      </c>
      <c r="B503" t="s">
        <v>109</v>
      </c>
      <c r="C503" t="s">
        <v>23</v>
      </c>
      <c r="D503">
        <v>44.06</v>
      </c>
      <c r="E503" s="3"/>
      <c r="F503" s="3"/>
    </row>
    <row r="504" spans="1:6" x14ac:dyDescent="0.35">
      <c r="A504" t="s">
        <v>47</v>
      </c>
      <c r="B504" t="s">
        <v>109</v>
      </c>
      <c r="C504" t="s">
        <v>24</v>
      </c>
      <c r="D504">
        <v>44.06</v>
      </c>
      <c r="E504" s="3"/>
      <c r="F504" s="3"/>
    </row>
    <row r="505" spans="1:6" x14ac:dyDescent="0.35">
      <c r="A505" t="s">
        <v>47</v>
      </c>
      <c r="B505" t="s">
        <v>109</v>
      </c>
      <c r="C505" t="s">
        <v>25</v>
      </c>
      <c r="D505">
        <v>44.26</v>
      </c>
      <c r="E505" s="3">
        <f>AVERAGE(D501:D505)</f>
        <v>44.203999999999994</v>
      </c>
      <c r="F505" s="3">
        <f>_xlfn.STDEV.S(D501:D505)</f>
        <v>0.22733235581412323</v>
      </c>
    </row>
    <row r="506" spans="1:6" x14ac:dyDescent="0.35">
      <c r="A506" t="s">
        <v>48</v>
      </c>
      <c r="B506" t="s">
        <v>109</v>
      </c>
      <c r="C506" t="s">
        <v>21</v>
      </c>
      <c r="D506">
        <v>98.83</v>
      </c>
      <c r="E506" s="3"/>
      <c r="F506" s="3"/>
    </row>
    <row r="507" spans="1:6" x14ac:dyDescent="0.35">
      <c r="A507" t="s">
        <v>48</v>
      </c>
      <c r="B507" t="s">
        <v>109</v>
      </c>
      <c r="C507" t="s">
        <v>22</v>
      </c>
      <c r="D507">
        <v>98.83</v>
      </c>
      <c r="E507" s="3"/>
      <c r="F507" s="3"/>
    </row>
    <row r="508" spans="1:6" x14ac:dyDescent="0.35">
      <c r="A508" t="s">
        <v>48</v>
      </c>
      <c r="B508" t="s">
        <v>109</v>
      </c>
      <c r="C508" t="s">
        <v>23</v>
      </c>
      <c r="D508">
        <v>98.6</v>
      </c>
      <c r="E508" s="3"/>
      <c r="F508" s="3"/>
    </row>
    <row r="509" spans="1:6" x14ac:dyDescent="0.35">
      <c r="A509" t="s">
        <v>48</v>
      </c>
      <c r="B509" t="s">
        <v>109</v>
      </c>
      <c r="C509" t="s">
        <v>24</v>
      </c>
      <c r="D509">
        <v>98.6</v>
      </c>
      <c r="E509" s="3"/>
      <c r="F509" s="3"/>
    </row>
    <row r="510" spans="1:6" x14ac:dyDescent="0.35">
      <c r="A510" t="s">
        <v>48</v>
      </c>
      <c r="B510" t="s">
        <v>109</v>
      </c>
      <c r="C510" t="s">
        <v>25</v>
      </c>
      <c r="D510">
        <v>98.83</v>
      </c>
      <c r="E510" s="3">
        <f>AVERAGE(D506:D510)</f>
        <v>98.738</v>
      </c>
      <c r="F510" s="3">
        <f>_xlfn.STDEV.S(D506:D510)</f>
        <v>0.12597618822619039</v>
      </c>
    </row>
    <row r="511" spans="1:6" x14ac:dyDescent="0.35">
      <c r="A511" t="s">
        <v>49</v>
      </c>
      <c r="B511" t="s">
        <v>109</v>
      </c>
      <c r="C511" t="s">
        <v>21</v>
      </c>
      <c r="D511">
        <v>85.25</v>
      </c>
      <c r="E511" s="3"/>
      <c r="F511" s="3"/>
    </row>
    <row r="512" spans="1:6" x14ac:dyDescent="0.35">
      <c r="A512" t="s">
        <v>49</v>
      </c>
      <c r="B512" t="s">
        <v>109</v>
      </c>
      <c r="C512" t="s">
        <v>22</v>
      </c>
      <c r="D512">
        <v>85.46</v>
      </c>
      <c r="E512" s="3"/>
      <c r="F512" s="3"/>
    </row>
    <row r="513" spans="1:6" x14ac:dyDescent="0.35">
      <c r="A513" t="s">
        <v>49</v>
      </c>
      <c r="B513" t="s">
        <v>109</v>
      </c>
      <c r="C513" t="s">
        <v>23</v>
      </c>
      <c r="D513">
        <v>84.65</v>
      </c>
      <c r="E513" s="3"/>
      <c r="F513" s="3"/>
    </row>
    <row r="514" spans="1:6" x14ac:dyDescent="0.35">
      <c r="A514" t="s">
        <v>49</v>
      </c>
      <c r="B514" t="s">
        <v>109</v>
      </c>
      <c r="C514" t="s">
        <v>24</v>
      </c>
      <c r="D514">
        <v>84.85</v>
      </c>
      <c r="E514" s="3"/>
      <c r="F514" s="3"/>
    </row>
    <row r="515" spans="1:6" x14ac:dyDescent="0.35">
      <c r="A515" t="s">
        <v>49</v>
      </c>
      <c r="B515" t="s">
        <v>109</v>
      </c>
      <c r="C515" t="s">
        <v>25</v>
      </c>
      <c r="D515">
        <v>84.18</v>
      </c>
      <c r="E515" s="3">
        <f>AVERAGE(D511:D515)</f>
        <v>84.878</v>
      </c>
      <c r="F515" s="3">
        <f>_xlfn.STDEV.S(D511:D515)</f>
        <v>0.50425192116639006</v>
      </c>
    </row>
  </sheetData>
  <sortState xmlns:xlrd2="http://schemas.microsoft.com/office/spreadsheetml/2017/richdata2" ref="A3:D502">
    <sortCondition ref="B3:B502"/>
  </sortState>
  <mergeCells count="1">
    <mergeCell ref="A1:F1"/>
  </mergeCells>
  <phoneticPr fontId="2" type="noConversion"/>
  <pageMargins left="0.7" right="0.7" top="0.75" bottom="0.75" header="0.3" footer="0.3"/>
  <pageSetup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F6C3-9607-4B9A-9069-70F78E6C9A14}">
  <sheetPr>
    <pageSetUpPr fitToPage="1"/>
  </sheetPr>
  <dimension ref="A1:F384"/>
  <sheetViews>
    <sheetView tabSelected="1" topLeftCell="A371" workbookViewId="0">
      <selection activeCell="J386" sqref="J386"/>
    </sheetView>
  </sheetViews>
  <sheetFormatPr defaultRowHeight="14.5" x14ac:dyDescent="0.35"/>
  <sheetData>
    <row r="1" spans="1:6" ht="49.5" customHeight="1" x14ac:dyDescent="0.6">
      <c r="A1" s="63" t="s">
        <v>536</v>
      </c>
      <c r="B1" s="63"/>
      <c r="C1" s="63"/>
      <c r="D1" s="63"/>
      <c r="E1" s="63"/>
      <c r="F1" s="63"/>
    </row>
    <row r="2" spans="1:6" x14ac:dyDescent="0.35">
      <c r="A2" s="1" t="s">
        <v>0</v>
      </c>
      <c r="B2" s="1" t="s">
        <v>296</v>
      </c>
      <c r="C2" s="1" t="s">
        <v>297</v>
      </c>
      <c r="D2" s="2" t="s">
        <v>298</v>
      </c>
      <c r="E2" s="1" t="s">
        <v>97</v>
      </c>
      <c r="F2" s="2" t="s">
        <v>299</v>
      </c>
    </row>
    <row r="3" spans="1:6" x14ac:dyDescent="0.35">
      <c r="A3" t="s">
        <v>4</v>
      </c>
      <c r="B3" t="s">
        <v>300</v>
      </c>
      <c r="C3" t="s">
        <v>6</v>
      </c>
      <c r="D3" s="3">
        <v>4.2430000000000003</v>
      </c>
      <c r="F3" s="3"/>
    </row>
    <row r="4" spans="1:6" x14ac:dyDescent="0.35">
      <c r="A4" t="s">
        <v>4</v>
      </c>
      <c r="B4" t="s">
        <v>300</v>
      </c>
      <c r="C4" t="s">
        <v>7</v>
      </c>
      <c r="D4" s="3">
        <v>4.0999999999999996</v>
      </c>
      <c r="F4" s="3"/>
    </row>
    <row r="5" spans="1:6" x14ac:dyDescent="0.35">
      <c r="A5" t="s">
        <v>4</v>
      </c>
      <c r="B5" t="s">
        <v>300</v>
      </c>
      <c r="C5" t="s">
        <v>8</v>
      </c>
      <c r="D5" s="3">
        <v>4.1779999999999999</v>
      </c>
      <c r="F5" s="3"/>
    </row>
    <row r="6" spans="1:6" x14ac:dyDescent="0.35">
      <c r="A6" t="s">
        <v>4</v>
      </c>
      <c r="B6" t="s">
        <v>300</v>
      </c>
      <c r="C6" t="s">
        <v>9</v>
      </c>
      <c r="D6" s="3">
        <v>9.2260000000000009</v>
      </c>
      <c r="F6" s="3"/>
    </row>
    <row r="7" spans="1:6" x14ac:dyDescent="0.35">
      <c r="A7" t="s">
        <v>4</v>
      </c>
      <c r="B7" t="s">
        <v>300</v>
      </c>
      <c r="C7" t="s">
        <v>10</v>
      </c>
      <c r="D7" s="3">
        <v>4.8929999999999998</v>
      </c>
      <c r="E7" s="3">
        <f>AVERAGE(D3:D7)</f>
        <v>5.3280000000000003</v>
      </c>
      <c r="F7" s="3">
        <f>_xlfn.STDEV.S(D3:D7)</f>
        <v>2.2017798482137136</v>
      </c>
    </row>
    <row r="8" spans="1:6" x14ac:dyDescent="0.35">
      <c r="A8" t="s">
        <v>26</v>
      </c>
      <c r="B8" t="s">
        <v>300</v>
      </c>
      <c r="C8" t="s">
        <v>6</v>
      </c>
      <c r="D8" s="3">
        <v>1.694</v>
      </c>
      <c r="F8" s="3"/>
    </row>
    <row r="9" spans="1:6" x14ac:dyDescent="0.35">
      <c r="A9" t="s">
        <v>26</v>
      </c>
      <c r="B9" t="s">
        <v>300</v>
      </c>
      <c r="C9" t="s">
        <v>7</v>
      </c>
      <c r="D9" s="3">
        <v>1.1479999999999999</v>
      </c>
      <c r="F9" s="3"/>
    </row>
    <row r="10" spans="1:6" x14ac:dyDescent="0.35">
      <c r="A10" t="s">
        <v>26</v>
      </c>
      <c r="B10" t="s">
        <v>300</v>
      </c>
      <c r="C10" t="s">
        <v>8</v>
      </c>
      <c r="D10" s="3">
        <v>1.127</v>
      </c>
      <c r="F10" s="3"/>
    </row>
    <row r="11" spans="1:6" x14ac:dyDescent="0.35">
      <c r="A11" t="s">
        <v>26</v>
      </c>
      <c r="B11" t="s">
        <v>300</v>
      </c>
      <c r="C11" t="s">
        <v>9</v>
      </c>
      <c r="D11" s="3">
        <v>1.9650000000000001</v>
      </c>
      <c r="F11" s="3"/>
    </row>
    <row r="12" spans="1:6" x14ac:dyDescent="0.35">
      <c r="A12" t="s">
        <v>26</v>
      </c>
      <c r="B12" t="s">
        <v>300</v>
      </c>
      <c r="C12" t="s">
        <v>10</v>
      </c>
      <c r="D12" s="3">
        <v>2.0720000000000001</v>
      </c>
      <c r="E12" s="3">
        <f>AVERAGE(D8:D12)</f>
        <v>1.6012</v>
      </c>
      <c r="F12" s="3">
        <f>_xlfn.STDEV.S(D8:D12)</f>
        <v>0.44521646420589644</v>
      </c>
    </row>
    <row r="13" spans="1:6" x14ac:dyDescent="0.35">
      <c r="A13" t="s">
        <v>27</v>
      </c>
      <c r="B13" t="s">
        <v>300</v>
      </c>
      <c r="C13" t="s">
        <v>6</v>
      </c>
      <c r="D13" s="3">
        <v>1.486</v>
      </c>
      <c r="F13" s="3"/>
    </row>
    <row r="14" spans="1:6" x14ac:dyDescent="0.35">
      <c r="A14" t="s">
        <v>27</v>
      </c>
      <c r="B14" t="s">
        <v>300</v>
      </c>
      <c r="C14" t="s">
        <v>7</v>
      </c>
      <c r="D14" s="3">
        <v>1.38</v>
      </c>
      <c r="F14" s="3"/>
    </row>
    <row r="15" spans="1:6" x14ac:dyDescent="0.35">
      <c r="A15" t="s">
        <v>27</v>
      </c>
      <c r="B15" t="s">
        <v>300</v>
      </c>
      <c r="C15" t="s">
        <v>8</v>
      </c>
      <c r="D15" s="3">
        <v>2.7410000000000001</v>
      </c>
      <c r="F15" s="3"/>
    </row>
    <row r="16" spans="1:6" x14ac:dyDescent="0.35">
      <c r="A16" t="s">
        <v>27</v>
      </c>
      <c r="B16" t="s">
        <v>300</v>
      </c>
      <c r="C16" t="s">
        <v>9</v>
      </c>
      <c r="D16" s="3">
        <v>2.5110000000000001</v>
      </c>
      <c r="F16" s="3"/>
    </row>
    <row r="17" spans="1:6" x14ac:dyDescent="0.35">
      <c r="A17" t="s">
        <v>27</v>
      </c>
      <c r="B17" t="s">
        <v>300</v>
      </c>
      <c r="C17" t="s">
        <v>10</v>
      </c>
      <c r="D17" s="3">
        <v>2.5459999999999998</v>
      </c>
      <c r="E17" s="3">
        <f>AVERAGE(D13:D17)</f>
        <v>2.1327999999999996</v>
      </c>
      <c r="F17" s="3">
        <f>_xlfn.STDEV.S(D13:D17)</f>
        <v>0.64589759250209444</v>
      </c>
    </row>
    <row r="18" spans="1:6" x14ac:dyDescent="0.35">
      <c r="A18" t="s">
        <v>28</v>
      </c>
      <c r="B18" t="s">
        <v>300</v>
      </c>
      <c r="C18" t="s">
        <v>6</v>
      </c>
      <c r="D18" s="3">
        <v>0.628</v>
      </c>
      <c r="F18" s="3"/>
    </row>
    <row r="19" spans="1:6" x14ac:dyDescent="0.35">
      <c r="A19" t="s">
        <v>28</v>
      </c>
      <c r="B19" t="s">
        <v>300</v>
      </c>
      <c r="C19" t="s">
        <v>7</v>
      </c>
      <c r="D19" s="3">
        <v>0.61499999999999999</v>
      </c>
      <c r="F19" s="3"/>
    </row>
    <row r="20" spans="1:6" x14ac:dyDescent="0.35">
      <c r="A20" t="s">
        <v>28</v>
      </c>
      <c r="B20" t="s">
        <v>300</v>
      </c>
      <c r="C20" t="s">
        <v>8</v>
      </c>
      <c r="D20" s="3">
        <v>3.2429999999999999</v>
      </c>
      <c r="F20" s="3"/>
    </row>
    <row r="21" spans="1:6" x14ac:dyDescent="0.35">
      <c r="A21" t="s">
        <v>28</v>
      </c>
      <c r="B21" t="s">
        <v>300</v>
      </c>
      <c r="C21" t="s">
        <v>9</v>
      </c>
      <c r="D21" s="3">
        <v>3.298</v>
      </c>
      <c r="F21" s="3"/>
    </row>
    <row r="22" spans="1:6" x14ac:dyDescent="0.35">
      <c r="A22" t="s">
        <v>28</v>
      </c>
      <c r="B22" t="s">
        <v>300</v>
      </c>
      <c r="C22" t="s">
        <v>10</v>
      </c>
      <c r="D22" s="3">
        <v>3.5209999999999999</v>
      </c>
      <c r="E22" s="3">
        <f>AVERAGE(D18:D22)</f>
        <v>2.2610000000000001</v>
      </c>
      <c r="F22" s="3">
        <f>_xlfn.STDEV.S(D18:D22)</f>
        <v>1.5002748081601582</v>
      </c>
    </row>
    <row r="23" spans="1:6" x14ac:dyDescent="0.35">
      <c r="A23" t="s">
        <v>29</v>
      </c>
      <c r="B23" t="s">
        <v>300</v>
      </c>
      <c r="C23" t="s">
        <v>6</v>
      </c>
      <c r="D23" s="3">
        <v>0.78</v>
      </c>
      <c r="F23" s="3"/>
    </row>
    <row r="24" spans="1:6" x14ac:dyDescent="0.35">
      <c r="A24" t="s">
        <v>29</v>
      </c>
      <c r="B24" t="s">
        <v>300</v>
      </c>
      <c r="C24" t="s">
        <v>7</v>
      </c>
      <c r="D24" s="3">
        <v>0.81399999999999995</v>
      </c>
      <c r="F24" s="3"/>
    </row>
    <row r="25" spans="1:6" x14ac:dyDescent="0.35">
      <c r="A25" t="s">
        <v>29</v>
      </c>
      <c r="B25" t="s">
        <v>300</v>
      </c>
      <c r="C25" t="s">
        <v>8</v>
      </c>
      <c r="D25" s="3">
        <v>2.4289999999999998</v>
      </c>
      <c r="F25" s="3"/>
    </row>
    <row r="26" spans="1:6" x14ac:dyDescent="0.35">
      <c r="A26" t="s">
        <v>29</v>
      </c>
      <c r="B26" t="s">
        <v>300</v>
      </c>
      <c r="C26" t="s">
        <v>9</v>
      </c>
      <c r="D26" s="3">
        <v>1.8979999999999999</v>
      </c>
      <c r="F26" s="3"/>
    </row>
    <row r="27" spans="1:6" x14ac:dyDescent="0.35">
      <c r="A27" t="s">
        <v>29</v>
      </c>
      <c r="B27" t="s">
        <v>300</v>
      </c>
      <c r="C27" t="s">
        <v>10</v>
      </c>
      <c r="D27" s="3">
        <v>2.133</v>
      </c>
      <c r="E27" s="3">
        <f>AVERAGE(D23:D27)</f>
        <v>1.6107999999999998</v>
      </c>
      <c r="F27" s="3">
        <f>_xlfn.STDEV.S(D23:D27)</f>
        <v>0.76644419235845274</v>
      </c>
    </row>
    <row r="28" spans="1:6" x14ac:dyDescent="0.35">
      <c r="A28" t="s">
        <v>30</v>
      </c>
      <c r="B28" t="s">
        <v>300</v>
      </c>
      <c r="C28" t="s">
        <v>6</v>
      </c>
      <c r="D28" s="3">
        <v>3.6720000000000002</v>
      </c>
      <c r="F28" s="3"/>
    </row>
    <row r="29" spans="1:6" x14ac:dyDescent="0.35">
      <c r="A29" t="s">
        <v>30</v>
      </c>
      <c r="B29" t="s">
        <v>300</v>
      </c>
      <c r="C29" t="s">
        <v>7</v>
      </c>
      <c r="D29" s="3">
        <v>3.641</v>
      </c>
      <c r="F29" s="3"/>
    </row>
    <row r="30" spans="1:6" x14ac:dyDescent="0.35">
      <c r="A30" t="s">
        <v>30</v>
      </c>
      <c r="B30" t="s">
        <v>300</v>
      </c>
      <c r="C30" t="s">
        <v>8</v>
      </c>
      <c r="D30" s="3">
        <v>18.388999999999999</v>
      </c>
      <c r="F30" s="3"/>
    </row>
    <row r="31" spans="1:6" x14ac:dyDescent="0.35">
      <c r="A31" t="s">
        <v>30</v>
      </c>
      <c r="B31" t="s">
        <v>300</v>
      </c>
      <c r="C31" t="s">
        <v>9</v>
      </c>
      <c r="D31" s="3">
        <v>18.331</v>
      </c>
      <c r="F31" s="3"/>
    </row>
    <row r="32" spans="1:6" x14ac:dyDescent="0.35">
      <c r="A32" t="s">
        <v>30</v>
      </c>
      <c r="B32" t="s">
        <v>300</v>
      </c>
      <c r="C32" t="s">
        <v>10</v>
      </c>
      <c r="D32" s="3">
        <v>18.556999999999999</v>
      </c>
      <c r="E32" s="3">
        <f>AVERAGE(D28:D32)</f>
        <v>12.518000000000001</v>
      </c>
      <c r="F32" s="3">
        <f>_xlfn.STDEV.S(D28:D32)</f>
        <v>8.0898389353558802</v>
      </c>
    </row>
    <row r="33" spans="1:6" x14ac:dyDescent="0.35">
      <c r="A33" t="s">
        <v>31</v>
      </c>
      <c r="B33" t="s">
        <v>300</v>
      </c>
      <c r="C33" t="s">
        <v>6</v>
      </c>
      <c r="D33" s="3">
        <v>2.395</v>
      </c>
      <c r="F33" s="3"/>
    </row>
    <row r="34" spans="1:6" x14ac:dyDescent="0.35">
      <c r="A34" t="s">
        <v>31</v>
      </c>
      <c r="B34" t="s">
        <v>300</v>
      </c>
      <c r="C34" t="s">
        <v>7</v>
      </c>
      <c r="D34" s="3">
        <v>2.4049999999999998</v>
      </c>
      <c r="F34" s="3"/>
    </row>
    <row r="35" spans="1:6" x14ac:dyDescent="0.35">
      <c r="A35" t="s">
        <v>31</v>
      </c>
      <c r="B35" t="s">
        <v>300</v>
      </c>
      <c r="C35" t="s">
        <v>8</v>
      </c>
      <c r="D35" s="3">
        <v>2.516</v>
      </c>
      <c r="F35" s="3"/>
    </row>
    <row r="36" spans="1:6" x14ac:dyDescent="0.35">
      <c r="A36" t="s">
        <v>31</v>
      </c>
      <c r="B36" t="s">
        <v>300</v>
      </c>
      <c r="C36" t="s">
        <v>9</v>
      </c>
      <c r="D36" s="3">
        <v>2.569</v>
      </c>
      <c r="F36" s="3"/>
    </row>
    <row r="37" spans="1:6" x14ac:dyDescent="0.35">
      <c r="A37" t="s">
        <v>31</v>
      </c>
      <c r="B37" t="s">
        <v>300</v>
      </c>
      <c r="C37" t="s">
        <v>10</v>
      </c>
      <c r="D37" s="3">
        <v>2.625</v>
      </c>
      <c r="E37" s="3">
        <f>AVERAGE(D33:D37)</f>
        <v>2.5019999999999998</v>
      </c>
      <c r="F37" s="3">
        <f>_xlfn.STDEV.S(D33:D37)</f>
        <v>0.10083650132764428</v>
      </c>
    </row>
    <row r="38" spans="1:6" x14ac:dyDescent="0.35">
      <c r="A38" t="s">
        <v>32</v>
      </c>
      <c r="B38" t="s">
        <v>300</v>
      </c>
      <c r="C38" t="s">
        <v>6</v>
      </c>
      <c r="D38" s="3">
        <v>0.625</v>
      </c>
      <c r="F38" s="3"/>
    </row>
    <row r="39" spans="1:6" x14ac:dyDescent="0.35">
      <c r="A39" t="s">
        <v>32</v>
      </c>
      <c r="B39" t="s">
        <v>300</v>
      </c>
      <c r="C39" t="s">
        <v>7</v>
      </c>
      <c r="D39" s="3">
        <v>0.623</v>
      </c>
      <c r="F39" s="3"/>
    </row>
    <row r="40" spans="1:6" x14ac:dyDescent="0.35">
      <c r="A40" t="s">
        <v>32</v>
      </c>
      <c r="B40" t="s">
        <v>300</v>
      </c>
      <c r="C40" t="s">
        <v>8</v>
      </c>
      <c r="D40" s="3">
        <v>0.66200000000000003</v>
      </c>
      <c r="F40" s="3"/>
    </row>
    <row r="41" spans="1:6" x14ac:dyDescent="0.35">
      <c r="A41" t="s">
        <v>32</v>
      </c>
      <c r="B41" t="s">
        <v>300</v>
      </c>
      <c r="C41" t="s">
        <v>9</v>
      </c>
      <c r="D41" s="3">
        <v>0.64</v>
      </c>
      <c r="F41" s="3"/>
    </row>
    <row r="42" spans="1:6" x14ac:dyDescent="0.35">
      <c r="A42" t="s">
        <v>32</v>
      </c>
      <c r="B42" t="s">
        <v>300</v>
      </c>
      <c r="C42" t="s">
        <v>10</v>
      </c>
      <c r="D42" s="3">
        <v>0.64900000000000002</v>
      </c>
      <c r="E42" s="3">
        <f>AVERAGE(D38:D42)</f>
        <v>0.63980000000000004</v>
      </c>
      <c r="F42" s="3">
        <f>_xlfn.STDEV.S(D38:D42)</f>
        <v>1.6422545478700933E-2</v>
      </c>
    </row>
    <row r="43" spans="1:6" x14ac:dyDescent="0.35">
      <c r="A43" t="s">
        <v>33</v>
      </c>
      <c r="B43" t="s">
        <v>300</v>
      </c>
      <c r="C43" t="s">
        <v>6</v>
      </c>
      <c r="D43" s="3">
        <v>1.8420000000000001</v>
      </c>
      <c r="F43" s="3"/>
    </row>
    <row r="44" spans="1:6" x14ac:dyDescent="0.35">
      <c r="A44" t="s">
        <v>33</v>
      </c>
      <c r="B44" t="s">
        <v>300</v>
      </c>
      <c r="C44" t="s">
        <v>7</v>
      </c>
      <c r="D44" s="3">
        <v>1.9059999999999999</v>
      </c>
      <c r="F44" s="3"/>
    </row>
    <row r="45" spans="1:6" x14ac:dyDescent="0.35">
      <c r="A45" t="s">
        <v>33</v>
      </c>
      <c r="B45" t="s">
        <v>300</v>
      </c>
      <c r="C45" t="s">
        <v>8</v>
      </c>
      <c r="D45" s="3">
        <v>2.476</v>
      </c>
      <c r="F45" s="3"/>
    </row>
    <row r="46" spans="1:6" x14ac:dyDescent="0.35">
      <c r="A46" t="s">
        <v>33</v>
      </c>
      <c r="B46" t="s">
        <v>300</v>
      </c>
      <c r="C46" t="s">
        <v>9</v>
      </c>
      <c r="D46" s="3">
        <v>2.714</v>
      </c>
      <c r="F46" s="3"/>
    </row>
    <row r="47" spans="1:6" x14ac:dyDescent="0.35">
      <c r="A47" t="s">
        <v>33</v>
      </c>
      <c r="B47" t="s">
        <v>300</v>
      </c>
      <c r="C47" t="s">
        <v>10</v>
      </c>
      <c r="D47" s="3">
        <v>2.613</v>
      </c>
      <c r="E47" s="3">
        <f>AVERAGE(D43:D47)</f>
        <v>2.3102</v>
      </c>
      <c r="F47" s="3">
        <f>_xlfn.STDEV.S(D43:D47)</f>
        <v>0.40768271977114678</v>
      </c>
    </row>
    <row r="48" spans="1:6" x14ac:dyDescent="0.35">
      <c r="A48" t="s">
        <v>34</v>
      </c>
      <c r="B48" t="s">
        <v>300</v>
      </c>
      <c r="C48" t="s">
        <v>6</v>
      </c>
      <c r="D48" s="3">
        <v>0.8</v>
      </c>
      <c r="F48" s="3"/>
    </row>
    <row r="49" spans="1:6" x14ac:dyDescent="0.35">
      <c r="A49" t="s">
        <v>34</v>
      </c>
      <c r="B49" t="s">
        <v>300</v>
      </c>
      <c r="C49" t="s">
        <v>7</v>
      </c>
      <c r="D49" s="3">
        <v>0.77400000000000002</v>
      </c>
      <c r="F49" s="3"/>
    </row>
    <row r="50" spans="1:6" x14ac:dyDescent="0.35">
      <c r="A50" t="s">
        <v>34</v>
      </c>
      <c r="B50" t="s">
        <v>300</v>
      </c>
      <c r="C50" t="s">
        <v>8</v>
      </c>
      <c r="D50" s="3">
        <v>0.91700000000000004</v>
      </c>
      <c r="F50" s="3"/>
    </row>
    <row r="51" spans="1:6" x14ac:dyDescent="0.35">
      <c r="A51" t="s">
        <v>34</v>
      </c>
      <c r="B51" t="s">
        <v>300</v>
      </c>
      <c r="C51" t="s">
        <v>9</v>
      </c>
      <c r="D51" s="3">
        <v>0.83</v>
      </c>
      <c r="F51" s="3"/>
    </row>
    <row r="52" spans="1:6" x14ac:dyDescent="0.35">
      <c r="A52" t="s">
        <v>34</v>
      </c>
      <c r="B52" t="s">
        <v>300</v>
      </c>
      <c r="C52" t="s">
        <v>10</v>
      </c>
      <c r="D52" s="3">
        <v>0.76900000000000002</v>
      </c>
      <c r="E52" s="3">
        <f>AVERAGE(D48:D52)</f>
        <v>0.81799999999999995</v>
      </c>
      <c r="F52" s="3">
        <f>_xlfn.STDEV.S(D48:D52)</f>
        <v>6.0427642681143874E-2</v>
      </c>
    </row>
    <row r="53" spans="1:6" x14ac:dyDescent="0.35">
      <c r="A53" t="s">
        <v>35</v>
      </c>
      <c r="B53" t="s">
        <v>300</v>
      </c>
      <c r="C53" t="s">
        <v>6</v>
      </c>
      <c r="D53" s="3">
        <v>4.0830000000000002</v>
      </c>
      <c r="F53" s="3"/>
    </row>
    <row r="54" spans="1:6" x14ac:dyDescent="0.35">
      <c r="A54" t="s">
        <v>35</v>
      </c>
      <c r="B54" t="s">
        <v>300</v>
      </c>
      <c r="C54" t="s">
        <v>7</v>
      </c>
      <c r="D54" s="3">
        <v>4.6459999999999999</v>
      </c>
      <c r="F54" s="3"/>
    </row>
    <row r="55" spans="1:6" x14ac:dyDescent="0.35">
      <c r="A55" t="s">
        <v>35</v>
      </c>
      <c r="B55" t="s">
        <v>300</v>
      </c>
      <c r="C55" t="s">
        <v>8</v>
      </c>
      <c r="D55" s="3">
        <v>4.109</v>
      </c>
      <c r="F55" s="3"/>
    </row>
    <row r="56" spans="1:6" x14ac:dyDescent="0.35">
      <c r="A56" t="s">
        <v>35</v>
      </c>
      <c r="B56" t="s">
        <v>300</v>
      </c>
      <c r="C56" t="s">
        <v>9</v>
      </c>
      <c r="D56" s="3">
        <v>4.468</v>
      </c>
      <c r="F56" s="3"/>
    </row>
    <row r="57" spans="1:6" x14ac:dyDescent="0.35">
      <c r="A57" t="s">
        <v>35</v>
      </c>
      <c r="B57" t="s">
        <v>300</v>
      </c>
      <c r="C57" t="s">
        <v>10</v>
      </c>
      <c r="D57" s="3">
        <v>4.8529999999999998</v>
      </c>
      <c r="E57" s="3">
        <f>AVERAGE(D53:D57)</f>
        <v>4.4318</v>
      </c>
      <c r="F57" s="3">
        <f>_xlfn.STDEV.S(D53:D57)</f>
        <v>0.33558262767908575</v>
      </c>
    </row>
    <row r="58" spans="1:6" x14ac:dyDescent="0.35">
      <c r="A58" t="s">
        <v>36</v>
      </c>
      <c r="B58" t="s">
        <v>300</v>
      </c>
      <c r="C58" t="s">
        <v>6</v>
      </c>
      <c r="D58" s="3">
        <v>1.056</v>
      </c>
      <c r="F58" s="3"/>
    </row>
    <row r="59" spans="1:6" x14ac:dyDescent="0.35">
      <c r="A59" t="s">
        <v>36</v>
      </c>
      <c r="B59" t="s">
        <v>300</v>
      </c>
      <c r="C59" t="s">
        <v>7</v>
      </c>
      <c r="D59" s="3">
        <v>1.1120000000000001</v>
      </c>
      <c r="F59" s="3"/>
    </row>
    <row r="60" spans="1:6" x14ac:dyDescent="0.35">
      <c r="A60" t="s">
        <v>36</v>
      </c>
      <c r="B60" t="s">
        <v>300</v>
      </c>
      <c r="C60" t="s">
        <v>8</v>
      </c>
      <c r="D60" s="3">
        <v>1.0620000000000001</v>
      </c>
      <c r="F60" s="3"/>
    </row>
    <row r="61" spans="1:6" x14ac:dyDescent="0.35">
      <c r="A61" t="s">
        <v>36</v>
      </c>
      <c r="B61" t="s">
        <v>300</v>
      </c>
      <c r="C61" t="s">
        <v>9</v>
      </c>
      <c r="D61" s="3">
        <v>1.002</v>
      </c>
      <c r="F61" s="3"/>
    </row>
    <row r="62" spans="1:6" x14ac:dyDescent="0.35">
      <c r="A62" t="s">
        <v>36</v>
      </c>
      <c r="B62" t="s">
        <v>300</v>
      </c>
      <c r="C62" t="s">
        <v>10</v>
      </c>
      <c r="D62" s="3">
        <v>1.0249999999999999</v>
      </c>
      <c r="E62" s="3">
        <f>AVERAGE(D58:D62)</f>
        <v>1.0513999999999999</v>
      </c>
      <c r="F62" s="3">
        <f>_xlfn.STDEV.S(D58:D62)</f>
        <v>4.1662933166065071E-2</v>
      </c>
    </row>
    <row r="63" spans="1:6" x14ac:dyDescent="0.35">
      <c r="A63" t="s">
        <v>37</v>
      </c>
      <c r="B63" t="s">
        <v>300</v>
      </c>
      <c r="C63" t="s">
        <v>6</v>
      </c>
      <c r="D63" s="3">
        <v>1.4670000000000001</v>
      </c>
      <c r="F63" s="3"/>
    </row>
    <row r="64" spans="1:6" x14ac:dyDescent="0.35">
      <c r="A64" t="s">
        <v>37</v>
      </c>
      <c r="B64" t="s">
        <v>300</v>
      </c>
      <c r="C64" t="s">
        <v>7</v>
      </c>
      <c r="D64" s="3">
        <v>1.3089999999999999</v>
      </c>
      <c r="F64" s="3"/>
    </row>
    <row r="65" spans="1:6" x14ac:dyDescent="0.35">
      <c r="A65" t="s">
        <v>37</v>
      </c>
      <c r="B65" t="s">
        <v>300</v>
      </c>
      <c r="C65" t="s">
        <v>8</v>
      </c>
      <c r="D65" s="3">
        <v>1.2629999999999999</v>
      </c>
      <c r="F65" s="3"/>
    </row>
    <row r="66" spans="1:6" x14ac:dyDescent="0.35">
      <c r="A66" t="s">
        <v>37</v>
      </c>
      <c r="B66" t="s">
        <v>300</v>
      </c>
      <c r="C66" t="s">
        <v>9</v>
      </c>
      <c r="D66" s="3">
        <v>1.419</v>
      </c>
      <c r="F66" s="3"/>
    </row>
    <row r="67" spans="1:6" x14ac:dyDescent="0.35">
      <c r="A67" t="s">
        <v>37</v>
      </c>
      <c r="B67" t="s">
        <v>300</v>
      </c>
      <c r="C67" t="s">
        <v>10</v>
      </c>
      <c r="D67" s="3">
        <v>1.359</v>
      </c>
      <c r="E67" s="3">
        <f>AVERAGE(D63:D67)</f>
        <v>1.3633999999999999</v>
      </c>
      <c r="F67" s="3">
        <f>_xlfn.STDEV.S(D63:D67)</f>
        <v>8.198048548282702E-2</v>
      </c>
    </row>
    <row r="68" spans="1:6" x14ac:dyDescent="0.35">
      <c r="A68" t="s">
        <v>38</v>
      </c>
      <c r="B68" t="s">
        <v>300</v>
      </c>
      <c r="C68" t="s">
        <v>6</v>
      </c>
      <c r="D68" s="3">
        <v>3.786</v>
      </c>
      <c r="F68" s="3"/>
    </row>
    <row r="69" spans="1:6" x14ac:dyDescent="0.35">
      <c r="A69" t="s">
        <v>38</v>
      </c>
      <c r="B69" t="s">
        <v>300</v>
      </c>
      <c r="C69" t="s">
        <v>7</v>
      </c>
      <c r="D69" s="3">
        <v>5.4050000000000002</v>
      </c>
      <c r="F69" s="3"/>
    </row>
    <row r="70" spans="1:6" x14ac:dyDescent="0.35">
      <c r="A70" t="s">
        <v>38</v>
      </c>
      <c r="B70" t="s">
        <v>300</v>
      </c>
      <c r="C70" t="s">
        <v>8</v>
      </c>
      <c r="D70" s="3">
        <v>8.5649999999999995</v>
      </c>
      <c r="F70" s="3"/>
    </row>
    <row r="71" spans="1:6" x14ac:dyDescent="0.35">
      <c r="A71" t="s">
        <v>38</v>
      </c>
      <c r="B71" t="s">
        <v>300</v>
      </c>
      <c r="C71" t="s">
        <v>9</v>
      </c>
      <c r="D71" s="3">
        <v>19.131</v>
      </c>
      <c r="F71" s="3"/>
    </row>
    <row r="72" spans="1:6" x14ac:dyDescent="0.35">
      <c r="A72" t="s">
        <v>38</v>
      </c>
      <c r="B72" t="s">
        <v>300</v>
      </c>
      <c r="C72" t="s">
        <v>10</v>
      </c>
      <c r="D72" s="3">
        <v>15.726000000000001</v>
      </c>
      <c r="E72" s="3">
        <f>AVERAGE(D68:D72)</f>
        <v>10.522600000000001</v>
      </c>
      <c r="F72" s="3">
        <f>_xlfn.STDEV.S(D68:D72)</f>
        <v>6.644240535983025</v>
      </c>
    </row>
    <row r="73" spans="1:6" x14ac:dyDescent="0.35">
      <c r="A73" t="s">
        <v>39</v>
      </c>
      <c r="B73" t="s">
        <v>300</v>
      </c>
      <c r="C73" t="s">
        <v>6</v>
      </c>
      <c r="D73" s="3">
        <v>1.306</v>
      </c>
      <c r="F73" s="3"/>
    </row>
    <row r="74" spans="1:6" x14ac:dyDescent="0.35">
      <c r="A74" t="s">
        <v>39</v>
      </c>
      <c r="B74" t="s">
        <v>300</v>
      </c>
      <c r="C74" t="s">
        <v>7</v>
      </c>
      <c r="D74" s="3">
        <v>1.22</v>
      </c>
      <c r="F74" s="3"/>
    </row>
    <row r="75" spans="1:6" x14ac:dyDescent="0.35">
      <c r="A75" t="s">
        <v>39</v>
      </c>
      <c r="B75" t="s">
        <v>300</v>
      </c>
      <c r="C75" t="s">
        <v>8</v>
      </c>
      <c r="D75" s="3">
        <v>1.2430000000000001</v>
      </c>
      <c r="F75" s="3"/>
    </row>
    <row r="76" spans="1:6" x14ac:dyDescent="0.35">
      <c r="A76" t="s">
        <v>39</v>
      </c>
      <c r="B76" t="s">
        <v>300</v>
      </c>
      <c r="C76" t="s">
        <v>9</v>
      </c>
      <c r="D76" s="3">
        <v>1.359</v>
      </c>
      <c r="F76" s="3"/>
    </row>
    <row r="77" spans="1:6" x14ac:dyDescent="0.35">
      <c r="A77" t="s">
        <v>39</v>
      </c>
      <c r="B77" t="s">
        <v>300</v>
      </c>
      <c r="C77" t="s">
        <v>10</v>
      </c>
      <c r="D77" s="3">
        <v>1.2869999999999999</v>
      </c>
      <c r="E77" s="3">
        <f>AVERAGE(D73:D77)</f>
        <v>1.2829999999999999</v>
      </c>
      <c r="F77" s="3">
        <f>_xlfn.STDEV.S(D73:D77)</f>
        <v>5.4520638294135913E-2</v>
      </c>
    </row>
    <row r="78" spans="1:6" x14ac:dyDescent="0.35">
      <c r="A78" t="s">
        <v>40</v>
      </c>
      <c r="B78" t="s">
        <v>300</v>
      </c>
      <c r="C78" t="s">
        <v>6</v>
      </c>
      <c r="D78" s="3">
        <v>1.1200000000000001</v>
      </c>
      <c r="F78" s="3"/>
    </row>
    <row r="79" spans="1:6" x14ac:dyDescent="0.35">
      <c r="A79" t="s">
        <v>40</v>
      </c>
      <c r="B79" t="s">
        <v>300</v>
      </c>
      <c r="C79" t="s">
        <v>7</v>
      </c>
      <c r="D79" s="3">
        <v>1.0680000000000001</v>
      </c>
      <c r="F79" s="3"/>
    </row>
    <row r="80" spans="1:6" x14ac:dyDescent="0.35">
      <c r="A80" t="s">
        <v>40</v>
      </c>
      <c r="B80" t="s">
        <v>300</v>
      </c>
      <c r="C80" t="s">
        <v>8</v>
      </c>
      <c r="D80" s="3">
        <v>1.5309999999999999</v>
      </c>
      <c r="F80" s="3"/>
    </row>
    <row r="81" spans="1:6" x14ac:dyDescent="0.35">
      <c r="A81" t="s">
        <v>40</v>
      </c>
      <c r="B81" t="s">
        <v>300</v>
      </c>
      <c r="C81" t="s">
        <v>9</v>
      </c>
      <c r="D81" s="3">
        <v>1.696</v>
      </c>
      <c r="F81" s="3"/>
    </row>
    <row r="82" spans="1:6" x14ac:dyDescent="0.35">
      <c r="A82" t="s">
        <v>40</v>
      </c>
      <c r="B82" t="s">
        <v>300</v>
      </c>
      <c r="C82" t="s">
        <v>10</v>
      </c>
      <c r="D82" s="3">
        <v>6.4169999999999998</v>
      </c>
      <c r="E82" s="3">
        <f>AVERAGE(D78:D82)</f>
        <v>2.3664000000000001</v>
      </c>
      <c r="F82" s="3">
        <f>_xlfn.STDEV.S(D78:D82)</f>
        <v>2.2800244077640923</v>
      </c>
    </row>
    <row r="83" spans="1:6" x14ac:dyDescent="0.35">
      <c r="A83" t="s">
        <v>41</v>
      </c>
      <c r="B83" t="s">
        <v>300</v>
      </c>
      <c r="C83" t="s">
        <v>6</v>
      </c>
      <c r="D83" s="3">
        <v>3.327</v>
      </c>
      <c r="F83" s="3"/>
    </row>
    <row r="84" spans="1:6" x14ac:dyDescent="0.35">
      <c r="A84" t="s">
        <v>41</v>
      </c>
      <c r="B84" t="s">
        <v>300</v>
      </c>
      <c r="C84" t="s">
        <v>7</v>
      </c>
      <c r="D84" s="3">
        <v>3.3130000000000002</v>
      </c>
      <c r="F84" s="3"/>
    </row>
    <row r="85" spans="1:6" x14ac:dyDescent="0.35">
      <c r="A85" t="s">
        <v>41</v>
      </c>
      <c r="B85" t="s">
        <v>300</v>
      </c>
      <c r="C85" t="s">
        <v>8</v>
      </c>
      <c r="D85" s="3">
        <v>2.21</v>
      </c>
      <c r="F85" s="3"/>
    </row>
    <row r="86" spans="1:6" x14ac:dyDescent="0.35">
      <c r="A86" t="s">
        <v>41</v>
      </c>
      <c r="B86" t="s">
        <v>300</v>
      </c>
      <c r="C86" t="s">
        <v>9</v>
      </c>
      <c r="D86" s="3">
        <v>2.2879999999999998</v>
      </c>
      <c r="F86" s="3"/>
    </row>
    <row r="87" spans="1:6" x14ac:dyDescent="0.35">
      <c r="A87" t="s">
        <v>41</v>
      </c>
      <c r="B87" t="s">
        <v>300</v>
      </c>
      <c r="C87" t="s">
        <v>10</v>
      </c>
      <c r="D87" s="3">
        <v>6.6660000000000004</v>
      </c>
      <c r="E87" s="3">
        <f>AVERAGE(D83:D87)</f>
        <v>3.5608000000000004</v>
      </c>
      <c r="F87" s="3">
        <f>_xlfn.STDEV.S(D83:D87)</f>
        <v>1.8167976497122622</v>
      </c>
    </row>
    <row r="88" spans="1:6" x14ac:dyDescent="0.35">
      <c r="A88" t="s">
        <v>42</v>
      </c>
      <c r="B88" t="s">
        <v>300</v>
      </c>
      <c r="C88" t="s">
        <v>6</v>
      </c>
      <c r="D88" s="3">
        <v>1.4910000000000001</v>
      </c>
      <c r="F88" s="3"/>
    </row>
    <row r="89" spans="1:6" x14ac:dyDescent="0.35">
      <c r="A89" t="s">
        <v>42</v>
      </c>
      <c r="B89" t="s">
        <v>300</v>
      </c>
      <c r="C89" t="s">
        <v>7</v>
      </c>
      <c r="D89" s="3">
        <v>1.4650000000000001</v>
      </c>
      <c r="F89" s="3"/>
    </row>
    <row r="90" spans="1:6" x14ac:dyDescent="0.35">
      <c r="A90" t="s">
        <v>42</v>
      </c>
      <c r="B90" t="s">
        <v>300</v>
      </c>
      <c r="C90" t="s">
        <v>8</v>
      </c>
      <c r="D90" s="3">
        <v>1.3919999999999999</v>
      </c>
      <c r="F90" s="3"/>
    </row>
    <row r="91" spans="1:6" x14ac:dyDescent="0.35">
      <c r="A91" t="s">
        <v>42</v>
      </c>
      <c r="B91" t="s">
        <v>300</v>
      </c>
      <c r="C91" t="s">
        <v>9</v>
      </c>
      <c r="D91" s="3">
        <v>1.452</v>
      </c>
      <c r="F91" s="3"/>
    </row>
    <row r="92" spans="1:6" x14ac:dyDescent="0.35">
      <c r="A92" t="s">
        <v>42</v>
      </c>
      <c r="B92" t="s">
        <v>300</v>
      </c>
      <c r="C92" t="s">
        <v>10</v>
      </c>
      <c r="D92" s="3">
        <v>1.54</v>
      </c>
      <c r="E92" s="3">
        <f>AVERAGE(D88:D92)</f>
        <v>1.4680000000000002</v>
      </c>
      <c r="F92" s="3">
        <f>_xlfn.STDEV.S(D88:D92)</f>
        <v>5.4207932998778012E-2</v>
      </c>
    </row>
    <row r="93" spans="1:6" x14ac:dyDescent="0.35">
      <c r="A93" t="s">
        <v>43</v>
      </c>
      <c r="B93" t="s">
        <v>300</v>
      </c>
      <c r="C93" t="s">
        <v>6</v>
      </c>
      <c r="D93" s="3">
        <v>1.2170000000000001</v>
      </c>
      <c r="F93" s="3"/>
    </row>
    <row r="94" spans="1:6" x14ac:dyDescent="0.35">
      <c r="A94" t="s">
        <v>43</v>
      </c>
      <c r="B94" t="s">
        <v>300</v>
      </c>
      <c r="C94" t="s">
        <v>7</v>
      </c>
      <c r="D94" s="3">
        <v>1.206</v>
      </c>
      <c r="F94" s="3"/>
    </row>
    <row r="95" spans="1:6" x14ac:dyDescent="0.35">
      <c r="A95" t="s">
        <v>43</v>
      </c>
      <c r="B95" t="s">
        <v>300</v>
      </c>
      <c r="C95" t="s">
        <v>8</v>
      </c>
      <c r="D95" s="3">
        <v>1.6259999999999999</v>
      </c>
      <c r="F95" s="3"/>
    </row>
    <row r="96" spans="1:6" x14ac:dyDescent="0.35">
      <c r="A96" t="s">
        <v>43</v>
      </c>
      <c r="B96" t="s">
        <v>300</v>
      </c>
      <c r="C96" t="s">
        <v>9</v>
      </c>
      <c r="D96" s="3">
        <v>1.9510000000000001</v>
      </c>
      <c r="F96" s="3"/>
    </row>
    <row r="97" spans="1:6" x14ac:dyDescent="0.35">
      <c r="A97" t="s">
        <v>43</v>
      </c>
      <c r="B97" t="s">
        <v>300</v>
      </c>
      <c r="C97" t="s">
        <v>10</v>
      </c>
      <c r="D97" s="3">
        <v>1.675</v>
      </c>
      <c r="E97" s="3">
        <f>AVERAGE(D93:D97)</f>
        <v>1.5349999999999999</v>
      </c>
      <c r="F97" s="3">
        <f>_xlfn.STDEV.S(D93:D97)</f>
        <v>0.32027410135694767</v>
      </c>
    </row>
    <row r="98" spans="1:6" x14ac:dyDescent="0.35">
      <c r="A98" t="s">
        <v>44</v>
      </c>
      <c r="B98" t="s">
        <v>300</v>
      </c>
      <c r="C98" t="s">
        <v>6</v>
      </c>
      <c r="D98" s="3">
        <v>0.44900000000000001</v>
      </c>
      <c r="F98" s="3"/>
    </row>
    <row r="99" spans="1:6" x14ac:dyDescent="0.35">
      <c r="A99" t="s">
        <v>44</v>
      </c>
      <c r="B99" t="s">
        <v>300</v>
      </c>
      <c r="C99" t="s">
        <v>7</v>
      </c>
      <c r="D99" s="3">
        <v>0.443</v>
      </c>
      <c r="F99" s="3"/>
    </row>
    <row r="100" spans="1:6" x14ac:dyDescent="0.35">
      <c r="A100" t="s">
        <v>44</v>
      </c>
      <c r="B100" t="s">
        <v>300</v>
      </c>
      <c r="C100" t="s">
        <v>8</v>
      </c>
      <c r="D100" s="3">
        <v>0.96399999999999997</v>
      </c>
      <c r="F100" s="3"/>
    </row>
    <row r="101" spans="1:6" x14ac:dyDescent="0.35">
      <c r="A101" t="s">
        <v>44</v>
      </c>
      <c r="B101" t="s">
        <v>300</v>
      </c>
      <c r="C101" t="s">
        <v>9</v>
      </c>
      <c r="D101" s="3">
        <v>1.0189999999999999</v>
      </c>
      <c r="F101" s="3"/>
    </row>
    <row r="102" spans="1:6" x14ac:dyDescent="0.35">
      <c r="A102" t="s">
        <v>44</v>
      </c>
      <c r="B102" t="s">
        <v>300</v>
      </c>
      <c r="C102" t="s">
        <v>10</v>
      </c>
      <c r="D102" s="3">
        <v>0.996</v>
      </c>
      <c r="E102" s="3">
        <f>AVERAGE(D98:D102)</f>
        <v>0.7742</v>
      </c>
      <c r="F102" s="3">
        <f>_xlfn.STDEV.S(D98:D102)</f>
        <v>0.30024773104887897</v>
      </c>
    </row>
    <row r="103" spans="1:6" x14ac:dyDescent="0.35">
      <c r="A103" t="s">
        <v>45</v>
      </c>
      <c r="B103" t="s">
        <v>300</v>
      </c>
      <c r="C103" t="s">
        <v>6</v>
      </c>
      <c r="D103" s="3">
        <v>2.3109999999999999</v>
      </c>
      <c r="F103" s="3"/>
    </row>
    <row r="104" spans="1:6" x14ac:dyDescent="0.35">
      <c r="A104" t="s">
        <v>45</v>
      </c>
      <c r="B104" t="s">
        <v>300</v>
      </c>
      <c r="C104" t="s">
        <v>7</v>
      </c>
      <c r="D104" s="3">
        <v>2.2149999999999999</v>
      </c>
      <c r="F104" s="3"/>
    </row>
    <row r="105" spans="1:6" x14ac:dyDescent="0.35">
      <c r="A105" t="s">
        <v>45</v>
      </c>
      <c r="B105" t="s">
        <v>300</v>
      </c>
      <c r="C105" t="s">
        <v>8</v>
      </c>
      <c r="D105" s="3">
        <v>3.1989999999999998</v>
      </c>
      <c r="F105" s="3"/>
    </row>
    <row r="106" spans="1:6" x14ac:dyDescent="0.35">
      <c r="A106" t="s">
        <v>45</v>
      </c>
      <c r="B106" t="s">
        <v>300</v>
      </c>
      <c r="C106" t="s">
        <v>9</v>
      </c>
      <c r="D106" s="3">
        <v>2.3879999999999999</v>
      </c>
      <c r="F106" s="3"/>
    </row>
    <row r="107" spans="1:6" x14ac:dyDescent="0.35">
      <c r="A107" t="s">
        <v>45</v>
      </c>
      <c r="B107" t="s">
        <v>300</v>
      </c>
      <c r="C107" t="s">
        <v>10</v>
      </c>
      <c r="D107" s="3">
        <v>2.4500000000000002</v>
      </c>
      <c r="E107" s="3">
        <f>AVERAGE(D103:D107)</f>
        <v>2.5125999999999999</v>
      </c>
      <c r="F107" s="3">
        <f>_xlfn.STDEV.S(D103:D107)</f>
        <v>0.39363599936997656</v>
      </c>
    </row>
    <row r="108" spans="1:6" x14ac:dyDescent="0.35">
      <c r="A108" t="s">
        <v>46</v>
      </c>
      <c r="B108" t="s">
        <v>300</v>
      </c>
      <c r="C108" t="s">
        <v>6</v>
      </c>
      <c r="D108" s="3">
        <v>1.7190000000000001</v>
      </c>
      <c r="F108" s="3"/>
    </row>
    <row r="109" spans="1:6" x14ac:dyDescent="0.35">
      <c r="A109" t="s">
        <v>46</v>
      </c>
      <c r="B109" t="s">
        <v>300</v>
      </c>
      <c r="C109" t="s">
        <v>7</v>
      </c>
      <c r="D109" s="3">
        <v>1.7210000000000001</v>
      </c>
      <c r="F109" s="3"/>
    </row>
    <row r="110" spans="1:6" x14ac:dyDescent="0.35">
      <c r="A110" t="s">
        <v>46</v>
      </c>
      <c r="B110" t="s">
        <v>300</v>
      </c>
      <c r="C110" t="s">
        <v>8</v>
      </c>
      <c r="D110" s="3">
        <v>1.776</v>
      </c>
      <c r="F110" s="3"/>
    </row>
    <row r="111" spans="1:6" x14ac:dyDescent="0.35">
      <c r="A111" t="s">
        <v>46</v>
      </c>
      <c r="B111" t="s">
        <v>300</v>
      </c>
      <c r="C111" t="s">
        <v>9</v>
      </c>
      <c r="D111" s="3">
        <v>2.2210000000000001</v>
      </c>
      <c r="F111" s="3"/>
    </row>
    <row r="112" spans="1:6" x14ac:dyDescent="0.35">
      <c r="A112" t="s">
        <v>46</v>
      </c>
      <c r="B112" t="s">
        <v>300</v>
      </c>
      <c r="C112" t="s">
        <v>10</v>
      </c>
      <c r="D112" s="3">
        <v>1.984</v>
      </c>
      <c r="E112" s="3">
        <f>AVERAGE(D108:D112)</f>
        <v>1.8841999999999999</v>
      </c>
      <c r="F112" s="3">
        <f>_xlfn.STDEV.S(D108:D112)</f>
        <v>0.21738606211070902</v>
      </c>
    </row>
    <row r="113" spans="1:6" x14ac:dyDescent="0.35">
      <c r="A113" t="s">
        <v>47</v>
      </c>
      <c r="B113" t="s">
        <v>300</v>
      </c>
      <c r="C113" t="s">
        <v>6</v>
      </c>
      <c r="D113" s="3">
        <v>15.071999999999999</v>
      </c>
      <c r="F113" s="3"/>
    </row>
    <row r="114" spans="1:6" x14ac:dyDescent="0.35">
      <c r="A114" t="s">
        <v>47</v>
      </c>
      <c r="B114" t="s">
        <v>300</v>
      </c>
      <c r="C114" t="s">
        <v>7</v>
      </c>
      <c r="D114" s="3">
        <v>16.231000000000002</v>
      </c>
      <c r="F114" s="3"/>
    </row>
    <row r="115" spans="1:6" x14ac:dyDescent="0.35">
      <c r="A115" t="s">
        <v>47</v>
      </c>
      <c r="B115" t="s">
        <v>300</v>
      </c>
      <c r="C115" t="s">
        <v>8</v>
      </c>
      <c r="D115" s="3">
        <v>15.522</v>
      </c>
      <c r="F115" s="3"/>
    </row>
    <row r="116" spans="1:6" x14ac:dyDescent="0.35">
      <c r="A116" t="s">
        <v>47</v>
      </c>
      <c r="B116" t="s">
        <v>300</v>
      </c>
      <c r="C116" t="s">
        <v>9</v>
      </c>
      <c r="D116" s="3">
        <v>15.236000000000001</v>
      </c>
      <c r="F116" s="3"/>
    </row>
    <row r="117" spans="1:6" x14ac:dyDescent="0.35">
      <c r="A117" t="s">
        <v>47</v>
      </c>
      <c r="B117" t="s">
        <v>300</v>
      </c>
      <c r="C117" t="s">
        <v>10</v>
      </c>
      <c r="D117" s="3">
        <v>20.696999999999999</v>
      </c>
      <c r="E117" s="3">
        <f>AVERAGE(D113:D117)</f>
        <v>16.551600000000001</v>
      </c>
      <c r="F117" s="3">
        <f>_xlfn.STDEV.S(D113:D117)</f>
        <v>2.3594078282484232</v>
      </c>
    </row>
    <row r="118" spans="1:6" x14ac:dyDescent="0.35">
      <c r="A118" t="s">
        <v>48</v>
      </c>
      <c r="B118" t="s">
        <v>300</v>
      </c>
      <c r="C118" t="s">
        <v>6</v>
      </c>
      <c r="D118" s="3">
        <v>0.42499999999999999</v>
      </c>
      <c r="F118" s="3"/>
    </row>
    <row r="119" spans="1:6" x14ac:dyDescent="0.35">
      <c r="A119" t="s">
        <v>48</v>
      </c>
      <c r="B119" t="s">
        <v>300</v>
      </c>
      <c r="C119" t="s">
        <v>7</v>
      </c>
      <c r="D119" s="3">
        <v>0.45200000000000001</v>
      </c>
      <c r="F119" s="3"/>
    </row>
    <row r="120" spans="1:6" x14ac:dyDescent="0.35">
      <c r="A120" t="s">
        <v>48</v>
      </c>
      <c r="B120" t="s">
        <v>300</v>
      </c>
      <c r="C120" t="s">
        <v>8</v>
      </c>
      <c r="D120" s="3">
        <v>0.437</v>
      </c>
      <c r="F120" s="3"/>
    </row>
    <row r="121" spans="1:6" x14ac:dyDescent="0.35">
      <c r="A121" t="s">
        <v>48</v>
      </c>
      <c r="B121" t="s">
        <v>300</v>
      </c>
      <c r="C121" t="s">
        <v>9</v>
      </c>
      <c r="D121" s="3">
        <v>0.44500000000000001</v>
      </c>
      <c r="F121" s="3"/>
    </row>
    <row r="122" spans="1:6" x14ac:dyDescent="0.35">
      <c r="A122" t="s">
        <v>48</v>
      </c>
      <c r="B122" t="s">
        <v>300</v>
      </c>
      <c r="C122" t="s">
        <v>10</v>
      </c>
      <c r="D122" s="3">
        <v>0.436</v>
      </c>
      <c r="E122" s="3">
        <f>AVERAGE(D118:D122)</f>
        <v>0.43900000000000006</v>
      </c>
      <c r="F122" s="3">
        <f>_xlfn.STDEV.S(D118:D122)</f>
        <v>1.017349497468791E-2</v>
      </c>
    </row>
    <row r="123" spans="1:6" x14ac:dyDescent="0.35">
      <c r="A123" t="s">
        <v>49</v>
      </c>
      <c r="B123" t="s">
        <v>300</v>
      </c>
      <c r="C123" t="s">
        <v>6</v>
      </c>
      <c r="D123" s="3">
        <v>1.631</v>
      </c>
      <c r="F123" s="3"/>
    </row>
    <row r="124" spans="1:6" x14ac:dyDescent="0.35">
      <c r="A124" t="s">
        <v>49</v>
      </c>
      <c r="B124" t="s">
        <v>300</v>
      </c>
      <c r="C124" t="s">
        <v>7</v>
      </c>
      <c r="D124" s="3">
        <v>1.571</v>
      </c>
      <c r="F124" s="3"/>
    </row>
    <row r="125" spans="1:6" x14ac:dyDescent="0.35">
      <c r="A125" t="s">
        <v>49</v>
      </c>
      <c r="B125" t="s">
        <v>300</v>
      </c>
      <c r="C125" t="s">
        <v>8</v>
      </c>
      <c r="D125" s="3">
        <v>1.651</v>
      </c>
      <c r="F125" s="3"/>
    </row>
    <row r="126" spans="1:6" x14ac:dyDescent="0.35">
      <c r="A126" t="s">
        <v>49</v>
      </c>
      <c r="B126" t="s">
        <v>300</v>
      </c>
      <c r="C126" t="s">
        <v>9</v>
      </c>
      <c r="D126" s="3">
        <v>1.7130000000000001</v>
      </c>
      <c r="F126" s="3"/>
    </row>
    <row r="127" spans="1:6" x14ac:dyDescent="0.35">
      <c r="A127" t="s">
        <v>49</v>
      </c>
      <c r="B127" t="s">
        <v>300</v>
      </c>
      <c r="C127" t="s">
        <v>10</v>
      </c>
      <c r="D127" s="3">
        <v>1.6</v>
      </c>
      <c r="E127" s="3">
        <f>AVERAGE(D123:D127)</f>
        <v>1.6332</v>
      </c>
      <c r="F127" s="3">
        <f>_xlfn.STDEV.S(D123:D127)</f>
        <v>5.3992592084470284E-2</v>
      </c>
    </row>
    <row r="128" spans="1:6" x14ac:dyDescent="0.35">
      <c r="D128" s="3"/>
      <c r="E128" s="3">
        <f>AVERAGE(D3:D127)</f>
        <v>3.32396</v>
      </c>
      <c r="F128" s="3">
        <f>_xlfn.STDEV.S(D3:D127)</f>
        <v>4.4338394950360938</v>
      </c>
    </row>
    <row r="130" spans="1:6" x14ac:dyDescent="0.35">
      <c r="A130" s="1" t="s">
        <v>0</v>
      </c>
      <c r="B130" s="1" t="s">
        <v>296</v>
      </c>
      <c r="C130" s="1" t="s">
        <v>297</v>
      </c>
      <c r="D130" s="2" t="s">
        <v>298</v>
      </c>
      <c r="E130" s="1" t="s">
        <v>97</v>
      </c>
      <c r="F130" s="2" t="s">
        <v>299</v>
      </c>
    </row>
    <row r="131" spans="1:6" x14ac:dyDescent="0.35">
      <c r="A131" t="s">
        <v>4</v>
      </c>
      <c r="B131" t="s">
        <v>108</v>
      </c>
      <c r="C131" t="s">
        <v>11</v>
      </c>
      <c r="D131" s="3">
        <v>4.3730000000000002</v>
      </c>
      <c r="F131" s="3"/>
    </row>
    <row r="132" spans="1:6" x14ac:dyDescent="0.35">
      <c r="A132" t="s">
        <v>4</v>
      </c>
      <c r="B132" t="s">
        <v>108</v>
      </c>
      <c r="C132" t="s">
        <v>12</v>
      </c>
      <c r="D132" s="3">
        <v>3.831</v>
      </c>
      <c r="F132" s="3"/>
    </row>
    <row r="133" spans="1:6" x14ac:dyDescent="0.35">
      <c r="A133" t="s">
        <v>4</v>
      </c>
      <c r="B133" t="s">
        <v>108</v>
      </c>
      <c r="C133" t="s">
        <v>13</v>
      </c>
      <c r="D133" s="3">
        <v>4.2809999999999997</v>
      </c>
      <c r="F133" s="3"/>
    </row>
    <row r="134" spans="1:6" x14ac:dyDescent="0.35">
      <c r="A134" t="s">
        <v>4</v>
      </c>
      <c r="B134" t="s">
        <v>108</v>
      </c>
      <c r="C134" t="s">
        <v>14</v>
      </c>
      <c r="D134" s="3">
        <v>5.68</v>
      </c>
      <c r="F134" s="3"/>
    </row>
    <row r="135" spans="1:6" x14ac:dyDescent="0.35">
      <c r="A135" t="s">
        <v>4</v>
      </c>
      <c r="B135" t="s">
        <v>108</v>
      </c>
      <c r="C135" t="s">
        <v>15</v>
      </c>
      <c r="D135" s="3">
        <v>3.7010000000000001</v>
      </c>
      <c r="E135" s="3">
        <f>AVERAGE(D131:D135)</f>
        <v>4.3731999999999998</v>
      </c>
      <c r="F135" s="3">
        <f>_xlfn.STDEV.S(D131:D135)</f>
        <v>0.78454776782551439</v>
      </c>
    </row>
    <row r="136" spans="1:6" x14ac:dyDescent="0.35">
      <c r="A136" t="s">
        <v>26</v>
      </c>
      <c r="B136" t="s">
        <v>108</v>
      </c>
      <c r="C136" t="s">
        <v>11</v>
      </c>
      <c r="D136" s="3">
        <v>2.21</v>
      </c>
      <c r="F136" s="3"/>
    </row>
    <row r="137" spans="1:6" x14ac:dyDescent="0.35">
      <c r="A137" t="s">
        <v>26</v>
      </c>
      <c r="B137" t="s">
        <v>108</v>
      </c>
      <c r="C137" t="s">
        <v>12</v>
      </c>
      <c r="D137" s="3">
        <v>4.9320000000000004</v>
      </c>
      <c r="F137" s="3"/>
    </row>
    <row r="138" spans="1:6" x14ac:dyDescent="0.35">
      <c r="A138" t="s">
        <v>26</v>
      </c>
      <c r="B138" t="s">
        <v>108</v>
      </c>
      <c r="C138" t="s">
        <v>13</v>
      </c>
      <c r="D138" s="3">
        <v>1.958</v>
      </c>
      <c r="F138" s="3"/>
    </row>
    <row r="139" spans="1:6" x14ac:dyDescent="0.35">
      <c r="A139" t="s">
        <v>26</v>
      </c>
      <c r="B139" t="s">
        <v>108</v>
      </c>
      <c r="C139" t="s">
        <v>14</v>
      </c>
      <c r="D139" s="3">
        <v>1.8049999999999999</v>
      </c>
      <c r="F139" s="3"/>
    </row>
    <row r="140" spans="1:6" x14ac:dyDescent="0.35">
      <c r="A140" t="s">
        <v>26</v>
      </c>
      <c r="B140" t="s">
        <v>108</v>
      </c>
      <c r="C140" t="s">
        <v>15</v>
      </c>
      <c r="D140" s="3">
        <v>2.1339999999999999</v>
      </c>
      <c r="E140" s="3">
        <f>AVERAGE(D136:D140)</f>
        <v>2.6078000000000001</v>
      </c>
      <c r="F140" s="3">
        <f>_xlfn.STDEV.S(D136:D140)</f>
        <v>1.3087555921561533</v>
      </c>
    </row>
    <row r="141" spans="1:6" x14ac:dyDescent="0.35">
      <c r="A141" t="s">
        <v>27</v>
      </c>
      <c r="B141" t="s">
        <v>108</v>
      </c>
      <c r="C141" t="s">
        <v>11</v>
      </c>
      <c r="D141" s="3">
        <v>1.625</v>
      </c>
      <c r="F141" s="3"/>
    </row>
    <row r="142" spans="1:6" x14ac:dyDescent="0.35">
      <c r="A142" t="s">
        <v>27</v>
      </c>
      <c r="B142" t="s">
        <v>108</v>
      </c>
      <c r="C142" t="s">
        <v>12</v>
      </c>
      <c r="D142" s="3">
        <v>1.649</v>
      </c>
      <c r="F142" s="3"/>
    </row>
    <row r="143" spans="1:6" x14ac:dyDescent="0.35">
      <c r="A143" t="s">
        <v>27</v>
      </c>
      <c r="B143" t="s">
        <v>108</v>
      </c>
      <c r="C143" t="s">
        <v>13</v>
      </c>
      <c r="D143" s="3">
        <v>1.623</v>
      </c>
      <c r="F143" s="3"/>
    </row>
    <row r="144" spans="1:6" x14ac:dyDescent="0.35">
      <c r="A144" t="s">
        <v>27</v>
      </c>
      <c r="B144" t="s">
        <v>108</v>
      </c>
      <c r="C144" t="s">
        <v>14</v>
      </c>
      <c r="D144" s="3">
        <v>1.61</v>
      </c>
      <c r="F144" s="3"/>
    </row>
    <row r="145" spans="1:6" x14ac:dyDescent="0.35">
      <c r="A145" t="s">
        <v>27</v>
      </c>
      <c r="B145" t="s">
        <v>108</v>
      </c>
      <c r="C145" t="s">
        <v>15</v>
      </c>
      <c r="D145" s="3">
        <v>1.617</v>
      </c>
      <c r="E145" s="3">
        <f>AVERAGE(D141:D145)</f>
        <v>1.6248</v>
      </c>
      <c r="F145" s="3">
        <f>_xlfn.STDEV.S(D141:D145)</f>
        <v>1.4737706741552416E-2</v>
      </c>
    </row>
    <row r="146" spans="1:6" x14ac:dyDescent="0.35">
      <c r="A146" t="s">
        <v>28</v>
      </c>
      <c r="B146" t="s">
        <v>108</v>
      </c>
      <c r="C146" t="s">
        <v>11</v>
      </c>
      <c r="D146" s="3">
        <v>3.5110000000000001</v>
      </c>
      <c r="F146" s="3"/>
    </row>
    <row r="147" spans="1:6" x14ac:dyDescent="0.35">
      <c r="A147" t="s">
        <v>28</v>
      </c>
      <c r="B147" t="s">
        <v>108</v>
      </c>
      <c r="C147" t="s">
        <v>12</v>
      </c>
      <c r="D147" s="3">
        <v>3.4359999999999999</v>
      </c>
      <c r="F147" s="3"/>
    </row>
    <row r="148" spans="1:6" x14ac:dyDescent="0.35">
      <c r="A148" t="s">
        <v>28</v>
      </c>
      <c r="B148" t="s">
        <v>108</v>
      </c>
      <c r="C148" t="s">
        <v>13</v>
      </c>
      <c r="D148" s="3">
        <v>3.4119999999999999</v>
      </c>
      <c r="F148" s="3"/>
    </row>
    <row r="149" spans="1:6" x14ac:dyDescent="0.35">
      <c r="A149" t="s">
        <v>28</v>
      </c>
      <c r="B149" t="s">
        <v>108</v>
      </c>
      <c r="C149" t="s">
        <v>14</v>
      </c>
      <c r="D149" s="3">
        <v>3.258</v>
      </c>
      <c r="F149" s="3"/>
    </row>
    <row r="150" spans="1:6" x14ac:dyDescent="0.35">
      <c r="A150" t="s">
        <v>28</v>
      </c>
      <c r="B150" t="s">
        <v>108</v>
      </c>
      <c r="C150" t="s">
        <v>15</v>
      </c>
      <c r="D150" s="3">
        <v>3.544</v>
      </c>
      <c r="E150" s="3">
        <f>AVERAGE(D146:D150)</f>
        <v>3.4322000000000004</v>
      </c>
      <c r="F150" s="3">
        <f>_xlfn.STDEV.S(D146:D150)</f>
        <v>0.11121690518981368</v>
      </c>
    </row>
    <row r="151" spans="1:6" x14ac:dyDescent="0.35">
      <c r="A151" t="s">
        <v>29</v>
      </c>
      <c r="B151" t="s">
        <v>108</v>
      </c>
      <c r="C151" t="s">
        <v>11</v>
      </c>
      <c r="D151" s="3">
        <v>1.2929999999999999</v>
      </c>
      <c r="F151" s="3"/>
    </row>
    <row r="152" spans="1:6" x14ac:dyDescent="0.35">
      <c r="A152" t="s">
        <v>29</v>
      </c>
      <c r="B152" t="s">
        <v>108</v>
      </c>
      <c r="C152" t="s">
        <v>12</v>
      </c>
      <c r="D152" s="3">
        <v>2.198</v>
      </c>
      <c r="F152" s="3"/>
    </row>
    <row r="153" spans="1:6" x14ac:dyDescent="0.35">
      <c r="A153" t="s">
        <v>29</v>
      </c>
      <c r="B153" t="s">
        <v>108</v>
      </c>
      <c r="C153" t="s">
        <v>13</v>
      </c>
      <c r="D153" s="3">
        <v>2.3650000000000002</v>
      </c>
      <c r="F153" s="3"/>
    </row>
    <row r="154" spans="1:6" x14ac:dyDescent="0.35">
      <c r="A154" t="s">
        <v>29</v>
      </c>
      <c r="B154" t="s">
        <v>108</v>
      </c>
      <c r="C154" t="s">
        <v>14</v>
      </c>
      <c r="D154" s="3">
        <v>1.629</v>
      </c>
      <c r="F154" s="3"/>
    </row>
    <row r="155" spans="1:6" x14ac:dyDescent="0.35">
      <c r="A155" t="s">
        <v>29</v>
      </c>
      <c r="B155" t="s">
        <v>108</v>
      </c>
      <c r="C155" t="s">
        <v>15</v>
      </c>
      <c r="D155" s="3">
        <v>1.325</v>
      </c>
      <c r="E155" s="3">
        <f>AVERAGE(D151:D155)</f>
        <v>1.7619999999999998</v>
      </c>
      <c r="F155" s="3">
        <f>_xlfn.STDEV.S(D151:D155)</f>
        <v>0.49556129792388082</v>
      </c>
    </row>
    <row r="156" spans="1:6" x14ac:dyDescent="0.35">
      <c r="A156" t="s">
        <v>30</v>
      </c>
      <c r="B156" t="s">
        <v>108</v>
      </c>
      <c r="C156" t="s">
        <v>11</v>
      </c>
      <c r="D156" s="3">
        <v>18.34</v>
      </c>
      <c r="F156" s="3"/>
    </row>
    <row r="157" spans="1:6" x14ac:dyDescent="0.35">
      <c r="A157" t="s">
        <v>30</v>
      </c>
      <c r="B157" t="s">
        <v>108</v>
      </c>
      <c r="C157" t="s">
        <v>12</v>
      </c>
      <c r="D157" s="3">
        <v>18.283999999999999</v>
      </c>
      <c r="F157" s="3"/>
    </row>
    <row r="158" spans="1:6" x14ac:dyDescent="0.35">
      <c r="A158" t="s">
        <v>30</v>
      </c>
      <c r="B158" t="s">
        <v>108</v>
      </c>
      <c r="C158" t="s">
        <v>13</v>
      </c>
      <c r="D158" s="3">
        <v>18.306000000000001</v>
      </c>
      <c r="F158" s="3"/>
    </row>
    <row r="159" spans="1:6" x14ac:dyDescent="0.35">
      <c r="A159" t="s">
        <v>30</v>
      </c>
      <c r="B159" t="s">
        <v>108</v>
      </c>
      <c r="C159" t="s">
        <v>14</v>
      </c>
      <c r="D159" s="3">
        <v>18.306999999999999</v>
      </c>
      <c r="F159" s="3"/>
    </row>
    <row r="160" spans="1:6" x14ac:dyDescent="0.35">
      <c r="A160" t="s">
        <v>30</v>
      </c>
      <c r="B160" t="s">
        <v>108</v>
      </c>
      <c r="C160" t="s">
        <v>15</v>
      </c>
      <c r="D160" s="3">
        <v>18.309000000000001</v>
      </c>
      <c r="E160" s="3">
        <f>AVERAGE(D156:D160)</f>
        <v>18.309199999999997</v>
      </c>
      <c r="F160" s="3">
        <f>_xlfn.STDEV.S(D156:D160)</f>
        <v>1.9992498593222694E-2</v>
      </c>
    </row>
    <row r="161" spans="1:6" x14ac:dyDescent="0.35">
      <c r="A161" t="s">
        <v>31</v>
      </c>
      <c r="B161" t="s">
        <v>108</v>
      </c>
      <c r="C161" t="s">
        <v>11</v>
      </c>
      <c r="D161" s="3">
        <v>2.9820000000000002</v>
      </c>
      <c r="F161" s="3"/>
    </row>
    <row r="162" spans="1:6" x14ac:dyDescent="0.35">
      <c r="A162" t="s">
        <v>31</v>
      </c>
      <c r="B162" t="s">
        <v>108</v>
      </c>
      <c r="C162" t="s">
        <v>12</v>
      </c>
      <c r="D162" s="3">
        <v>2.9969999999999999</v>
      </c>
      <c r="F162" s="3"/>
    </row>
    <row r="163" spans="1:6" x14ac:dyDescent="0.35">
      <c r="A163" t="s">
        <v>31</v>
      </c>
      <c r="B163" t="s">
        <v>108</v>
      </c>
      <c r="C163" t="s">
        <v>13</v>
      </c>
      <c r="D163" s="3">
        <v>2.0739999999999998</v>
      </c>
      <c r="F163" s="3"/>
    </row>
    <row r="164" spans="1:6" x14ac:dyDescent="0.35">
      <c r="A164" t="s">
        <v>31</v>
      </c>
      <c r="B164" t="s">
        <v>108</v>
      </c>
      <c r="C164" t="s">
        <v>14</v>
      </c>
      <c r="D164" s="3">
        <v>1.9610000000000001</v>
      </c>
      <c r="F164" s="3"/>
    </row>
    <row r="165" spans="1:6" x14ac:dyDescent="0.35">
      <c r="A165" t="s">
        <v>31</v>
      </c>
      <c r="B165" t="s">
        <v>108</v>
      </c>
      <c r="C165" t="s">
        <v>15</v>
      </c>
      <c r="D165" s="3">
        <v>2.9319999999999999</v>
      </c>
      <c r="E165" s="3">
        <f>AVERAGE(D161:D165)</f>
        <v>2.5892000000000004</v>
      </c>
      <c r="F165" s="3">
        <f>_xlfn.STDEV.S(D161:D165)</f>
        <v>0.52396822422738532</v>
      </c>
    </row>
    <row r="166" spans="1:6" x14ac:dyDescent="0.35">
      <c r="A166" t="s">
        <v>32</v>
      </c>
      <c r="B166" t="s">
        <v>108</v>
      </c>
      <c r="C166" t="s">
        <v>11</v>
      </c>
      <c r="D166" s="3">
        <v>0.63800000000000001</v>
      </c>
      <c r="F166" s="3"/>
    </row>
    <row r="167" spans="1:6" x14ac:dyDescent="0.35">
      <c r="A167" t="s">
        <v>32</v>
      </c>
      <c r="B167" t="s">
        <v>108</v>
      </c>
      <c r="C167" t="s">
        <v>12</v>
      </c>
      <c r="D167" s="3">
        <v>0.63700000000000001</v>
      </c>
      <c r="F167" s="3"/>
    </row>
    <row r="168" spans="1:6" x14ac:dyDescent="0.35">
      <c r="A168" t="s">
        <v>32</v>
      </c>
      <c r="B168" t="s">
        <v>108</v>
      </c>
      <c r="C168" t="s">
        <v>13</v>
      </c>
      <c r="D168" s="3">
        <v>0.66900000000000004</v>
      </c>
      <c r="F168" s="3"/>
    </row>
    <row r="169" spans="1:6" x14ac:dyDescent="0.35">
      <c r="A169" t="s">
        <v>32</v>
      </c>
      <c r="B169" t="s">
        <v>108</v>
      </c>
      <c r="C169" t="s">
        <v>14</v>
      </c>
      <c r="D169" s="3">
        <v>0.64500000000000002</v>
      </c>
      <c r="F169" s="3"/>
    </row>
    <row r="170" spans="1:6" x14ac:dyDescent="0.35">
      <c r="A170" t="s">
        <v>32</v>
      </c>
      <c r="B170" t="s">
        <v>108</v>
      </c>
      <c r="C170" t="s">
        <v>15</v>
      </c>
      <c r="D170" s="3">
        <v>0.66500000000000004</v>
      </c>
      <c r="E170" s="3">
        <f>AVERAGE(D166:D170)</f>
        <v>0.65080000000000005</v>
      </c>
      <c r="F170" s="3">
        <f>_xlfn.STDEV.S(D166:D170)</f>
        <v>1.5172343260024156E-2</v>
      </c>
    </row>
    <row r="171" spans="1:6" x14ac:dyDescent="0.35">
      <c r="A171" t="s">
        <v>33</v>
      </c>
      <c r="B171" t="s">
        <v>108</v>
      </c>
      <c r="C171" t="s">
        <v>11</v>
      </c>
      <c r="D171" s="3">
        <v>2.278</v>
      </c>
      <c r="F171" s="3"/>
    </row>
    <row r="172" spans="1:6" x14ac:dyDescent="0.35">
      <c r="A172" t="s">
        <v>33</v>
      </c>
      <c r="B172" t="s">
        <v>108</v>
      </c>
      <c r="C172" t="s">
        <v>12</v>
      </c>
      <c r="D172" s="3">
        <v>2.3610000000000002</v>
      </c>
      <c r="F172" s="3"/>
    </row>
    <row r="173" spans="1:6" x14ac:dyDescent="0.35">
      <c r="A173" t="s">
        <v>33</v>
      </c>
      <c r="B173" t="s">
        <v>108</v>
      </c>
      <c r="C173" t="s">
        <v>13</v>
      </c>
      <c r="D173" s="3">
        <v>2.2759999999999998</v>
      </c>
      <c r="F173" s="3"/>
    </row>
    <row r="174" spans="1:6" x14ac:dyDescent="0.35">
      <c r="A174" t="s">
        <v>33</v>
      </c>
      <c r="B174" t="s">
        <v>108</v>
      </c>
      <c r="C174" t="s">
        <v>14</v>
      </c>
      <c r="D174" s="3">
        <v>2.2599999999999998</v>
      </c>
      <c r="F174" s="3"/>
    </row>
    <row r="175" spans="1:6" x14ac:dyDescent="0.35">
      <c r="A175" t="s">
        <v>33</v>
      </c>
      <c r="B175" t="s">
        <v>108</v>
      </c>
      <c r="C175" t="s">
        <v>15</v>
      </c>
      <c r="D175" s="3">
        <v>2.5110000000000001</v>
      </c>
      <c r="E175" s="3">
        <f>AVERAGE(D171:D175)</f>
        <v>2.3372000000000002</v>
      </c>
      <c r="F175" s="3">
        <f>_xlfn.STDEV.S(D171:D175)</f>
        <v>0.10486038336759992</v>
      </c>
    </row>
    <row r="176" spans="1:6" x14ac:dyDescent="0.35">
      <c r="A176" t="s">
        <v>34</v>
      </c>
      <c r="B176" t="s">
        <v>108</v>
      </c>
      <c r="C176" t="s">
        <v>11</v>
      </c>
      <c r="D176" s="3">
        <v>0.92700000000000005</v>
      </c>
      <c r="F176" s="3"/>
    </row>
    <row r="177" spans="1:6" x14ac:dyDescent="0.35">
      <c r="A177" t="s">
        <v>34</v>
      </c>
      <c r="B177" t="s">
        <v>108</v>
      </c>
      <c r="C177" t="s">
        <v>12</v>
      </c>
      <c r="D177" s="3">
        <v>0.83</v>
      </c>
      <c r="F177" s="3"/>
    </row>
    <row r="178" spans="1:6" x14ac:dyDescent="0.35">
      <c r="A178" t="s">
        <v>34</v>
      </c>
      <c r="B178" t="s">
        <v>108</v>
      </c>
      <c r="C178" t="s">
        <v>13</v>
      </c>
      <c r="D178" s="3">
        <v>0.80600000000000005</v>
      </c>
      <c r="F178" s="3"/>
    </row>
    <row r="179" spans="1:6" x14ac:dyDescent="0.35">
      <c r="A179" t="s">
        <v>34</v>
      </c>
      <c r="B179" t="s">
        <v>108</v>
      </c>
      <c r="C179" t="s">
        <v>14</v>
      </c>
      <c r="D179" s="3">
        <v>0.78800000000000003</v>
      </c>
      <c r="F179" s="3"/>
    </row>
    <row r="180" spans="1:6" x14ac:dyDescent="0.35">
      <c r="A180" t="s">
        <v>34</v>
      </c>
      <c r="B180" t="s">
        <v>108</v>
      </c>
      <c r="C180" t="s">
        <v>15</v>
      </c>
      <c r="D180" s="3">
        <v>0.80700000000000005</v>
      </c>
      <c r="E180" s="3">
        <f>AVERAGE(D176:D180)</f>
        <v>0.83160000000000012</v>
      </c>
      <c r="F180" s="3">
        <f>_xlfn.STDEV.S(D176:D180)</f>
        <v>5.5374181709529582E-2</v>
      </c>
    </row>
    <row r="181" spans="1:6" x14ac:dyDescent="0.35">
      <c r="A181" t="s">
        <v>35</v>
      </c>
      <c r="B181" t="s">
        <v>108</v>
      </c>
      <c r="C181" t="s">
        <v>11</v>
      </c>
      <c r="D181" s="3">
        <v>4.6760000000000002</v>
      </c>
      <c r="F181" s="3"/>
    </row>
    <row r="182" spans="1:6" x14ac:dyDescent="0.35">
      <c r="A182" t="s">
        <v>35</v>
      </c>
      <c r="B182" t="s">
        <v>108</v>
      </c>
      <c r="C182" t="s">
        <v>12</v>
      </c>
      <c r="D182" s="3">
        <v>4.5010000000000003</v>
      </c>
      <c r="F182" s="3"/>
    </row>
    <row r="183" spans="1:6" x14ac:dyDescent="0.35">
      <c r="A183" t="s">
        <v>35</v>
      </c>
      <c r="B183" t="s">
        <v>108</v>
      </c>
      <c r="C183" t="s">
        <v>13</v>
      </c>
      <c r="D183" s="3">
        <v>4.7300000000000004</v>
      </c>
      <c r="F183" s="3"/>
    </row>
    <row r="184" spans="1:6" x14ac:dyDescent="0.35">
      <c r="A184" t="s">
        <v>35</v>
      </c>
      <c r="B184" t="s">
        <v>108</v>
      </c>
      <c r="C184" t="s">
        <v>14</v>
      </c>
      <c r="D184" s="3">
        <v>4.5609999999999999</v>
      </c>
      <c r="F184" s="3"/>
    </row>
    <row r="185" spans="1:6" x14ac:dyDescent="0.35">
      <c r="A185" t="s">
        <v>35</v>
      </c>
      <c r="B185" t="s">
        <v>108</v>
      </c>
      <c r="C185" t="s">
        <v>15</v>
      </c>
      <c r="D185" s="3">
        <v>4.46</v>
      </c>
      <c r="E185" s="3">
        <f>AVERAGE(D181:D185)</f>
        <v>4.5856000000000003</v>
      </c>
      <c r="F185" s="3">
        <f>_xlfn.STDEV.S(D181:D185)</f>
        <v>0.11463114759959454</v>
      </c>
    </row>
    <row r="186" spans="1:6" x14ac:dyDescent="0.35">
      <c r="A186" t="s">
        <v>36</v>
      </c>
      <c r="B186" t="s">
        <v>108</v>
      </c>
      <c r="C186" t="s">
        <v>11</v>
      </c>
      <c r="D186" s="3">
        <v>1.117</v>
      </c>
      <c r="F186" s="3"/>
    </row>
    <row r="187" spans="1:6" x14ac:dyDescent="0.35">
      <c r="A187" t="s">
        <v>36</v>
      </c>
      <c r="B187" t="s">
        <v>108</v>
      </c>
      <c r="C187" t="s">
        <v>12</v>
      </c>
      <c r="D187" s="3">
        <v>1.161</v>
      </c>
      <c r="F187" s="3"/>
    </row>
    <row r="188" spans="1:6" x14ac:dyDescent="0.35">
      <c r="A188" t="s">
        <v>36</v>
      </c>
      <c r="B188" t="s">
        <v>108</v>
      </c>
      <c r="C188" t="s">
        <v>13</v>
      </c>
      <c r="D188" s="3">
        <v>1.1599999999999999</v>
      </c>
      <c r="F188" s="3"/>
    </row>
    <row r="189" spans="1:6" x14ac:dyDescent="0.35">
      <c r="A189" t="s">
        <v>36</v>
      </c>
      <c r="B189" t="s">
        <v>108</v>
      </c>
      <c r="C189" t="s">
        <v>14</v>
      </c>
      <c r="D189" s="3">
        <v>1.0880000000000001</v>
      </c>
      <c r="F189" s="3"/>
    </row>
    <row r="190" spans="1:6" x14ac:dyDescent="0.35">
      <c r="A190" t="s">
        <v>36</v>
      </c>
      <c r="B190" t="s">
        <v>108</v>
      </c>
      <c r="C190" t="s">
        <v>15</v>
      </c>
      <c r="D190" s="3">
        <v>1.0509999999999999</v>
      </c>
      <c r="E190" s="3">
        <f>AVERAGE(D186:D190)</f>
        <v>1.1153999999999999</v>
      </c>
      <c r="F190" s="3">
        <f>_xlfn.STDEV.S(D186:D190)</f>
        <v>4.7352930215563221E-2</v>
      </c>
    </row>
    <row r="191" spans="1:6" x14ac:dyDescent="0.35">
      <c r="A191" t="s">
        <v>37</v>
      </c>
      <c r="B191" t="s">
        <v>108</v>
      </c>
      <c r="C191" t="s">
        <v>11</v>
      </c>
      <c r="D191" s="3">
        <v>1.429</v>
      </c>
      <c r="F191" s="3"/>
    </row>
    <row r="192" spans="1:6" x14ac:dyDescent="0.35">
      <c r="A192" t="s">
        <v>37</v>
      </c>
      <c r="B192" t="s">
        <v>108</v>
      </c>
      <c r="C192" t="s">
        <v>12</v>
      </c>
      <c r="D192" s="3">
        <v>1.375</v>
      </c>
      <c r="F192" s="3"/>
    </row>
    <row r="193" spans="1:6" x14ac:dyDescent="0.35">
      <c r="A193" t="s">
        <v>37</v>
      </c>
      <c r="B193" t="s">
        <v>108</v>
      </c>
      <c r="C193" t="s">
        <v>13</v>
      </c>
      <c r="D193" s="3">
        <v>1.3540000000000001</v>
      </c>
      <c r="F193" s="3"/>
    </row>
    <row r="194" spans="1:6" x14ac:dyDescent="0.35">
      <c r="A194" t="s">
        <v>37</v>
      </c>
      <c r="B194" t="s">
        <v>108</v>
      </c>
      <c r="C194" t="s">
        <v>14</v>
      </c>
      <c r="D194" s="3">
        <v>1.431</v>
      </c>
      <c r="F194" s="3"/>
    </row>
    <row r="195" spans="1:6" x14ac:dyDescent="0.35">
      <c r="A195" t="s">
        <v>37</v>
      </c>
      <c r="B195" t="s">
        <v>108</v>
      </c>
      <c r="C195" t="s">
        <v>15</v>
      </c>
      <c r="D195" s="3">
        <v>1.379</v>
      </c>
      <c r="E195" s="3">
        <f>AVERAGE(D191:D195)</f>
        <v>1.3935999999999999</v>
      </c>
      <c r="F195" s="3">
        <f>_xlfn.STDEV.S(D191:D195)</f>
        <v>3.4565879129569377E-2</v>
      </c>
    </row>
    <row r="196" spans="1:6" x14ac:dyDescent="0.35">
      <c r="A196" t="s">
        <v>38</v>
      </c>
      <c r="B196" t="s">
        <v>108</v>
      </c>
      <c r="C196" t="s">
        <v>11</v>
      </c>
      <c r="D196" s="3">
        <v>9.1180000000000003</v>
      </c>
      <c r="F196" s="3"/>
    </row>
    <row r="197" spans="1:6" x14ac:dyDescent="0.35">
      <c r="A197" t="s">
        <v>38</v>
      </c>
      <c r="B197" t="s">
        <v>108</v>
      </c>
      <c r="C197" t="s">
        <v>12</v>
      </c>
      <c r="D197" s="3">
        <v>7.35</v>
      </c>
      <c r="F197" s="3"/>
    </row>
    <row r="198" spans="1:6" x14ac:dyDescent="0.35">
      <c r="A198" t="s">
        <v>38</v>
      </c>
      <c r="B198" t="s">
        <v>108</v>
      </c>
      <c r="C198" t="s">
        <v>13</v>
      </c>
      <c r="D198" s="3">
        <v>10.445</v>
      </c>
      <c r="F198" s="3"/>
    </row>
    <row r="199" spans="1:6" x14ac:dyDescent="0.35">
      <c r="A199" t="s">
        <v>38</v>
      </c>
      <c r="B199" t="s">
        <v>108</v>
      </c>
      <c r="C199" t="s">
        <v>14</v>
      </c>
      <c r="D199" s="3">
        <v>9.4160000000000004</v>
      </c>
      <c r="F199" s="3"/>
    </row>
    <row r="200" spans="1:6" x14ac:dyDescent="0.35">
      <c r="A200" t="s">
        <v>38</v>
      </c>
      <c r="B200" t="s">
        <v>108</v>
      </c>
      <c r="C200" t="s">
        <v>15</v>
      </c>
      <c r="D200" s="3">
        <v>7.29</v>
      </c>
      <c r="E200" s="3">
        <f>AVERAGE(D196:D200)</f>
        <v>8.7238000000000007</v>
      </c>
      <c r="F200" s="3">
        <f>_xlfn.STDEV.S(D196:D200)</f>
        <v>1.3729687541965396</v>
      </c>
    </row>
    <row r="201" spans="1:6" x14ac:dyDescent="0.35">
      <c r="A201" t="s">
        <v>39</v>
      </c>
      <c r="B201" t="s">
        <v>108</v>
      </c>
      <c r="C201" t="s">
        <v>11</v>
      </c>
      <c r="D201" s="3">
        <v>1.2010000000000001</v>
      </c>
      <c r="F201" s="3"/>
    </row>
    <row r="202" spans="1:6" x14ac:dyDescent="0.35">
      <c r="A202" t="s">
        <v>39</v>
      </c>
      <c r="B202" t="s">
        <v>108</v>
      </c>
      <c r="C202" t="s">
        <v>12</v>
      </c>
      <c r="D202" s="3">
        <v>1.2150000000000001</v>
      </c>
      <c r="F202" s="3"/>
    </row>
    <row r="203" spans="1:6" x14ac:dyDescent="0.35">
      <c r="A203" t="s">
        <v>39</v>
      </c>
      <c r="B203" t="s">
        <v>108</v>
      </c>
      <c r="C203" t="s">
        <v>13</v>
      </c>
      <c r="D203" s="3">
        <v>1.19</v>
      </c>
      <c r="F203" s="3"/>
    </row>
    <row r="204" spans="1:6" x14ac:dyDescent="0.35">
      <c r="A204" t="s">
        <v>39</v>
      </c>
      <c r="B204" t="s">
        <v>108</v>
      </c>
      <c r="C204" t="s">
        <v>14</v>
      </c>
      <c r="D204" s="3">
        <v>1.1890000000000001</v>
      </c>
      <c r="F204" s="3"/>
    </row>
    <row r="205" spans="1:6" x14ac:dyDescent="0.35">
      <c r="A205" t="s">
        <v>39</v>
      </c>
      <c r="B205" t="s">
        <v>108</v>
      </c>
      <c r="C205" t="s">
        <v>15</v>
      </c>
      <c r="D205" s="3">
        <v>1.2490000000000001</v>
      </c>
      <c r="E205" s="3">
        <f>AVERAGE(D201:D205)</f>
        <v>1.2088000000000001</v>
      </c>
      <c r="F205" s="3">
        <f>_xlfn.STDEV.S(D201:D205)</f>
        <v>2.4803225596684037E-2</v>
      </c>
    </row>
    <row r="206" spans="1:6" x14ac:dyDescent="0.35">
      <c r="A206" t="s">
        <v>40</v>
      </c>
      <c r="B206" t="s">
        <v>108</v>
      </c>
      <c r="C206" t="s">
        <v>11</v>
      </c>
      <c r="D206" s="3">
        <v>1.151</v>
      </c>
      <c r="F206" s="3"/>
    </row>
    <row r="207" spans="1:6" x14ac:dyDescent="0.35">
      <c r="A207" t="s">
        <v>40</v>
      </c>
      <c r="B207" t="s">
        <v>108</v>
      </c>
      <c r="C207" t="s">
        <v>12</v>
      </c>
      <c r="D207" s="3">
        <v>1.5489999999999999</v>
      </c>
      <c r="F207" s="3"/>
    </row>
    <row r="208" spans="1:6" x14ac:dyDescent="0.35">
      <c r="A208" t="s">
        <v>40</v>
      </c>
      <c r="B208" t="s">
        <v>108</v>
      </c>
      <c r="C208" t="s">
        <v>13</v>
      </c>
      <c r="D208" s="3">
        <v>1.2290000000000001</v>
      </c>
      <c r="F208" s="3"/>
    </row>
    <row r="209" spans="1:6" x14ac:dyDescent="0.35">
      <c r="A209" t="s">
        <v>40</v>
      </c>
      <c r="B209" t="s">
        <v>108</v>
      </c>
      <c r="C209" t="s">
        <v>14</v>
      </c>
      <c r="D209" s="3">
        <v>1.5980000000000001</v>
      </c>
      <c r="F209" s="3"/>
    </row>
    <row r="210" spans="1:6" x14ac:dyDescent="0.35">
      <c r="A210" t="s">
        <v>40</v>
      </c>
      <c r="B210" t="s">
        <v>108</v>
      </c>
      <c r="C210" t="s">
        <v>15</v>
      </c>
      <c r="D210" s="3">
        <v>1.502</v>
      </c>
      <c r="E210" s="3">
        <f>AVERAGE(D206:D210)</f>
        <v>1.4057999999999999</v>
      </c>
      <c r="F210" s="3">
        <f>_xlfn.STDEV.S(D206:D210)</f>
        <v>0.20179370654210108</v>
      </c>
    </row>
    <row r="211" spans="1:6" x14ac:dyDescent="0.35">
      <c r="A211" t="s">
        <v>41</v>
      </c>
      <c r="B211" t="s">
        <v>108</v>
      </c>
      <c r="C211" t="s">
        <v>11</v>
      </c>
      <c r="D211" s="3">
        <v>3.5539999999999998</v>
      </c>
      <c r="F211" s="3"/>
    </row>
    <row r="212" spans="1:6" x14ac:dyDescent="0.35">
      <c r="A212" t="s">
        <v>41</v>
      </c>
      <c r="B212" t="s">
        <v>108</v>
      </c>
      <c r="C212" t="s">
        <v>12</v>
      </c>
      <c r="D212" s="3">
        <v>2.5169999999999999</v>
      </c>
      <c r="F212" s="3"/>
    </row>
    <row r="213" spans="1:6" x14ac:dyDescent="0.35">
      <c r="A213" t="s">
        <v>41</v>
      </c>
      <c r="B213" t="s">
        <v>108</v>
      </c>
      <c r="C213" t="s">
        <v>13</v>
      </c>
      <c r="D213" s="3">
        <v>2.6840000000000002</v>
      </c>
      <c r="F213" s="3"/>
    </row>
    <row r="214" spans="1:6" x14ac:dyDescent="0.35">
      <c r="A214" t="s">
        <v>41</v>
      </c>
      <c r="B214" t="s">
        <v>108</v>
      </c>
      <c r="C214" t="s">
        <v>14</v>
      </c>
      <c r="D214" s="3">
        <v>3.077</v>
      </c>
      <c r="F214" s="3"/>
    </row>
    <row r="215" spans="1:6" x14ac:dyDescent="0.35">
      <c r="A215" t="s">
        <v>41</v>
      </c>
      <c r="B215" t="s">
        <v>108</v>
      </c>
      <c r="C215" t="s">
        <v>15</v>
      </c>
      <c r="D215" s="3">
        <v>3.4489999999999998</v>
      </c>
      <c r="E215" s="3">
        <f>AVERAGE(D211:D215)</f>
        <v>3.0561999999999996</v>
      </c>
      <c r="F215" s="3">
        <f>_xlfn.STDEV.S(D211:D215)</f>
        <v>0.4560150216824026</v>
      </c>
    </row>
    <row r="216" spans="1:6" x14ac:dyDescent="0.35">
      <c r="A216" t="s">
        <v>42</v>
      </c>
      <c r="B216" t="s">
        <v>108</v>
      </c>
      <c r="C216" t="s">
        <v>11</v>
      </c>
      <c r="D216" s="3">
        <v>1.486</v>
      </c>
      <c r="F216" s="3"/>
    </row>
    <row r="217" spans="1:6" x14ac:dyDescent="0.35">
      <c r="A217" t="s">
        <v>42</v>
      </c>
      <c r="B217" t="s">
        <v>108</v>
      </c>
      <c r="C217" t="s">
        <v>12</v>
      </c>
      <c r="D217" s="3">
        <v>1.419</v>
      </c>
      <c r="F217" s="3"/>
    </row>
    <row r="218" spans="1:6" x14ac:dyDescent="0.35">
      <c r="A218" t="s">
        <v>42</v>
      </c>
      <c r="B218" t="s">
        <v>108</v>
      </c>
      <c r="C218" t="s">
        <v>13</v>
      </c>
      <c r="D218" s="3">
        <v>1.403</v>
      </c>
      <c r="F218" s="3"/>
    </row>
    <row r="219" spans="1:6" x14ac:dyDescent="0.35">
      <c r="A219" t="s">
        <v>42</v>
      </c>
      <c r="B219" t="s">
        <v>108</v>
      </c>
      <c r="C219" t="s">
        <v>14</v>
      </c>
      <c r="D219" s="3">
        <v>1.4470000000000001</v>
      </c>
      <c r="F219" s="3"/>
    </row>
    <row r="220" spans="1:6" x14ac:dyDescent="0.35">
      <c r="A220" t="s">
        <v>42</v>
      </c>
      <c r="B220" t="s">
        <v>108</v>
      </c>
      <c r="C220" t="s">
        <v>15</v>
      </c>
      <c r="D220" s="3">
        <v>1.468</v>
      </c>
      <c r="E220" s="3">
        <f>AVERAGE(D216:D220)</f>
        <v>1.4445999999999999</v>
      </c>
      <c r="F220" s="3">
        <f>_xlfn.STDEV.S(D216:D220)</f>
        <v>3.4107183993991624E-2</v>
      </c>
    </row>
    <row r="221" spans="1:6" x14ac:dyDescent="0.35">
      <c r="A221" t="s">
        <v>43</v>
      </c>
      <c r="B221" t="s">
        <v>108</v>
      </c>
      <c r="C221" t="s">
        <v>11</v>
      </c>
      <c r="D221" s="3">
        <v>1.2490000000000001</v>
      </c>
      <c r="F221" s="3"/>
    </row>
    <row r="222" spans="1:6" x14ac:dyDescent="0.35">
      <c r="A222" t="s">
        <v>43</v>
      </c>
      <c r="B222" t="s">
        <v>108</v>
      </c>
      <c r="C222" t="s">
        <v>12</v>
      </c>
      <c r="D222" s="3">
        <v>1.2370000000000001</v>
      </c>
      <c r="F222" s="3"/>
    </row>
    <row r="223" spans="1:6" x14ac:dyDescent="0.35">
      <c r="A223" t="s">
        <v>43</v>
      </c>
      <c r="B223" t="s">
        <v>108</v>
      </c>
      <c r="C223" t="s">
        <v>13</v>
      </c>
      <c r="D223" s="3">
        <v>2.2000000000000002</v>
      </c>
      <c r="F223" s="3"/>
    </row>
    <row r="224" spans="1:6" x14ac:dyDescent="0.35">
      <c r="A224" t="s">
        <v>43</v>
      </c>
      <c r="B224" t="s">
        <v>108</v>
      </c>
      <c r="C224" t="s">
        <v>14</v>
      </c>
      <c r="D224" s="3">
        <v>1.698</v>
      </c>
      <c r="F224" s="3"/>
    </row>
    <row r="225" spans="1:6" x14ac:dyDescent="0.35">
      <c r="A225" t="s">
        <v>43</v>
      </c>
      <c r="B225" t="s">
        <v>108</v>
      </c>
      <c r="C225" t="s">
        <v>15</v>
      </c>
      <c r="D225" s="3">
        <v>1.377</v>
      </c>
      <c r="E225" s="3">
        <f>AVERAGE(D221:D225)</f>
        <v>1.5522</v>
      </c>
      <c r="F225" s="3">
        <f>_xlfn.STDEV.S(D221:D225)</f>
        <v>0.40708684577126825</v>
      </c>
    </row>
    <row r="226" spans="1:6" x14ac:dyDescent="0.35">
      <c r="A226" t="s">
        <v>44</v>
      </c>
      <c r="B226" t="s">
        <v>108</v>
      </c>
      <c r="C226" t="s">
        <v>11</v>
      </c>
      <c r="D226" s="3">
        <v>0.79</v>
      </c>
      <c r="F226" s="3"/>
    </row>
    <row r="227" spans="1:6" x14ac:dyDescent="0.35">
      <c r="A227" t="s">
        <v>44</v>
      </c>
      <c r="B227" t="s">
        <v>108</v>
      </c>
      <c r="C227" t="s">
        <v>12</v>
      </c>
      <c r="D227" s="3">
        <v>0.90300000000000002</v>
      </c>
      <c r="F227" s="3"/>
    </row>
    <row r="228" spans="1:6" x14ac:dyDescent="0.35">
      <c r="A228" t="s">
        <v>44</v>
      </c>
      <c r="B228" t="s">
        <v>108</v>
      </c>
      <c r="C228" t="s">
        <v>13</v>
      </c>
      <c r="D228" s="3">
        <v>0.88</v>
      </c>
      <c r="F228" s="3"/>
    </row>
    <row r="229" spans="1:6" x14ac:dyDescent="0.35">
      <c r="A229" t="s">
        <v>44</v>
      </c>
      <c r="B229" t="s">
        <v>108</v>
      </c>
      <c r="C229" t="s">
        <v>14</v>
      </c>
      <c r="D229" s="3">
        <v>0.86599999999999999</v>
      </c>
      <c r="F229" s="3"/>
    </row>
    <row r="230" spans="1:6" x14ac:dyDescent="0.35">
      <c r="A230" t="s">
        <v>44</v>
      </c>
      <c r="B230" t="s">
        <v>108</v>
      </c>
      <c r="C230" t="s">
        <v>15</v>
      </c>
      <c r="D230" s="3">
        <v>0.79700000000000004</v>
      </c>
      <c r="E230" s="3">
        <f>AVERAGE(D226:D230)</f>
        <v>0.84719999999999995</v>
      </c>
      <c r="F230" s="3">
        <f>_xlfn.STDEV.S(D226:D230)</f>
        <v>5.0830109187370416E-2</v>
      </c>
    </row>
    <row r="231" spans="1:6" x14ac:dyDescent="0.35">
      <c r="A231" t="s">
        <v>45</v>
      </c>
      <c r="B231" t="s">
        <v>108</v>
      </c>
      <c r="C231" t="s">
        <v>11</v>
      </c>
      <c r="D231" s="3">
        <v>2.383</v>
      </c>
      <c r="F231" s="3"/>
    </row>
    <row r="232" spans="1:6" x14ac:dyDescent="0.35">
      <c r="A232" t="s">
        <v>45</v>
      </c>
      <c r="B232" t="s">
        <v>108</v>
      </c>
      <c r="C232" t="s">
        <v>12</v>
      </c>
      <c r="D232" s="3">
        <v>2.2879999999999998</v>
      </c>
      <c r="F232" s="3"/>
    </row>
    <row r="233" spans="1:6" x14ac:dyDescent="0.35">
      <c r="A233" t="s">
        <v>45</v>
      </c>
      <c r="B233" t="s">
        <v>108</v>
      </c>
      <c r="C233" t="s">
        <v>13</v>
      </c>
      <c r="D233" s="3">
        <v>2.0830000000000002</v>
      </c>
      <c r="F233" s="3"/>
    </row>
    <row r="234" spans="1:6" x14ac:dyDescent="0.35">
      <c r="A234" t="s">
        <v>45</v>
      </c>
      <c r="B234" t="s">
        <v>108</v>
      </c>
      <c r="C234" t="s">
        <v>14</v>
      </c>
      <c r="D234" s="3">
        <v>2.2429999999999999</v>
      </c>
      <c r="F234" s="3"/>
    </row>
    <row r="235" spans="1:6" x14ac:dyDescent="0.35">
      <c r="A235" t="s">
        <v>45</v>
      </c>
      <c r="B235" t="s">
        <v>108</v>
      </c>
      <c r="C235" t="s">
        <v>15</v>
      </c>
      <c r="D235" s="3">
        <v>2.3039999999999998</v>
      </c>
      <c r="E235" s="3">
        <f>AVERAGE(D231:D235)</f>
        <v>2.2602000000000002</v>
      </c>
      <c r="F235" s="3">
        <f>_xlfn.STDEV.S(D231:D235)</f>
        <v>0.11120566532330976</v>
      </c>
    </row>
    <row r="236" spans="1:6" x14ac:dyDescent="0.35">
      <c r="A236" t="s">
        <v>46</v>
      </c>
      <c r="B236" t="s">
        <v>108</v>
      </c>
      <c r="C236" t="s">
        <v>11</v>
      </c>
      <c r="D236" s="3">
        <v>1.73</v>
      </c>
      <c r="F236" s="3"/>
    </row>
    <row r="237" spans="1:6" x14ac:dyDescent="0.35">
      <c r="A237" t="s">
        <v>46</v>
      </c>
      <c r="B237" t="s">
        <v>108</v>
      </c>
      <c r="C237" t="s">
        <v>12</v>
      </c>
      <c r="D237" s="3">
        <v>1.708</v>
      </c>
      <c r="F237" s="3"/>
    </row>
    <row r="238" spans="1:6" x14ac:dyDescent="0.35">
      <c r="A238" t="s">
        <v>46</v>
      </c>
      <c r="B238" t="s">
        <v>108</v>
      </c>
      <c r="C238" t="s">
        <v>13</v>
      </c>
      <c r="D238" s="3">
        <v>1.857</v>
      </c>
      <c r="F238" s="3"/>
    </row>
    <row r="239" spans="1:6" x14ac:dyDescent="0.35">
      <c r="A239" t="s">
        <v>46</v>
      </c>
      <c r="B239" t="s">
        <v>108</v>
      </c>
      <c r="C239" t="s">
        <v>14</v>
      </c>
      <c r="D239" s="3">
        <v>1.6919999999999999</v>
      </c>
      <c r="F239" s="3"/>
    </row>
    <row r="240" spans="1:6" x14ac:dyDescent="0.35">
      <c r="A240" t="s">
        <v>46</v>
      </c>
      <c r="B240" t="s">
        <v>108</v>
      </c>
      <c r="C240" t="s">
        <v>15</v>
      </c>
      <c r="D240" s="3">
        <v>1.7010000000000001</v>
      </c>
      <c r="E240" s="3">
        <f>AVERAGE(D236:D240)</f>
        <v>1.7376</v>
      </c>
      <c r="F240" s="3">
        <f>_xlfn.STDEV.S(D236:D240)</f>
        <v>6.8207770818287272E-2</v>
      </c>
    </row>
    <row r="241" spans="1:6" x14ac:dyDescent="0.35">
      <c r="A241" t="s">
        <v>47</v>
      </c>
      <c r="B241" t="s">
        <v>108</v>
      </c>
      <c r="C241" t="s">
        <v>11</v>
      </c>
      <c r="D241" s="3">
        <v>15.619</v>
      </c>
      <c r="F241" s="3"/>
    </row>
    <row r="242" spans="1:6" x14ac:dyDescent="0.35">
      <c r="A242" t="s">
        <v>47</v>
      </c>
      <c r="B242" t="s">
        <v>108</v>
      </c>
      <c r="C242" t="s">
        <v>12</v>
      </c>
      <c r="D242" s="3">
        <v>15.497</v>
      </c>
      <c r="F242" s="3"/>
    </row>
    <row r="243" spans="1:6" x14ac:dyDescent="0.35">
      <c r="A243" t="s">
        <v>47</v>
      </c>
      <c r="B243" t="s">
        <v>108</v>
      </c>
      <c r="C243" t="s">
        <v>13</v>
      </c>
      <c r="D243" s="3">
        <v>15.941000000000001</v>
      </c>
      <c r="F243" s="3"/>
    </row>
    <row r="244" spans="1:6" x14ac:dyDescent="0.35">
      <c r="A244" t="s">
        <v>47</v>
      </c>
      <c r="B244" t="s">
        <v>108</v>
      </c>
      <c r="C244" t="s">
        <v>14</v>
      </c>
      <c r="D244" s="3">
        <v>14.798999999999999</v>
      </c>
      <c r="F244" s="3"/>
    </row>
    <row r="245" spans="1:6" x14ac:dyDescent="0.35">
      <c r="A245" t="s">
        <v>47</v>
      </c>
      <c r="B245" t="s">
        <v>108</v>
      </c>
      <c r="C245" t="s">
        <v>15</v>
      </c>
      <c r="D245" s="3">
        <v>15.406000000000001</v>
      </c>
      <c r="E245" s="3">
        <f>AVERAGE(D241:D245)</f>
        <v>15.452400000000001</v>
      </c>
      <c r="F245" s="3">
        <f>_xlfn.STDEV.S(D241:D245)</f>
        <v>0.41760004789271793</v>
      </c>
    </row>
    <row r="246" spans="1:6" x14ac:dyDescent="0.35">
      <c r="A246" t="s">
        <v>48</v>
      </c>
      <c r="B246" t="s">
        <v>108</v>
      </c>
      <c r="C246" t="s">
        <v>11</v>
      </c>
      <c r="D246" s="3">
        <v>0.42799999999999999</v>
      </c>
      <c r="F246" s="3"/>
    </row>
    <row r="247" spans="1:6" x14ac:dyDescent="0.35">
      <c r="A247" t="s">
        <v>48</v>
      </c>
      <c r="B247" t="s">
        <v>108</v>
      </c>
      <c r="C247" t="s">
        <v>12</v>
      </c>
      <c r="D247" s="3">
        <v>0.45200000000000001</v>
      </c>
      <c r="F247" s="3"/>
    </row>
    <row r="248" spans="1:6" x14ac:dyDescent="0.35">
      <c r="A248" t="s">
        <v>48</v>
      </c>
      <c r="B248" t="s">
        <v>108</v>
      </c>
      <c r="C248" t="s">
        <v>13</v>
      </c>
      <c r="D248" s="3">
        <v>0.47499999999999998</v>
      </c>
      <c r="F248" s="3"/>
    </row>
    <row r="249" spans="1:6" x14ac:dyDescent="0.35">
      <c r="A249" t="s">
        <v>48</v>
      </c>
      <c r="B249" t="s">
        <v>108</v>
      </c>
      <c r="C249" t="s">
        <v>14</v>
      </c>
      <c r="D249" s="3">
        <v>0.44800000000000001</v>
      </c>
      <c r="F249" s="3"/>
    </row>
    <row r="250" spans="1:6" x14ac:dyDescent="0.35">
      <c r="A250" t="s">
        <v>48</v>
      </c>
      <c r="B250" t="s">
        <v>108</v>
      </c>
      <c r="C250" t="s">
        <v>15</v>
      </c>
      <c r="D250" s="3">
        <v>0.42299999999999999</v>
      </c>
      <c r="E250" s="3">
        <f>AVERAGE(D246:D250)</f>
        <v>0.44519999999999998</v>
      </c>
      <c r="F250" s="3">
        <f>_xlfn.STDEV.S(D246:D250)</f>
        <v>2.0801442257689727E-2</v>
      </c>
    </row>
    <row r="251" spans="1:6" x14ac:dyDescent="0.35">
      <c r="A251" t="s">
        <v>49</v>
      </c>
      <c r="B251" t="s">
        <v>108</v>
      </c>
      <c r="C251" t="s">
        <v>11</v>
      </c>
      <c r="D251" s="3">
        <v>1.627</v>
      </c>
      <c r="F251" s="3"/>
    </row>
    <row r="252" spans="1:6" x14ac:dyDescent="0.35">
      <c r="A252" t="s">
        <v>49</v>
      </c>
      <c r="B252" t="s">
        <v>108</v>
      </c>
      <c r="C252" t="s">
        <v>12</v>
      </c>
      <c r="D252" s="3">
        <v>1.6220000000000001</v>
      </c>
      <c r="F252" s="3"/>
    </row>
    <row r="253" spans="1:6" x14ac:dyDescent="0.35">
      <c r="A253" t="s">
        <v>49</v>
      </c>
      <c r="B253" t="s">
        <v>108</v>
      </c>
      <c r="C253" t="s">
        <v>13</v>
      </c>
      <c r="D253" s="3">
        <v>1.5860000000000001</v>
      </c>
      <c r="F253" s="3"/>
    </row>
    <row r="254" spans="1:6" x14ac:dyDescent="0.35">
      <c r="A254" t="s">
        <v>49</v>
      </c>
      <c r="B254" t="s">
        <v>108</v>
      </c>
      <c r="C254" t="s">
        <v>14</v>
      </c>
      <c r="D254" s="3">
        <v>1.65</v>
      </c>
      <c r="F254" s="3"/>
    </row>
    <row r="255" spans="1:6" x14ac:dyDescent="0.35">
      <c r="A255" t="s">
        <v>49</v>
      </c>
      <c r="B255" t="s">
        <v>108</v>
      </c>
      <c r="C255" t="s">
        <v>15</v>
      </c>
      <c r="D255" s="3">
        <v>1.6870000000000001</v>
      </c>
      <c r="E255" s="3">
        <f>AVERAGE(D251:D255)</f>
        <v>1.6343999999999999</v>
      </c>
      <c r="F255" s="3">
        <f>_xlfn.STDEV.S(D251:D255)</f>
        <v>3.7286726860908538E-2</v>
      </c>
    </row>
    <row r="256" spans="1:6" x14ac:dyDescent="0.35">
      <c r="E256" s="3">
        <f>AVERAGE(D131:D255)</f>
        <v>3.4152400000000021</v>
      </c>
      <c r="F256" s="3">
        <f>_xlfn.STDEV.S(D131:D255)</f>
        <v>4.3660977472692553</v>
      </c>
    </row>
    <row r="258" spans="1:6" x14ac:dyDescent="0.35">
      <c r="A258" s="1" t="s">
        <v>0</v>
      </c>
      <c r="B258" s="1" t="s">
        <v>296</v>
      </c>
      <c r="C258" s="1" t="s">
        <v>297</v>
      </c>
      <c r="D258" s="2" t="s">
        <v>298</v>
      </c>
      <c r="E258" s="1" t="s">
        <v>97</v>
      </c>
      <c r="F258" s="2" t="s">
        <v>299</v>
      </c>
    </row>
    <row r="259" spans="1:6" x14ac:dyDescent="0.35">
      <c r="A259" t="s">
        <v>4</v>
      </c>
      <c r="B259" t="s">
        <v>109</v>
      </c>
      <c r="C259" t="s">
        <v>21</v>
      </c>
      <c r="D259" s="3">
        <v>4.3120000000000003</v>
      </c>
      <c r="F259" s="3"/>
    </row>
    <row r="260" spans="1:6" x14ac:dyDescent="0.35">
      <c r="A260" t="s">
        <v>4</v>
      </c>
      <c r="B260" t="s">
        <v>109</v>
      </c>
      <c r="C260" t="s">
        <v>22</v>
      </c>
      <c r="D260" s="3">
        <v>3.649</v>
      </c>
      <c r="F260" s="3"/>
    </row>
    <row r="261" spans="1:6" x14ac:dyDescent="0.35">
      <c r="A261" t="s">
        <v>4</v>
      </c>
      <c r="B261" t="s">
        <v>109</v>
      </c>
      <c r="C261" t="s">
        <v>23</v>
      </c>
      <c r="D261" s="3">
        <v>4.7990000000000004</v>
      </c>
      <c r="F261" s="3"/>
    </row>
    <row r="262" spans="1:6" x14ac:dyDescent="0.35">
      <c r="A262" t="s">
        <v>4</v>
      </c>
      <c r="B262" t="s">
        <v>109</v>
      </c>
      <c r="C262" t="s">
        <v>24</v>
      </c>
      <c r="D262" s="3">
        <v>4.8440000000000003</v>
      </c>
      <c r="F262" s="3"/>
    </row>
    <row r="263" spans="1:6" x14ac:dyDescent="0.35">
      <c r="A263" t="s">
        <v>4</v>
      </c>
      <c r="B263" t="s">
        <v>109</v>
      </c>
      <c r="C263" t="s">
        <v>25</v>
      </c>
      <c r="D263" s="3">
        <v>3.3940000000000001</v>
      </c>
      <c r="E263" s="3">
        <f>AVERAGE(D259:D263)</f>
        <v>4.1996000000000011</v>
      </c>
      <c r="F263" s="3">
        <f>_xlfn.STDEV.S(D259:D263)</f>
        <v>0.65941587787980738</v>
      </c>
    </row>
    <row r="264" spans="1:6" x14ac:dyDescent="0.35">
      <c r="A264" t="s">
        <v>26</v>
      </c>
      <c r="B264" t="s">
        <v>109</v>
      </c>
      <c r="C264" t="s">
        <v>21</v>
      </c>
      <c r="D264" s="3">
        <v>3.7679999999999998</v>
      </c>
      <c r="F264" s="3"/>
    </row>
    <row r="265" spans="1:6" x14ac:dyDescent="0.35">
      <c r="A265" t="s">
        <v>26</v>
      </c>
      <c r="B265" t="s">
        <v>109</v>
      </c>
      <c r="C265" t="s">
        <v>22</v>
      </c>
      <c r="D265" s="3">
        <v>2.706</v>
      </c>
      <c r="F265" s="3"/>
    </row>
    <row r="266" spans="1:6" x14ac:dyDescent="0.35">
      <c r="A266" t="s">
        <v>26</v>
      </c>
      <c r="B266" t="s">
        <v>109</v>
      </c>
      <c r="C266" t="s">
        <v>23</v>
      </c>
      <c r="D266" s="3">
        <v>2.0720000000000001</v>
      </c>
      <c r="F266" s="3"/>
    </row>
    <row r="267" spans="1:6" x14ac:dyDescent="0.35">
      <c r="A267" t="s">
        <v>26</v>
      </c>
      <c r="B267" t="s">
        <v>109</v>
      </c>
      <c r="C267" t="s">
        <v>24</v>
      </c>
      <c r="D267" s="3">
        <v>4.5839999999999996</v>
      </c>
      <c r="F267" s="3"/>
    </row>
    <row r="268" spans="1:6" x14ac:dyDescent="0.35">
      <c r="A268" t="s">
        <v>26</v>
      </c>
      <c r="B268" t="s">
        <v>109</v>
      </c>
      <c r="C268" t="s">
        <v>25</v>
      </c>
      <c r="D268" s="3">
        <v>5.3540000000000001</v>
      </c>
      <c r="E268" s="3">
        <f>AVERAGE(D264:D268)</f>
        <v>3.6967999999999996</v>
      </c>
      <c r="F268" s="3">
        <f>_xlfn.STDEV.S(D264:D268)</f>
        <v>1.3379242131002804</v>
      </c>
    </row>
    <row r="269" spans="1:6" x14ac:dyDescent="0.35">
      <c r="A269" t="s">
        <v>27</v>
      </c>
      <c r="B269" t="s">
        <v>109</v>
      </c>
      <c r="C269" t="s">
        <v>21</v>
      </c>
      <c r="D269" s="3">
        <v>1.573</v>
      </c>
      <c r="F269" s="3"/>
    </row>
    <row r="270" spans="1:6" x14ac:dyDescent="0.35">
      <c r="A270" t="s">
        <v>27</v>
      </c>
      <c r="B270" t="s">
        <v>109</v>
      </c>
      <c r="C270" t="s">
        <v>22</v>
      </c>
      <c r="D270" s="3">
        <v>1.456</v>
      </c>
      <c r="F270" s="3"/>
    </row>
    <row r="271" spans="1:6" x14ac:dyDescent="0.35">
      <c r="A271" t="s">
        <v>27</v>
      </c>
      <c r="B271" t="s">
        <v>109</v>
      </c>
      <c r="C271" t="s">
        <v>23</v>
      </c>
      <c r="D271" s="3">
        <v>1.512</v>
      </c>
      <c r="F271" s="3"/>
    </row>
    <row r="272" spans="1:6" x14ac:dyDescent="0.35">
      <c r="A272" t="s">
        <v>27</v>
      </c>
      <c r="B272" t="s">
        <v>109</v>
      </c>
      <c r="C272" t="s">
        <v>24</v>
      </c>
      <c r="D272" s="3">
        <v>1.4610000000000001</v>
      </c>
      <c r="F272" s="3"/>
    </row>
    <row r="273" spans="1:6" x14ac:dyDescent="0.35">
      <c r="A273" t="s">
        <v>27</v>
      </c>
      <c r="B273" t="s">
        <v>109</v>
      </c>
      <c r="C273" t="s">
        <v>25</v>
      </c>
      <c r="D273" s="3">
        <v>1.4690000000000001</v>
      </c>
      <c r="E273" s="3">
        <f>AVERAGE(D269:D273)</f>
        <v>1.4942000000000002</v>
      </c>
      <c r="F273" s="3">
        <f>_xlfn.STDEV.S(D269:D273)</f>
        <v>4.9302129771440877E-2</v>
      </c>
    </row>
    <row r="274" spans="1:6" x14ac:dyDescent="0.35">
      <c r="A274" t="s">
        <v>28</v>
      </c>
      <c r="B274" t="s">
        <v>109</v>
      </c>
      <c r="C274" t="s">
        <v>21</v>
      </c>
      <c r="D274" s="3">
        <v>1.075</v>
      </c>
      <c r="F274" s="3"/>
    </row>
    <row r="275" spans="1:6" x14ac:dyDescent="0.35">
      <c r="A275" t="s">
        <v>28</v>
      </c>
      <c r="B275" t="s">
        <v>109</v>
      </c>
      <c r="C275" t="s">
        <v>22</v>
      </c>
      <c r="D275" s="3">
        <v>2.427</v>
      </c>
      <c r="F275" s="3"/>
    </row>
    <row r="276" spans="1:6" x14ac:dyDescent="0.35">
      <c r="A276" t="s">
        <v>28</v>
      </c>
      <c r="B276" t="s">
        <v>109</v>
      </c>
      <c r="C276" t="s">
        <v>23</v>
      </c>
      <c r="D276" s="3">
        <v>1.46</v>
      </c>
      <c r="F276" s="3"/>
    </row>
    <row r="277" spans="1:6" x14ac:dyDescent="0.35">
      <c r="A277" t="s">
        <v>28</v>
      </c>
      <c r="B277" t="s">
        <v>109</v>
      </c>
      <c r="C277" t="s">
        <v>24</v>
      </c>
      <c r="D277" s="3">
        <v>1.7929999999999999</v>
      </c>
      <c r="F277" s="3"/>
    </row>
    <row r="278" spans="1:6" x14ac:dyDescent="0.35">
      <c r="A278" t="s">
        <v>28</v>
      </c>
      <c r="B278" t="s">
        <v>109</v>
      </c>
      <c r="C278" t="s">
        <v>25</v>
      </c>
      <c r="D278" s="3">
        <v>2.1339999999999999</v>
      </c>
      <c r="E278" s="3">
        <f>AVERAGE(D274:D278)</f>
        <v>1.7777999999999998</v>
      </c>
      <c r="F278" s="3">
        <f>_xlfn.STDEV.S(D274:D278)</f>
        <v>0.53467158144042093</v>
      </c>
    </row>
    <row r="279" spans="1:6" x14ac:dyDescent="0.35">
      <c r="A279" t="s">
        <v>29</v>
      </c>
      <c r="B279" t="s">
        <v>109</v>
      </c>
      <c r="C279" t="s">
        <v>21</v>
      </c>
      <c r="D279" s="3">
        <v>1.6879999999999999</v>
      </c>
      <c r="F279" s="3"/>
    </row>
    <row r="280" spans="1:6" x14ac:dyDescent="0.35">
      <c r="A280" t="s">
        <v>29</v>
      </c>
      <c r="B280" t="s">
        <v>109</v>
      </c>
      <c r="C280" t="s">
        <v>22</v>
      </c>
      <c r="D280" s="3">
        <v>2.3220000000000001</v>
      </c>
      <c r="F280" s="3"/>
    </row>
    <row r="281" spans="1:6" x14ac:dyDescent="0.35">
      <c r="A281" t="s">
        <v>29</v>
      </c>
      <c r="B281" t="s">
        <v>109</v>
      </c>
      <c r="C281" t="s">
        <v>23</v>
      </c>
      <c r="D281" s="3">
        <v>2.407</v>
      </c>
      <c r="F281" s="3"/>
    </row>
    <row r="282" spans="1:6" x14ac:dyDescent="0.35">
      <c r="A282" t="s">
        <v>29</v>
      </c>
      <c r="B282" t="s">
        <v>109</v>
      </c>
      <c r="C282" t="s">
        <v>24</v>
      </c>
      <c r="D282" s="3">
        <v>2.2429999999999999</v>
      </c>
      <c r="F282" s="3"/>
    </row>
    <row r="283" spans="1:6" x14ac:dyDescent="0.35">
      <c r="A283" t="s">
        <v>29</v>
      </c>
      <c r="B283" t="s">
        <v>109</v>
      </c>
      <c r="C283" t="s">
        <v>25</v>
      </c>
      <c r="D283" s="3">
        <v>3.488</v>
      </c>
      <c r="E283" s="3">
        <f>AVERAGE(D279:D283)</f>
        <v>2.4295999999999998</v>
      </c>
      <c r="F283" s="3">
        <f>_xlfn.STDEV.S(D279:D283)</f>
        <v>0.65518875142969235</v>
      </c>
    </row>
    <row r="284" spans="1:6" x14ac:dyDescent="0.35">
      <c r="A284" t="s">
        <v>30</v>
      </c>
      <c r="B284" t="s">
        <v>109</v>
      </c>
      <c r="C284" t="s">
        <v>21</v>
      </c>
      <c r="D284" s="3">
        <v>3.976</v>
      </c>
      <c r="F284" s="3"/>
    </row>
    <row r="285" spans="1:6" x14ac:dyDescent="0.35">
      <c r="A285" t="s">
        <v>30</v>
      </c>
      <c r="B285" t="s">
        <v>109</v>
      </c>
      <c r="C285" t="s">
        <v>22</v>
      </c>
      <c r="D285" s="3">
        <v>3.758</v>
      </c>
      <c r="F285" s="3"/>
    </row>
    <row r="286" spans="1:6" x14ac:dyDescent="0.35">
      <c r="A286" t="s">
        <v>30</v>
      </c>
      <c r="B286" t="s">
        <v>109</v>
      </c>
      <c r="C286" t="s">
        <v>23</v>
      </c>
      <c r="D286" s="3">
        <v>4.8120000000000003</v>
      </c>
      <c r="F286" s="3"/>
    </row>
    <row r="287" spans="1:6" x14ac:dyDescent="0.35">
      <c r="A287" t="s">
        <v>30</v>
      </c>
      <c r="B287" t="s">
        <v>109</v>
      </c>
      <c r="C287" t="s">
        <v>24</v>
      </c>
      <c r="D287" s="3">
        <v>4.4169999999999998</v>
      </c>
      <c r="F287" s="3"/>
    </row>
    <row r="288" spans="1:6" x14ac:dyDescent="0.35">
      <c r="A288" t="s">
        <v>30</v>
      </c>
      <c r="B288" t="s">
        <v>109</v>
      </c>
      <c r="C288" t="s">
        <v>25</v>
      </c>
      <c r="D288" s="3">
        <v>5.4930000000000003</v>
      </c>
      <c r="E288" s="3">
        <f>AVERAGE(D284:D288)</f>
        <v>4.491200000000001</v>
      </c>
      <c r="F288" s="3">
        <f>_xlfn.STDEV.S(D284:D288)</f>
        <v>0.69192391200188563</v>
      </c>
    </row>
    <row r="289" spans="1:6" x14ac:dyDescent="0.35">
      <c r="A289" t="s">
        <v>31</v>
      </c>
      <c r="B289" t="s">
        <v>109</v>
      </c>
      <c r="C289" t="s">
        <v>21</v>
      </c>
      <c r="D289" s="3">
        <v>2.6659999999999999</v>
      </c>
      <c r="F289" s="3"/>
    </row>
    <row r="290" spans="1:6" x14ac:dyDescent="0.35">
      <c r="A290" t="s">
        <v>31</v>
      </c>
      <c r="B290" t="s">
        <v>109</v>
      </c>
      <c r="C290" t="s">
        <v>22</v>
      </c>
      <c r="D290" s="3">
        <v>3.3780000000000001</v>
      </c>
      <c r="F290" s="3"/>
    </row>
    <row r="291" spans="1:6" x14ac:dyDescent="0.35">
      <c r="A291" t="s">
        <v>31</v>
      </c>
      <c r="B291" t="s">
        <v>109</v>
      </c>
      <c r="C291" t="s">
        <v>23</v>
      </c>
      <c r="D291" s="3">
        <v>2.2149999999999999</v>
      </c>
      <c r="F291" s="3"/>
    </row>
    <row r="292" spans="1:6" x14ac:dyDescent="0.35">
      <c r="A292" t="s">
        <v>31</v>
      </c>
      <c r="B292" t="s">
        <v>109</v>
      </c>
      <c r="C292" t="s">
        <v>24</v>
      </c>
      <c r="D292" s="3">
        <v>2.46</v>
      </c>
      <c r="F292" s="3"/>
    </row>
    <row r="293" spans="1:6" x14ac:dyDescent="0.35">
      <c r="A293" t="s">
        <v>31</v>
      </c>
      <c r="B293" t="s">
        <v>109</v>
      </c>
      <c r="C293" t="s">
        <v>25</v>
      </c>
      <c r="D293" s="3">
        <v>2.88</v>
      </c>
      <c r="E293" s="3">
        <f>AVERAGE(D289:D293)</f>
        <v>2.7198000000000002</v>
      </c>
      <c r="F293" s="3">
        <f>_xlfn.STDEV.S(D289:D293)</f>
        <v>0.44274846131861417</v>
      </c>
    </row>
    <row r="294" spans="1:6" x14ac:dyDescent="0.35">
      <c r="A294" t="s">
        <v>32</v>
      </c>
      <c r="B294" t="s">
        <v>109</v>
      </c>
      <c r="C294" t="s">
        <v>21</v>
      </c>
      <c r="D294" s="3">
        <v>0.63100000000000001</v>
      </c>
      <c r="F294" s="3"/>
    </row>
    <row r="295" spans="1:6" x14ac:dyDescent="0.35">
      <c r="A295" t="s">
        <v>32</v>
      </c>
      <c r="B295" t="s">
        <v>109</v>
      </c>
      <c r="C295" t="s">
        <v>22</v>
      </c>
      <c r="D295" s="3">
        <v>0.65</v>
      </c>
      <c r="F295" s="3"/>
    </row>
    <row r="296" spans="1:6" x14ac:dyDescent="0.35">
      <c r="A296" t="s">
        <v>32</v>
      </c>
      <c r="B296" t="s">
        <v>109</v>
      </c>
      <c r="C296" t="s">
        <v>23</v>
      </c>
      <c r="D296" s="3">
        <v>0.65200000000000002</v>
      </c>
      <c r="F296" s="3"/>
    </row>
    <row r="297" spans="1:6" x14ac:dyDescent="0.35">
      <c r="A297" t="s">
        <v>32</v>
      </c>
      <c r="B297" t="s">
        <v>109</v>
      </c>
      <c r="C297" t="s">
        <v>24</v>
      </c>
      <c r="D297" s="3">
        <v>0.622</v>
      </c>
      <c r="F297" s="3"/>
    </row>
    <row r="298" spans="1:6" x14ac:dyDescent="0.35">
      <c r="A298" t="s">
        <v>32</v>
      </c>
      <c r="B298" t="s">
        <v>109</v>
      </c>
      <c r="C298" t="s">
        <v>25</v>
      </c>
      <c r="D298" s="3">
        <v>0.64300000000000002</v>
      </c>
      <c r="E298" s="3">
        <f>AVERAGE(D294:D298)</f>
        <v>0.63960000000000006</v>
      </c>
      <c r="F298" s="3">
        <f>_xlfn.STDEV.S(D294:D298)</f>
        <v>1.2817956155331486E-2</v>
      </c>
    </row>
    <row r="299" spans="1:6" x14ac:dyDescent="0.35">
      <c r="A299" t="s">
        <v>33</v>
      </c>
      <c r="B299" t="s">
        <v>109</v>
      </c>
      <c r="C299" t="s">
        <v>21</v>
      </c>
      <c r="D299" s="3">
        <v>1.879</v>
      </c>
      <c r="F299" s="3"/>
    </row>
    <row r="300" spans="1:6" x14ac:dyDescent="0.35">
      <c r="A300" t="s">
        <v>33</v>
      </c>
      <c r="B300" t="s">
        <v>109</v>
      </c>
      <c r="C300" t="s">
        <v>22</v>
      </c>
      <c r="D300" s="3">
        <v>1.958</v>
      </c>
      <c r="F300" s="3"/>
    </row>
    <row r="301" spans="1:6" x14ac:dyDescent="0.35">
      <c r="A301" t="s">
        <v>33</v>
      </c>
      <c r="B301" t="s">
        <v>109</v>
      </c>
      <c r="C301" t="s">
        <v>23</v>
      </c>
      <c r="D301" s="3">
        <v>1.87</v>
      </c>
      <c r="F301" s="3"/>
    </row>
    <row r="302" spans="1:6" x14ac:dyDescent="0.35">
      <c r="A302" t="s">
        <v>33</v>
      </c>
      <c r="B302" t="s">
        <v>109</v>
      </c>
      <c r="C302" t="s">
        <v>24</v>
      </c>
      <c r="D302" s="3">
        <v>1.8919999999999999</v>
      </c>
      <c r="F302" s="3"/>
    </row>
    <row r="303" spans="1:6" x14ac:dyDescent="0.35">
      <c r="A303" t="s">
        <v>33</v>
      </c>
      <c r="B303" t="s">
        <v>109</v>
      </c>
      <c r="C303" t="s">
        <v>25</v>
      </c>
      <c r="D303" s="3">
        <v>1.9279999999999999</v>
      </c>
      <c r="E303" s="3">
        <f>AVERAGE(D299:D303)</f>
        <v>1.9054000000000002</v>
      </c>
      <c r="F303" s="3">
        <f>_xlfn.STDEV.S(D299:D303)</f>
        <v>3.676683287964843E-2</v>
      </c>
    </row>
    <row r="304" spans="1:6" x14ac:dyDescent="0.35">
      <c r="A304" t="s">
        <v>34</v>
      </c>
      <c r="B304" t="s">
        <v>109</v>
      </c>
      <c r="C304" t="s">
        <v>21</v>
      </c>
      <c r="D304" s="3">
        <v>0.79200000000000004</v>
      </c>
      <c r="F304" s="3"/>
    </row>
    <row r="305" spans="1:6" x14ac:dyDescent="0.35">
      <c r="A305" t="s">
        <v>34</v>
      </c>
      <c r="B305" t="s">
        <v>109</v>
      </c>
      <c r="C305" t="s">
        <v>22</v>
      </c>
      <c r="D305" s="3">
        <v>0.78600000000000003</v>
      </c>
      <c r="F305" s="3"/>
    </row>
    <row r="306" spans="1:6" x14ac:dyDescent="0.35">
      <c r="A306" t="s">
        <v>34</v>
      </c>
      <c r="B306" t="s">
        <v>109</v>
      </c>
      <c r="C306" t="s">
        <v>23</v>
      </c>
      <c r="D306" s="3">
        <v>0.84499999999999997</v>
      </c>
      <c r="F306" s="3"/>
    </row>
    <row r="307" spans="1:6" x14ac:dyDescent="0.35">
      <c r="A307" t="s">
        <v>34</v>
      </c>
      <c r="B307" t="s">
        <v>109</v>
      </c>
      <c r="C307" t="s">
        <v>24</v>
      </c>
      <c r="D307" s="3">
        <v>0.80700000000000005</v>
      </c>
      <c r="F307" s="3"/>
    </row>
    <row r="308" spans="1:6" x14ac:dyDescent="0.35">
      <c r="A308" t="s">
        <v>34</v>
      </c>
      <c r="B308" t="s">
        <v>109</v>
      </c>
      <c r="C308" t="s">
        <v>25</v>
      </c>
      <c r="D308" s="3">
        <v>0.79500000000000004</v>
      </c>
      <c r="E308" s="3">
        <f>AVERAGE(D304:D308)</f>
        <v>0.80500000000000005</v>
      </c>
      <c r="F308" s="3">
        <f>_xlfn.STDEV.S(D304:D308)</f>
        <v>2.3632604596192919E-2</v>
      </c>
    </row>
    <row r="309" spans="1:6" x14ac:dyDescent="0.35">
      <c r="A309" t="s">
        <v>35</v>
      </c>
      <c r="B309" t="s">
        <v>109</v>
      </c>
      <c r="C309" t="s">
        <v>21</v>
      </c>
      <c r="D309" s="3">
        <v>4.0880000000000001</v>
      </c>
      <c r="F309" s="3"/>
    </row>
    <row r="310" spans="1:6" x14ac:dyDescent="0.35">
      <c r="A310" t="s">
        <v>35</v>
      </c>
      <c r="B310" t="s">
        <v>109</v>
      </c>
      <c r="C310" t="s">
        <v>22</v>
      </c>
      <c r="D310" s="3">
        <v>4.0179999999999998</v>
      </c>
      <c r="F310" s="3"/>
    </row>
    <row r="311" spans="1:6" x14ac:dyDescent="0.35">
      <c r="A311" t="s">
        <v>35</v>
      </c>
      <c r="B311" t="s">
        <v>109</v>
      </c>
      <c r="C311" t="s">
        <v>23</v>
      </c>
      <c r="D311" s="3">
        <v>4.2149999999999999</v>
      </c>
      <c r="F311" s="3"/>
    </row>
    <row r="312" spans="1:6" x14ac:dyDescent="0.35">
      <c r="A312" t="s">
        <v>35</v>
      </c>
      <c r="B312" t="s">
        <v>109</v>
      </c>
      <c r="C312" t="s">
        <v>24</v>
      </c>
      <c r="D312" s="3">
        <v>4.0549999999999997</v>
      </c>
      <c r="F312" s="3"/>
    </row>
    <row r="313" spans="1:6" x14ac:dyDescent="0.35">
      <c r="A313" t="s">
        <v>35</v>
      </c>
      <c r="B313" t="s">
        <v>109</v>
      </c>
      <c r="C313" t="s">
        <v>25</v>
      </c>
      <c r="D313" s="3">
        <v>4.0860000000000003</v>
      </c>
      <c r="E313" s="3">
        <f>AVERAGE(D309:D313)</f>
        <v>4.0923999999999996</v>
      </c>
      <c r="F313" s="3">
        <f>_xlfn.STDEV.S(D309:D313)</f>
        <v>7.4204447306074617E-2</v>
      </c>
    </row>
    <row r="314" spans="1:6" x14ac:dyDescent="0.35">
      <c r="A314" t="s">
        <v>36</v>
      </c>
      <c r="B314" t="s">
        <v>109</v>
      </c>
      <c r="C314" t="s">
        <v>21</v>
      </c>
      <c r="D314" s="3">
        <v>0.98799999999999999</v>
      </c>
      <c r="F314" s="3"/>
    </row>
    <row r="315" spans="1:6" x14ac:dyDescent="0.35">
      <c r="A315" t="s">
        <v>36</v>
      </c>
      <c r="B315" t="s">
        <v>109</v>
      </c>
      <c r="C315" t="s">
        <v>22</v>
      </c>
      <c r="D315" s="3">
        <v>1.153</v>
      </c>
      <c r="F315" s="3"/>
    </row>
    <row r="316" spans="1:6" x14ac:dyDescent="0.35">
      <c r="A316" t="s">
        <v>36</v>
      </c>
      <c r="B316" t="s">
        <v>109</v>
      </c>
      <c r="C316" t="s">
        <v>23</v>
      </c>
      <c r="D316" s="3">
        <v>1.0920000000000001</v>
      </c>
      <c r="F316" s="3"/>
    </row>
    <row r="317" spans="1:6" x14ac:dyDescent="0.35">
      <c r="A317" t="s">
        <v>36</v>
      </c>
      <c r="B317" t="s">
        <v>109</v>
      </c>
      <c r="C317" t="s">
        <v>24</v>
      </c>
      <c r="D317" s="3">
        <v>1.0409999999999999</v>
      </c>
      <c r="F317" s="3"/>
    </row>
    <row r="318" spans="1:6" x14ac:dyDescent="0.35">
      <c r="A318" t="s">
        <v>36</v>
      </c>
      <c r="B318" t="s">
        <v>109</v>
      </c>
      <c r="C318" t="s">
        <v>25</v>
      </c>
      <c r="D318" s="3">
        <v>1.103</v>
      </c>
      <c r="E318" s="3">
        <f>AVERAGE(D314:D318)</f>
        <v>1.0753999999999999</v>
      </c>
      <c r="F318" s="3">
        <f>_xlfn.STDEV.S(D314:D318)</f>
        <v>6.3010316615614653E-2</v>
      </c>
    </row>
    <row r="319" spans="1:6" x14ac:dyDescent="0.35">
      <c r="A319" t="s">
        <v>37</v>
      </c>
      <c r="B319" t="s">
        <v>109</v>
      </c>
      <c r="C319" t="s">
        <v>21</v>
      </c>
      <c r="D319" s="3">
        <v>1.4450000000000001</v>
      </c>
      <c r="F319" s="3"/>
    </row>
    <row r="320" spans="1:6" x14ac:dyDescent="0.35">
      <c r="A320" t="s">
        <v>37</v>
      </c>
      <c r="B320" t="s">
        <v>109</v>
      </c>
      <c r="C320" t="s">
        <v>22</v>
      </c>
      <c r="D320" s="3">
        <v>1.389</v>
      </c>
      <c r="F320" s="3"/>
    </row>
    <row r="321" spans="1:6" x14ac:dyDescent="0.35">
      <c r="A321" t="s">
        <v>37</v>
      </c>
      <c r="B321" t="s">
        <v>109</v>
      </c>
      <c r="C321" t="s">
        <v>23</v>
      </c>
      <c r="D321" s="3">
        <v>1.4219999999999999</v>
      </c>
      <c r="F321" s="3"/>
    </row>
    <row r="322" spans="1:6" x14ac:dyDescent="0.35">
      <c r="A322" t="s">
        <v>37</v>
      </c>
      <c r="B322" t="s">
        <v>109</v>
      </c>
      <c r="C322" t="s">
        <v>24</v>
      </c>
      <c r="D322" s="3">
        <v>1.4470000000000001</v>
      </c>
      <c r="F322" s="3"/>
    </row>
    <row r="323" spans="1:6" x14ac:dyDescent="0.35">
      <c r="A323" t="s">
        <v>37</v>
      </c>
      <c r="B323" t="s">
        <v>109</v>
      </c>
      <c r="C323" t="s">
        <v>25</v>
      </c>
      <c r="D323" s="3">
        <v>1.397</v>
      </c>
      <c r="E323" s="3">
        <f>AVERAGE(D319:D323)</f>
        <v>1.4200000000000002</v>
      </c>
      <c r="F323" s="3">
        <f>_xlfn.STDEV.S(D319:D323)</f>
        <v>2.6683328128252685E-2</v>
      </c>
    </row>
    <row r="324" spans="1:6" x14ac:dyDescent="0.35">
      <c r="A324" t="s">
        <v>38</v>
      </c>
      <c r="B324" t="s">
        <v>109</v>
      </c>
      <c r="C324" t="s">
        <v>21</v>
      </c>
      <c r="D324" s="3">
        <v>5.7530000000000001</v>
      </c>
      <c r="F324" s="3"/>
    </row>
    <row r="325" spans="1:6" x14ac:dyDescent="0.35">
      <c r="A325" t="s">
        <v>38</v>
      </c>
      <c r="B325" t="s">
        <v>109</v>
      </c>
      <c r="C325" t="s">
        <v>22</v>
      </c>
      <c r="D325" s="3">
        <v>5.5060000000000002</v>
      </c>
      <c r="F325" s="3"/>
    </row>
    <row r="326" spans="1:6" x14ac:dyDescent="0.35">
      <c r="A326" t="s">
        <v>38</v>
      </c>
      <c r="B326" t="s">
        <v>109</v>
      </c>
      <c r="C326" t="s">
        <v>23</v>
      </c>
      <c r="D326" s="3">
        <v>5.26</v>
      </c>
      <c r="F326" s="3"/>
    </row>
    <row r="327" spans="1:6" x14ac:dyDescent="0.35">
      <c r="A327" t="s">
        <v>38</v>
      </c>
      <c r="B327" t="s">
        <v>109</v>
      </c>
      <c r="C327" t="s">
        <v>24</v>
      </c>
      <c r="D327" s="3">
        <v>5.5620000000000003</v>
      </c>
      <c r="F327" s="3"/>
    </row>
    <row r="328" spans="1:6" x14ac:dyDescent="0.35">
      <c r="A328" t="s">
        <v>38</v>
      </c>
      <c r="B328" t="s">
        <v>109</v>
      </c>
      <c r="C328" t="s">
        <v>25</v>
      </c>
      <c r="D328" s="3">
        <v>5.2779999999999996</v>
      </c>
      <c r="E328" s="3">
        <f>AVERAGE(D324:D328)</f>
        <v>5.4718</v>
      </c>
      <c r="F328" s="3">
        <f>_xlfn.STDEV.S(D324:D328)</f>
        <v>0.20663784745297772</v>
      </c>
    </row>
    <row r="329" spans="1:6" x14ac:dyDescent="0.35">
      <c r="A329" t="s">
        <v>39</v>
      </c>
      <c r="B329" t="s">
        <v>109</v>
      </c>
      <c r="C329" t="s">
        <v>21</v>
      </c>
      <c r="D329" s="3">
        <v>1.2150000000000001</v>
      </c>
      <c r="F329" s="3"/>
    </row>
    <row r="330" spans="1:6" x14ac:dyDescent="0.35">
      <c r="A330" t="s">
        <v>39</v>
      </c>
      <c r="B330" t="s">
        <v>109</v>
      </c>
      <c r="C330" t="s">
        <v>22</v>
      </c>
      <c r="D330" s="3">
        <v>1.3089999999999999</v>
      </c>
      <c r="F330" s="3"/>
    </row>
    <row r="331" spans="1:6" x14ac:dyDescent="0.35">
      <c r="A331" t="s">
        <v>39</v>
      </c>
      <c r="B331" t="s">
        <v>109</v>
      </c>
      <c r="C331" t="s">
        <v>23</v>
      </c>
      <c r="D331" s="3">
        <v>1.2210000000000001</v>
      </c>
      <c r="F331" s="3"/>
    </row>
    <row r="332" spans="1:6" x14ac:dyDescent="0.35">
      <c r="A332" t="s">
        <v>39</v>
      </c>
      <c r="B332" t="s">
        <v>109</v>
      </c>
      <c r="C332" t="s">
        <v>24</v>
      </c>
      <c r="D332" s="3">
        <v>1.218</v>
      </c>
      <c r="F332" s="3"/>
    </row>
    <row r="333" spans="1:6" x14ac:dyDescent="0.35">
      <c r="A333" t="s">
        <v>39</v>
      </c>
      <c r="B333" t="s">
        <v>109</v>
      </c>
      <c r="C333" t="s">
        <v>25</v>
      </c>
      <c r="D333" s="3">
        <v>1.202</v>
      </c>
      <c r="E333" s="3">
        <f>AVERAGE(D329:D333)</f>
        <v>1.2330000000000001</v>
      </c>
      <c r="F333" s="3">
        <f>_xlfn.STDEV.S(D329:D333)</f>
        <v>4.3098723879019869E-2</v>
      </c>
    </row>
    <row r="334" spans="1:6" x14ac:dyDescent="0.35">
      <c r="A334" t="s">
        <v>40</v>
      </c>
      <c r="B334" t="s">
        <v>109</v>
      </c>
      <c r="C334" t="s">
        <v>21</v>
      </c>
      <c r="D334" s="3">
        <v>1.111</v>
      </c>
      <c r="F334" s="3"/>
    </row>
    <row r="335" spans="1:6" x14ac:dyDescent="0.35">
      <c r="A335" t="s">
        <v>40</v>
      </c>
      <c r="B335" t="s">
        <v>109</v>
      </c>
      <c r="C335" t="s">
        <v>22</v>
      </c>
      <c r="D335" s="3">
        <v>1.163</v>
      </c>
      <c r="F335" s="3"/>
    </row>
    <row r="336" spans="1:6" x14ac:dyDescent="0.35">
      <c r="A336" t="s">
        <v>40</v>
      </c>
      <c r="B336" t="s">
        <v>109</v>
      </c>
      <c r="C336" t="s">
        <v>23</v>
      </c>
      <c r="D336" s="3">
        <v>1.296</v>
      </c>
      <c r="F336" s="3"/>
    </row>
    <row r="337" spans="1:6" x14ac:dyDescent="0.35">
      <c r="A337" t="s">
        <v>40</v>
      </c>
      <c r="B337" t="s">
        <v>109</v>
      </c>
      <c r="C337" t="s">
        <v>24</v>
      </c>
      <c r="D337" s="3">
        <v>1.179</v>
      </c>
      <c r="F337" s="3"/>
    </row>
    <row r="338" spans="1:6" x14ac:dyDescent="0.35">
      <c r="A338" t="s">
        <v>40</v>
      </c>
      <c r="B338" t="s">
        <v>109</v>
      </c>
      <c r="C338" t="s">
        <v>25</v>
      </c>
      <c r="D338" s="3">
        <v>1.0629999999999999</v>
      </c>
      <c r="E338" s="3">
        <f>AVERAGE(D334:D338)</f>
        <v>1.1624000000000001</v>
      </c>
      <c r="F338" s="3">
        <f>_xlfn.STDEV.S(D334:D338)</f>
        <v>8.7531708540391259E-2</v>
      </c>
    </row>
    <row r="339" spans="1:6" x14ac:dyDescent="0.35">
      <c r="A339" t="s">
        <v>41</v>
      </c>
      <c r="B339" t="s">
        <v>109</v>
      </c>
      <c r="C339" t="s">
        <v>21</v>
      </c>
      <c r="D339" s="3">
        <v>3.6269999999999998</v>
      </c>
      <c r="F339" s="3"/>
    </row>
    <row r="340" spans="1:6" x14ac:dyDescent="0.35">
      <c r="A340" t="s">
        <v>41</v>
      </c>
      <c r="B340" t="s">
        <v>109</v>
      </c>
      <c r="C340" t="s">
        <v>22</v>
      </c>
      <c r="D340" s="3">
        <v>3.7309999999999999</v>
      </c>
      <c r="F340" s="3"/>
    </row>
    <row r="341" spans="1:6" x14ac:dyDescent="0.35">
      <c r="A341" t="s">
        <v>41</v>
      </c>
      <c r="B341" t="s">
        <v>109</v>
      </c>
      <c r="C341" t="s">
        <v>23</v>
      </c>
      <c r="D341" s="3">
        <v>2.5499999999999998</v>
      </c>
      <c r="F341" s="3"/>
    </row>
    <row r="342" spans="1:6" x14ac:dyDescent="0.35">
      <c r="A342" t="s">
        <v>41</v>
      </c>
      <c r="B342" t="s">
        <v>109</v>
      </c>
      <c r="C342" t="s">
        <v>24</v>
      </c>
      <c r="D342" s="3">
        <v>3.6139999999999999</v>
      </c>
      <c r="F342" s="3"/>
    </row>
    <row r="343" spans="1:6" x14ac:dyDescent="0.35">
      <c r="A343" t="s">
        <v>41</v>
      </c>
      <c r="B343" t="s">
        <v>109</v>
      </c>
      <c r="C343" t="s">
        <v>25</v>
      </c>
      <c r="D343" s="3">
        <v>3.843</v>
      </c>
      <c r="E343" s="3">
        <f>AVERAGE(D339:D343)</f>
        <v>3.4729999999999999</v>
      </c>
      <c r="F343" s="3">
        <f>_xlfn.STDEV.S(D339:D343)</f>
        <v>0.5241636194929995</v>
      </c>
    </row>
    <row r="344" spans="1:6" x14ac:dyDescent="0.35">
      <c r="A344" t="s">
        <v>42</v>
      </c>
      <c r="B344" t="s">
        <v>109</v>
      </c>
      <c r="C344" t="s">
        <v>21</v>
      </c>
      <c r="D344" s="3">
        <v>1.4690000000000001</v>
      </c>
      <c r="F344" s="3"/>
    </row>
    <row r="345" spans="1:6" x14ac:dyDescent="0.35">
      <c r="A345" t="s">
        <v>42</v>
      </c>
      <c r="B345" t="s">
        <v>109</v>
      </c>
      <c r="C345" t="s">
        <v>22</v>
      </c>
      <c r="D345" s="3">
        <v>1.514</v>
      </c>
      <c r="F345" s="3"/>
    </row>
    <row r="346" spans="1:6" x14ac:dyDescent="0.35">
      <c r="A346" t="s">
        <v>42</v>
      </c>
      <c r="B346" t="s">
        <v>109</v>
      </c>
      <c r="C346" t="s">
        <v>23</v>
      </c>
      <c r="D346" s="3">
        <v>1.4650000000000001</v>
      </c>
      <c r="F346" s="3"/>
    </row>
    <row r="347" spans="1:6" x14ac:dyDescent="0.35">
      <c r="A347" t="s">
        <v>42</v>
      </c>
      <c r="B347" t="s">
        <v>109</v>
      </c>
      <c r="C347" t="s">
        <v>24</v>
      </c>
      <c r="D347" s="3">
        <v>1.476</v>
      </c>
      <c r="F347" s="3"/>
    </row>
    <row r="348" spans="1:6" x14ac:dyDescent="0.35">
      <c r="A348" t="s">
        <v>42</v>
      </c>
      <c r="B348" t="s">
        <v>109</v>
      </c>
      <c r="C348" t="s">
        <v>25</v>
      </c>
      <c r="D348" s="3">
        <v>1.51</v>
      </c>
      <c r="E348" s="3">
        <f>AVERAGE(D344:D348)</f>
        <v>1.4868000000000001</v>
      </c>
      <c r="F348" s="3">
        <f>_xlfn.STDEV.S(D344:D348)</f>
        <v>2.338161671056984E-2</v>
      </c>
    </row>
    <row r="349" spans="1:6" x14ac:dyDescent="0.35">
      <c r="A349" t="s">
        <v>43</v>
      </c>
      <c r="B349" t="s">
        <v>109</v>
      </c>
      <c r="C349" t="s">
        <v>21</v>
      </c>
      <c r="D349" s="3">
        <v>1.395</v>
      </c>
      <c r="F349" s="3"/>
    </row>
    <row r="350" spans="1:6" x14ac:dyDescent="0.35">
      <c r="A350" t="s">
        <v>43</v>
      </c>
      <c r="B350" t="s">
        <v>109</v>
      </c>
      <c r="C350" t="s">
        <v>22</v>
      </c>
      <c r="D350" s="3">
        <v>2.5059999999999998</v>
      </c>
      <c r="F350" s="3"/>
    </row>
    <row r="351" spans="1:6" x14ac:dyDescent="0.35">
      <c r="A351" t="s">
        <v>43</v>
      </c>
      <c r="B351" t="s">
        <v>109</v>
      </c>
      <c r="C351" t="s">
        <v>23</v>
      </c>
      <c r="D351" s="3">
        <v>1.9990000000000001</v>
      </c>
      <c r="F351" s="3"/>
    </row>
    <row r="352" spans="1:6" x14ac:dyDescent="0.35">
      <c r="A352" t="s">
        <v>43</v>
      </c>
      <c r="B352" t="s">
        <v>109</v>
      </c>
      <c r="C352" t="s">
        <v>24</v>
      </c>
      <c r="D352" s="3">
        <v>1.0389999999999999</v>
      </c>
      <c r="F352" s="3"/>
    </row>
    <row r="353" spans="1:6" x14ac:dyDescent="0.35">
      <c r="A353" t="s">
        <v>43</v>
      </c>
      <c r="B353" t="s">
        <v>109</v>
      </c>
      <c r="C353" t="s">
        <v>25</v>
      </c>
      <c r="D353" s="3">
        <v>1.359</v>
      </c>
      <c r="E353" s="3">
        <f>AVERAGE(D349:D353)</f>
        <v>1.6596</v>
      </c>
      <c r="F353" s="3">
        <f>_xlfn.STDEV.S(D349:D353)</f>
        <v>0.58675020238598996</v>
      </c>
    </row>
    <row r="354" spans="1:6" x14ac:dyDescent="0.35">
      <c r="A354" t="s">
        <v>44</v>
      </c>
      <c r="B354" t="s">
        <v>109</v>
      </c>
      <c r="C354" t="s">
        <v>21</v>
      </c>
      <c r="D354" s="3">
        <v>0.48899999999999999</v>
      </c>
      <c r="F354" s="3"/>
    </row>
    <row r="355" spans="1:6" x14ac:dyDescent="0.35">
      <c r="A355" t="s">
        <v>44</v>
      </c>
      <c r="B355" t="s">
        <v>109</v>
      </c>
      <c r="C355" t="s">
        <v>22</v>
      </c>
      <c r="D355" s="3">
        <v>0.497</v>
      </c>
      <c r="F355" s="3"/>
    </row>
    <row r="356" spans="1:6" x14ac:dyDescent="0.35">
      <c r="A356" t="s">
        <v>44</v>
      </c>
      <c r="B356" t="s">
        <v>109</v>
      </c>
      <c r="C356" t="s">
        <v>23</v>
      </c>
      <c r="D356" s="3">
        <v>0.52300000000000002</v>
      </c>
      <c r="F356" s="3"/>
    </row>
    <row r="357" spans="1:6" x14ac:dyDescent="0.35">
      <c r="A357" t="s">
        <v>44</v>
      </c>
      <c r="B357" t="s">
        <v>109</v>
      </c>
      <c r="C357" t="s">
        <v>24</v>
      </c>
      <c r="D357" s="3">
        <v>0.496</v>
      </c>
      <c r="F357" s="3"/>
    </row>
    <row r="358" spans="1:6" x14ac:dyDescent="0.35">
      <c r="A358" t="s">
        <v>44</v>
      </c>
      <c r="B358" t="s">
        <v>109</v>
      </c>
      <c r="C358" t="s">
        <v>25</v>
      </c>
      <c r="D358" s="3">
        <v>0.46700000000000003</v>
      </c>
      <c r="E358" s="3">
        <f>AVERAGE(D354:D358)</f>
        <v>0.49440000000000001</v>
      </c>
      <c r="F358" s="3">
        <f>_xlfn.STDEV.S(D354:D358)</f>
        <v>2.0044949488586893E-2</v>
      </c>
    </row>
    <row r="359" spans="1:6" x14ac:dyDescent="0.35">
      <c r="A359" t="s">
        <v>45</v>
      </c>
      <c r="B359" t="s">
        <v>109</v>
      </c>
      <c r="C359" t="s">
        <v>21</v>
      </c>
      <c r="D359" s="3">
        <v>2.1579999999999999</v>
      </c>
      <c r="F359" s="3"/>
    </row>
    <row r="360" spans="1:6" x14ac:dyDescent="0.35">
      <c r="A360" t="s">
        <v>45</v>
      </c>
      <c r="B360" t="s">
        <v>109</v>
      </c>
      <c r="C360" t="s">
        <v>22</v>
      </c>
      <c r="D360" s="3">
        <v>2.218</v>
      </c>
      <c r="F360" s="3"/>
    </row>
    <row r="361" spans="1:6" x14ac:dyDescent="0.35">
      <c r="A361" t="s">
        <v>45</v>
      </c>
      <c r="B361" t="s">
        <v>109</v>
      </c>
      <c r="C361" t="s">
        <v>23</v>
      </c>
      <c r="D361" s="3">
        <v>2.2269999999999999</v>
      </c>
      <c r="F361" s="3"/>
    </row>
    <row r="362" spans="1:6" x14ac:dyDescent="0.35">
      <c r="A362" t="s">
        <v>45</v>
      </c>
      <c r="B362" t="s">
        <v>109</v>
      </c>
      <c r="C362" t="s">
        <v>24</v>
      </c>
      <c r="D362" s="3">
        <v>2.2690000000000001</v>
      </c>
      <c r="F362" s="3"/>
    </row>
    <row r="363" spans="1:6" x14ac:dyDescent="0.35">
      <c r="A363" t="s">
        <v>45</v>
      </c>
      <c r="B363" t="s">
        <v>109</v>
      </c>
      <c r="C363" t="s">
        <v>25</v>
      </c>
      <c r="D363" s="3">
        <v>2.1669999999999998</v>
      </c>
      <c r="E363" s="3">
        <f>AVERAGE(D359:D363)</f>
        <v>2.2077999999999998</v>
      </c>
      <c r="F363" s="3">
        <f>_xlfn.STDEV.S(D359:D363)</f>
        <v>4.5724173037902043E-2</v>
      </c>
    </row>
    <row r="364" spans="1:6" x14ac:dyDescent="0.35">
      <c r="A364" t="s">
        <v>46</v>
      </c>
      <c r="B364" t="s">
        <v>109</v>
      </c>
      <c r="C364" t="s">
        <v>21</v>
      </c>
      <c r="D364" s="3">
        <v>1.722</v>
      </c>
      <c r="F364" s="3"/>
    </row>
    <row r="365" spans="1:6" x14ac:dyDescent="0.35">
      <c r="A365" t="s">
        <v>46</v>
      </c>
      <c r="B365" t="s">
        <v>109</v>
      </c>
      <c r="C365" t="s">
        <v>22</v>
      </c>
      <c r="D365" s="3">
        <v>1.706</v>
      </c>
      <c r="F365" s="3"/>
    </row>
    <row r="366" spans="1:6" x14ac:dyDescent="0.35">
      <c r="A366" t="s">
        <v>46</v>
      </c>
      <c r="B366" t="s">
        <v>109</v>
      </c>
      <c r="C366" t="s">
        <v>23</v>
      </c>
      <c r="D366" s="3">
        <v>1.708</v>
      </c>
      <c r="F366" s="3"/>
    </row>
    <row r="367" spans="1:6" x14ac:dyDescent="0.35">
      <c r="A367" t="s">
        <v>46</v>
      </c>
      <c r="B367" t="s">
        <v>109</v>
      </c>
      <c r="C367" t="s">
        <v>24</v>
      </c>
      <c r="D367" s="3">
        <v>1.7050000000000001</v>
      </c>
      <c r="F367" s="3"/>
    </row>
    <row r="368" spans="1:6" x14ac:dyDescent="0.35">
      <c r="A368" t="s">
        <v>46</v>
      </c>
      <c r="B368" t="s">
        <v>109</v>
      </c>
      <c r="C368" t="s">
        <v>25</v>
      </c>
      <c r="D368" s="3">
        <v>1.7230000000000001</v>
      </c>
      <c r="E368" s="3">
        <f>AVERAGE(D364:D368)</f>
        <v>1.7128000000000001</v>
      </c>
      <c r="F368" s="3">
        <f>_xlfn.STDEV.S(D364:D368)</f>
        <v>8.9274856482662729E-3</v>
      </c>
    </row>
    <row r="369" spans="1:6" x14ac:dyDescent="0.35">
      <c r="A369" t="s">
        <v>47</v>
      </c>
      <c r="B369" t="s">
        <v>109</v>
      </c>
      <c r="C369" t="s">
        <v>21</v>
      </c>
      <c r="D369" s="3">
        <v>16.117000000000001</v>
      </c>
      <c r="F369" s="3"/>
    </row>
    <row r="370" spans="1:6" x14ac:dyDescent="0.35">
      <c r="A370" t="s">
        <v>47</v>
      </c>
      <c r="B370" t="s">
        <v>109</v>
      </c>
      <c r="C370" t="s">
        <v>22</v>
      </c>
      <c r="D370" s="3">
        <v>15.898</v>
      </c>
      <c r="F370" s="3"/>
    </row>
    <row r="371" spans="1:6" x14ac:dyDescent="0.35">
      <c r="A371" t="s">
        <v>47</v>
      </c>
      <c r="B371" t="s">
        <v>109</v>
      </c>
      <c r="C371" t="s">
        <v>23</v>
      </c>
      <c r="D371" s="3">
        <v>16.042999999999999</v>
      </c>
      <c r="F371" s="3"/>
    </row>
    <row r="372" spans="1:6" x14ac:dyDescent="0.35">
      <c r="A372" t="s">
        <v>47</v>
      </c>
      <c r="B372" t="s">
        <v>109</v>
      </c>
      <c r="C372" t="s">
        <v>24</v>
      </c>
      <c r="D372" s="3">
        <v>16.004999999999999</v>
      </c>
      <c r="F372" s="3"/>
    </row>
    <row r="373" spans="1:6" x14ac:dyDescent="0.35">
      <c r="A373" t="s">
        <v>47</v>
      </c>
      <c r="B373" t="s">
        <v>109</v>
      </c>
      <c r="C373" t="s">
        <v>25</v>
      </c>
      <c r="D373" s="3">
        <v>15.858000000000001</v>
      </c>
      <c r="E373" s="3">
        <f>AVERAGE(D369:D373)</f>
        <v>15.984200000000001</v>
      </c>
      <c r="F373" s="3">
        <f>_xlfn.STDEV.S(D369:D373)</f>
        <v>0.10592780560362801</v>
      </c>
    </row>
    <row r="374" spans="1:6" x14ac:dyDescent="0.35">
      <c r="A374" t="s">
        <v>48</v>
      </c>
      <c r="B374" t="s">
        <v>109</v>
      </c>
      <c r="C374" t="s">
        <v>21</v>
      </c>
      <c r="D374" s="3">
        <v>0.45</v>
      </c>
      <c r="F374" s="3"/>
    </row>
    <row r="375" spans="1:6" x14ac:dyDescent="0.35">
      <c r="A375" t="s">
        <v>48</v>
      </c>
      <c r="B375" t="s">
        <v>109</v>
      </c>
      <c r="C375" t="s">
        <v>22</v>
      </c>
      <c r="D375" s="3">
        <v>0.496</v>
      </c>
      <c r="F375" s="3"/>
    </row>
    <row r="376" spans="1:6" x14ac:dyDescent="0.35">
      <c r="A376" t="s">
        <v>48</v>
      </c>
      <c r="B376" t="s">
        <v>109</v>
      </c>
      <c r="C376" t="s">
        <v>23</v>
      </c>
      <c r="D376" s="3">
        <v>0.437</v>
      </c>
      <c r="F376" s="3"/>
    </row>
    <row r="377" spans="1:6" x14ac:dyDescent="0.35">
      <c r="A377" t="s">
        <v>48</v>
      </c>
      <c r="B377" t="s">
        <v>109</v>
      </c>
      <c r="C377" t="s">
        <v>24</v>
      </c>
      <c r="D377" s="3">
        <v>0.44700000000000001</v>
      </c>
      <c r="F377" s="3"/>
    </row>
    <row r="378" spans="1:6" x14ac:dyDescent="0.35">
      <c r="A378" t="s">
        <v>48</v>
      </c>
      <c r="B378" t="s">
        <v>109</v>
      </c>
      <c r="C378" t="s">
        <v>25</v>
      </c>
      <c r="D378" s="3">
        <v>0.45100000000000001</v>
      </c>
      <c r="E378" s="3">
        <f>AVERAGE(D374:D378)</f>
        <v>0.45620000000000005</v>
      </c>
      <c r="F378" s="3">
        <f>_xlfn.STDEV.S(D374:D378)</f>
        <v>2.2928148638736618E-2</v>
      </c>
    </row>
    <row r="379" spans="1:6" x14ac:dyDescent="0.35">
      <c r="A379" t="s">
        <v>49</v>
      </c>
      <c r="B379" t="s">
        <v>109</v>
      </c>
      <c r="C379" t="s">
        <v>21</v>
      </c>
      <c r="D379" s="3">
        <v>1.5860000000000001</v>
      </c>
      <c r="F379" s="3"/>
    </row>
    <row r="380" spans="1:6" x14ac:dyDescent="0.35">
      <c r="A380" t="s">
        <v>49</v>
      </c>
      <c r="B380" t="s">
        <v>109</v>
      </c>
      <c r="C380" t="s">
        <v>22</v>
      </c>
      <c r="D380" s="3">
        <v>1.5529999999999999</v>
      </c>
      <c r="F380" s="3"/>
    </row>
    <row r="381" spans="1:6" x14ac:dyDescent="0.35">
      <c r="A381" t="s">
        <v>49</v>
      </c>
      <c r="B381" t="s">
        <v>109</v>
      </c>
      <c r="C381" t="s">
        <v>23</v>
      </c>
      <c r="D381" s="3">
        <v>1.571</v>
      </c>
      <c r="F381" s="3"/>
    </row>
    <row r="382" spans="1:6" x14ac:dyDescent="0.35">
      <c r="A382" t="s">
        <v>49</v>
      </c>
      <c r="B382" t="s">
        <v>109</v>
      </c>
      <c r="C382" t="s">
        <v>24</v>
      </c>
      <c r="D382" s="3">
        <v>1.6160000000000001</v>
      </c>
      <c r="F382" s="3"/>
    </row>
    <row r="383" spans="1:6" x14ac:dyDescent="0.35">
      <c r="A383" t="s">
        <v>49</v>
      </c>
      <c r="B383" t="s">
        <v>109</v>
      </c>
      <c r="C383" t="s">
        <v>25</v>
      </c>
      <c r="D383" s="3">
        <v>1.677</v>
      </c>
      <c r="E383" s="3">
        <f>AVERAGE(D379:D383)</f>
        <v>1.6006</v>
      </c>
      <c r="F383" s="3">
        <f>_xlfn.STDEV.S(D379:D383)</f>
        <v>4.8552033942977135E-2</v>
      </c>
    </row>
    <row r="384" spans="1:6" x14ac:dyDescent="0.35">
      <c r="E384" s="3">
        <f>AVERAGE(D259:D383)</f>
        <v>2.7075760000000009</v>
      </c>
      <c r="F384" s="3">
        <f>_xlfn.STDEV.S(D259:D383)</f>
        <v>3.0527063515468034</v>
      </c>
    </row>
  </sheetData>
  <mergeCells count="1">
    <mergeCell ref="A1:F1"/>
  </mergeCells>
  <pageMargins left="0.7" right="0.7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9C19-3BE3-4DA9-814B-15E5760B0B3D}">
  <sheetPr>
    <pageSetUpPr fitToPage="1"/>
  </sheetPr>
  <dimension ref="A1:AA1018"/>
  <sheetViews>
    <sheetView topLeftCell="A81" workbookViewId="0">
      <selection activeCell="F19" sqref="F19:I94"/>
    </sheetView>
  </sheetViews>
  <sheetFormatPr defaultColWidth="12.6328125" defaultRowHeight="14.5" x14ac:dyDescent="0.35"/>
  <cols>
    <col min="1" max="1" width="32.7265625" customWidth="1"/>
    <col min="2" max="2" width="15.6328125" customWidth="1"/>
    <col min="3" max="3" width="19.08984375" customWidth="1"/>
    <col min="5" max="6" width="22.6328125" customWidth="1"/>
    <col min="7" max="7" width="16.36328125" customWidth="1"/>
    <col min="8" max="8" width="20.08984375" customWidth="1"/>
    <col min="9" max="9" width="20.90625" customWidth="1"/>
  </cols>
  <sheetData>
    <row r="1" spans="1:27" ht="26" x14ac:dyDescent="0.6">
      <c r="A1" s="64" t="s">
        <v>535</v>
      </c>
      <c r="B1" s="65"/>
      <c r="C1" s="65"/>
      <c r="D1" s="65"/>
      <c r="E1" s="65"/>
      <c r="F1" s="65"/>
      <c r="G1" s="65"/>
      <c r="H1" s="65"/>
      <c r="I1" s="65"/>
      <c r="J1" s="65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26" x14ac:dyDescent="0.6">
      <c r="A2" s="66" t="s">
        <v>322</v>
      </c>
      <c r="B2" s="67"/>
      <c r="C2" s="68"/>
      <c r="D2" s="20"/>
      <c r="E2" s="66" t="s">
        <v>323</v>
      </c>
      <c r="F2" s="67"/>
      <c r="G2" s="67"/>
      <c r="H2" s="67"/>
      <c r="I2" s="67"/>
      <c r="J2" s="68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ht="26" x14ac:dyDescent="0.6">
      <c r="A3" s="69"/>
      <c r="B3" s="70"/>
      <c r="C3" s="71"/>
      <c r="D3" s="20"/>
      <c r="E3" s="69"/>
      <c r="F3" s="70"/>
      <c r="G3" s="70"/>
      <c r="H3" s="70"/>
      <c r="I3" s="70"/>
      <c r="J3" s="71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26" x14ac:dyDescent="0.6">
      <c r="A4" s="69"/>
      <c r="B4" s="70"/>
      <c r="C4" s="71"/>
      <c r="D4" s="20"/>
      <c r="E4" s="69"/>
      <c r="F4" s="70"/>
      <c r="G4" s="70"/>
      <c r="H4" s="70"/>
      <c r="I4" s="7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ht="26" x14ac:dyDescent="0.6">
      <c r="A5" s="69"/>
      <c r="B5" s="70"/>
      <c r="C5" s="71"/>
      <c r="D5" s="20"/>
      <c r="E5" s="69"/>
      <c r="F5" s="70"/>
      <c r="G5" s="70"/>
      <c r="H5" s="70"/>
      <c r="I5" s="70"/>
      <c r="J5" s="71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ht="26" x14ac:dyDescent="0.6">
      <c r="A6" s="69"/>
      <c r="B6" s="70"/>
      <c r="C6" s="71"/>
      <c r="D6" s="20"/>
      <c r="E6" s="69"/>
      <c r="F6" s="70"/>
      <c r="G6" s="70"/>
      <c r="H6" s="70"/>
      <c r="I6" s="70"/>
      <c r="J6" s="71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ht="26" x14ac:dyDescent="0.6">
      <c r="A7" s="69"/>
      <c r="B7" s="70"/>
      <c r="C7" s="71"/>
      <c r="D7" s="20"/>
      <c r="E7" s="69"/>
      <c r="F7" s="70"/>
      <c r="G7" s="70"/>
      <c r="H7" s="70"/>
      <c r="I7" s="70"/>
      <c r="J7" s="71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ht="26" x14ac:dyDescent="0.6">
      <c r="A8" s="69"/>
      <c r="B8" s="70"/>
      <c r="C8" s="71"/>
      <c r="D8" s="20"/>
      <c r="E8" s="69"/>
      <c r="F8" s="70"/>
      <c r="G8" s="70"/>
      <c r="H8" s="70"/>
      <c r="I8" s="70"/>
      <c r="J8" s="71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ht="27.75" customHeight="1" x14ac:dyDescent="0.6">
      <c r="A9" s="72"/>
      <c r="B9" s="73"/>
      <c r="C9" s="74"/>
      <c r="D9" s="20"/>
      <c r="E9" s="72"/>
      <c r="F9" s="73"/>
      <c r="G9" s="73"/>
      <c r="H9" s="73"/>
      <c r="I9" s="73"/>
      <c r="J9" s="74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ht="26" x14ac:dyDescent="0.6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40.5" x14ac:dyDescent="0.6">
      <c r="A11" s="21" t="s">
        <v>324</v>
      </c>
      <c r="B11" s="22">
        <f>COUNTIF(D20:D94, "YES")</f>
        <v>8</v>
      </c>
      <c r="C11" s="20"/>
      <c r="D11" s="20"/>
      <c r="E11" s="75" t="s">
        <v>325</v>
      </c>
      <c r="F11" s="65"/>
      <c r="G11" s="65"/>
      <c r="H11" s="65"/>
      <c r="I11" s="65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ht="26" x14ac:dyDescent="0.6">
      <c r="A12" s="23" t="s">
        <v>326</v>
      </c>
      <c r="B12" s="22">
        <f>COUNTA(A20:A94) / 3</f>
        <v>25</v>
      </c>
      <c r="C12" s="20"/>
      <c r="D12" s="20"/>
      <c r="E12" s="65"/>
      <c r="F12" s="65"/>
      <c r="G12" s="65"/>
      <c r="H12" s="65"/>
      <c r="I12" s="65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ht="26" x14ac:dyDescent="0.6">
      <c r="A13" s="24" t="s">
        <v>327</v>
      </c>
      <c r="B13" s="22">
        <f>B12-B11</f>
        <v>17</v>
      </c>
      <c r="C13" s="20"/>
      <c r="D13" s="20"/>
      <c r="E13" s="65"/>
      <c r="F13" s="65"/>
      <c r="G13" s="65"/>
      <c r="H13" s="65"/>
      <c r="I13" s="65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26" x14ac:dyDescent="0.6">
      <c r="A14" s="24" t="s">
        <v>328</v>
      </c>
      <c r="B14" s="22">
        <f>COUNTIF(I19:I93, "AF2")</f>
        <v>4</v>
      </c>
      <c r="C14" s="20"/>
      <c r="D14" s="20"/>
      <c r="E14" s="65"/>
      <c r="F14" s="65"/>
      <c r="G14" s="65"/>
      <c r="H14" s="65"/>
      <c r="I14" s="65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26" x14ac:dyDescent="0.6">
      <c r="A15" s="24" t="s">
        <v>329</v>
      </c>
      <c r="B15" s="22">
        <f>COUNTIF(I20:I94, "AFM")</f>
        <v>6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26" x14ac:dyDescent="0.6">
      <c r="A16" s="24" t="s">
        <v>330</v>
      </c>
      <c r="B16" s="22">
        <f>COUNTIF(I21:I95, "TER")</f>
        <v>7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ht="26" x14ac:dyDescent="0.6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26" x14ac:dyDescent="0.6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26" x14ac:dyDescent="0.6">
      <c r="A19" s="25" t="s">
        <v>0</v>
      </c>
      <c r="B19" s="25" t="s">
        <v>2</v>
      </c>
      <c r="C19" s="25" t="s">
        <v>331</v>
      </c>
      <c r="D19" s="20"/>
      <c r="E19" s="20"/>
      <c r="F19" s="25" t="s">
        <v>0</v>
      </c>
      <c r="G19" s="25" t="s">
        <v>2</v>
      </c>
      <c r="H19" s="25" t="s">
        <v>331</v>
      </c>
      <c r="I19" s="25" t="s">
        <v>100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ht="26" x14ac:dyDescent="0.6">
      <c r="A20" s="26" t="s">
        <v>4</v>
      </c>
      <c r="B20" s="26" t="s">
        <v>99</v>
      </c>
      <c r="C20" s="26">
        <v>4.0999999999999996</v>
      </c>
      <c r="D20" s="20"/>
      <c r="E20" s="27"/>
      <c r="F20" s="26"/>
      <c r="G20" s="26"/>
      <c r="H20" s="26"/>
      <c r="I20" s="2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26" x14ac:dyDescent="0.6">
      <c r="A21" s="26" t="s">
        <v>4</v>
      </c>
      <c r="B21" s="26" t="s">
        <v>332</v>
      </c>
      <c r="C21" s="26">
        <v>19.5</v>
      </c>
      <c r="D21" s="28" t="s">
        <v>333</v>
      </c>
      <c r="E21" s="27"/>
      <c r="F21" s="26"/>
      <c r="G21" s="26"/>
      <c r="H21" s="26"/>
      <c r="I21" s="2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ht="26" x14ac:dyDescent="0.6">
      <c r="A22" s="26" t="s">
        <v>4</v>
      </c>
      <c r="B22" s="26" t="s">
        <v>334</v>
      </c>
      <c r="C22" s="26">
        <v>3.3940000000000001</v>
      </c>
      <c r="D22" s="20"/>
      <c r="E22" s="27"/>
      <c r="F22" s="26"/>
      <c r="G22" s="26"/>
      <c r="H22" s="26"/>
      <c r="I22" s="2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26" x14ac:dyDescent="0.6">
      <c r="A23" s="29" t="s">
        <v>26</v>
      </c>
      <c r="B23" s="29" t="s">
        <v>99</v>
      </c>
      <c r="C23" s="29">
        <v>1.127</v>
      </c>
      <c r="D23" s="20"/>
      <c r="E23" s="27"/>
      <c r="F23" s="29" t="s">
        <v>26</v>
      </c>
      <c r="G23" s="29" t="s">
        <v>99</v>
      </c>
      <c r="H23" s="29">
        <v>1.127</v>
      </c>
      <c r="I23" s="29" t="s">
        <v>335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26" x14ac:dyDescent="0.6">
      <c r="A24" s="29" t="s">
        <v>26</v>
      </c>
      <c r="B24" s="29" t="s">
        <v>332</v>
      </c>
      <c r="C24" s="29">
        <v>0.4</v>
      </c>
      <c r="D24" s="20"/>
      <c r="E24" s="27"/>
      <c r="F24" s="29" t="s">
        <v>26</v>
      </c>
      <c r="G24" s="29" t="s">
        <v>332</v>
      </c>
      <c r="H24" s="29">
        <v>0.4</v>
      </c>
      <c r="I24" s="29" t="s">
        <v>332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26" x14ac:dyDescent="0.6">
      <c r="A25" s="29" t="s">
        <v>26</v>
      </c>
      <c r="B25" s="29" t="s">
        <v>334</v>
      </c>
      <c r="C25" s="29">
        <v>1.8049999999999999</v>
      </c>
      <c r="D25" s="20"/>
      <c r="E25" s="27"/>
      <c r="F25" s="29" t="s">
        <v>26</v>
      </c>
      <c r="G25" s="29" t="s">
        <v>334</v>
      </c>
      <c r="H25" s="29">
        <v>1.8049999999999999</v>
      </c>
      <c r="I25" s="29" t="s">
        <v>335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26" x14ac:dyDescent="0.6">
      <c r="A26" s="26" t="s">
        <v>27</v>
      </c>
      <c r="B26" s="26" t="s">
        <v>99</v>
      </c>
      <c r="C26" s="26">
        <v>1.38</v>
      </c>
      <c r="D26" s="20"/>
      <c r="E26" s="27"/>
      <c r="F26" s="26" t="s">
        <v>27</v>
      </c>
      <c r="G26" s="26" t="s">
        <v>99</v>
      </c>
      <c r="H26" s="26">
        <v>1.38</v>
      </c>
      <c r="I26" s="26" t="s">
        <v>335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ht="26" x14ac:dyDescent="0.6">
      <c r="A27" s="26" t="s">
        <v>27</v>
      </c>
      <c r="B27" s="26" t="s">
        <v>332</v>
      </c>
      <c r="C27" s="26">
        <v>0.5</v>
      </c>
      <c r="D27" s="20"/>
      <c r="E27" s="27"/>
      <c r="F27" s="26" t="s">
        <v>27</v>
      </c>
      <c r="G27" s="26" t="s">
        <v>332</v>
      </c>
      <c r="H27" s="26">
        <v>0.5</v>
      </c>
      <c r="I27" s="26" t="s">
        <v>332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26" x14ac:dyDescent="0.6">
      <c r="A28" s="26" t="s">
        <v>27</v>
      </c>
      <c r="B28" s="26" t="s">
        <v>334</v>
      </c>
      <c r="C28" s="26">
        <v>1.456</v>
      </c>
      <c r="D28" s="20"/>
      <c r="E28" s="27"/>
      <c r="F28" s="26" t="s">
        <v>27</v>
      </c>
      <c r="G28" s="26" t="s">
        <v>334</v>
      </c>
      <c r="H28" s="26">
        <v>1.456</v>
      </c>
      <c r="I28" s="26" t="s">
        <v>335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26" x14ac:dyDescent="0.6">
      <c r="A29" s="29" t="s">
        <v>28</v>
      </c>
      <c r="B29" s="29" t="s">
        <v>332</v>
      </c>
      <c r="C29" s="29">
        <v>0.4</v>
      </c>
      <c r="D29" s="20"/>
      <c r="E29" s="27"/>
      <c r="F29" s="29" t="s">
        <v>28</v>
      </c>
      <c r="G29" s="29" t="s">
        <v>332</v>
      </c>
      <c r="H29" s="29">
        <v>0.4</v>
      </c>
      <c r="I29" s="29" t="s">
        <v>332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26" x14ac:dyDescent="0.6">
      <c r="A30" s="29" t="s">
        <v>28</v>
      </c>
      <c r="B30" s="29" t="s">
        <v>334</v>
      </c>
      <c r="C30" s="29">
        <v>1.075</v>
      </c>
      <c r="D30" s="20"/>
      <c r="E30" s="27"/>
      <c r="F30" s="29" t="s">
        <v>28</v>
      </c>
      <c r="G30" s="29" t="s">
        <v>334</v>
      </c>
      <c r="H30" s="29">
        <v>1.075</v>
      </c>
      <c r="I30" s="29" t="s">
        <v>335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26" x14ac:dyDescent="0.6">
      <c r="A31" s="29" t="s">
        <v>28</v>
      </c>
      <c r="B31" s="29" t="s">
        <v>99</v>
      </c>
      <c r="C31" s="29">
        <v>0.61499999999999999</v>
      </c>
      <c r="D31" s="20"/>
      <c r="E31" s="27"/>
      <c r="F31" s="29" t="s">
        <v>28</v>
      </c>
      <c r="G31" s="29" t="s">
        <v>99</v>
      </c>
      <c r="H31" s="29">
        <v>0.61499999999999999</v>
      </c>
      <c r="I31" s="29" t="s">
        <v>335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26" x14ac:dyDescent="0.6">
      <c r="A32" s="26" t="s">
        <v>29</v>
      </c>
      <c r="B32" s="26" t="s">
        <v>334</v>
      </c>
      <c r="C32" s="26">
        <v>1.2929999999999999</v>
      </c>
      <c r="D32" s="20"/>
      <c r="E32" s="27"/>
      <c r="F32" s="26"/>
      <c r="G32" s="26"/>
      <c r="H32" s="26"/>
      <c r="I32" s="26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26" x14ac:dyDescent="0.6">
      <c r="A33" s="26" t="s">
        <v>29</v>
      </c>
      <c r="B33" s="26" t="s">
        <v>99</v>
      </c>
      <c r="C33" s="26">
        <v>0.78</v>
      </c>
      <c r="D33" s="20"/>
      <c r="E33" s="27"/>
      <c r="F33" s="26"/>
      <c r="G33" s="26"/>
      <c r="H33" s="26"/>
      <c r="I33" s="26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26" x14ac:dyDescent="0.6">
      <c r="A34" s="26" t="s">
        <v>29</v>
      </c>
      <c r="B34" s="26" t="s">
        <v>332</v>
      </c>
      <c r="C34" s="26">
        <v>21.6</v>
      </c>
      <c r="D34" s="28" t="s">
        <v>333</v>
      </c>
      <c r="E34" s="27"/>
      <c r="F34" s="26"/>
      <c r="G34" s="26"/>
      <c r="H34" s="26"/>
      <c r="I34" s="26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26" x14ac:dyDescent="0.6">
      <c r="A35" s="29" t="s">
        <v>30</v>
      </c>
      <c r="B35" s="29" t="s">
        <v>334</v>
      </c>
      <c r="C35" s="29">
        <v>3.758</v>
      </c>
      <c r="D35" s="20"/>
      <c r="E35" s="27"/>
      <c r="F35" s="29" t="s">
        <v>30</v>
      </c>
      <c r="G35" s="29" t="s">
        <v>334</v>
      </c>
      <c r="H35" s="29">
        <v>3.758</v>
      </c>
      <c r="I35" s="29" t="s">
        <v>335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26" x14ac:dyDescent="0.6">
      <c r="A36" s="29" t="s">
        <v>30</v>
      </c>
      <c r="B36" s="29" t="s">
        <v>99</v>
      </c>
      <c r="C36" s="29">
        <v>3.641</v>
      </c>
      <c r="D36" s="20"/>
      <c r="E36" s="27"/>
      <c r="F36" s="29" t="s">
        <v>30</v>
      </c>
      <c r="G36" s="29" t="s">
        <v>99</v>
      </c>
      <c r="H36" s="29">
        <v>3.641</v>
      </c>
      <c r="I36" s="29" t="s">
        <v>99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26" x14ac:dyDescent="0.6">
      <c r="A37" s="29" t="s">
        <v>30</v>
      </c>
      <c r="B37" s="29" t="s">
        <v>332</v>
      </c>
      <c r="C37" s="29">
        <v>4.0999999999999996</v>
      </c>
      <c r="D37" s="20"/>
      <c r="E37" s="27"/>
      <c r="F37" s="29" t="s">
        <v>30</v>
      </c>
      <c r="G37" s="29" t="s">
        <v>332</v>
      </c>
      <c r="H37" s="29">
        <v>4.0999999999999996</v>
      </c>
      <c r="I37" s="29" t="s">
        <v>335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26" x14ac:dyDescent="0.6">
      <c r="A38" s="26" t="s">
        <v>31</v>
      </c>
      <c r="B38" s="26" t="s">
        <v>334</v>
      </c>
      <c r="C38" s="26">
        <v>1.9610000000000001</v>
      </c>
      <c r="D38" s="20"/>
      <c r="E38" s="27"/>
      <c r="F38" s="26" t="s">
        <v>31</v>
      </c>
      <c r="G38" s="26" t="s">
        <v>334</v>
      </c>
      <c r="H38" s="26">
        <v>1.9610000000000001</v>
      </c>
      <c r="I38" s="26" t="s">
        <v>335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26" x14ac:dyDescent="0.6">
      <c r="A39" s="26" t="s">
        <v>31</v>
      </c>
      <c r="B39" s="26" t="s">
        <v>332</v>
      </c>
      <c r="C39" s="26">
        <v>1</v>
      </c>
      <c r="D39" s="20"/>
      <c r="E39" s="27"/>
      <c r="F39" s="26" t="s">
        <v>31</v>
      </c>
      <c r="G39" s="26" t="s">
        <v>332</v>
      </c>
      <c r="H39" s="26">
        <v>1</v>
      </c>
      <c r="I39" s="26" t="s">
        <v>332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26" x14ac:dyDescent="0.6">
      <c r="A40" s="26" t="s">
        <v>31</v>
      </c>
      <c r="B40" s="26" t="s">
        <v>99</v>
      </c>
      <c r="C40" s="26">
        <v>2.395</v>
      </c>
      <c r="D40" s="20"/>
      <c r="E40" s="27"/>
      <c r="F40" s="26" t="s">
        <v>31</v>
      </c>
      <c r="G40" s="26" t="s">
        <v>99</v>
      </c>
      <c r="H40" s="26">
        <v>2.395</v>
      </c>
      <c r="I40" s="26" t="s">
        <v>335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26" x14ac:dyDescent="0.6">
      <c r="A41" s="29" t="s">
        <v>32</v>
      </c>
      <c r="B41" s="29" t="s">
        <v>332</v>
      </c>
      <c r="C41" s="29">
        <v>1</v>
      </c>
      <c r="D41" s="20"/>
      <c r="E41" s="27"/>
      <c r="F41" s="29" t="s">
        <v>32</v>
      </c>
      <c r="G41" s="29" t="s">
        <v>332</v>
      </c>
      <c r="H41" s="29">
        <v>1</v>
      </c>
      <c r="I41" s="29" t="s">
        <v>335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26" x14ac:dyDescent="0.6">
      <c r="A42" s="29" t="s">
        <v>32</v>
      </c>
      <c r="B42" s="29" t="s">
        <v>334</v>
      </c>
      <c r="C42" s="29">
        <v>0.622</v>
      </c>
      <c r="D42" s="20"/>
      <c r="E42" s="27"/>
      <c r="F42" s="29" t="s">
        <v>32</v>
      </c>
      <c r="G42" s="29" t="s">
        <v>334</v>
      </c>
      <c r="H42" s="29">
        <v>0.622</v>
      </c>
      <c r="I42" s="29" t="s">
        <v>334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26" x14ac:dyDescent="0.6">
      <c r="A43" s="29" t="s">
        <v>32</v>
      </c>
      <c r="B43" s="29" t="s">
        <v>99</v>
      </c>
      <c r="C43" s="29">
        <v>0.623</v>
      </c>
      <c r="D43" s="20"/>
      <c r="E43" s="27"/>
      <c r="F43" s="29" t="s">
        <v>32</v>
      </c>
      <c r="G43" s="29" t="s">
        <v>99</v>
      </c>
      <c r="H43" s="29">
        <v>0.623</v>
      </c>
      <c r="I43" s="29" t="s">
        <v>335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26" x14ac:dyDescent="0.6">
      <c r="A44" s="26" t="s">
        <v>33</v>
      </c>
      <c r="B44" s="26" t="s">
        <v>332</v>
      </c>
      <c r="C44" s="26">
        <v>2.9</v>
      </c>
      <c r="D44" s="20"/>
      <c r="E44" s="27"/>
      <c r="F44" s="26" t="s">
        <v>33</v>
      </c>
      <c r="G44" s="26" t="s">
        <v>332</v>
      </c>
      <c r="H44" s="26">
        <v>2.9</v>
      </c>
      <c r="I44" s="26" t="s">
        <v>335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26" x14ac:dyDescent="0.6">
      <c r="A45" s="26" t="s">
        <v>33</v>
      </c>
      <c r="B45" s="26" t="s">
        <v>334</v>
      </c>
      <c r="C45" s="26">
        <v>1.87</v>
      </c>
      <c r="D45" s="20"/>
      <c r="E45" s="27"/>
      <c r="F45" s="26" t="s">
        <v>33</v>
      </c>
      <c r="G45" s="26" t="s">
        <v>334</v>
      </c>
      <c r="H45" s="26">
        <v>1.87</v>
      </c>
      <c r="I45" s="26" t="s">
        <v>335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ht="26" x14ac:dyDescent="0.6">
      <c r="A46" s="26" t="s">
        <v>33</v>
      </c>
      <c r="B46" s="26" t="s">
        <v>99</v>
      </c>
      <c r="C46" s="26">
        <v>1.8420000000000001</v>
      </c>
      <c r="D46" s="20"/>
      <c r="E46" s="27"/>
      <c r="F46" s="26" t="s">
        <v>33</v>
      </c>
      <c r="G46" s="26" t="s">
        <v>99</v>
      </c>
      <c r="H46" s="26">
        <v>1.8420000000000001</v>
      </c>
      <c r="I46" s="26" t="s">
        <v>99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ht="26" x14ac:dyDescent="0.6">
      <c r="A47" s="29" t="s">
        <v>34</v>
      </c>
      <c r="B47" s="29" t="s">
        <v>334</v>
      </c>
      <c r="C47" s="29">
        <v>0.78600000000000003</v>
      </c>
      <c r="D47" s="20"/>
      <c r="E47" s="27"/>
      <c r="F47" s="29" t="s">
        <v>34</v>
      </c>
      <c r="G47" s="29" t="s">
        <v>334</v>
      </c>
      <c r="H47" s="29">
        <v>0.78600000000000003</v>
      </c>
      <c r="I47" s="29" t="s">
        <v>335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ht="26" x14ac:dyDescent="0.6">
      <c r="A48" s="29" t="s">
        <v>34</v>
      </c>
      <c r="B48" s="29" t="s">
        <v>99</v>
      </c>
      <c r="C48" s="29">
        <v>0.76900000000000002</v>
      </c>
      <c r="D48" s="20"/>
      <c r="E48" s="27"/>
      <c r="F48" s="29" t="s">
        <v>34</v>
      </c>
      <c r="G48" s="29" t="s">
        <v>99</v>
      </c>
      <c r="H48" s="29">
        <v>0.76900000000000002</v>
      </c>
      <c r="I48" s="29" t="s">
        <v>99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26" x14ac:dyDescent="0.6">
      <c r="A49" s="29" t="s">
        <v>34</v>
      </c>
      <c r="B49" s="29" t="s">
        <v>332</v>
      </c>
      <c r="C49" s="29">
        <v>2.6</v>
      </c>
      <c r="D49" s="20"/>
      <c r="E49" s="27"/>
      <c r="F49" s="29" t="s">
        <v>34</v>
      </c>
      <c r="G49" s="29" t="s">
        <v>332</v>
      </c>
      <c r="H49" s="29">
        <v>2.6</v>
      </c>
      <c r="I49" s="29" t="s">
        <v>335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26" x14ac:dyDescent="0.6">
      <c r="A50" s="26" t="s">
        <v>35</v>
      </c>
      <c r="B50" s="26" t="s">
        <v>99</v>
      </c>
      <c r="C50" s="26">
        <v>4.0830000000000002</v>
      </c>
      <c r="D50" s="20"/>
      <c r="E50" s="27"/>
      <c r="F50" s="26" t="s">
        <v>35</v>
      </c>
      <c r="G50" s="26" t="s">
        <v>99</v>
      </c>
      <c r="H50" s="26">
        <v>4.0830000000000002</v>
      </c>
      <c r="I50" s="26" t="s">
        <v>335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26" x14ac:dyDescent="0.6">
      <c r="A51" s="26" t="s">
        <v>35</v>
      </c>
      <c r="B51" s="26" t="s">
        <v>332</v>
      </c>
      <c r="C51" s="26">
        <v>7</v>
      </c>
      <c r="D51" s="20"/>
      <c r="E51" s="27"/>
      <c r="F51" s="26" t="s">
        <v>35</v>
      </c>
      <c r="G51" s="26" t="s">
        <v>332</v>
      </c>
      <c r="H51" s="26">
        <v>7</v>
      </c>
      <c r="I51" s="26" t="s">
        <v>335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26" x14ac:dyDescent="0.6">
      <c r="A52" s="26" t="s">
        <v>35</v>
      </c>
      <c r="B52" s="26" t="s">
        <v>334</v>
      </c>
      <c r="C52" s="26">
        <v>4.0179999999999998</v>
      </c>
      <c r="D52" s="20"/>
      <c r="E52" s="27"/>
      <c r="F52" s="26" t="s">
        <v>35</v>
      </c>
      <c r="G52" s="26" t="s">
        <v>334</v>
      </c>
      <c r="H52" s="26">
        <v>4.0179999999999998</v>
      </c>
      <c r="I52" s="26" t="s">
        <v>334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26" x14ac:dyDescent="0.6">
      <c r="A53" s="29" t="s">
        <v>36</v>
      </c>
      <c r="B53" s="29" t="s">
        <v>99</v>
      </c>
      <c r="C53" s="29">
        <v>1.002</v>
      </c>
      <c r="D53" s="20"/>
      <c r="E53" s="27"/>
      <c r="F53" s="29"/>
      <c r="G53" s="29"/>
      <c r="H53" s="29"/>
      <c r="I53" s="29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26" x14ac:dyDescent="0.6">
      <c r="A54" s="29" t="s">
        <v>36</v>
      </c>
      <c r="B54" s="29" t="s">
        <v>332</v>
      </c>
      <c r="C54" s="29">
        <v>14.6</v>
      </c>
      <c r="D54" s="28" t="s">
        <v>333</v>
      </c>
      <c r="E54" s="27"/>
      <c r="F54" s="29"/>
      <c r="G54" s="29"/>
      <c r="H54" s="29"/>
      <c r="I54" s="29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26" x14ac:dyDescent="0.6">
      <c r="A55" s="29" t="s">
        <v>36</v>
      </c>
      <c r="B55" s="29" t="s">
        <v>334</v>
      </c>
      <c r="C55" s="29">
        <v>0.98799999999999999</v>
      </c>
      <c r="D55" s="20"/>
      <c r="E55" s="27"/>
      <c r="F55" s="29"/>
      <c r="G55" s="29"/>
      <c r="H55" s="29"/>
      <c r="I55" s="29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26" x14ac:dyDescent="0.6">
      <c r="A56" s="26" t="s">
        <v>37</v>
      </c>
      <c r="B56" s="26" t="s">
        <v>332</v>
      </c>
      <c r="C56" s="26">
        <v>1.3</v>
      </c>
      <c r="D56" s="20"/>
      <c r="E56" s="27"/>
      <c r="F56" s="26" t="s">
        <v>37</v>
      </c>
      <c r="G56" s="26" t="s">
        <v>332</v>
      </c>
      <c r="H56" s="26">
        <v>1.3</v>
      </c>
      <c r="I56" s="26" t="s">
        <v>335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26" x14ac:dyDescent="0.6">
      <c r="A57" s="26" t="s">
        <v>37</v>
      </c>
      <c r="B57" s="26" t="s">
        <v>334</v>
      </c>
      <c r="C57" s="26">
        <v>1.3540000000000001</v>
      </c>
      <c r="D57" s="20"/>
      <c r="E57" s="27"/>
      <c r="F57" s="26" t="s">
        <v>37</v>
      </c>
      <c r="G57" s="26" t="s">
        <v>334</v>
      </c>
      <c r="H57" s="26">
        <v>1.3540000000000001</v>
      </c>
      <c r="I57" s="26" t="s">
        <v>335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26" x14ac:dyDescent="0.6">
      <c r="A58" s="26" t="s">
        <v>37</v>
      </c>
      <c r="B58" s="26" t="s">
        <v>99</v>
      </c>
      <c r="C58" s="26">
        <v>1.2629999999999999</v>
      </c>
      <c r="D58" s="20"/>
      <c r="E58" s="27"/>
      <c r="F58" s="26" t="s">
        <v>37</v>
      </c>
      <c r="G58" s="26" t="s">
        <v>99</v>
      </c>
      <c r="H58" s="26">
        <v>1.2629999999999999</v>
      </c>
      <c r="I58" s="26" t="s">
        <v>99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26" x14ac:dyDescent="0.6">
      <c r="A59" s="29" t="s">
        <v>38</v>
      </c>
      <c r="B59" s="29" t="s">
        <v>334</v>
      </c>
      <c r="C59" s="29">
        <v>5.26</v>
      </c>
      <c r="D59" s="20"/>
      <c r="E59" s="27"/>
      <c r="F59" s="29" t="s">
        <v>38</v>
      </c>
      <c r="G59" s="29" t="s">
        <v>334</v>
      </c>
      <c r="H59" s="29">
        <v>5.26</v>
      </c>
      <c r="I59" s="29" t="s">
        <v>335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26" x14ac:dyDescent="0.6">
      <c r="A60" s="29" t="s">
        <v>38</v>
      </c>
      <c r="B60" s="29" t="s">
        <v>99</v>
      </c>
      <c r="C60" s="29">
        <v>3.786</v>
      </c>
      <c r="D60" s="20"/>
      <c r="E60" s="27"/>
      <c r="F60" s="29" t="s">
        <v>38</v>
      </c>
      <c r="G60" s="29" t="s">
        <v>99</v>
      </c>
      <c r="H60" s="29">
        <v>3.786</v>
      </c>
      <c r="I60" s="29" t="s">
        <v>335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26" x14ac:dyDescent="0.6">
      <c r="A61" s="29" t="s">
        <v>38</v>
      </c>
      <c r="B61" s="29" t="s">
        <v>332</v>
      </c>
      <c r="C61" s="29">
        <v>1.7</v>
      </c>
      <c r="D61" s="20"/>
      <c r="E61" s="27"/>
      <c r="F61" s="29" t="s">
        <v>38</v>
      </c>
      <c r="G61" s="29" t="s">
        <v>332</v>
      </c>
      <c r="H61" s="29">
        <v>1.7</v>
      </c>
      <c r="I61" s="29" t="s">
        <v>332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26" x14ac:dyDescent="0.6">
      <c r="A62" s="26" t="s">
        <v>39</v>
      </c>
      <c r="B62" s="26" t="s">
        <v>334</v>
      </c>
      <c r="C62" s="26">
        <v>1.1890000000000001</v>
      </c>
      <c r="D62" s="20"/>
      <c r="E62" s="27"/>
      <c r="F62" s="26" t="s">
        <v>39</v>
      </c>
      <c r="G62" s="26" t="s">
        <v>334</v>
      </c>
      <c r="H62" s="26">
        <v>1.1890000000000001</v>
      </c>
      <c r="I62" s="26" t="s">
        <v>334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26" x14ac:dyDescent="0.6">
      <c r="A63" s="26" t="s">
        <v>39</v>
      </c>
      <c r="B63" s="26" t="s">
        <v>99</v>
      </c>
      <c r="C63" s="26">
        <v>1.22</v>
      </c>
      <c r="D63" s="20"/>
      <c r="E63" s="27"/>
      <c r="F63" s="26" t="s">
        <v>39</v>
      </c>
      <c r="G63" s="26" t="s">
        <v>99</v>
      </c>
      <c r="H63" s="26">
        <v>1.22</v>
      </c>
      <c r="I63" s="26" t="s">
        <v>335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26" x14ac:dyDescent="0.6">
      <c r="A64" s="26" t="s">
        <v>39</v>
      </c>
      <c r="B64" s="26" t="s">
        <v>332</v>
      </c>
      <c r="C64" s="26">
        <v>1.4</v>
      </c>
      <c r="D64" s="20"/>
      <c r="E64" s="27"/>
      <c r="F64" s="26" t="s">
        <v>39</v>
      </c>
      <c r="G64" s="26" t="s">
        <v>332</v>
      </c>
      <c r="H64" s="26">
        <v>1.4</v>
      </c>
      <c r="I64" s="26" t="s">
        <v>335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26" x14ac:dyDescent="0.6">
      <c r="A65" s="29" t="s">
        <v>40</v>
      </c>
      <c r="B65" s="29" t="s">
        <v>99</v>
      </c>
      <c r="C65" s="29">
        <v>1.0680000000000001</v>
      </c>
      <c r="D65" s="20"/>
      <c r="E65" s="27"/>
      <c r="F65" s="29" t="s">
        <v>40</v>
      </c>
      <c r="G65" s="29" t="s">
        <v>99</v>
      </c>
      <c r="H65" s="29">
        <v>1.0680000000000001</v>
      </c>
      <c r="I65" s="29" t="s">
        <v>335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26" x14ac:dyDescent="0.6">
      <c r="A66" s="29" t="s">
        <v>40</v>
      </c>
      <c r="B66" s="29" t="s">
        <v>332</v>
      </c>
      <c r="C66" s="29">
        <v>5.7</v>
      </c>
      <c r="D66" s="20"/>
      <c r="E66" s="27"/>
      <c r="F66" s="29" t="s">
        <v>40</v>
      </c>
      <c r="G66" s="29" t="s">
        <v>332</v>
      </c>
      <c r="H66" s="29">
        <v>5.7</v>
      </c>
      <c r="I66" s="29" t="s">
        <v>335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26" x14ac:dyDescent="0.6">
      <c r="A67" s="29" t="s">
        <v>40</v>
      </c>
      <c r="B67" s="29" t="s">
        <v>334</v>
      </c>
      <c r="C67" s="29">
        <v>1.0629999999999999</v>
      </c>
      <c r="D67" s="20"/>
      <c r="E67" s="27"/>
      <c r="F67" s="29" t="s">
        <v>40</v>
      </c>
      <c r="G67" s="29" t="s">
        <v>334</v>
      </c>
      <c r="H67" s="29">
        <v>1.0629999999999999</v>
      </c>
      <c r="I67" s="29" t="s">
        <v>334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26" x14ac:dyDescent="0.6">
      <c r="A68" s="26" t="s">
        <v>41</v>
      </c>
      <c r="B68" s="26" t="s">
        <v>332</v>
      </c>
      <c r="C68" s="26">
        <v>0.7</v>
      </c>
      <c r="D68" s="20"/>
      <c r="E68" s="27"/>
      <c r="F68" s="26" t="s">
        <v>41</v>
      </c>
      <c r="G68" s="26" t="s">
        <v>332</v>
      </c>
      <c r="H68" s="26">
        <v>0.7</v>
      </c>
      <c r="I68" s="26" t="s">
        <v>332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26" x14ac:dyDescent="0.6">
      <c r="A69" s="26" t="s">
        <v>41</v>
      </c>
      <c r="B69" s="26" t="s">
        <v>334</v>
      </c>
      <c r="C69" s="26">
        <v>2.5169999999999999</v>
      </c>
      <c r="D69" s="20"/>
      <c r="E69" s="27"/>
      <c r="F69" s="26" t="s">
        <v>41</v>
      </c>
      <c r="G69" s="26" t="s">
        <v>334</v>
      </c>
      <c r="H69" s="26">
        <v>2.5169999999999999</v>
      </c>
      <c r="I69" s="26" t="s">
        <v>335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26" x14ac:dyDescent="0.6">
      <c r="A70" s="26" t="s">
        <v>41</v>
      </c>
      <c r="B70" s="26" t="s">
        <v>99</v>
      </c>
      <c r="C70" s="26">
        <v>2.21</v>
      </c>
      <c r="D70" s="20"/>
      <c r="E70" s="27"/>
      <c r="F70" s="26" t="s">
        <v>41</v>
      </c>
      <c r="G70" s="26" t="s">
        <v>99</v>
      </c>
      <c r="H70" s="26">
        <v>2.21</v>
      </c>
      <c r="I70" s="26" t="s">
        <v>335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26" x14ac:dyDescent="0.6">
      <c r="A71" s="29" t="s">
        <v>42</v>
      </c>
      <c r="B71" s="29" t="s">
        <v>332</v>
      </c>
      <c r="C71" s="29">
        <v>23.7</v>
      </c>
      <c r="D71" s="28" t="s">
        <v>333</v>
      </c>
      <c r="E71" s="27"/>
      <c r="F71" s="29"/>
      <c r="G71" s="29"/>
      <c r="H71" s="29"/>
      <c r="I71" s="29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26" x14ac:dyDescent="0.6">
      <c r="A72" s="29" t="s">
        <v>42</v>
      </c>
      <c r="B72" s="29" t="s">
        <v>334</v>
      </c>
      <c r="C72" s="29">
        <v>1.403</v>
      </c>
      <c r="D72" s="20"/>
      <c r="E72" s="27"/>
      <c r="F72" s="29"/>
      <c r="G72" s="29"/>
      <c r="H72" s="29"/>
      <c r="I72" s="29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26" x14ac:dyDescent="0.6">
      <c r="A73" s="29" t="s">
        <v>42</v>
      </c>
      <c r="B73" s="29" t="s">
        <v>99</v>
      </c>
      <c r="C73" s="29">
        <v>1.3919999999999999</v>
      </c>
      <c r="D73" s="20"/>
      <c r="E73" s="27"/>
      <c r="F73" s="29"/>
      <c r="G73" s="29"/>
      <c r="H73" s="29"/>
      <c r="I73" s="29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26" x14ac:dyDescent="0.6">
      <c r="A74" s="26" t="s">
        <v>43</v>
      </c>
      <c r="B74" s="26" t="s">
        <v>332</v>
      </c>
      <c r="C74" s="26">
        <v>10.199999999999999</v>
      </c>
      <c r="D74" s="20"/>
      <c r="E74" s="27"/>
      <c r="F74" s="26" t="s">
        <v>43</v>
      </c>
      <c r="G74" s="26" t="s">
        <v>332</v>
      </c>
      <c r="H74" s="26">
        <v>10.199999999999999</v>
      </c>
      <c r="I74" s="26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26" x14ac:dyDescent="0.6">
      <c r="A75" s="26" t="s">
        <v>43</v>
      </c>
      <c r="B75" s="26" t="s">
        <v>99</v>
      </c>
      <c r="C75" s="26">
        <v>1.206</v>
      </c>
      <c r="D75" s="20"/>
      <c r="E75" s="27"/>
      <c r="F75" s="26" t="s">
        <v>43</v>
      </c>
      <c r="G75" s="26" t="s">
        <v>99</v>
      </c>
      <c r="H75" s="26">
        <v>1.206</v>
      </c>
      <c r="I75" s="26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26" x14ac:dyDescent="0.6">
      <c r="A76" s="26" t="s">
        <v>43</v>
      </c>
      <c r="B76" s="26" t="s">
        <v>334</v>
      </c>
      <c r="C76" s="26">
        <v>1.0389999999999999</v>
      </c>
      <c r="D76" s="20"/>
      <c r="E76" s="27"/>
      <c r="F76" s="26" t="s">
        <v>43</v>
      </c>
      <c r="G76" s="26" t="s">
        <v>334</v>
      </c>
      <c r="H76" s="26">
        <v>1.0389999999999999</v>
      </c>
      <c r="I76" s="26" t="s">
        <v>334</v>
      </c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26" x14ac:dyDescent="0.6">
      <c r="A77" s="29" t="s">
        <v>44</v>
      </c>
      <c r="B77" s="29" t="s">
        <v>332</v>
      </c>
      <c r="C77" s="29">
        <v>15.5</v>
      </c>
      <c r="D77" s="28" t="s">
        <v>333</v>
      </c>
      <c r="E77" s="27"/>
      <c r="F77" s="29"/>
      <c r="G77" s="29"/>
      <c r="H77" s="29"/>
      <c r="I77" s="29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26" x14ac:dyDescent="0.6">
      <c r="A78" s="29" t="s">
        <v>44</v>
      </c>
      <c r="B78" s="29" t="s">
        <v>99</v>
      </c>
      <c r="C78" s="29">
        <v>0.443</v>
      </c>
      <c r="D78" s="20"/>
      <c r="E78" s="27"/>
      <c r="F78" s="29"/>
      <c r="G78" s="29"/>
      <c r="H78" s="29"/>
      <c r="I78" s="29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26" x14ac:dyDescent="0.6">
      <c r="A79" s="29" t="s">
        <v>44</v>
      </c>
      <c r="B79" s="29" t="s">
        <v>334</v>
      </c>
      <c r="C79" s="29">
        <v>0.46700000000000003</v>
      </c>
      <c r="D79" s="20"/>
      <c r="E79" s="27"/>
      <c r="F79" s="29"/>
      <c r="G79" s="29"/>
      <c r="H79" s="29"/>
      <c r="I79" s="29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26" x14ac:dyDescent="0.6">
      <c r="A80" s="26" t="s">
        <v>45</v>
      </c>
      <c r="B80" s="26" t="s">
        <v>99</v>
      </c>
      <c r="C80" s="26">
        <v>2.2149999999999999</v>
      </c>
      <c r="D80" s="20"/>
      <c r="E80" s="27"/>
      <c r="F80" s="26"/>
      <c r="G80" s="26"/>
      <c r="H80" s="26"/>
      <c r="I80" s="26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26" x14ac:dyDescent="0.6">
      <c r="A81" s="26" t="s">
        <v>45</v>
      </c>
      <c r="B81" s="26" t="s">
        <v>332</v>
      </c>
      <c r="C81" s="26">
        <v>17</v>
      </c>
      <c r="D81" s="28" t="s">
        <v>333</v>
      </c>
      <c r="E81" s="27"/>
      <c r="F81" s="26"/>
      <c r="G81" s="26"/>
      <c r="H81" s="26"/>
      <c r="I81" s="26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26" x14ac:dyDescent="0.6">
      <c r="A82" s="26" t="s">
        <v>45</v>
      </c>
      <c r="B82" s="26" t="s">
        <v>334</v>
      </c>
      <c r="C82" s="26">
        <v>2.0830000000000002</v>
      </c>
      <c r="D82" s="20"/>
      <c r="E82" s="27"/>
      <c r="F82" s="26"/>
      <c r="G82" s="26"/>
      <c r="H82" s="26"/>
      <c r="I82" s="26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26" x14ac:dyDescent="0.6">
      <c r="A83" s="29" t="s">
        <v>46</v>
      </c>
      <c r="B83" s="29" t="s">
        <v>334</v>
      </c>
      <c r="C83" s="29">
        <v>1.6919999999999999</v>
      </c>
      <c r="D83" s="20"/>
      <c r="E83" s="27"/>
      <c r="F83" s="29" t="s">
        <v>46</v>
      </c>
      <c r="G83" s="29" t="s">
        <v>334</v>
      </c>
      <c r="H83" s="29">
        <v>1.6919999999999999</v>
      </c>
      <c r="I83" s="29" t="s">
        <v>335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26" x14ac:dyDescent="0.6">
      <c r="A84" s="29" t="s">
        <v>46</v>
      </c>
      <c r="B84" s="29" t="s">
        <v>99</v>
      </c>
      <c r="C84" s="29">
        <v>1.7190000000000001</v>
      </c>
      <c r="D84" s="20"/>
      <c r="E84" s="27"/>
      <c r="F84" s="29" t="s">
        <v>46</v>
      </c>
      <c r="G84" s="29" t="s">
        <v>99</v>
      </c>
      <c r="H84" s="29">
        <v>1.7190000000000001</v>
      </c>
      <c r="I84" s="29" t="s">
        <v>335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26" x14ac:dyDescent="0.6">
      <c r="A85" s="29" t="s">
        <v>46</v>
      </c>
      <c r="B85" s="29" t="s">
        <v>332</v>
      </c>
      <c r="C85" s="29">
        <v>0.4</v>
      </c>
      <c r="D85" s="20"/>
      <c r="E85" s="27"/>
      <c r="F85" s="29" t="s">
        <v>46</v>
      </c>
      <c r="G85" s="29" t="s">
        <v>332</v>
      </c>
      <c r="H85" s="29">
        <v>0.4</v>
      </c>
      <c r="I85" s="29" t="s">
        <v>332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26" x14ac:dyDescent="0.6">
      <c r="A86" s="26" t="s">
        <v>47</v>
      </c>
      <c r="B86" s="26" t="s">
        <v>99</v>
      </c>
      <c r="C86" s="26">
        <v>15.071999999999999</v>
      </c>
      <c r="D86" s="28"/>
      <c r="E86" s="27"/>
      <c r="F86" s="26"/>
      <c r="G86" s="26"/>
      <c r="H86" s="26"/>
      <c r="I86" s="26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26" x14ac:dyDescent="0.6">
      <c r="A87" s="26" t="s">
        <v>47</v>
      </c>
      <c r="B87" s="26" t="s">
        <v>332</v>
      </c>
      <c r="C87" s="26">
        <v>0.8</v>
      </c>
      <c r="D87" s="28" t="s">
        <v>333</v>
      </c>
      <c r="E87" s="27"/>
      <c r="F87" s="26"/>
      <c r="G87" s="26"/>
      <c r="H87" s="26"/>
      <c r="I87" s="26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26" x14ac:dyDescent="0.6">
      <c r="A88" s="26" t="s">
        <v>47</v>
      </c>
      <c r="B88" s="26" t="s">
        <v>334</v>
      </c>
      <c r="C88" s="26">
        <v>14.798999999999999</v>
      </c>
      <c r="D88" s="28"/>
      <c r="E88" s="27"/>
      <c r="F88" s="26"/>
      <c r="G88" s="26"/>
      <c r="H88" s="26"/>
      <c r="I88" s="26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26" x14ac:dyDescent="0.6">
      <c r="A89" s="29" t="s">
        <v>48</v>
      </c>
      <c r="B89" s="29" t="s">
        <v>332</v>
      </c>
      <c r="C89" s="29">
        <v>6</v>
      </c>
      <c r="D89" s="20"/>
      <c r="E89" s="27"/>
      <c r="F89" s="29" t="s">
        <v>48</v>
      </c>
      <c r="G89" s="29" t="s">
        <v>332</v>
      </c>
      <c r="H89" s="29">
        <v>6</v>
      </c>
      <c r="I89" s="29" t="s">
        <v>335</v>
      </c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26" x14ac:dyDescent="0.6">
      <c r="A90" s="29" t="s">
        <v>48</v>
      </c>
      <c r="B90" s="29" t="s">
        <v>99</v>
      </c>
      <c r="C90" s="29">
        <v>0.42499999999999999</v>
      </c>
      <c r="D90" s="20"/>
      <c r="E90" s="27"/>
      <c r="F90" s="29" t="s">
        <v>48</v>
      </c>
      <c r="G90" s="29" t="s">
        <v>99</v>
      </c>
      <c r="H90" s="29">
        <v>0.42499999999999999</v>
      </c>
      <c r="I90" s="29" t="s">
        <v>335</v>
      </c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26" x14ac:dyDescent="0.6">
      <c r="A91" s="29" t="s">
        <v>48</v>
      </c>
      <c r="B91" s="29" t="s">
        <v>334</v>
      </c>
      <c r="C91" s="29">
        <v>0.42299999999999999</v>
      </c>
      <c r="D91" s="20"/>
      <c r="E91" s="27"/>
      <c r="F91" s="29" t="s">
        <v>48</v>
      </c>
      <c r="G91" s="29" t="s">
        <v>334</v>
      </c>
      <c r="H91" s="29">
        <v>0.42299999999999999</v>
      </c>
      <c r="I91" s="29" t="s">
        <v>334</v>
      </c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26" x14ac:dyDescent="0.6">
      <c r="A92" s="26" t="s">
        <v>49</v>
      </c>
      <c r="B92" s="26" t="s">
        <v>334</v>
      </c>
      <c r="C92" s="26">
        <v>1.5529999999999999</v>
      </c>
      <c r="D92" s="20"/>
      <c r="E92" s="27"/>
      <c r="F92" s="26"/>
      <c r="G92" s="26"/>
      <c r="H92" s="26"/>
      <c r="I92" s="26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ht="26" x14ac:dyDescent="0.6">
      <c r="A93" s="26" t="s">
        <v>49</v>
      </c>
      <c r="B93" s="26" t="s">
        <v>99</v>
      </c>
      <c r="C93" s="26">
        <v>1.571</v>
      </c>
      <c r="D93" s="20"/>
      <c r="E93" s="27"/>
      <c r="F93" s="26"/>
      <c r="G93" s="26"/>
      <c r="H93" s="26"/>
      <c r="I93" s="26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ht="26" x14ac:dyDescent="0.6">
      <c r="A94" s="26" t="s">
        <v>49</v>
      </c>
      <c r="B94" s="26" t="s">
        <v>332</v>
      </c>
      <c r="C94" s="26">
        <v>16.399999999999999</v>
      </c>
      <c r="D94" s="28" t="s">
        <v>333</v>
      </c>
      <c r="E94" s="27"/>
      <c r="F94" s="26"/>
      <c r="G94" s="26"/>
      <c r="H94" s="26"/>
      <c r="I94" s="26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ht="26" x14ac:dyDescent="0.6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ht="26" x14ac:dyDescent="0.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ht="26" x14ac:dyDescent="0.6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ht="26" x14ac:dyDescent="0.6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ht="26" x14ac:dyDescent="0.6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ht="26" x14ac:dyDescent="0.6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ht="26" x14ac:dyDescent="0.6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ht="26" x14ac:dyDescent="0.6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ht="26" x14ac:dyDescent="0.6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ht="26" x14ac:dyDescent="0.6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ht="26" x14ac:dyDescent="0.6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ht="26" x14ac:dyDescent="0.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ht="26" x14ac:dyDescent="0.6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ht="26" x14ac:dyDescent="0.6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ht="26" x14ac:dyDescent="0.6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ht="26" x14ac:dyDescent="0.6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ht="26" x14ac:dyDescent="0.6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ht="26" x14ac:dyDescent="0.6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ht="26" x14ac:dyDescent="0.6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ht="26" x14ac:dyDescent="0.6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ht="26" x14ac:dyDescent="0.6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ht="26" x14ac:dyDescent="0.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ht="26" x14ac:dyDescent="0.6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ht="26" x14ac:dyDescent="0.6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ht="26" x14ac:dyDescent="0.6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ht="26" x14ac:dyDescent="0.6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ht="26" x14ac:dyDescent="0.6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ht="26" x14ac:dyDescent="0.6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ht="26" x14ac:dyDescent="0.6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ht="26" x14ac:dyDescent="0.6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ht="26" x14ac:dyDescent="0.6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ht="26" x14ac:dyDescent="0.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ht="26" x14ac:dyDescent="0.6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ht="26" x14ac:dyDescent="0.6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ht="26" x14ac:dyDescent="0.6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ht="26" x14ac:dyDescent="0.6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ht="26" x14ac:dyDescent="0.6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ht="26" x14ac:dyDescent="0.6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ht="26" x14ac:dyDescent="0.6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ht="26" x14ac:dyDescent="0.6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ht="26" x14ac:dyDescent="0.6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ht="26" x14ac:dyDescent="0.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ht="26" x14ac:dyDescent="0.6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ht="26" x14ac:dyDescent="0.6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ht="26" x14ac:dyDescent="0.6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ht="26" x14ac:dyDescent="0.6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ht="26" x14ac:dyDescent="0.6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ht="26" x14ac:dyDescent="0.6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ht="26" x14ac:dyDescent="0.6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ht="26" x14ac:dyDescent="0.6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ht="26" x14ac:dyDescent="0.6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ht="26" x14ac:dyDescent="0.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ht="26" x14ac:dyDescent="0.6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ht="26" x14ac:dyDescent="0.6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ht="26" x14ac:dyDescent="0.6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ht="26" x14ac:dyDescent="0.6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ht="26" x14ac:dyDescent="0.6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ht="26" x14ac:dyDescent="0.6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ht="26" x14ac:dyDescent="0.6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ht="26" x14ac:dyDescent="0.6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ht="26" x14ac:dyDescent="0.6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ht="26" x14ac:dyDescent="0.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ht="26" x14ac:dyDescent="0.6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ht="26" x14ac:dyDescent="0.6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ht="26" x14ac:dyDescent="0.6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ht="26" x14ac:dyDescent="0.6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ht="26" x14ac:dyDescent="0.6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ht="26" x14ac:dyDescent="0.6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ht="26" x14ac:dyDescent="0.6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ht="26" x14ac:dyDescent="0.6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ht="26" x14ac:dyDescent="0.6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ht="26" x14ac:dyDescent="0.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ht="26" x14ac:dyDescent="0.6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ht="26" x14ac:dyDescent="0.6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ht="26" x14ac:dyDescent="0.6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ht="26" x14ac:dyDescent="0.6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ht="26" x14ac:dyDescent="0.6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ht="26" x14ac:dyDescent="0.6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ht="26" x14ac:dyDescent="0.6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ht="26" x14ac:dyDescent="0.6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ht="26" x14ac:dyDescent="0.6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ht="26" x14ac:dyDescent="0.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ht="26" x14ac:dyDescent="0.6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ht="26" x14ac:dyDescent="0.6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ht="26" x14ac:dyDescent="0.6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ht="26" x14ac:dyDescent="0.6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ht="26" x14ac:dyDescent="0.6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ht="26" x14ac:dyDescent="0.6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ht="26" x14ac:dyDescent="0.6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ht="26" x14ac:dyDescent="0.6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ht="26" x14ac:dyDescent="0.6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ht="26" x14ac:dyDescent="0.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ht="26" x14ac:dyDescent="0.6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ht="26" x14ac:dyDescent="0.6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ht="26" x14ac:dyDescent="0.6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ht="26" x14ac:dyDescent="0.6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ht="26" x14ac:dyDescent="0.6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ht="26" x14ac:dyDescent="0.6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ht="26" x14ac:dyDescent="0.6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ht="26" x14ac:dyDescent="0.6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ht="26" x14ac:dyDescent="0.6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ht="26" x14ac:dyDescent="0.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ht="26" x14ac:dyDescent="0.6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ht="26" x14ac:dyDescent="0.6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ht="26" x14ac:dyDescent="0.6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ht="26" x14ac:dyDescent="0.6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ht="26" x14ac:dyDescent="0.6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ht="26" x14ac:dyDescent="0.6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ht="26" x14ac:dyDescent="0.6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ht="26" x14ac:dyDescent="0.6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ht="26" x14ac:dyDescent="0.6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ht="26" x14ac:dyDescent="0.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ht="26" x14ac:dyDescent="0.6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ht="26" x14ac:dyDescent="0.6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ht="26" x14ac:dyDescent="0.6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ht="26" x14ac:dyDescent="0.6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ht="26" x14ac:dyDescent="0.6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ht="26" x14ac:dyDescent="0.6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ht="26" x14ac:dyDescent="0.6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ht="26" x14ac:dyDescent="0.6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ht="26" x14ac:dyDescent="0.6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ht="26" x14ac:dyDescent="0.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ht="26" x14ac:dyDescent="0.6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ht="26" x14ac:dyDescent="0.6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ht="26" x14ac:dyDescent="0.6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ht="26" x14ac:dyDescent="0.6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ht="26" x14ac:dyDescent="0.6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ht="26" x14ac:dyDescent="0.6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ht="26" x14ac:dyDescent="0.6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ht="26" x14ac:dyDescent="0.6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ht="26" x14ac:dyDescent="0.6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ht="26" x14ac:dyDescent="0.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ht="26" x14ac:dyDescent="0.6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ht="26" x14ac:dyDescent="0.6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ht="26" x14ac:dyDescent="0.6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ht="26" x14ac:dyDescent="0.6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ht="26" x14ac:dyDescent="0.6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ht="26" x14ac:dyDescent="0.6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ht="26" x14ac:dyDescent="0.6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ht="26" x14ac:dyDescent="0.6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ht="26" x14ac:dyDescent="0.6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ht="26" x14ac:dyDescent="0.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ht="26" x14ac:dyDescent="0.6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ht="26" x14ac:dyDescent="0.6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ht="26" x14ac:dyDescent="0.6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ht="26" x14ac:dyDescent="0.6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ht="26" x14ac:dyDescent="0.6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ht="26" x14ac:dyDescent="0.6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ht="26" x14ac:dyDescent="0.6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ht="26" x14ac:dyDescent="0.6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ht="26" x14ac:dyDescent="0.6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ht="26" x14ac:dyDescent="0.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ht="26" x14ac:dyDescent="0.6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ht="26" x14ac:dyDescent="0.6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ht="26" x14ac:dyDescent="0.6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ht="26" x14ac:dyDescent="0.6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ht="26" x14ac:dyDescent="0.6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ht="26" x14ac:dyDescent="0.6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ht="26" x14ac:dyDescent="0.6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ht="26" x14ac:dyDescent="0.6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ht="26" x14ac:dyDescent="0.6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ht="26" x14ac:dyDescent="0.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ht="26" x14ac:dyDescent="0.6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ht="26" x14ac:dyDescent="0.6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ht="26" x14ac:dyDescent="0.6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ht="26" x14ac:dyDescent="0.6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ht="26" x14ac:dyDescent="0.6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ht="26" x14ac:dyDescent="0.6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ht="26" x14ac:dyDescent="0.6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ht="26" x14ac:dyDescent="0.6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ht="26" x14ac:dyDescent="0.6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ht="26" x14ac:dyDescent="0.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ht="26" x14ac:dyDescent="0.6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ht="26" x14ac:dyDescent="0.6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ht="26" x14ac:dyDescent="0.6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ht="26" x14ac:dyDescent="0.6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ht="26" x14ac:dyDescent="0.6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ht="26" x14ac:dyDescent="0.6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ht="26" x14ac:dyDescent="0.6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ht="26" x14ac:dyDescent="0.6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ht="26" x14ac:dyDescent="0.6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ht="26" x14ac:dyDescent="0.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ht="26" x14ac:dyDescent="0.6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ht="26" x14ac:dyDescent="0.6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ht="26" x14ac:dyDescent="0.6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ht="26" x14ac:dyDescent="0.6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ht="26" x14ac:dyDescent="0.6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ht="26" x14ac:dyDescent="0.6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ht="26" x14ac:dyDescent="0.6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ht="26" x14ac:dyDescent="0.6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ht="26" x14ac:dyDescent="0.6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ht="26" x14ac:dyDescent="0.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ht="26" x14ac:dyDescent="0.6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ht="26" x14ac:dyDescent="0.6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ht="26" x14ac:dyDescent="0.6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ht="26" x14ac:dyDescent="0.6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ht="26" x14ac:dyDescent="0.6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ht="26" x14ac:dyDescent="0.6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ht="26" x14ac:dyDescent="0.6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ht="26" x14ac:dyDescent="0.6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ht="26" x14ac:dyDescent="0.6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ht="26" x14ac:dyDescent="0.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ht="26" x14ac:dyDescent="0.6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ht="26" x14ac:dyDescent="0.6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ht="26" x14ac:dyDescent="0.6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ht="26" x14ac:dyDescent="0.6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ht="26" x14ac:dyDescent="0.6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ht="26" x14ac:dyDescent="0.6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ht="26" x14ac:dyDescent="0.6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ht="26" x14ac:dyDescent="0.6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ht="26" x14ac:dyDescent="0.6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ht="26" x14ac:dyDescent="0.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ht="26" x14ac:dyDescent="0.6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ht="26" x14ac:dyDescent="0.6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ht="26" x14ac:dyDescent="0.6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ht="26" x14ac:dyDescent="0.6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ht="26" x14ac:dyDescent="0.6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ht="26" x14ac:dyDescent="0.6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ht="26" x14ac:dyDescent="0.6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ht="26" x14ac:dyDescent="0.6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ht="26" x14ac:dyDescent="0.6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ht="26" x14ac:dyDescent="0.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ht="26" x14ac:dyDescent="0.6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ht="26" x14ac:dyDescent="0.6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ht="26" x14ac:dyDescent="0.6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ht="26" x14ac:dyDescent="0.6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ht="26" x14ac:dyDescent="0.6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ht="26" x14ac:dyDescent="0.6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ht="26" x14ac:dyDescent="0.6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ht="26" x14ac:dyDescent="0.6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ht="26" x14ac:dyDescent="0.6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ht="26" x14ac:dyDescent="0.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ht="26" x14ac:dyDescent="0.6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ht="26" x14ac:dyDescent="0.6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ht="26" x14ac:dyDescent="0.6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ht="26" x14ac:dyDescent="0.6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ht="26" x14ac:dyDescent="0.6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ht="26" x14ac:dyDescent="0.6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ht="26" x14ac:dyDescent="0.6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ht="26" x14ac:dyDescent="0.6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ht="26" x14ac:dyDescent="0.6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ht="26" x14ac:dyDescent="0.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ht="26" x14ac:dyDescent="0.6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ht="26" x14ac:dyDescent="0.6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ht="26" x14ac:dyDescent="0.6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ht="26" x14ac:dyDescent="0.6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ht="26" x14ac:dyDescent="0.6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ht="26" x14ac:dyDescent="0.6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ht="26" x14ac:dyDescent="0.6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ht="26" x14ac:dyDescent="0.6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ht="26" x14ac:dyDescent="0.6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ht="26" x14ac:dyDescent="0.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ht="26" x14ac:dyDescent="0.6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ht="26" x14ac:dyDescent="0.6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ht="26" x14ac:dyDescent="0.6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ht="26" x14ac:dyDescent="0.6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ht="26" x14ac:dyDescent="0.6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ht="26" x14ac:dyDescent="0.6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ht="26" x14ac:dyDescent="0.6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ht="26" x14ac:dyDescent="0.6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ht="26" x14ac:dyDescent="0.6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ht="26" x14ac:dyDescent="0.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ht="26" x14ac:dyDescent="0.6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ht="26" x14ac:dyDescent="0.6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ht="26" x14ac:dyDescent="0.6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ht="26" x14ac:dyDescent="0.6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ht="26" x14ac:dyDescent="0.6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ht="26" x14ac:dyDescent="0.6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ht="26" x14ac:dyDescent="0.6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ht="26" x14ac:dyDescent="0.6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ht="26" x14ac:dyDescent="0.6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ht="26" x14ac:dyDescent="0.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ht="26" x14ac:dyDescent="0.6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ht="26" x14ac:dyDescent="0.6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ht="26" x14ac:dyDescent="0.6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ht="26" x14ac:dyDescent="0.6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ht="26" x14ac:dyDescent="0.6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ht="26" x14ac:dyDescent="0.6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ht="26" x14ac:dyDescent="0.6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ht="26" x14ac:dyDescent="0.6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ht="26" x14ac:dyDescent="0.6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ht="26" x14ac:dyDescent="0.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ht="26" x14ac:dyDescent="0.6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ht="26" x14ac:dyDescent="0.6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ht="26" x14ac:dyDescent="0.6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ht="26" x14ac:dyDescent="0.6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ht="26" x14ac:dyDescent="0.6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ht="26" x14ac:dyDescent="0.6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ht="26" x14ac:dyDescent="0.6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ht="26" x14ac:dyDescent="0.6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ht="26" x14ac:dyDescent="0.6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ht="26" x14ac:dyDescent="0.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ht="26" x14ac:dyDescent="0.6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ht="26" x14ac:dyDescent="0.6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ht="26" x14ac:dyDescent="0.6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ht="26" x14ac:dyDescent="0.6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ht="26" x14ac:dyDescent="0.6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ht="26" x14ac:dyDescent="0.6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ht="26" x14ac:dyDescent="0.6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ht="26" x14ac:dyDescent="0.6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ht="26" x14ac:dyDescent="0.6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ht="26" x14ac:dyDescent="0.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ht="26" x14ac:dyDescent="0.6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ht="26" x14ac:dyDescent="0.6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ht="26" x14ac:dyDescent="0.6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ht="26" x14ac:dyDescent="0.6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ht="26" x14ac:dyDescent="0.6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ht="26" x14ac:dyDescent="0.6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ht="26" x14ac:dyDescent="0.6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ht="26" x14ac:dyDescent="0.6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ht="26" x14ac:dyDescent="0.6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ht="26" x14ac:dyDescent="0.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ht="26" x14ac:dyDescent="0.6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ht="26" x14ac:dyDescent="0.6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ht="26" x14ac:dyDescent="0.6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ht="26" x14ac:dyDescent="0.6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ht="26" x14ac:dyDescent="0.6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ht="26" x14ac:dyDescent="0.6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ht="26" x14ac:dyDescent="0.6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ht="26" x14ac:dyDescent="0.6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ht="26" x14ac:dyDescent="0.6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ht="26" x14ac:dyDescent="0.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ht="26" x14ac:dyDescent="0.6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ht="26" x14ac:dyDescent="0.6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ht="26" x14ac:dyDescent="0.6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ht="26" x14ac:dyDescent="0.6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ht="26" x14ac:dyDescent="0.6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ht="26" x14ac:dyDescent="0.6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ht="26" x14ac:dyDescent="0.6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ht="26" x14ac:dyDescent="0.6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ht="26" x14ac:dyDescent="0.6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ht="26" x14ac:dyDescent="0.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ht="26" x14ac:dyDescent="0.6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ht="26" x14ac:dyDescent="0.6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ht="26" x14ac:dyDescent="0.6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ht="26" x14ac:dyDescent="0.6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ht="26" x14ac:dyDescent="0.6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ht="26" x14ac:dyDescent="0.6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ht="26" x14ac:dyDescent="0.6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ht="26" x14ac:dyDescent="0.6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ht="26" x14ac:dyDescent="0.6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ht="26" x14ac:dyDescent="0.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ht="26" x14ac:dyDescent="0.6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ht="26" x14ac:dyDescent="0.6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ht="26" x14ac:dyDescent="0.6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ht="26" x14ac:dyDescent="0.6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ht="26" x14ac:dyDescent="0.6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ht="26" x14ac:dyDescent="0.6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ht="26" x14ac:dyDescent="0.6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ht="26" x14ac:dyDescent="0.6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ht="26" x14ac:dyDescent="0.6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ht="26" x14ac:dyDescent="0.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ht="26" x14ac:dyDescent="0.6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ht="26" x14ac:dyDescent="0.6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ht="26" x14ac:dyDescent="0.6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ht="26" x14ac:dyDescent="0.6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ht="26" x14ac:dyDescent="0.6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ht="26" x14ac:dyDescent="0.6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ht="26" x14ac:dyDescent="0.6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ht="26" x14ac:dyDescent="0.6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ht="26" x14ac:dyDescent="0.6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ht="26" x14ac:dyDescent="0.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ht="26" x14ac:dyDescent="0.6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ht="26" x14ac:dyDescent="0.6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ht="26" x14ac:dyDescent="0.6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ht="26" x14ac:dyDescent="0.6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ht="26" x14ac:dyDescent="0.6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ht="26" x14ac:dyDescent="0.6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ht="26" x14ac:dyDescent="0.6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ht="26" x14ac:dyDescent="0.6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ht="26" x14ac:dyDescent="0.6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ht="26" x14ac:dyDescent="0.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ht="26" x14ac:dyDescent="0.6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ht="26" x14ac:dyDescent="0.6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ht="26" x14ac:dyDescent="0.6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ht="26" x14ac:dyDescent="0.6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ht="26" x14ac:dyDescent="0.6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ht="26" x14ac:dyDescent="0.6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ht="26" x14ac:dyDescent="0.6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ht="26" x14ac:dyDescent="0.6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ht="26" x14ac:dyDescent="0.6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ht="26" x14ac:dyDescent="0.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ht="26" x14ac:dyDescent="0.6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ht="26" x14ac:dyDescent="0.6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ht="26" x14ac:dyDescent="0.6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ht="26" x14ac:dyDescent="0.6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ht="26" x14ac:dyDescent="0.6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ht="26" x14ac:dyDescent="0.6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ht="26" x14ac:dyDescent="0.6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ht="26" x14ac:dyDescent="0.6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ht="26" x14ac:dyDescent="0.6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ht="26" x14ac:dyDescent="0.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ht="26" x14ac:dyDescent="0.6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ht="26" x14ac:dyDescent="0.6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ht="26" x14ac:dyDescent="0.6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ht="26" x14ac:dyDescent="0.6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ht="26" x14ac:dyDescent="0.6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ht="26" x14ac:dyDescent="0.6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ht="26" x14ac:dyDescent="0.6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ht="26" x14ac:dyDescent="0.6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ht="26" x14ac:dyDescent="0.6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ht="26" x14ac:dyDescent="0.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ht="26" x14ac:dyDescent="0.6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ht="26" x14ac:dyDescent="0.6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ht="26" x14ac:dyDescent="0.6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ht="26" x14ac:dyDescent="0.6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ht="26" x14ac:dyDescent="0.6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ht="26" x14ac:dyDescent="0.6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ht="26" x14ac:dyDescent="0.6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ht="26" x14ac:dyDescent="0.6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ht="26" x14ac:dyDescent="0.6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ht="26" x14ac:dyDescent="0.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ht="26" x14ac:dyDescent="0.6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ht="26" x14ac:dyDescent="0.6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ht="26" x14ac:dyDescent="0.6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ht="26" x14ac:dyDescent="0.6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ht="26" x14ac:dyDescent="0.6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ht="26" x14ac:dyDescent="0.6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ht="26" x14ac:dyDescent="0.6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ht="26" x14ac:dyDescent="0.6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ht="26" x14ac:dyDescent="0.6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ht="26" x14ac:dyDescent="0.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ht="26" x14ac:dyDescent="0.6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ht="26" x14ac:dyDescent="0.6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ht="26" x14ac:dyDescent="0.6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ht="26" x14ac:dyDescent="0.6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ht="26" x14ac:dyDescent="0.6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ht="26" x14ac:dyDescent="0.6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ht="26" x14ac:dyDescent="0.6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ht="26" x14ac:dyDescent="0.6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ht="26" x14ac:dyDescent="0.6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ht="26" x14ac:dyDescent="0.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ht="26" x14ac:dyDescent="0.6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ht="26" x14ac:dyDescent="0.6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ht="26" x14ac:dyDescent="0.6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ht="26" x14ac:dyDescent="0.6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ht="26" x14ac:dyDescent="0.6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ht="26" x14ac:dyDescent="0.6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ht="26" x14ac:dyDescent="0.6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ht="26" x14ac:dyDescent="0.6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ht="26" x14ac:dyDescent="0.6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ht="26" x14ac:dyDescent="0.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ht="26" x14ac:dyDescent="0.6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ht="26" x14ac:dyDescent="0.6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ht="26" x14ac:dyDescent="0.6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ht="26" x14ac:dyDescent="0.6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ht="26" x14ac:dyDescent="0.6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ht="26" x14ac:dyDescent="0.6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ht="26" x14ac:dyDescent="0.6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ht="26" x14ac:dyDescent="0.6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ht="26" x14ac:dyDescent="0.6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ht="26" x14ac:dyDescent="0.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ht="26" x14ac:dyDescent="0.6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ht="26" x14ac:dyDescent="0.6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ht="26" x14ac:dyDescent="0.6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ht="26" x14ac:dyDescent="0.6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ht="26" x14ac:dyDescent="0.6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ht="26" x14ac:dyDescent="0.6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ht="26" x14ac:dyDescent="0.6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ht="26" x14ac:dyDescent="0.6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ht="26" x14ac:dyDescent="0.6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ht="26" x14ac:dyDescent="0.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ht="26" x14ac:dyDescent="0.6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ht="26" x14ac:dyDescent="0.6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ht="26" x14ac:dyDescent="0.6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ht="26" x14ac:dyDescent="0.6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ht="26" x14ac:dyDescent="0.6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ht="26" x14ac:dyDescent="0.6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ht="26" x14ac:dyDescent="0.6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ht="26" x14ac:dyDescent="0.6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ht="26" x14ac:dyDescent="0.6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ht="26" x14ac:dyDescent="0.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ht="26" x14ac:dyDescent="0.6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ht="26" x14ac:dyDescent="0.6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ht="26" x14ac:dyDescent="0.6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ht="26" x14ac:dyDescent="0.6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ht="26" x14ac:dyDescent="0.6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ht="26" x14ac:dyDescent="0.6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ht="26" x14ac:dyDescent="0.6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ht="26" x14ac:dyDescent="0.6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ht="26" x14ac:dyDescent="0.6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ht="26" x14ac:dyDescent="0.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ht="26" x14ac:dyDescent="0.6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ht="26" x14ac:dyDescent="0.6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ht="26" x14ac:dyDescent="0.6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ht="26" x14ac:dyDescent="0.6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ht="26" x14ac:dyDescent="0.6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ht="26" x14ac:dyDescent="0.6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ht="26" x14ac:dyDescent="0.6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ht="26" x14ac:dyDescent="0.6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ht="26" x14ac:dyDescent="0.6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ht="26" x14ac:dyDescent="0.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ht="26" x14ac:dyDescent="0.6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ht="26" x14ac:dyDescent="0.6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ht="26" x14ac:dyDescent="0.6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ht="26" x14ac:dyDescent="0.6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ht="26" x14ac:dyDescent="0.6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ht="26" x14ac:dyDescent="0.6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ht="26" x14ac:dyDescent="0.6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ht="26" x14ac:dyDescent="0.6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ht="26" x14ac:dyDescent="0.6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ht="26" x14ac:dyDescent="0.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ht="26" x14ac:dyDescent="0.6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ht="26" x14ac:dyDescent="0.6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ht="26" x14ac:dyDescent="0.6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ht="26" x14ac:dyDescent="0.6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ht="26" x14ac:dyDescent="0.6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ht="26" x14ac:dyDescent="0.6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ht="26" x14ac:dyDescent="0.6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ht="26" x14ac:dyDescent="0.6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ht="26" x14ac:dyDescent="0.6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ht="26" x14ac:dyDescent="0.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ht="26" x14ac:dyDescent="0.6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ht="26" x14ac:dyDescent="0.6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ht="26" x14ac:dyDescent="0.6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ht="26" x14ac:dyDescent="0.6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ht="26" x14ac:dyDescent="0.6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ht="26" x14ac:dyDescent="0.6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ht="26" x14ac:dyDescent="0.6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ht="26" x14ac:dyDescent="0.6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ht="26" x14ac:dyDescent="0.6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ht="26" x14ac:dyDescent="0.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ht="26" x14ac:dyDescent="0.6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ht="26" x14ac:dyDescent="0.6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ht="26" x14ac:dyDescent="0.6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ht="26" x14ac:dyDescent="0.6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ht="26" x14ac:dyDescent="0.6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ht="26" x14ac:dyDescent="0.6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ht="26" x14ac:dyDescent="0.6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ht="26" x14ac:dyDescent="0.6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ht="26" x14ac:dyDescent="0.6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ht="26" x14ac:dyDescent="0.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ht="26" x14ac:dyDescent="0.6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ht="26" x14ac:dyDescent="0.6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ht="26" x14ac:dyDescent="0.6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ht="26" x14ac:dyDescent="0.6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ht="26" x14ac:dyDescent="0.6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ht="26" x14ac:dyDescent="0.6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ht="26" x14ac:dyDescent="0.6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ht="26" x14ac:dyDescent="0.6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ht="26" x14ac:dyDescent="0.6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ht="26" x14ac:dyDescent="0.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ht="26" x14ac:dyDescent="0.6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ht="26" x14ac:dyDescent="0.6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ht="26" x14ac:dyDescent="0.6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ht="26" x14ac:dyDescent="0.6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ht="26" x14ac:dyDescent="0.6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ht="26" x14ac:dyDescent="0.6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ht="26" x14ac:dyDescent="0.6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ht="26" x14ac:dyDescent="0.6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ht="26" x14ac:dyDescent="0.6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ht="26" x14ac:dyDescent="0.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ht="26" x14ac:dyDescent="0.6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ht="26" x14ac:dyDescent="0.6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ht="26" x14ac:dyDescent="0.6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ht="26" x14ac:dyDescent="0.6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ht="26" x14ac:dyDescent="0.6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ht="26" x14ac:dyDescent="0.6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ht="26" x14ac:dyDescent="0.6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ht="26" x14ac:dyDescent="0.6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ht="26" x14ac:dyDescent="0.6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ht="26" x14ac:dyDescent="0.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ht="26" x14ac:dyDescent="0.6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ht="26" x14ac:dyDescent="0.6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ht="26" x14ac:dyDescent="0.6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ht="26" x14ac:dyDescent="0.6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ht="26" x14ac:dyDescent="0.6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ht="26" x14ac:dyDescent="0.6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ht="26" x14ac:dyDescent="0.6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ht="26" x14ac:dyDescent="0.6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ht="26" x14ac:dyDescent="0.6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ht="26" x14ac:dyDescent="0.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ht="26" x14ac:dyDescent="0.6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ht="26" x14ac:dyDescent="0.6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ht="26" x14ac:dyDescent="0.6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ht="26" x14ac:dyDescent="0.6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ht="26" x14ac:dyDescent="0.6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ht="26" x14ac:dyDescent="0.6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ht="26" x14ac:dyDescent="0.6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ht="26" x14ac:dyDescent="0.6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ht="26" x14ac:dyDescent="0.6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ht="26" x14ac:dyDescent="0.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ht="26" x14ac:dyDescent="0.6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ht="26" x14ac:dyDescent="0.6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ht="26" x14ac:dyDescent="0.6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ht="26" x14ac:dyDescent="0.6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ht="26" x14ac:dyDescent="0.6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ht="26" x14ac:dyDescent="0.6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ht="26" x14ac:dyDescent="0.6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ht="26" x14ac:dyDescent="0.6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ht="26" x14ac:dyDescent="0.6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ht="26" x14ac:dyDescent="0.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ht="26" x14ac:dyDescent="0.6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ht="26" x14ac:dyDescent="0.6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ht="26" x14ac:dyDescent="0.6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ht="26" x14ac:dyDescent="0.6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ht="26" x14ac:dyDescent="0.6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ht="26" x14ac:dyDescent="0.6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ht="26" x14ac:dyDescent="0.6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ht="26" x14ac:dyDescent="0.6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ht="26" x14ac:dyDescent="0.6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ht="26" x14ac:dyDescent="0.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ht="26" x14ac:dyDescent="0.6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ht="26" x14ac:dyDescent="0.6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ht="26" x14ac:dyDescent="0.6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ht="26" x14ac:dyDescent="0.6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ht="26" x14ac:dyDescent="0.6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ht="26" x14ac:dyDescent="0.6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ht="26" x14ac:dyDescent="0.6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ht="26" x14ac:dyDescent="0.6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ht="26" x14ac:dyDescent="0.6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ht="26" x14ac:dyDescent="0.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ht="26" x14ac:dyDescent="0.6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ht="26" x14ac:dyDescent="0.6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ht="26" x14ac:dyDescent="0.6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ht="26" x14ac:dyDescent="0.6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ht="26" x14ac:dyDescent="0.6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ht="26" x14ac:dyDescent="0.6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ht="26" x14ac:dyDescent="0.6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ht="26" x14ac:dyDescent="0.6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ht="26" x14ac:dyDescent="0.6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ht="26" x14ac:dyDescent="0.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ht="26" x14ac:dyDescent="0.6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ht="26" x14ac:dyDescent="0.6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ht="26" x14ac:dyDescent="0.6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ht="26" x14ac:dyDescent="0.6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ht="26" x14ac:dyDescent="0.6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ht="26" x14ac:dyDescent="0.6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ht="26" x14ac:dyDescent="0.6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ht="26" x14ac:dyDescent="0.6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ht="26" x14ac:dyDescent="0.6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ht="26" x14ac:dyDescent="0.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ht="26" x14ac:dyDescent="0.6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ht="26" x14ac:dyDescent="0.6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ht="26" x14ac:dyDescent="0.6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ht="26" x14ac:dyDescent="0.6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ht="26" x14ac:dyDescent="0.6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ht="26" x14ac:dyDescent="0.6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ht="26" x14ac:dyDescent="0.6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ht="26" x14ac:dyDescent="0.6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ht="26" x14ac:dyDescent="0.6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ht="26" x14ac:dyDescent="0.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ht="26" x14ac:dyDescent="0.6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ht="26" x14ac:dyDescent="0.6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ht="26" x14ac:dyDescent="0.6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ht="26" x14ac:dyDescent="0.6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ht="26" x14ac:dyDescent="0.6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ht="26" x14ac:dyDescent="0.6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ht="26" x14ac:dyDescent="0.6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ht="26" x14ac:dyDescent="0.6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ht="26" x14ac:dyDescent="0.6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ht="26" x14ac:dyDescent="0.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ht="26" x14ac:dyDescent="0.6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ht="26" x14ac:dyDescent="0.6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ht="26" x14ac:dyDescent="0.6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ht="26" x14ac:dyDescent="0.6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ht="26" x14ac:dyDescent="0.6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ht="26" x14ac:dyDescent="0.6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ht="26" x14ac:dyDescent="0.6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ht="26" x14ac:dyDescent="0.6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ht="26" x14ac:dyDescent="0.6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ht="26" x14ac:dyDescent="0.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ht="26" x14ac:dyDescent="0.6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ht="26" x14ac:dyDescent="0.6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ht="26" x14ac:dyDescent="0.6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ht="26" x14ac:dyDescent="0.6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ht="26" x14ac:dyDescent="0.6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ht="26" x14ac:dyDescent="0.6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ht="26" x14ac:dyDescent="0.6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ht="26" x14ac:dyDescent="0.6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ht="26" x14ac:dyDescent="0.6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ht="26" x14ac:dyDescent="0.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ht="26" x14ac:dyDescent="0.6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ht="26" x14ac:dyDescent="0.6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ht="26" x14ac:dyDescent="0.6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ht="26" x14ac:dyDescent="0.6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ht="26" x14ac:dyDescent="0.6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ht="26" x14ac:dyDescent="0.6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ht="26" x14ac:dyDescent="0.6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ht="26" x14ac:dyDescent="0.6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ht="26" x14ac:dyDescent="0.6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ht="26" x14ac:dyDescent="0.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ht="26" x14ac:dyDescent="0.6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ht="26" x14ac:dyDescent="0.6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ht="26" x14ac:dyDescent="0.6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ht="26" x14ac:dyDescent="0.6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ht="26" x14ac:dyDescent="0.6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ht="26" x14ac:dyDescent="0.6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ht="26" x14ac:dyDescent="0.6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ht="26" x14ac:dyDescent="0.6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ht="26" x14ac:dyDescent="0.6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ht="26" x14ac:dyDescent="0.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ht="26" x14ac:dyDescent="0.6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ht="26" x14ac:dyDescent="0.6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ht="26" x14ac:dyDescent="0.6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ht="26" x14ac:dyDescent="0.6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ht="26" x14ac:dyDescent="0.6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ht="26" x14ac:dyDescent="0.6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ht="26" x14ac:dyDescent="0.6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ht="26" x14ac:dyDescent="0.6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ht="26" x14ac:dyDescent="0.6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ht="26" x14ac:dyDescent="0.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ht="26" x14ac:dyDescent="0.6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ht="26" x14ac:dyDescent="0.6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ht="26" x14ac:dyDescent="0.6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ht="26" x14ac:dyDescent="0.6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ht="26" x14ac:dyDescent="0.6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ht="26" x14ac:dyDescent="0.6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ht="26" x14ac:dyDescent="0.6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ht="26" x14ac:dyDescent="0.6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ht="26" x14ac:dyDescent="0.6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ht="26" x14ac:dyDescent="0.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ht="26" x14ac:dyDescent="0.6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ht="26" x14ac:dyDescent="0.6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ht="26" x14ac:dyDescent="0.6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ht="26" x14ac:dyDescent="0.6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ht="26" x14ac:dyDescent="0.6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ht="26" x14ac:dyDescent="0.6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ht="26" x14ac:dyDescent="0.6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ht="26" x14ac:dyDescent="0.6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ht="26" x14ac:dyDescent="0.6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ht="26" x14ac:dyDescent="0.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ht="26" x14ac:dyDescent="0.6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ht="26" x14ac:dyDescent="0.6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ht="26" x14ac:dyDescent="0.6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ht="26" x14ac:dyDescent="0.6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ht="26" x14ac:dyDescent="0.6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ht="26" x14ac:dyDescent="0.6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ht="26" x14ac:dyDescent="0.6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ht="26" x14ac:dyDescent="0.6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ht="26" x14ac:dyDescent="0.6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ht="26" x14ac:dyDescent="0.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ht="26" x14ac:dyDescent="0.6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ht="26" x14ac:dyDescent="0.6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ht="26" x14ac:dyDescent="0.6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ht="26" x14ac:dyDescent="0.6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ht="26" x14ac:dyDescent="0.6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ht="26" x14ac:dyDescent="0.6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ht="26" x14ac:dyDescent="0.6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ht="26" x14ac:dyDescent="0.6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ht="26" x14ac:dyDescent="0.6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ht="26" x14ac:dyDescent="0.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ht="26" x14ac:dyDescent="0.6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ht="26" x14ac:dyDescent="0.6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ht="26" x14ac:dyDescent="0.6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ht="26" x14ac:dyDescent="0.6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ht="26" x14ac:dyDescent="0.6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ht="26" x14ac:dyDescent="0.6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ht="26" x14ac:dyDescent="0.6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ht="26" x14ac:dyDescent="0.6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ht="26" x14ac:dyDescent="0.6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ht="26" x14ac:dyDescent="0.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ht="26" x14ac:dyDescent="0.6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ht="26" x14ac:dyDescent="0.6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ht="26" x14ac:dyDescent="0.6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ht="26" x14ac:dyDescent="0.6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ht="26" x14ac:dyDescent="0.6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ht="26" x14ac:dyDescent="0.6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ht="26" x14ac:dyDescent="0.6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ht="26" x14ac:dyDescent="0.6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ht="26" x14ac:dyDescent="0.6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ht="26" x14ac:dyDescent="0.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ht="26" x14ac:dyDescent="0.6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ht="26" x14ac:dyDescent="0.6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ht="26" x14ac:dyDescent="0.6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ht="26" x14ac:dyDescent="0.6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ht="26" x14ac:dyDescent="0.6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ht="26" x14ac:dyDescent="0.6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ht="26" x14ac:dyDescent="0.6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ht="26" x14ac:dyDescent="0.6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ht="26" x14ac:dyDescent="0.6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ht="26" x14ac:dyDescent="0.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ht="26" x14ac:dyDescent="0.6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ht="26" x14ac:dyDescent="0.6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ht="26" x14ac:dyDescent="0.6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ht="26" x14ac:dyDescent="0.6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ht="26" x14ac:dyDescent="0.6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ht="26" x14ac:dyDescent="0.6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ht="26" x14ac:dyDescent="0.6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ht="26" x14ac:dyDescent="0.6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ht="26" x14ac:dyDescent="0.6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ht="26" x14ac:dyDescent="0.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ht="26" x14ac:dyDescent="0.6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ht="26" x14ac:dyDescent="0.6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ht="26" x14ac:dyDescent="0.6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ht="26" x14ac:dyDescent="0.6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ht="26" x14ac:dyDescent="0.6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ht="26" x14ac:dyDescent="0.6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ht="26" x14ac:dyDescent="0.6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ht="26" x14ac:dyDescent="0.6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ht="26" x14ac:dyDescent="0.6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ht="26" x14ac:dyDescent="0.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ht="26" x14ac:dyDescent="0.6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ht="26" x14ac:dyDescent="0.6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ht="26" x14ac:dyDescent="0.6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ht="26" x14ac:dyDescent="0.6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ht="26" x14ac:dyDescent="0.6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ht="26" x14ac:dyDescent="0.6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ht="26" x14ac:dyDescent="0.6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ht="26" x14ac:dyDescent="0.6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ht="26" x14ac:dyDescent="0.6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ht="26" x14ac:dyDescent="0.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ht="26" x14ac:dyDescent="0.6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ht="26" x14ac:dyDescent="0.6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ht="26" x14ac:dyDescent="0.6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ht="26" x14ac:dyDescent="0.6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ht="26" x14ac:dyDescent="0.6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ht="26" x14ac:dyDescent="0.6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ht="26" x14ac:dyDescent="0.6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ht="26" x14ac:dyDescent="0.6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ht="26" x14ac:dyDescent="0.6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ht="26" x14ac:dyDescent="0.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ht="26" x14ac:dyDescent="0.6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ht="26" x14ac:dyDescent="0.6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ht="26" x14ac:dyDescent="0.6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ht="26" x14ac:dyDescent="0.6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ht="26" x14ac:dyDescent="0.6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ht="26" x14ac:dyDescent="0.6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ht="26" x14ac:dyDescent="0.6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ht="26" x14ac:dyDescent="0.6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ht="26" x14ac:dyDescent="0.6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ht="26" x14ac:dyDescent="0.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ht="26" x14ac:dyDescent="0.6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ht="26" x14ac:dyDescent="0.6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ht="26" x14ac:dyDescent="0.6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ht="26" x14ac:dyDescent="0.6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ht="26" x14ac:dyDescent="0.6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ht="26" x14ac:dyDescent="0.6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ht="26" x14ac:dyDescent="0.6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ht="26" x14ac:dyDescent="0.6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ht="26" x14ac:dyDescent="0.6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ht="26" x14ac:dyDescent="0.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ht="26" x14ac:dyDescent="0.6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ht="26" x14ac:dyDescent="0.6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ht="26" x14ac:dyDescent="0.6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ht="26" x14ac:dyDescent="0.6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ht="26" x14ac:dyDescent="0.6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ht="26" x14ac:dyDescent="0.6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ht="26" x14ac:dyDescent="0.6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ht="26" x14ac:dyDescent="0.6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ht="26" x14ac:dyDescent="0.6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ht="26" x14ac:dyDescent="0.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ht="26" x14ac:dyDescent="0.6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ht="26" x14ac:dyDescent="0.6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ht="26" x14ac:dyDescent="0.6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ht="26" x14ac:dyDescent="0.6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ht="26" x14ac:dyDescent="0.6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ht="26" x14ac:dyDescent="0.6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ht="26" x14ac:dyDescent="0.6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ht="26" x14ac:dyDescent="0.6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ht="26" x14ac:dyDescent="0.6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ht="26" x14ac:dyDescent="0.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ht="26" x14ac:dyDescent="0.6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ht="26" x14ac:dyDescent="0.6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ht="26" x14ac:dyDescent="0.6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ht="26" x14ac:dyDescent="0.6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ht="26" x14ac:dyDescent="0.6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ht="26" x14ac:dyDescent="0.6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ht="26" x14ac:dyDescent="0.6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ht="26" x14ac:dyDescent="0.6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ht="26" x14ac:dyDescent="0.6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ht="26" x14ac:dyDescent="0.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ht="26" x14ac:dyDescent="0.6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ht="26" x14ac:dyDescent="0.6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ht="26" x14ac:dyDescent="0.6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ht="26" x14ac:dyDescent="0.6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ht="26" x14ac:dyDescent="0.6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ht="26" x14ac:dyDescent="0.6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ht="26" x14ac:dyDescent="0.6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ht="26" x14ac:dyDescent="0.6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ht="26" x14ac:dyDescent="0.6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ht="26" x14ac:dyDescent="0.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ht="26" x14ac:dyDescent="0.6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ht="26" x14ac:dyDescent="0.6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ht="26" x14ac:dyDescent="0.6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ht="26" x14ac:dyDescent="0.6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ht="26" x14ac:dyDescent="0.6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ht="26" x14ac:dyDescent="0.6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ht="26" x14ac:dyDescent="0.6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ht="26" x14ac:dyDescent="0.6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ht="26" x14ac:dyDescent="0.6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ht="26" x14ac:dyDescent="0.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ht="26" x14ac:dyDescent="0.6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ht="26" x14ac:dyDescent="0.6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ht="26" x14ac:dyDescent="0.6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ht="26" x14ac:dyDescent="0.6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ht="26" x14ac:dyDescent="0.6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ht="26" x14ac:dyDescent="0.6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ht="26" x14ac:dyDescent="0.6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ht="26" x14ac:dyDescent="0.6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ht="26" x14ac:dyDescent="0.6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ht="26" x14ac:dyDescent="0.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ht="26" x14ac:dyDescent="0.6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ht="26" x14ac:dyDescent="0.6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ht="26" x14ac:dyDescent="0.6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ht="26" x14ac:dyDescent="0.6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ht="26" x14ac:dyDescent="0.6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ht="26" x14ac:dyDescent="0.6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ht="26" x14ac:dyDescent="0.6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ht="26" x14ac:dyDescent="0.6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ht="26" x14ac:dyDescent="0.6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ht="26" x14ac:dyDescent="0.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ht="26" x14ac:dyDescent="0.6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ht="26" x14ac:dyDescent="0.6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ht="26" x14ac:dyDescent="0.6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ht="26" x14ac:dyDescent="0.6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ht="26" x14ac:dyDescent="0.6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  <row r="1002" spans="1:27" ht="26" x14ac:dyDescent="0.6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</row>
    <row r="1003" spans="1:27" ht="26" x14ac:dyDescent="0.6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</row>
    <row r="1004" spans="1:27" ht="26" x14ac:dyDescent="0.6">
      <c r="A1004" s="20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</row>
    <row r="1005" spans="1:27" ht="26" x14ac:dyDescent="0.6">
      <c r="A1005" s="20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</row>
    <row r="1006" spans="1:27" ht="26" x14ac:dyDescent="0.6">
      <c r="A1006" s="20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</row>
    <row r="1007" spans="1:27" ht="26" x14ac:dyDescent="0.6">
      <c r="A1007" s="20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</row>
    <row r="1008" spans="1:27" ht="26" x14ac:dyDescent="0.6">
      <c r="A1008" s="20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</row>
    <row r="1009" spans="1:27" ht="26" x14ac:dyDescent="0.6">
      <c r="A1009" s="20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</row>
    <row r="1010" spans="1:27" ht="26" x14ac:dyDescent="0.6">
      <c r="A1010" s="20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</row>
    <row r="1011" spans="1:27" ht="26" x14ac:dyDescent="0.6">
      <c r="A1011" s="20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</row>
    <row r="1012" spans="1:27" ht="26" x14ac:dyDescent="0.6">
      <c r="A1012" s="20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</row>
    <row r="1013" spans="1:27" ht="26" x14ac:dyDescent="0.6">
      <c r="A1013" s="20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</row>
    <row r="1014" spans="1:27" ht="26" x14ac:dyDescent="0.6">
      <c r="A1014" s="20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</row>
    <row r="1015" spans="1:27" ht="26" x14ac:dyDescent="0.6">
      <c r="A1015" s="20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</row>
    <row r="1016" spans="1:27" ht="26" x14ac:dyDescent="0.6">
      <c r="A1016" s="20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</row>
    <row r="1017" spans="1:27" ht="26" x14ac:dyDescent="0.6">
      <c r="A1017" s="20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</row>
    <row r="1018" spans="1:27" ht="26" x14ac:dyDescent="0.6">
      <c r="A1018" s="20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</row>
  </sheetData>
  <mergeCells count="4">
    <mergeCell ref="A1:J1"/>
    <mergeCell ref="A2:C9"/>
    <mergeCell ref="E2:J9"/>
    <mergeCell ref="E11:I14"/>
  </mergeCells>
  <pageMargins left="0.7" right="0.7" top="0.75" bottom="0.75" header="0.3" footer="0.3"/>
  <pageSetup scale="46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W R O V l S 3 a 6 6 l A A A A 9 g A A A B I A H A B D b 2 5 m a W c v U G F j a 2 F n Z S 5 4 b W w g o h g A K K A U A A A A A A A A A A A A A A A A A A A A A A A A A A A A h Y 9 N C s I w G E S v U r J v / o o g 5 W u 6 c C V Y E B R x G 2 J s g 2 0 q T W p 6 N x c e y S t Y 0 a o 7 l / P m L W b u 1 x v k Q 1 N H F 9 0 5 0 9 o M M U x R p K 1 q D 8 a W G e r 9 M Z 6 j X M B a q p M s d T T K 1 q W D O 2 S o 8 v 6 c E h J C w C H B b V c S T i k j + 2 K 1 U Z V u J P r I 5 r 8 c G + u 8 t E o j A b v X G M E x Y x z P e I I p k A l C Y e x X 4 O P e Z / s D Y d H X v u + 0 M D 5 e b o F M E c j 7 g 3 g A U E s D B B Q A A g A I A B V k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Z E 5 W K I p H u A 4 A A A A R A A A A E w A c A E Z v c m 1 1 b G F z L 1 N l Y 3 R p b 2 4 x L m 0 g o h g A K K A U A A A A A A A A A A A A A A A A A A A A A A A A A A A A K 0 5 N L s n M z 1 M I h t C G 1 g B Q S w E C L Q A U A A I A C A A V Z E 5 W V L d r r q U A A A D 2 A A A A E g A A A A A A A A A A A A A A A A A A A A A A Q 2 9 u Z m l n L 1 B h Y 2 t h Z 2 U u e G 1 s U E s B A i 0 A F A A C A A g A F W R O V g / K 6 a u k A A A A 6 Q A A A B M A A A A A A A A A A A A A A A A A 8 Q A A A F t D b 2 5 0 Z W 5 0 X 1 R 5 c G V z X S 5 4 b W x Q S w E C L Q A U A A I A C A A V Z E 5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L S U U W F y m E O f o 9 2 x R W p W Z Q A A A A A C A A A A A A A Q Z g A A A A E A A C A A A A D 1 u z P U z z R k l k d T Q J Q Y K r I s Q a k 5 r i 4 y 7 U a s J Q j 9 A m D z G A A A A A A O g A A A A A I A A C A A A A D 4 M D s n k S x p 3 x A G s g V H y u 8 s k g S h D w A E g N E Q U F z 8 F / + X I F A A A A B c C p 6 o I 1 + 6 w T 2 z b Z R X V U v t x k E t r f 4 5 p S U w c E B v 1 b L q t a m z a Y H F 8 c u Z 7 W 9 C t U H v X G f r t x z Q e o / K 4 E 1 T Z Z a 1 I R X A 1 p z + 5 3 f / Y W 1 L s Z 1 Z 8 f I c V k A A A A B a m B o d O J N U f 7 s N I 9 3 s t h 9 c 9 9 L Q x 8 j v t O z 2 P V F z w s J X R n b D R U 6 a u J n 4 k U H t Q 4 z w r v c t V F j g b c A X v S a V V f j W c K z / < / D a t a M a s h u p > 
</file>

<file path=customXml/itemProps1.xml><?xml version="1.0" encoding="utf-8"?>
<ds:datastoreItem xmlns:ds="http://schemas.openxmlformats.org/officeDocument/2006/customXml" ds:itemID="{71D4363C-0C8E-4611-A921-F6F5B8862A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TABLE 1</vt:lpstr>
      <vt:lpstr>TABLE 2</vt:lpstr>
      <vt:lpstr>TABLE 3</vt:lpstr>
      <vt:lpstr>TABLE  4</vt:lpstr>
      <vt:lpstr>TABLE 5</vt:lpstr>
      <vt:lpstr>TABLE 6</vt:lpstr>
      <vt:lpstr>TABLE 7</vt:lpstr>
      <vt:lpstr>'TABLE 2'!GDT_TS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Fabio Hernan Gil Zuluaga</cp:lastModifiedBy>
  <cp:lastPrinted>2023-10-26T14:01:44Z</cp:lastPrinted>
  <dcterms:created xsi:type="dcterms:W3CDTF">2023-02-14T11:30:14Z</dcterms:created>
  <dcterms:modified xsi:type="dcterms:W3CDTF">2023-10-26T14:44:42Z</dcterms:modified>
</cp:coreProperties>
</file>