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!COMPUTATIONAL AND STRUCTURAL BIOTECHNOLOGY JOURNAL\SUBMISSION_OCTOBER_27\supplementary_files\"/>
    </mc:Choice>
  </mc:AlternateContent>
  <xr:revisionPtr revIDLastSave="0" documentId="13_ncr:1_{09C0D894-89BD-4CA8-8B4B-48EF415629C4}" xr6:coauthVersionLast="47" xr6:coauthVersionMax="47" xr10:uidLastSave="{00000000-0000-0000-0000-000000000000}"/>
  <bookViews>
    <workbookView xWindow="38280" yWindow="-120" windowWidth="25440" windowHeight="15390" xr2:uid="{00000000-000D-0000-FFFF-FFFF00000000}"/>
  </bookViews>
  <sheets>
    <sheet name="TABLE 1" sheetId="15" r:id="rId1"/>
    <sheet name="TABLE 2" sheetId="2" r:id="rId2"/>
    <sheet name="TABLE 3" sheetId="14" r:id="rId3"/>
    <sheet name="TABLE 4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5" l="1"/>
  <c r="E4" i="15"/>
  <c r="D4" i="15"/>
  <c r="C4" i="15"/>
  <c r="B4" i="15"/>
  <c r="P4" i="3"/>
  <c r="Q4" i="3"/>
  <c r="Q5" i="3"/>
  <c r="Q6" i="3"/>
  <c r="Q7" i="3"/>
  <c r="G4" i="15" l="1"/>
  <c r="E5" i="15" s="1"/>
  <c r="G129" i="3"/>
  <c r="F129" i="3"/>
  <c r="G127" i="3"/>
  <c r="F127" i="3"/>
  <c r="G125" i="3"/>
  <c r="F125" i="3"/>
  <c r="G123" i="3"/>
  <c r="F123" i="3"/>
  <c r="G121" i="3"/>
  <c r="F121" i="3"/>
  <c r="G119" i="3"/>
  <c r="F119" i="3"/>
  <c r="G117" i="3"/>
  <c r="F117" i="3"/>
  <c r="G115" i="3"/>
  <c r="F115" i="3"/>
  <c r="G113" i="3"/>
  <c r="F113" i="3"/>
  <c r="G111" i="3"/>
  <c r="F111" i="3"/>
  <c r="G109" i="3"/>
  <c r="F109" i="3"/>
  <c r="G107" i="3"/>
  <c r="F107" i="3"/>
  <c r="G105" i="3"/>
  <c r="F105" i="3"/>
  <c r="G103" i="3"/>
  <c r="F103" i="3"/>
  <c r="G101" i="3"/>
  <c r="Q8" i="3" s="1"/>
  <c r="F101" i="3"/>
  <c r="O8" i="3" s="1"/>
  <c r="G99" i="3"/>
  <c r="F99" i="3"/>
  <c r="G97" i="3"/>
  <c r="F97" i="3"/>
  <c r="G95" i="3"/>
  <c r="F95" i="3"/>
  <c r="G93" i="3"/>
  <c r="F93" i="3"/>
  <c r="G91" i="3"/>
  <c r="F91" i="3"/>
  <c r="G89" i="3"/>
  <c r="F89" i="3"/>
  <c r="G87" i="3"/>
  <c r="F87" i="3"/>
  <c r="G85" i="3"/>
  <c r="F85" i="3"/>
  <c r="G83" i="3"/>
  <c r="F83" i="3"/>
  <c r="L5" i="3" s="1"/>
  <c r="G81" i="3"/>
  <c r="F81" i="3"/>
  <c r="G79" i="3"/>
  <c r="F79" i="3"/>
  <c r="G77" i="3"/>
  <c r="P5" i="3" s="1"/>
  <c r="F77" i="3"/>
  <c r="G75" i="3"/>
  <c r="F75" i="3"/>
  <c r="G73" i="3"/>
  <c r="F73" i="3"/>
  <c r="G71" i="3"/>
  <c r="F71" i="3"/>
  <c r="G69" i="3"/>
  <c r="F69" i="3"/>
  <c r="G67" i="3"/>
  <c r="F67" i="3"/>
  <c r="O7" i="3" s="1"/>
  <c r="G65" i="3"/>
  <c r="P7" i="3" s="1"/>
  <c r="F65" i="3"/>
  <c r="G63" i="3"/>
  <c r="F63" i="3"/>
  <c r="G61" i="3"/>
  <c r="F61" i="3"/>
  <c r="G59" i="3"/>
  <c r="F59" i="3"/>
  <c r="G57" i="3"/>
  <c r="F57" i="3"/>
  <c r="G55" i="3"/>
  <c r="F55" i="3"/>
  <c r="G53" i="3"/>
  <c r="F53" i="3"/>
  <c r="G51" i="3"/>
  <c r="F51" i="3"/>
  <c r="M4" i="3" s="1"/>
  <c r="G49" i="3"/>
  <c r="F49" i="3"/>
  <c r="G47" i="3"/>
  <c r="F47" i="3"/>
  <c r="G45" i="3"/>
  <c r="F45" i="3"/>
  <c r="G43" i="3"/>
  <c r="F43" i="3"/>
  <c r="G41" i="3"/>
  <c r="F41" i="3"/>
  <c r="G39" i="3"/>
  <c r="F39" i="3"/>
  <c r="G37" i="3"/>
  <c r="F37" i="3"/>
  <c r="G35" i="3"/>
  <c r="P6" i="3" s="1"/>
  <c r="F35" i="3"/>
  <c r="N6" i="3" s="1"/>
  <c r="G33" i="3"/>
  <c r="F33" i="3"/>
  <c r="G31" i="3"/>
  <c r="F31" i="3"/>
  <c r="G29" i="3"/>
  <c r="F29" i="3"/>
  <c r="G27" i="3"/>
  <c r="F27" i="3"/>
  <c r="G25" i="3"/>
  <c r="F25" i="3"/>
  <c r="G23" i="3"/>
  <c r="F23" i="3"/>
  <c r="G21" i="3"/>
  <c r="F21" i="3"/>
  <c r="G19" i="3"/>
  <c r="F19" i="3"/>
  <c r="L3" i="3" s="1"/>
  <c r="G17" i="3"/>
  <c r="F17" i="3"/>
  <c r="G15" i="3"/>
  <c r="F15" i="3"/>
  <c r="G13" i="3"/>
  <c r="F13" i="3"/>
  <c r="G11" i="3"/>
  <c r="F11" i="3"/>
  <c r="G9" i="3"/>
  <c r="P3" i="3" s="1"/>
  <c r="F9" i="3"/>
  <c r="K8" i="3"/>
  <c r="K7" i="3"/>
  <c r="G7" i="3"/>
  <c r="F7" i="3"/>
  <c r="O6" i="3"/>
  <c r="K6" i="3"/>
  <c r="K5" i="3"/>
  <c r="G5" i="3"/>
  <c r="F5" i="3"/>
  <c r="K4" i="3"/>
  <c r="Q3" i="3"/>
  <c r="K3" i="3"/>
  <c r="K10" i="3" s="1"/>
  <c r="G3" i="3"/>
  <c r="F3" i="3"/>
  <c r="M3" i="3" s="1"/>
  <c r="I4" i="2"/>
  <c r="H4" i="2"/>
  <c r="G4" i="2"/>
  <c r="F4" i="2"/>
  <c r="E4" i="2"/>
  <c r="D4" i="2"/>
  <c r="C4" i="2"/>
  <c r="B4" i="2"/>
  <c r="D5" i="15" l="1"/>
  <c r="C5" i="15"/>
  <c r="B5" i="15"/>
  <c r="F5" i="15"/>
  <c r="J4" i="2"/>
  <c r="I5" i="2" s="1"/>
  <c r="O10" i="3"/>
  <c r="M10" i="3"/>
  <c r="E5" i="2"/>
  <c r="H5" i="2"/>
  <c r="C5" i="2"/>
  <c r="B5" i="2"/>
  <c r="Q10" i="3"/>
  <c r="P8" i="3"/>
  <c r="P10" i="3" s="1"/>
  <c r="L4" i="3"/>
  <c r="L10" i="3" s="1"/>
  <c r="N7" i="3"/>
  <c r="N10" i="3" s="1"/>
  <c r="M5" i="3"/>
  <c r="N8" i="3"/>
  <c r="D5" i="2" l="1"/>
  <c r="F5" i="2"/>
  <c r="G5" i="15"/>
  <c r="J5" i="2"/>
</calcChain>
</file>

<file path=xl/sharedStrings.xml><?xml version="1.0" encoding="utf-8"?>
<sst xmlns="http://schemas.openxmlformats.org/spreadsheetml/2006/main" count="877" uniqueCount="144">
  <si>
    <t>TOTAL</t>
  </si>
  <si>
    <t>AF2</t>
  </si>
  <si>
    <t>OP1</t>
  </si>
  <si>
    <t>OP2</t>
  </si>
  <si>
    <t>OP3</t>
  </si>
  <si>
    <t>TIE</t>
  </si>
  <si>
    <t>WIN</t>
  </si>
  <si>
    <t xml:space="preserve">    WIN %</t>
  </si>
  <si>
    <t>Target</t>
  </si>
  <si>
    <t>Model Type</t>
  </si>
  <si>
    <t>Model</t>
  </si>
  <si>
    <t>GDT_TS</t>
  </si>
  <si>
    <t>T1024-D0</t>
  </si>
  <si>
    <t>Mod-2best_supervised_1</t>
  </si>
  <si>
    <t>Mod-2best_unsupervised_1</t>
  </si>
  <si>
    <t>AlphaFold2</t>
  </si>
  <si>
    <t>ranked_0</t>
  </si>
  <si>
    <t>Mod-2best_supervised_3</t>
  </si>
  <si>
    <t>Mod-2best_unsupervised_3</t>
  </si>
  <si>
    <t>Mod-2best_supervised_0</t>
  </si>
  <si>
    <t>Mod-2best_unsupervised_0</t>
  </si>
  <si>
    <t>Mod-2best_supervised_4</t>
  </si>
  <si>
    <t>Mod-2best_unsupervised_4</t>
  </si>
  <si>
    <t>Mod-2best_supervised_2</t>
  </si>
  <si>
    <t>Mod-2best_unsupervised_2</t>
  </si>
  <si>
    <t>ranked_1</t>
  </si>
  <si>
    <t>Mod-5ranked_unsupervised_4</t>
  </si>
  <si>
    <t>Mod-5ranked_unsupervised_2</t>
  </si>
  <si>
    <t>Mod-5ranked_unsupervised_0</t>
  </si>
  <si>
    <t>Mod-5ranked_unsupervised_3</t>
  </si>
  <si>
    <t>Mod-5ranked_unsupervised_1</t>
  </si>
  <si>
    <t>ranked_3</t>
  </si>
  <si>
    <t>ranked_4</t>
  </si>
  <si>
    <t>ranked_2</t>
  </si>
  <si>
    <t>T1024-D1</t>
  </si>
  <si>
    <t>T1024-D2</t>
  </si>
  <si>
    <t>T1025-D1</t>
  </si>
  <si>
    <t>T1026-D1</t>
  </si>
  <si>
    <t>T1028-D1</t>
  </si>
  <si>
    <t>T1029-D1</t>
  </si>
  <si>
    <t>T1030-D0</t>
  </si>
  <si>
    <t>T1030-D1</t>
  </si>
  <si>
    <t>T1030-D2</t>
  </si>
  <si>
    <t>T1031-D1</t>
  </si>
  <si>
    <t>T1032-D1</t>
  </si>
  <si>
    <t>T1033-D1</t>
  </si>
  <si>
    <t>T1034-D1</t>
  </si>
  <si>
    <t>T1035-D1</t>
  </si>
  <si>
    <t>T1036s1-D1</t>
  </si>
  <si>
    <t>T1037-D1</t>
  </si>
  <si>
    <t>T1038-D0</t>
  </si>
  <si>
    <t>T1038-D1</t>
  </si>
  <si>
    <t>T1038-D2</t>
  </si>
  <si>
    <t>T1039-D1</t>
  </si>
  <si>
    <t>T1040-D1</t>
  </si>
  <si>
    <t>T1041-D1</t>
  </si>
  <si>
    <t>T1042-D1</t>
  </si>
  <si>
    <t>T1043-D1</t>
  </si>
  <si>
    <t>T1045s1-D1</t>
  </si>
  <si>
    <t>T1045s2-D1</t>
  </si>
  <si>
    <t>T1046s1-D1</t>
  </si>
  <si>
    <t>T1046s2-D1</t>
  </si>
  <si>
    <t>T1047s1-D1</t>
  </si>
  <si>
    <t>T1047s2-D1</t>
  </si>
  <si>
    <t>T1047s2-D3</t>
  </si>
  <si>
    <t>T1049-D1</t>
  </si>
  <si>
    <t>T1053-D0</t>
  </si>
  <si>
    <t>T1053-D1</t>
  </si>
  <si>
    <t>T1053-D2</t>
  </si>
  <si>
    <t>T1054-D1</t>
  </si>
  <si>
    <t>T1055-D1</t>
  </si>
  <si>
    <t>T1056-D1</t>
  </si>
  <si>
    <t>T1065s1-D1</t>
  </si>
  <si>
    <t>T1065s2-D1</t>
  </si>
  <si>
    <t>T1074-D1</t>
  </si>
  <si>
    <t>T1076-D1</t>
  </si>
  <si>
    <t>T1078-D1</t>
  </si>
  <si>
    <t>T1082-D1</t>
  </si>
  <si>
    <t>T1090-D1</t>
  </si>
  <si>
    <t>T1099-D1</t>
  </si>
  <si>
    <t>7BRM-D1</t>
  </si>
  <si>
    <t>7BXT-D1</t>
  </si>
  <si>
    <t>7C2K-D1</t>
  </si>
  <si>
    <t>7EDA-D1</t>
  </si>
  <si>
    <t>7EV9-D1</t>
  </si>
  <si>
    <t>7KU7-D1</t>
  </si>
  <si>
    <t>7KZZ-D1</t>
  </si>
  <si>
    <t>7L1K-D1</t>
  </si>
  <si>
    <t>7L6U-D1</t>
  </si>
  <si>
    <t>7LC6-D1</t>
  </si>
  <si>
    <t>7LCI-D1</t>
  </si>
  <si>
    <t>7LS5-D1</t>
  </si>
  <si>
    <t>7LSX-D1</t>
  </si>
  <si>
    <t>7LV9-D1</t>
  </si>
  <si>
    <t>7LVR-D1</t>
  </si>
  <si>
    <t>7LX5-D1</t>
  </si>
  <si>
    <t>7M7B-D1</t>
  </si>
  <si>
    <t>7M9C-D1</t>
  </si>
  <si>
    <t>7MBY-D1</t>
  </si>
  <si>
    <t>7ME0-D1</t>
  </si>
  <si>
    <t>7MJS-D1</t>
  </si>
  <si>
    <t>7MLZ-D1</t>
  </si>
  <si>
    <t>7MSW-D1</t>
  </si>
  <si>
    <t>7N8I-D1</t>
  </si>
  <si>
    <t>7RB9-D1</t>
  </si>
  <si>
    <t>METHOD</t>
  </si>
  <si>
    <t>TIE-OP1</t>
  </si>
  <si>
    <t>TIE-OP2</t>
  </si>
  <si>
    <t>TIE-OP3</t>
  </si>
  <si>
    <t>TIE-OP1
TIE-OP3</t>
  </si>
  <si>
    <t>TARGETS</t>
  </si>
  <si>
    <t>LEGEND</t>
  </si>
  <si>
    <t>º</t>
  </si>
  <si>
    <t>Difference</t>
  </si>
  <si>
    <t>Standard
Deviation</t>
  </si>
  <si>
    <t>Order of best structure
1st and 2nd</t>
  </si>
  <si>
    <t>METHOD
Comparison</t>
  </si>
  <si>
    <t>Number of 
Targets</t>
  </si>
  <si>
    <t>AVERAGE
Improvement</t>
  </si>
  <si>
    <t>AVERAGE
Improvement
Without Outlier 
OP1-AF2-T1030-D0</t>
  </si>
  <si>
    <t>AVERAGE
Deterioration</t>
  </si>
  <si>
    <t>AVERAGE 
Deterioration
Without Outlier 
AF2-OP3-T1036s1-D1</t>
  </si>
  <si>
    <t>AVERAGE 
Standard
Deviation</t>
  </si>
  <si>
    <t>AVERAGE 
Standard Deviation
Without Outliers 
OP1-AF2-T1030-D0,
AF2-OP3-T1036s1-D1</t>
  </si>
  <si>
    <t>AFM 1st
AF2 2nd</t>
  </si>
  <si>
    <t>OP1-AF2</t>
  </si>
  <si>
    <t>-</t>
  </si>
  <si>
    <t>OP2-AF2</t>
  </si>
  <si>
    <t>OP3-AF2</t>
  </si>
  <si>
    <t>AF2 1st
AFM 2nd</t>
  </si>
  <si>
    <t>AF2-OP1</t>
  </si>
  <si>
    <t>AF2-OP2</t>
  </si>
  <si>
    <t>AF2-OP3</t>
  </si>
  <si>
    <t>AFM = AF2</t>
  </si>
  <si>
    <t>DRAW</t>
  </si>
  <si>
    <t xml:space="preserve">From a total of 16 Targets where there was a disagreement of the best models between AF2 and AFM-OP1. AF2 had a higher GDT_TS on 6 targets, AFM-OP1 on 5 targets, AFM-OP2 on 1 target, AFM-OP3 on 3 targets and </t>
  </si>
  <si>
    <t>SUMMARY</t>
  </si>
  <si>
    <t>QMEANDisCo</t>
  </si>
  <si>
    <t>TABLE 1 
BORDA MODEL SELECTION WHEN IN DISAGREEMENT WITH AF2</t>
  </si>
  <si>
    <t>ANEXO 1: 
BORDA SELECTED MODELS</t>
  </si>
  <si>
    <t>TABLE 2: PERFORMANCE OF DIFFERENT METHODS ACROSS TEST SET A and TEST SET B
The winner for eacth target is highligted: 
Green AFM-OP(1, 2), Yellow: AFM-OP3, Red: AF2 and Purple: AF2 = AFM</t>
  </si>
  <si>
    <t>TABLE 3: QUALITATIVE ANALYSIS
TEST SET A and B
TOP-RANKED MODELS AF2 AND AFM-OP's</t>
  </si>
  <si>
    <t>TABLE 4
TEST SET A and B
TOP-RANKED MODELS AF2 AND AFM-OP's</t>
  </si>
  <si>
    <r>
      <rPr>
        <sz val="8"/>
        <color theme="1"/>
        <rFont val="Arial"/>
        <family val="2"/>
      </rPr>
      <t xml:space="preserve">It is considered </t>
    </r>
    <r>
      <rPr>
        <b/>
        <sz val="8"/>
        <color theme="1"/>
        <rFont val="Arial"/>
        <family val="2"/>
      </rPr>
      <t>'WIN'</t>
    </r>
    <r>
      <rPr>
        <sz val="8"/>
        <color theme="1"/>
        <rFont val="Arial"/>
        <family val="2"/>
      </rPr>
      <t xml:space="preserve"> when the best template of </t>
    </r>
    <r>
      <rPr>
        <b/>
        <sz val="8"/>
        <color theme="1"/>
        <rFont val="Arial"/>
        <family val="2"/>
      </rPr>
      <t xml:space="preserve">any given METHOD has the highest GDT_TS.
</t>
    </r>
    <r>
      <rPr>
        <sz val="8"/>
        <color theme="1"/>
        <rFont val="Arial"/>
        <family val="2"/>
      </rPr>
      <t xml:space="preserve">
</t>
    </r>
    <r>
      <rPr>
        <b/>
        <i/>
        <u/>
        <sz val="8"/>
        <color theme="1"/>
        <rFont val="Arial"/>
        <family val="2"/>
      </rPr>
      <t>When the highest GDT_TS is shared between multiple METHODS, then:</t>
    </r>
    <r>
      <rPr>
        <sz val="8"/>
        <color theme="1"/>
        <rFont val="Arial"/>
        <family val="2"/>
      </rPr>
      <t xml:space="preserve">
1) If OP1=OP3 and OP1 &gt; AF2;    OP1 WIN
2) If OP2=OP3 and OP2 &gt; AF2;    OP2 WIN
3) If OP1 &gt; AF2; OP1 WIN
4) If OP2 &gt; AF2; OP2 WIN
5) If AF2 = OP1; TIE
6) If AF2 = OP2; TIE
7) If AF2 = OP3; TIE
Targets in </t>
    </r>
    <r>
      <rPr>
        <b/>
        <i/>
        <sz val="8"/>
        <color theme="1"/>
        <rFont val="Arial"/>
        <family val="2"/>
      </rPr>
      <t xml:space="preserve">bold and italic, </t>
    </r>
    <r>
      <rPr>
        <sz val="8"/>
        <color theme="1"/>
        <rFont val="Arial"/>
        <family val="2"/>
      </rPr>
      <t>represents special cases of BORDASCORE where the best models selected by AFM-OP1  are not equal to those selected by AF2.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</si>
</sst>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b/>
      <sz val="15"/>
      <color theme="1"/>
      <name val="Arial"/>
      <family val="2"/>
      <scheme val="minor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  <scheme val="minor"/>
    </font>
    <font>
      <b/>
      <sz val="33"/>
      <color theme="1"/>
      <name val="Arial"/>
      <family val="2"/>
      <scheme val="minor"/>
    </font>
    <font>
      <sz val="10"/>
      <name val="Arial"/>
      <family val="2"/>
    </font>
    <font>
      <sz val="12"/>
      <color theme="1"/>
      <name val="Arial"/>
      <family val="2"/>
      <scheme val="minor"/>
    </font>
    <font>
      <b/>
      <sz val="14"/>
      <color theme="1"/>
      <name val="Arial"/>
      <family val="2"/>
    </font>
    <font>
      <b/>
      <i/>
      <u/>
      <sz val="15"/>
      <color theme="1"/>
      <name val="Arial"/>
      <family val="2"/>
    </font>
    <font>
      <b/>
      <i/>
      <u/>
      <sz val="15"/>
      <color theme="1"/>
      <name val="Arial"/>
      <family val="2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5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8"/>
      <color theme="1"/>
      <name val="Arial"/>
      <family val="2"/>
    </font>
    <font>
      <b/>
      <i/>
      <sz val="8"/>
      <color theme="1"/>
      <name val="Arial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name val="Arial"/>
      <family val="2"/>
    </font>
    <font>
      <b/>
      <i/>
      <u/>
      <sz val="8"/>
      <color theme="1"/>
      <name val="Arial"/>
      <family val="2"/>
    </font>
    <font>
      <b/>
      <i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FFE599"/>
        <bgColor rgb="FFFFE599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5" fillId="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6" borderId="1" xfId="0" applyFont="1" applyFill="1" applyBorder="1"/>
    <xf numFmtId="0" fontId="6" fillId="5" borderId="1" xfId="0" applyFont="1" applyFill="1" applyBorder="1"/>
    <xf numFmtId="0" fontId="6" fillId="4" borderId="1" xfId="0" applyFont="1" applyFill="1" applyBorder="1"/>
    <xf numFmtId="0" fontId="6" fillId="3" borderId="1" xfId="0" applyFont="1" applyFill="1" applyBorder="1"/>
    <xf numFmtId="0" fontId="6" fillId="4" borderId="5" xfId="0" applyFont="1" applyFill="1" applyBorder="1"/>
    <xf numFmtId="0" fontId="6" fillId="0" borderId="6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12" fillId="4" borderId="1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8" fillId="0" borderId="12" xfId="0" applyFont="1" applyBorder="1"/>
    <xf numFmtId="0" fontId="6" fillId="5" borderId="5" xfId="0" applyFont="1" applyFill="1" applyBorder="1"/>
    <xf numFmtId="0" fontId="7" fillId="0" borderId="2" xfId="0" applyFont="1" applyBorder="1" applyAlignment="1">
      <alignment horizontal="center" vertical="center" textRotation="90"/>
    </xf>
    <xf numFmtId="0" fontId="8" fillId="0" borderId="4" xfId="0" applyFont="1" applyBorder="1"/>
    <xf numFmtId="0" fontId="8" fillId="0" borderId="13" xfId="0" applyFont="1" applyBorder="1"/>
    <xf numFmtId="0" fontId="6" fillId="0" borderId="3" xfId="0" applyFont="1" applyBorder="1"/>
    <xf numFmtId="0" fontId="8" fillId="0" borderId="3" xfId="0" applyFont="1" applyBorder="1"/>
    <xf numFmtId="0" fontId="6" fillId="0" borderId="0" xfId="0" applyFont="1"/>
    <xf numFmtId="0" fontId="0" fillId="0" borderId="0" xfId="0"/>
    <xf numFmtId="0" fontId="14" fillId="2" borderId="16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3" fillId="2" borderId="17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wrapText="1"/>
    </xf>
    <xf numFmtId="0" fontId="17" fillId="2" borderId="16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 vertical="center"/>
    </xf>
    <xf numFmtId="0" fontId="16" fillId="3" borderId="0" xfId="0" applyFont="1" applyFill="1"/>
    <xf numFmtId="0" fontId="16" fillId="3" borderId="0" xfId="0" applyFont="1" applyFill="1" applyAlignment="1">
      <alignment horizontal="right"/>
    </xf>
    <xf numFmtId="0" fontId="13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3" fillId="0" borderId="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17" fillId="3" borderId="0" xfId="0" applyFont="1" applyFill="1"/>
    <xf numFmtId="0" fontId="17" fillId="3" borderId="0" xfId="0" applyFont="1" applyFill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0" fontId="18" fillId="8" borderId="2" xfId="0" applyFont="1" applyFill="1" applyBorder="1" applyAlignment="1">
      <alignment horizontal="center" vertical="center"/>
    </xf>
    <xf numFmtId="0" fontId="16" fillId="4" borderId="0" xfId="0" applyFont="1" applyFill="1"/>
    <xf numFmtId="0" fontId="16" fillId="4" borderId="0" xfId="0" applyFont="1" applyFill="1" applyAlignment="1">
      <alignment horizontal="right"/>
    </xf>
    <xf numFmtId="0" fontId="16" fillId="7" borderId="0" xfId="0" applyFont="1" applyFill="1"/>
    <xf numFmtId="0" fontId="16" fillId="7" borderId="0" xfId="0" applyFont="1" applyFill="1" applyAlignment="1">
      <alignment horizontal="right"/>
    </xf>
    <xf numFmtId="0" fontId="16" fillId="6" borderId="0" xfId="0" applyFont="1" applyFill="1"/>
    <xf numFmtId="0" fontId="16" fillId="6" borderId="0" xfId="0" applyFont="1" applyFill="1" applyAlignment="1">
      <alignment horizontal="right"/>
    </xf>
    <xf numFmtId="0" fontId="19" fillId="2" borderId="14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19" fillId="6" borderId="1" xfId="0" applyNumberFormat="1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 vertical="center" textRotation="90"/>
    </xf>
    <xf numFmtId="0" fontId="21" fillId="4" borderId="1" xfId="0" applyFont="1" applyFill="1" applyBorder="1"/>
    <xf numFmtId="0" fontId="22" fillId="3" borderId="1" xfId="0" applyFont="1" applyFill="1" applyBorder="1"/>
    <xf numFmtId="0" fontId="21" fillId="3" borderId="1" xfId="0" applyFont="1" applyFill="1" applyBorder="1"/>
    <xf numFmtId="0" fontId="23" fillId="6" borderId="1" xfId="0" applyFont="1" applyFill="1" applyBorder="1"/>
    <xf numFmtId="0" fontId="23" fillId="5" borderId="1" xfId="0" applyFont="1" applyFill="1" applyBorder="1"/>
    <xf numFmtId="0" fontId="24" fillId="0" borderId="0" xfId="0" applyFont="1"/>
    <xf numFmtId="0" fontId="23" fillId="0" borderId="3" xfId="0" applyFont="1" applyBorder="1"/>
    <xf numFmtId="0" fontId="25" fillId="0" borderId="4" xfId="0" applyFont="1" applyBorder="1"/>
    <xf numFmtId="0" fontId="23" fillId="4" borderId="1" xfId="0" applyFont="1" applyFill="1" applyBorder="1"/>
    <xf numFmtId="0" fontId="23" fillId="3" borderId="1" xfId="0" applyFont="1" applyFill="1" applyBorder="1"/>
    <xf numFmtId="0" fontId="21" fillId="6" borderId="1" xfId="0" applyFont="1" applyFill="1" applyBorder="1"/>
    <xf numFmtId="0" fontId="24" fillId="0" borderId="0" xfId="0" applyFont="1"/>
    <xf numFmtId="0" fontId="25" fillId="0" borderId="3" xfId="0" applyFont="1" applyBorder="1"/>
    <xf numFmtId="0" fontId="23" fillId="0" borderId="0" xfId="0" applyFont="1"/>
    <xf numFmtId="0" fontId="21" fillId="5" borderId="1" xfId="0" applyFont="1" applyFill="1" applyBorder="1"/>
    <xf numFmtId="0" fontId="23" fillId="0" borderId="7" xfId="0" applyFont="1" applyBorder="1" applyAlignment="1">
      <alignment horizontal="left" vertical="center" wrapText="1"/>
    </xf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19" fillId="2" borderId="14" xfId="0" applyFont="1" applyFill="1" applyBorder="1" applyAlignment="1">
      <alignment horizontal="center"/>
    </xf>
    <xf numFmtId="0" fontId="25" fillId="0" borderId="6" xfId="0" applyFont="1" applyBorder="1"/>
    <xf numFmtId="0" fontId="25" fillId="0" borderId="15" xfId="0" applyFont="1" applyBorder="1"/>
    <xf numFmtId="0" fontId="20" fillId="2" borderId="1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25" fillId="0" borderId="11" xfId="0" applyFont="1" applyBorder="1"/>
    <xf numFmtId="0" fontId="25" fillId="0" borderId="12" xfId="0" applyFont="1" applyBorder="1"/>
    <xf numFmtId="0" fontId="25" fillId="0" borderId="13" xfId="0" applyFont="1" applyBorder="1"/>
    <xf numFmtId="0" fontId="23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6BC9-635E-4F77-821A-3957AF3AC2C8}">
  <sheetPr>
    <outlinePr summaryBelow="0" summaryRight="0"/>
    <pageSetUpPr fitToPage="1"/>
  </sheetPr>
  <dimension ref="A1:S1004"/>
  <sheetViews>
    <sheetView tabSelected="1" topLeftCell="A208" zoomScale="130" zoomScaleNormal="130" workbookViewId="0">
      <selection activeCell="I228" sqref="I228"/>
    </sheetView>
  </sheetViews>
  <sheetFormatPr defaultColWidth="12.6328125" defaultRowHeight="15.75" customHeight="1" x14ac:dyDescent="0.25"/>
  <cols>
    <col min="1" max="3" width="9.26953125" customWidth="1"/>
    <col min="4" max="5" width="7.6328125" customWidth="1"/>
    <col min="6" max="6" width="7.90625" bestFit="1" customWidth="1"/>
    <col min="7" max="7" width="5.90625" customWidth="1"/>
    <col min="9" max="9" width="22.453125" customWidth="1"/>
    <col min="10" max="10" width="25.54296875" customWidth="1"/>
  </cols>
  <sheetData>
    <row r="1" spans="1:19" ht="40" customHeight="1" x14ac:dyDescent="0.25">
      <c r="A1" s="48" t="s">
        <v>138</v>
      </c>
      <c r="B1" s="49"/>
      <c r="C1" s="49"/>
      <c r="D1" s="49"/>
      <c r="E1" s="49"/>
      <c r="F1" s="49"/>
      <c r="G1" s="49"/>
      <c r="I1" s="50" t="s">
        <v>139</v>
      </c>
      <c r="J1" s="50"/>
    </row>
    <row r="2" spans="1:19" ht="19" x14ac:dyDescent="0.4">
      <c r="A2" s="49"/>
      <c r="B2" s="49"/>
      <c r="C2" s="49"/>
      <c r="D2" s="49"/>
      <c r="E2" s="49"/>
      <c r="F2" s="49"/>
      <c r="G2" s="49"/>
      <c r="I2" s="37" t="s">
        <v>8</v>
      </c>
      <c r="J2" s="37" t="s">
        <v>10</v>
      </c>
    </row>
    <row r="3" spans="1:19" ht="19" x14ac:dyDescent="0.4">
      <c r="A3" s="35" t="s">
        <v>105</v>
      </c>
      <c r="B3" s="35" t="s">
        <v>1</v>
      </c>
      <c r="C3" s="36" t="s">
        <v>2</v>
      </c>
      <c r="D3" s="36" t="s">
        <v>3</v>
      </c>
      <c r="E3" s="36" t="s">
        <v>4</v>
      </c>
      <c r="F3" s="35" t="s">
        <v>5</v>
      </c>
      <c r="G3" s="35" t="s">
        <v>0</v>
      </c>
      <c r="I3" s="31" t="s">
        <v>80</v>
      </c>
      <c r="J3" s="31" t="s">
        <v>16</v>
      </c>
      <c r="Q3" s="5"/>
      <c r="R3" s="5"/>
      <c r="S3" s="5"/>
    </row>
    <row r="4" spans="1:19" ht="19" x14ac:dyDescent="0.4">
      <c r="A4" s="4" t="s">
        <v>6</v>
      </c>
      <c r="B4" s="7">
        <f t="shared" ref="B4:F4" si="0">COUNTA(B6:B11)</f>
        <v>6</v>
      </c>
      <c r="C4" s="7">
        <f t="shared" si="0"/>
        <v>5</v>
      </c>
      <c r="D4" s="7">
        <f t="shared" si="0"/>
        <v>1</v>
      </c>
      <c r="E4" s="7">
        <f t="shared" si="0"/>
        <v>3</v>
      </c>
      <c r="F4" s="7">
        <f t="shared" si="0"/>
        <v>1</v>
      </c>
      <c r="G4" s="7">
        <f t="shared" ref="G4:G5" si="1">B4+C4+D4+E4+F4</f>
        <v>16</v>
      </c>
      <c r="I4" s="31" t="s">
        <v>80</v>
      </c>
      <c r="J4" s="31" t="s">
        <v>25</v>
      </c>
      <c r="Q4" s="5"/>
      <c r="R4" s="5"/>
      <c r="S4" s="5"/>
    </row>
    <row r="5" spans="1:19" ht="19" x14ac:dyDescent="0.4">
      <c r="A5" s="4" t="s">
        <v>7</v>
      </c>
      <c r="B5" s="8">
        <f>B4/G4</f>
        <v>0.375</v>
      </c>
      <c r="C5" s="9">
        <f>C4/G4</f>
        <v>0.3125</v>
      </c>
      <c r="D5" s="9">
        <f>D4/G4</f>
        <v>6.25E-2</v>
      </c>
      <c r="E5" s="10">
        <f>E4/G4</f>
        <v>0.1875</v>
      </c>
      <c r="F5" s="11">
        <f>F4/G4</f>
        <v>6.25E-2</v>
      </c>
      <c r="G5" s="12">
        <f t="shared" si="1"/>
        <v>1</v>
      </c>
      <c r="I5" s="31"/>
      <c r="J5" s="31"/>
      <c r="Q5" s="5"/>
      <c r="R5" s="5"/>
      <c r="S5" s="5"/>
    </row>
    <row r="6" spans="1:19" ht="19" x14ac:dyDescent="0.4">
      <c r="A6" s="41" t="s">
        <v>110</v>
      </c>
      <c r="B6" s="15" t="s">
        <v>91</v>
      </c>
      <c r="C6" s="16" t="s">
        <v>38</v>
      </c>
      <c r="D6" s="16" t="s">
        <v>37</v>
      </c>
      <c r="E6" s="13" t="s">
        <v>90</v>
      </c>
      <c r="F6" s="14" t="s">
        <v>94</v>
      </c>
      <c r="G6" s="44"/>
      <c r="I6" s="31" t="s">
        <v>81</v>
      </c>
      <c r="J6" s="31" t="s">
        <v>16</v>
      </c>
      <c r="Q6" s="5"/>
      <c r="R6" s="5"/>
      <c r="S6" s="5"/>
    </row>
    <row r="7" spans="1:19" ht="19" x14ac:dyDescent="0.4">
      <c r="A7" s="42"/>
      <c r="B7" s="17" t="s">
        <v>34</v>
      </c>
      <c r="C7" s="16" t="s">
        <v>57</v>
      </c>
      <c r="D7" s="46"/>
      <c r="E7" s="13" t="s">
        <v>103</v>
      </c>
      <c r="F7" s="46"/>
      <c r="G7" s="45"/>
      <c r="I7" s="31" t="s">
        <v>81</v>
      </c>
      <c r="J7" s="31" t="s">
        <v>25</v>
      </c>
      <c r="Q7" s="5"/>
      <c r="R7" s="5"/>
      <c r="S7" s="5"/>
    </row>
    <row r="8" spans="1:19" ht="19" x14ac:dyDescent="0.4">
      <c r="A8" s="42"/>
      <c r="B8" s="17" t="s">
        <v>63</v>
      </c>
      <c r="C8" s="16" t="s">
        <v>70</v>
      </c>
      <c r="D8" s="47"/>
      <c r="E8" s="13" t="s">
        <v>50</v>
      </c>
      <c r="F8" s="47"/>
      <c r="G8" s="45"/>
      <c r="I8" s="31"/>
      <c r="J8" s="31"/>
      <c r="Q8" s="5"/>
      <c r="R8" s="5"/>
      <c r="S8" s="5"/>
    </row>
    <row r="9" spans="1:19" ht="19" x14ac:dyDescent="0.4">
      <c r="A9" s="42"/>
      <c r="B9" s="17" t="s">
        <v>64</v>
      </c>
      <c r="C9" s="16" t="s">
        <v>72</v>
      </c>
      <c r="D9" s="47"/>
      <c r="E9" s="47"/>
      <c r="F9" s="47"/>
      <c r="G9" s="45"/>
      <c r="I9" s="31" t="s">
        <v>82</v>
      </c>
      <c r="J9" s="31" t="s">
        <v>16</v>
      </c>
      <c r="Q9" s="5"/>
      <c r="R9" s="5"/>
      <c r="S9" s="5"/>
    </row>
    <row r="10" spans="1:19" ht="19" x14ac:dyDescent="0.4">
      <c r="A10" s="42"/>
      <c r="B10" s="17" t="s">
        <v>65</v>
      </c>
      <c r="C10" s="16" t="s">
        <v>74</v>
      </c>
      <c r="D10" s="47"/>
      <c r="E10" s="47"/>
      <c r="F10" s="47"/>
      <c r="G10" s="45"/>
      <c r="I10" s="31" t="s">
        <v>82</v>
      </c>
      <c r="J10" s="31" t="s">
        <v>25</v>
      </c>
      <c r="Q10" s="5"/>
      <c r="R10" s="5"/>
      <c r="S10" s="5"/>
    </row>
    <row r="11" spans="1:19" ht="19" x14ac:dyDescent="0.4">
      <c r="A11" s="42"/>
      <c r="B11" s="15" t="s">
        <v>77</v>
      </c>
      <c r="C11" s="18"/>
      <c r="D11" s="47"/>
      <c r="E11" s="47"/>
      <c r="F11" s="47"/>
      <c r="G11" s="45"/>
      <c r="I11" s="31"/>
      <c r="J11" s="31"/>
      <c r="Q11" s="5"/>
      <c r="R11" s="5"/>
      <c r="S11" s="5"/>
    </row>
    <row r="12" spans="1:19" ht="19" x14ac:dyDescent="0.4">
      <c r="A12" s="42"/>
      <c r="B12" s="51" t="s">
        <v>135</v>
      </c>
      <c r="C12" s="52"/>
      <c r="D12" s="52"/>
      <c r="E12" s="52"/>
      <c r="F12" s="52"/>
      <c r="G12" s="53"/>
      <c r="H12" s="5"/>
      <c r="I12" s="31" t="s">
        <v>83</v>
      </c>
      <c r="J12" s="31" t="s">
        <v>16</v>
      </c>
      <c r="Q12" s="5"/>
      <c r="R12" s="5"/>
      <c r="S12" s="5"/>
    </row>
    <row r="13" spans="1:19" ht="19" x14ac:dyDescent="0.4">
      <c r="A13" s="42"/>
      <c r="B13" s="54"/>
      <c r="C13" s="47"/>
      <c r="D13" s="47"/>
      <c r="E13" s="47"/>
      <c r="F13" s="47"/>
      <c r="G13" s="45"/>
      <c r="H13" s="5"/>
      <c r="I13" s="31" t="s">
        <v>83</v>
      </c>
      <c r="J13" s="31" t="s">
        <v>25</v>
      </c>
      <c r="Q13" s="5"/>
      <c r="R13" s="5"/>
      <c r="S13" s="5"/>
    </row>
    <row r="14" spans="1:19" ht="19" x14ac:dyDescent="0.4">
      <c r="A14" s="42"/>
      <c r="B14" s="54"/>
      <c r="C14" s="47"/>
      <c r="D14" s="47"/>
      <c r="E14" s="47"/>
      <c r="F14" s="47"/>
      <c r="G14" s="45"/>
      <c r="H14" s="5"/>
      <c r="I14" s="31"/>
      <c r="J14" s="31"/>
      <c r="Q14" s="5"/>
      <c r="R14" s="5"/>
      <c r="S14" s="5"/>
    </row>
    <row r="15" spans="1:19" ht="19" x14ac:dyDescent="0.4">
      <c r="A15" s="42"/>
      <c r="B15" s="54"/>
      <c r="C15" s="47"/>
      <c r="D15" s="47"/>
      <c r="E15" s="47"/>
      <c r="F15" s="47"/>
      <c r="G15" s="45"/>
      <c r="H15" s="5"/>
      <c r="I15" s="31" t="s">
        <v>84</v>
      </c>
      <c r="J15" s="31" t="s">
        <v>16</v>
      </c>
      <c r="Q15" s="5"/>
      <c r="R15" s="5"/>
      <c r="S15" s="5"/>
    </row>
    <row r="16" spans="1:19" ht="19" x14ac:dyDescent="0.4">
      <c r="A16" s="42"/>
      <c r="B16" s="54"/>
      <c r="C16" s="47"/>
      <c r="D16" s="47"/>
      <c r="E16" s="47"/>
      <c r="F16" s="47"/>
      <c r="G16" s="45"/>
      <c r="H16" s="5"/>
      <c r="I16" s="31" t="s">
        <v>84</v>
      </c>
      <c r="J16" s="31" t="s">
        <v>25</v>
      </c>
      <c r="Q16" s="5"/>
      <c r="R16" s="5"/>
      <c r="S16" s="5"/>
    </row>
    <row r="17" spans="1:19" ht="19" x14ac:dyDescent="0.4">
      <c r="A17" s="42"/>
      <c r="B17" s="54"/>
      <c r="C17" s="47"/>
      <c r="D17" s="47"/>
      <c r="E17" s="47"/>
      <c r="F17" s="47"/>
      <c r="G17" s="45"/>
      <c r="H17" s="5"/>
      <c r="I17" s="31"/>
      <c r="J17" s="31"/>
      <c r="Q17" s="5"/>
      <c r="R17" s="5"/>
      <c r="S17" s="5"/>
    </row>
    <row r="18" spans="1:19" ht="19" x14ac:dyDescent="0.4">
      <c r="A18" s="42"/>
      <c r="B18" s="38" t="s">
        <v>111</v>
      </c>
      <c r="C18" s="55"/>
      <c r="D18" s="55"/>
      <c r="E18" s="55"/>
      <c r="F18" s="55"/>
      <c r="G18" s="39"/>
      <c r="H18" s="5"/>
      <c r="I18" s="31" t="s">
        <v>85</v>
      </c>
      <c r="J18" s="31" t="s">
        <v>16</v>
      </c>
      <c r="Q18" s="5"/>
      <c r="R18" s="5"/>
      <c r="S18" s="5"/>
    </row>
    <row r="19" spans="1:19" ht="19" x14ac:dyDescent="0.4">
      <c r="A19" s="42"/>
      <c r="B19" s="4" t="s">
        <v>1</v>
      </c>
      <c r="C19" s="6" t="s">
        <v>2</v>
      </c>
      <c r="D19" s="6" t="s">
        <v>3</v>
      </c>
      <c r="E19" s="6" t="s">
        <v>4</v>
      </c>
      <c r="F19" s="38" t="s">
        <v>5</v>
      </c>
      <c r="G19" s="39"/>
      <c r="H19" s="5"/>
      <c r="I19" s="31" t="s">
        <v>85</v>
      </c>
      <c r="J19" s="31" t="s">
        <v>25</v>
      </c>
      <c r="Q19" s="5"/>
      <c r="R19" s="5"/>
      <c r="S19" s="5"/>
    </row>
    <row r="20" spans="1:19" ht="19" x14ac:dyDescent="0.4">
      <c r="A20" s="43"/>
      <c r="B20" s="15"/>
      <c r="C20" s="16"/>
      <c r="D20" s="16"/>
      <c r="E20" s="13"/>
      <c r="F20" s="40"/>
      <c r="G20" s="39"/>
      <c r="H20" s="5"/>
      <c r="I20" s="31"/>
      <c r="J20" s="31"/>
      <c r="Q20" s="5"/>
      <c r="R20" s="5"/>
      <c r="S20" s="5"/>
    </row>
    <row r="21" spans="1:19" ht="19" x14ac:dyDescent="0.4">
      <c r="A21" s="5"/>
      <c r="B21" s="5"/>
      <c r="C21" s="5"/>
      <c r="D21" s="5"/>
      <c r="E21" s="5"/>
      <c r="F21" s="5"/>
      <c r="G21" s="5"/>
      <c r="H21" s="5"/>
      <c r="I21" s="31" t="s">
        <v>86</v>
      </c>
      <c r="J21" s="31" t="s">
        <v>16</v>
      </c>
      <c r="Q21" s="5"/>
      <c r="R21" s="5"/>
      <c r="S21" s="5"/>
    </row>
    <row r="22" spans="1:19" ht="19" x14ac:dyDescent="0.4">
      <c r="A22" s="5"/>
      <c r="B22" s="5"/>
      <c r="C22" s="5"/>
      <c r="D22" s="5"/>
      <c r="E22" s="5"/>
      <c r="F22" s="5"/>
      <c r="G22" s="5"/>
      <c r="H22" s="5"/>
      <c r="I22" s="31" t="s">
        <v>86</v>
      </c>
      <c r="J22" s="31" t="s">
        <v>25</v>
      </c>
      <c r="Q22" s="5"/>
      <c r="R22" s="5"/>
      <c r="S22" s="5"/>
    </row>
    <row r="23" spans="1:19" ht="19" x14ac:dyDescent="0.4">
      <c r="A23" s="5"/>
      <c r="B23" s="5"/>
      <c r="C23" s="5"/>
      <c r="D23" s="5"/>
      <c r="E23" s="5"/>
      <c r="F23" s="5"/>
      <c r="G23" s="5"/>
      <c r="H23" s="5"/>
      <c r="I23" s="31"/>
      <c r="J23" s="31"/>
      <c r="Q23" s="5"/>
      <c r="R23" s="5"/>
      <c r="S23" s="5"/>
    </row>
    <row r="24" spans="1:19" ht="19" x14ac:dyDescent="0.4">
      <c r="A24" s="5"/>
      <c r="B24" s="5"/>
      <c r="C24" s="5"/>
      <c r="D24" s="5"/>
      <c r="E24" s="5"/>
      <c r="F24" s="5"/>
      <c r="G24" s="5"/>
      <c r="H24" s="5"/>
      <c r="I24" s="31" t="s">
        <v>87</v>
      </c>
      <c r="J24" s="31" t="s">
        <v>16</v>
      </c>
      <c r="Q24" s="5"/>
      <c r="R24" s="5"/>
      <c r="S24" s="5"/>
    </row>
    <row r="25" spans="1:19" ht="19" x14ac:dyDescent="0.4">
      <c r="A25" s="5"/>
      <c r="B25" s="5"/>
      <c r="C25" s="5"/>
      <c r="D25" s="5"/>
      <c r="E25" s="5"/>
      <c r="F25" s="5"/>
      <c r="G25" s="5"/>
      <c r="H25" s="5"/>
      <c r="I25" s="31" t="s">
        <v>87</v>
      </c>
      <c r="J25" s="31" t="s">
        <v>25</v>
      </c>
      <c r="P25" s="5"/>
      <c r="Q25" s="5"/>
      <c r="R25" s="5"/>
      <c r="S25" s="5"/>
    </row>
    <row r="26" spans="1:19" ht="19" x14ac:dyDescent="0.4">
      <c r="A26" s="5"/>
      <c r="B26" s="5"/>
      <c r="C26" s="5"/>
      <c r="D26" s="5"/>
      <c r="E26" s="5"/>
      <c r="F26" s="5"/>
      <c r="G26" s="5"/>
      <c r="H26" s="5"/>
      <c r="I26" s="31"/>
      <c r="J26" s="31"/>
      <c r="P26" s="5"/>
      <c r="Q26" s="5"/>
      <c r="R26" s="5"/>
      <c r="S26" s="5"/>
    </row>
    <row r="27" spans="1:19" ht="19" x14ac:dyDescent="0.4">
      <c r="A27" s="5"/>
      <c r="H27" s="5"/>
      <c r="I27" s="31" t="s">
        <v>88</v>
      </c>
      <c r="J27" s="31" t="s">
        <v>16</v>
      </c>
      <c r="P27" s="5"/>
      <c r="Q27" s="5"/>
      <c r="R27" s="5"/>
      <c r="S27" s="5"/>
    </row>
    <row r="28" spans="1:19" ht="19" x14ac:dyDescent="0.4">
      <c r="A28" s="5"/>
      <c r="H28" s="5"/>
      <c r="I28" s="31" t="s">
        <v>88</v>
      </c>
      <c r="J28" s="31" t="s">
        <v>25</v>
      </c>
      <c r="P28" s="5"/>
      <c r="Q28" s="5"/>
      <c r="R28" s="5"/>
      <c r="S28" s="5"/>
    </row>
    <row r="29" spans="1:19" ht="19" x14ac:dyDescent="0.4">
      <c r="A29" s="5"/>
      <c r="H29" s="5"/>
      <c r="I29" s="31"/>
      <c r="J29" s="31"/>
      <c r="P29" s="5"/>
      <c r="Q29" s="5"/>
      <c r="R29" s="5"/>
      <c r="S29" s="5"/>
    </row>
    <row r="30" spans="1:19" ht="19" x14ac:dyDescent="0.4">
      <c r="A30" s="5"/>
      <c r="B30" s="5"/>
      <c r="C30" s="5"/>
      <c r="D30" s="5"/>
      <c r="E30" s="5"/>
      <c r="F30" s="5"/>
      <c r="G30" s="5"/>
      <c r="H30" s="5"/>
      <c r="I30" s="31" t="s">
        <v>89</v>
      </c>
      <c r="J30" s="31" t="s">
        <v>16</v>
      </c>
      <c r="P30" s="5"/>
      <c r="Q30" s="5"/>
      <c r="R30" s="5"/>
      <c r="S30" s="5"/>
    </row>
    <row r="31" spans="1:19" ht="19" x14ac:dyDescent="0.4">
      <c r="A31" s="5"/>
      <c r="B31" s="5"/>
      <c r="C31" s="5"/>
      <c r="D31" s="5"/>
      <c r="E31" s="5" t="s">
        <v>112</v>
      </c>
      <c r="F31" s="5"/>
      <c r="G31" s="5"/>
      <c r="H31" s="5"/>
      <c r="I31" s="31" t="s">
        <v>89</v>
      </c>
      <c r="J31" s="31" t="s">
        <v>25</v>
      </c>
      <c r="P31" s="5"/>
      <c r="Q31" s="5"/>
      <c r="R31" s="5"/>
      <c r="S31" s="5"/>
    </row>
    <row r="32" spans="1:19" ht="19" x14ac:dyDescent="0.4">
      <c r="A32" s="5"/>
      <c r="B32" s="5"/>
      <c r="C32" s="5"/>
      <c r="D32" s="5"/>
      <c r="E32" s="5"/>
      <c r="F32" s="5"/>
      <c r="G32" s="5"/>
      <c r="H32" s="5"/>
      <c r="I32" s="31"/>
      <c r="J32" s="31"/>
      <c r="P32" s="5"/>
      <c r="Q32" s="5"/>
      <c r="R32" s="5"/>
      <c r="S32" s="5"/>
    </row>
    <row r="33" spans="1:19" ht="19" x14ac:dyDescent="0.4">
      <c r="A33" s="5"/>
      <c r="B33" s="5"/>
      <c r="C33" s="5"/>
      <c r="D33" s="5"/>
      <c r="E33" s="5"/>
      <c r="F33" s="5"/>
      <c r="G33" s="5"/>
      <c r="H33" s="5"/>
      <c r="I33" s="34" t="s">
        <v>90</v>
      </c>
      <c r="J33" s="34" t="s">
        <v>16</v>
      </c>
      <c r="P33" s="5"/>
      <c r="Q33" s="5"/>
      <c r="R33" s="5"/>
      <c r="S33" s="5"/>
    </row>
    <row r="34" spans="1:19" ht="19" x14ac:dyDescent="0.4">
      <c r="A34" s="5"/>
      <c r="B34" s="5"/>
      <c r="C34" s="5"/>
      <c r="D34" s="5"/>
      <c r="E34" s="5"/>
      <c r="F34" s="5"/>
      <c r="G34" s="5"/>
      <c r="H34" s="5"/>
      <c r="I34" s="34" t="s">
        <v>90</v>
      </c>
      <c r="J34" s="34" t="s">
        <v>33</v>
      </c>
      <c r="P34" s="5"/>
      <c r="Q34" s="5"/>
      <c r="R34" s="5"/>
      <c r="S34" s="5"/>
    </row>
    <row r="35" spans="1:19" ht="19" x14ac:dyDescent="0.4">
      <c r="A35" s="5"/>
      <c r="B35" s="5"/>
      <c r="C35" s="5"/>
      <c r="D35" s="5"/>
      <c r="E35" s="5"/>
      <c r="F35" s="5"/>
      <c r="G35" s="5"/>
      <c r="H35" s="5"/>
      <c r="I35" s="31"/>
      <c r="J35" s="31"/>
      <c r="O35" s="5"/>
      <c r="P35" s="5"/>
      <c r="Q35" s="5"/>
      <c r="R35" s="5"/>
      <c r="S35" s="5"/>
    </row>
    <row r="36" spans="1:19" ht="19" x14ac:dyDescent="0.4">
      <c r="A36" s="5"/>
      <c r="B36" s="5"/>
      <c r="C36" s="5"/>
      <c r="D36" s="5"/>
      <c r="E36" s="5"/>
      <c r="F36" s="5"/>
      <c r="G36" s="5"/>
      <c r="H36" s="5"/>
      <c r="I36" s="34" t="s">
        <v>91</v>
      </c>
      <c r="J36" s="34" t="s">
        <v>16</v>
      </c>
      <c r="O36" s="5"/>
      <c r="P36" s="5"/>
      <c r="Q36" s="5"/>
      <c r="R36" s="5"/>
      <c r="S36" s="5"/>
    </row>
    <row r="37" spans="1:19" ht="19" x14ac:dyDescent="0.4">
      <c r="A37" s="5"/>
      <c r="B37" s="5"/>
      <c r="C37" s="5"/>
      <c r="D37" s="5"/>
      <c r="E37" s="5"/>
      <c r="F37" s="5"/>
      <c r="G37" s="5"/>
      <c r="H37" s="5"/>
      <c r="I37" s="34" t="s">
        <v>91</v>
      </c>
      <c r="J37" s="34" t="s">
        <v>31</v>
      </c>
      <c r="O37" s="5"/>
      <c r="P37" s="5"/>
      <c r="Q37" s="5"/>
      <c r="R37" s="5"/>
      <c r="S37" s="5"/>
    </row>
    <row r="38" spans="1:19" ht="19" x14ac:dyDescent="0.4">
      <c r="A38" s="5"/>
      <c r="B38" s="5"/>
      <c r="C38" s="5"/>
      <c r="D38" s="5"/>
      <c r="E38" s="5"/>
      <c r="F38" s="5"/>
      <c r="G38" s="5"/>
      <c r="H38" s="5"/>
      <c r="I38" s="31"/>
      <c r="J38" s="31"/>
      <c r="K38" s="5"/>
      <c r="L38" s="5"/>
      <c r="M38" s="5"/>
      <c r="N38" s="5"/>
      <c r="O38" s="5"/>
      <c r="P38" s="5"/>
      <c r="Q38" s="5"/>
      <c r="R38" s="5"/>
      <c r="S38" s="5"/>
    </row>
    <row r="39" spans="1:19" ht="19" x14ac:dyDescent="0.4">
      <c r="A39" s="5"/>
      <c r="B39" s="5"/>
      <c r="C39" s="5"/>
      <c r="D39" s="5"/>
      <c r="E39" s="5"/>
      <c r="F39" s="5"/>
      <c r="G39" s="5"/>
      <c r="H39" s="5"/>
      <c r="I39" s="31" t="s">
        <v>92</v>
      </c>
      <c r="J39" s="31" t="s">
        <v>16</v>
      </c>
      <c r="K39" s="5"/>
      <c r="L39" s="5"/>
      <c r="M39" s="5"/>
      <c r="N39" s="5"/>
      <c r="O39" s="5"/>
      <c r="P39" s="5"/>
      <c r="Q39" s="5"/>
      <c r="R39" s="5"/>
      <c r="S39" s="5"/>
    </row>
    <row r="40" spans="1:19" ht="19" x14ac:dyDescent="0.4">
      <c r="A40" s="5"/>
      <c r="B40" s="5"/>
      <c r="C40" s="5"/>
      <c r="D40" s="5"/>
      <c r="E40" s="5"/>
      <c r="F40" s="5"/>
      <c r="G40" s="5"/>
      <c r="H40" s="5"/>
      <c r="I40" s="31" t="s">
        <v>92</v>
      </c>
      <c r="J40" s="31" t="s">
        <v>25</v>
      </c>
      <c r="K40" s="5"/>
      <c r="L40" s="5"/>
      <c r="M40" s="5"/>
      <c r="N40" s="5"/>
      <c r="O40" s="5"/>
      <c r="P40" s="5"/>
      <c r="Q40" s="5"/>
      <c r="R40" s="5"/>
      <c r="S40" s="5"/>
    </row>
    <row r="41" spans="1:19" ht="19" x14ac:dyDescent="0.4">
      <c r="A41" s="5"/>
      <c r="B41" s="5"/>
      <c r="C41" s="5"/>
      <c r="D41" s="5"/>
      <c r="E41" s="5"/>
      <c r="F41" s="5"/>
      <c r="G41" s="5"/>
      <c r="H41" s="5"/>
      <c r="I41" s="31"/>
      <c r="J41" s="31"/>
      <c r="K41" s="5"/>
      <c r="L41" s="5"/>
      <c r="M41" s="5"/>
      <c r="N41" s="5"/>
      <c r="O41" s="5"/>
      <c r="P41" s="5"/>
      <c r="Q41" s="5"/>
      <c r="R41" s="5"/>
      <c r="S41" s="5"/>
    </row>
    <row r="42" spans="1:19" ht="19" x14ac:dyDescent="0.4">
      <c r="A42" s="5"/>
      <c r="B42" s="5"/>
      <c r="C42" s="5"/>
      <c r="D42" s="5"/>
      <c r="E42" s="5"/>
      <c r="F42" s="5"/>
      <c r="G42" s="5"/>
      <c r="H42" s="5"/>
      <c r="I42" s="31" t="s">
        <v>93</v>
      </c>
      <c r="J42" s="31" t="s">
        <v>16</v>
      </c>
      <c r="K42" s="5"/>
      <c r="L42" s="5"/>
      <c r="M42" s="5"/>
      <c r="N42" s="5"/>
      <c r="O42" s="5"/>
      <c r="P42" s="5"/>
      <c r="Q42" s="5"/>
      <c r="R42" s="5"/>
      <c r="S42" s="5"/>
    </row>
    <row r="43" spans="1:19" ht="19" x14ac:dyDescent="0.4">
      <c r="A43" s="5"/>
      <c r="B43" s="5"/>
      <c r="C43" s="5"/>
      <c r="D43" s="5"/>
      <c r="E43" s="5"/>
      <c r="F43" s="5"/>
      <c r="G43" s="5"/>
      <c r="H43" s="5"/>
      <c r="I43" s="31" t="s">
        <v>93</v>
      </c>
      <c r="J43" s="31" t="s">
        <v>25</v>
      </c>
      <c r="K43" s="5"/>
      <c r="L43" s="5"/>
      <c r="M43" s="5"/>
      <c r="N43" s="5"/>
      <c r="O43" s="5"/>
      <c r="P43" s="5"/>
      <c r="Q43" s="5"/>
      <c r="R43" s="5"/>
      <c r="S43" s="5"/>
    </row>
    <row r="44" spans="1:19" ht="19" x14ac:dyDescent="0.4">
      <c r="A44" s="5"/>
      <c r="B44" s="5"/>
      <c r="C44" s="5"/>
      <c r="D44" s="5"/>
      <c r="E44" s="5"/>
      <c r="F44" s="5"/>
      <c r="G44" s="5"/>
      <c r="H44" s="5"/>
      <c r="I44" s="31"/>
      <c r="J44" s="31"/>
      <c r="K44" s="5"/>
      <c r="L44" s="5"/>
      <c r="M44" s="5"/>
      <c r="N44" s="5"/>
      <c r="O44" s="5"/>
      <c r="P44" s="5"/>
      <c r="Q44" s="5"/>
      <c r="R44" s="5"/>
      <c r="S44" s="5"/>
    </row>
    <row r="45" spans="1:19" ht="19" x14ac:dyDescent="0.4">
      <c r="A45" s="5"/>
      <c r="B45" s="5"/>
      <c r="C45" s="5"/>
      <c r="D45" s="5"/>
      <c r="E45" s="5"/>
      <c r="F45" s="5"/>
      <c r="G45" s="5"/>
      <c r="H45" s="5"/>
      <c r="I45" s="34" t="s">
        <v>94</v>
      </c>
      <c r="J45" s="34" t="s">
        <v>16</v>
      </c>
      <c r="K45" s="5"/>
      <c r="L45" s="5"/>
      <c r="M45" s="5"/>
      <c r="N45" s="5"/>
      <c r="O45" s="5"/>
      <c r="P45" s="5"/>
      <c r="Q45" s="5"/>
      <c r="R45" s="5"/>
      <c r="S45" s="5"/>
    </row>
    <row r="46" spans="1:19" ht="19" x14ac:dyDescent="0.4">
      <c r="A46" s="5"/>
      <c r="B46" s="5"/>
      <c r="C46" s="5"/>
      <c r="D46" s="5"/>
      <c r="E46" s="5"/>
      <c r="F46" s="5"/>
      <c r="G46" s="5"/>
      <c r="H46" s="5"/>
      <c r="I46" s="34" t="s">
        <v>94</v>
      </c>
      <c r="J46" s="34" t="s">
        <v>33</v>
      </c>
      <c r="K46" s="5"/>
      <c r="L46" s="5"/>
      <c r="M46" s="5"/>
      <c r="N46" s="5"/>
      <c r="O46" s="5"/>
      <c r="P46" s="5"/>
      <c r="Q46" s="5"/>
      <c r="R46" s="5"/>
      <c r="S46" s="5"/>
    </row>
    <row r="47" spans="1:19" ht="19" x14ac:dyDescent="0.4">
      <c r="A47" s="5"/>
      <c r="B47" s="5"/>
      <c r="C47" s="5"/>
      <c r="D47" s="5"/>
      <c r="E47" s="5"/>
      <c r="F47" s="5"/>
      <c r="G47" s="5"/>
      <c r="H47" s="5"/>
      <c r="I47" s="31"/>
      <c r="J47" s="31"/>
      <c r="K47" s="5"/>
      <c r="L47" s="5"/>
      <c r="M47" s="5"/>
      <c r="N47" s="5"/>
      <c r="O47" s="5"/>
      <c r="P47" s="5"/>
      <c r="Q47" s="5"/>
      <c r="R47" s="5"/>
      <c r="S47" s="5"/>
    </row>
    <row r="48" spans="1:19" ht="19" x14ac:dyDescent="0.4">
      <c r="A48" s="5"/>
      <c r="B48" s="5"/>
      <c r="C48" s="5"/>
      <c r="D48" s="5"/>
      <c r="E48" s="5"/>
      <c r="F48" s="5"/>
      <c r="G48" s="5"/>
      <c r="H48" s="5"/>
      <c r="I48" s="31" t="s">
        <v>95</v>
      </c>
      <c r="J48" s="31" t="s">
        <v>16</v>
      </c>
      <c r="K48" s="5"/>
      <c r="L48" s="5"/>
      <c r="M48" s="5"/>
      <c r="N48" s="5"/>
      <c r="O48" s="5"/>
      <c r="P48" s="5"/>
      <c r="Q48" s="5"/>
      <c r="R48" s="5"/>
      <c r="S48" s="5"/>
    </row>
    <row r="49" spans="1:19" ht="19" x14ac:dyDescent="0.4">
      <c r="A49" s="5"/>
      <c r="B49" s="5"/>
      <c r="C49" s="5"/>
      <c r="D49" s="5"/>
      <c r="E49" s="5"/>
      <c r="F49" s="5"/>
      <c r="G49" s="5"/>
      <c r="H49" s="5"/>
      <c r="I49" s="31" t="s">
        <v>95</v>
      </c>
      <c r="J49" s="31" t="s">
        <v>25</v>
      </c>
      <c r="K49" s="5"/>
      <c r="L49" s="5"/>
      <c r="M49" s="5"/>
      <c r="N49" s="5"/>
      <c r="O49" s="5"/>
      <c r="P49" s="5"/>
      <c r="Q49" s="5"/>
      <c r="R49" s="5"/>
      <c r="S49" s="5"/>
    </row>
    <row r="50" spans="1:19" ht="19" x14ac:dyDescent="0.4">
      <c r="A50" s="5"/>
      <c r="B50" s="5"/>
      <c r="C50" s="5"/>
      <c r="D50" s="5"/>
      <c r="E50" s="5"/>
      <c r="F50" s="5"/>
      <c r="G50" s="5"/>
      <c r="H50" s="5"/>
      <c r="I50" s="31"/>
      <c r="J50" s="31"/>
      <c r="K50" s="5"/>
      <c r="L50" s="5"/>
      <c r="M50" s="5"/>
      <c r="N50" s="5"/>
      <c r="O50" s="5"/>
      <c r="P50" s="5"/>
      <c r="Q50" s="5"/>
      <c r="R50" s="5"/>
      <c r="S50" s="5"/>
    </row>
    <row r="51" spans="1:19" ht="19" x14ac:dyDescent="0.4">
      <c r="A51" s="5"/>
      <c r="B51" s="5"/>
      <c r="C51" s="5"/>
      <c r="D51" s="5"/>
      <c r="E51" s="5"/>
      <c r="F51" s="5"/>
      <c r="G51" s="5"/>
      <c r="H51" s="5"/>
      <c r="I51" s="31" t="s">
        <v>96</v>
      </c>
      <c r="J51" s="31" t="s">
        <v>16</v>
      </c>
      <c r="K51" s="5"/>
      <c r="L51" s="5"/>
      <c r="M51" s="5"/>
      <c r="N51" s="5"/>
      <c r="O51" s="5"/>
      <c r="P51" s="5"/>
      <c r="Q51" s="5"/>
      <c r="R51" s="5"/>
      <c r="S51" s="5"/>
    </row>
    <row r="52" spans="1:19" ht="19" x14ac:dyDescent="0.4">
      <c r="A52" s="5"/>
      <c r="B52" s="5"/>
      <c r="C52" s="5"/>
      <c r="D52" s="5"/>
      <c r="E52" s="5"/>
      <c r="F52" s="5"/>
      <c r="G52" s="5"/>
      <c r="H52" s="5"/>
      <c r="I52" s="31" t="s">
        <v>96</v>
      </c>
      <c r="J52" s="31" t="s">
        <v>25</v>
      </c>
      <c r="K52" s="5"/>
      <c r="L52" s="5"/>
      <c r="M52" s="5"/>
      <c r="N52" s="5"/>
      <c r="O52" s="5"/>
      <c r="P52" s="5"/>
      <c r="Q52" s="5"/>
      <c r="R52" s="5"/>
      <c r="S52" s="5"/>
    </row>
    <row r="53" spans="1:19" ht="19" x14ac:dyDescent="0.4">
      <c r="A53" s="5"/>
      <c r="B53" s="5"/>
      <c r="C53" s="5"/>
      <c r="D53" s="5"/>
      <c r="E53" s="5"/>
      <c r="F53" s="5"/>
      <c r="G53" s="5"/>
      <c r="H53" s="5"/>
      <c r="I53" s="31"/>
      <c r="J53" s="31"/>
      <c r="K53" s="5"/>
      <c r="L53" s="5"/>
      <c r="M53" s="5"/>
      <c r="N53" s="5"/>
      <c r="O53" s="5"/>
      <c r="P53" s="5"/>
      <c r="Q53" s="5"/>
      <c r="R53" s="5"/>
      <c r="S53" s="5"/>
    </row>
    <row r="54" spans="1:19" ht="19" x14ac:dyDescent="0.4">
      <c r="A54" s="5"/>
      <c r="B54" s="5"/>
      <c r="C54" s="5"/>
      <c r="D54" s="5"/>
      <c r="E54" s="5"/>
      <c r="F54" s="5"/>
      <c r="G54" s="5"/>
      <c r="H54" s="5"/>
      <c r="I54" s="31" t="s">
        <v>97</v>
      </c>
      <c r="J54" s="31" t="s">
        <v>16</v>
      </c>
      <c r="K54" s="5"/>
      <c r="L54" s="5"/>
      <c r="M54" s="5"/>
      <c r="N54" s="5"/>
      <c r="O54" s="5"/>
      <c r="P54" s="5"/>
      <c r="Q54" s="5"/>
      <c r="R54" s="5"/>
      <c r="S54" s="5"/>
    </row>
    <row r="55" spans="1:19" ht="19" x14ac:dyDescent="0.4">
      <c r="A55" s="5"/>
      <c r="B55" s="5"/>
      <c r="C55" s="5"/>
      <c r="D55" s="5"/>
      <c r="E55" s="5"/>
      <c r="F55" s="5"/>
      <c r="G55" s="5"/>
      <c r="H55" s="5"/>
      <c r="I55" s="31" t="s">
        <v>97</v>
      </c>
      <c r="J55" s="31" t="s">
        <v>25</v>
      </c>
      <c r="K55" s="5"/>
      <c r="L55" s="5"/>
      <c r="M55" s="5"/>
      <c r="N55" s="5"/>
      <c r="O55" s="5"/>
      <c r="P55" s="5"/>
      <c r="Q55" s="5"/>
      <c r="R55" s="5"/>
      <c r="S55" s="5"/>
    </row>
    <row r="56" spans="1:19" ht="19" x14ac:dyDescent="0.4">
      <c r="A56" s="5"/>
      <c r="B56" s="5"/>
      <c r="C56" s="5"/>
      <c r="D56" s="5"/>
      <c r="E56" s="5"/>
      <c r="F56" s="5"/>
      <c r="G56" s="5"/>
      <c r="H56" s="5"/>
      <c r="I56" s="31"/>
      <c r="J56" s="31"/>
      <c r="K56" s="5"/>
      <c r="L56" s="5"/>
      <c r="M56" s="5"/>
      <c r="N56" s="5"/>
      <c r="O56" s="5"/>
      <c r="P56" s="5"/>
      <c r="Q56" s="5"/>
      <c r="R56" s="5"/>
      <c r="S56" s="5"/>
    </row>
    <row r="57" spans="1:19" ht="19" x14ac:dyDescent="0.4">
      <c r="A57" s="5"/>
      <c r="B57" s="5"/>
      <c r="C57" s="5"/>
      <c r="D57" s="5"/>
      <c r="E57" s="5"/>
      <c r="F57" s="5"/>
      <c r="G57" s="5"/>
      <c r="H57" s="5"/>
      <c r="I57" s="31" t="s">
        <v>98</v>
      </c>
      <c r="J57" s="31" t="s">
        <v>16</v>
      </c>
      <c r="K57" s="5"/>
      <c r="L57" s="5"/>
      <c r="M57" s="5"/>
      <c r="N57" s="5"/>
      <c r="O57" s="5"/>
      <c r="P57" s="5"/>
      <c r="Q57" s="5"/>
      <c r="R57" s="5"/>
      <c r="S57" s="5"/>
    </row>
    <row r="58" spans="1:19" ht="19" x14ac:dyDescent="0.4">
      <c r="A58" s="5"/>
      <c r="B58" s="5"/>
      <c r="C58" s="5"/>
      <c r="D58" s="5"/>
      <c r="E58" s="5"/>
      <c r="F58" s="5"/>
      <c r="G58" s="5"/>
      <c r="H58" s="5"/>
      <c r="I58" s="31" t="s">
        <v>98</v>
      </c>
      <c r="J58" s="31" t="s">
        <v>25</v>
      </c>
      <c r="K58" s="5"/>
      <c r="L58" s="5"/>
      <c r="M58" s="5"/>
      <c r="N58" s="5"/>
      <c r="O58" s="5"/>
      <c r="P58" s="5"/>
      <c r="Q58" s="5"/>
      <c r="R58" s="5"/>
      <c r="S58" s="5"/>
    </row>
    <row r="59" spans="1:19" ht="19" x14ac:dyDescent="0.4">
      <c r="A59" s="5"/>
      <c r="B59" s="5"/>
      <c r="C59" s="5"/>
      <c r="D59" s="5"/>
      <c r="E59" s="5"/>
      <c r="F59" s="5"/>
      <c r="G59" s="5"/>
      <c r="H59" s="5"/>
      <c r="I59" s="31"/>
      <c r="J59" s="31"/>
      <c r="K59" s="5"/>
      <c r="L59" s="5"/>
      <c r="M59" s="5"/>
      <c r="N59" s="5"/>
      <c r="O59" s="5"/>
      <c r="P59" s="5"/>
      <c r="Q59" s="5"/>
      <c r="R59" s="5"/>
      <c r="S59" s="5"/>
    </row>
    <row r="60" spans="1:19" ht="19" x14ac:dyDescent="0.4">
      <c r="A60" s="5"/>
      <c r="B60" s="5"/>
      <c r="C60" s="5"/>
      <c r="D60" s="5"/>
      <c r="E60" s="5"/>
      <c r="F60" s="5"/>
      <c r="G60" s="5"/>
      <c r="H60" s="5"/>
      <c r="I60" s="31" t="s">
        <v>99</v>
      </c>
      <c r="J60" s="31" t="s">
        <v>16</v>
      </c>
      <c r="K60" s="5"/>
      <c r="L60" s="5"/>
      <c r="M60" s="5"/>
      <c r="N60" s="5"/>
      <c r="O60" s="5"/>
      <c r="P60" s="5"/>
      <c r="Q60" s="5"/>
      <c r="R60" s="5"/>
      <c r="S60" s="5"/>
    </row>
    <row r="61" spans="1:19" ht="19" x14ac:dyDescent="0.4">
      <c r="A61" s="5"/>
      <c r="B61" s="5"/>
      <c r="C61" s="5"/>
      <c r="D61" s="5"/>
      <c r="E61" s="5"/>
      <c r="F61" s="5"/>
      <c r="G61" s="5"/>
      <c r="H61" s="5"/>
      <c r="I61" s="31" t="s">
        <v>99</v>
      </c>
      <c r="J61" s="31" t="s">
        <v>25</v>
      </c>
      <c r="K61" s="5"/>
      <c r="L61" s="5"/>
      <c r="M61" s="5"/>
      <c r="N61" s="5"/>
      <c r="O61" s="5"/>
      <c r="P61" s="5"/>
      <c r="Q61" s="5"/>
      <c r="R61" s="5"/>
      <c r="S61" s="5"/>
    </row>
    <row r="62" spans="1:19" ht="19" x14ac:dyDescent="0.4">
      <c r="A62" s="5"/>
      <c r="B62" s="5"/>
      <c r="C62" s="5"/>
      <c r="D62" s="5"/>
      <c r="E62" s="5"/>
      <c r="F62" s="5"/>
      <c r="G62" s="5"/>
      <c r="H62" s="5"/>
      <c r="I62" s="31"/>
      <c r="J62" s="31"/>
      <c r="K62" s="5"/>
      <c r="L62" s="5"/>
      <c r="M62" s="5"/>
      <c r="N62" s="5"/>
      <c r="O62" s="5"/>
      <c r="P62" s="5"/>
      <c r="Q62" s="5"/>
      <c r="R62" s="5"/>
      <c r="S62" s="5"/>
    </row>
    <row r="63" spans="1:19" ht="19" x14ac:dyDescent="0.4">
      <c r="A63" s="5"/>
      <c r="B63" s="5"/>
      <c r="C63" s="5"/>
      <c r="D63" s="5"/>
      <c r="E63" s="5"/>
      <c r="F63" s="5"/>
      <c r="G63" s="5"/>
      <c r="H63" s="5"/>
      <c r="I63" s="31" t="s">
        <v>100</v>
      </c>
      <c r="J63" s="31" t="s">
        <v>16</v>
      </c>
      <c r="K63" s="5"/>
      <c r="L63" s="5"/>
      <c r="M63" s="5"/>
      <c r="N63" s="5"/>
      <c r="O63" s="5"/>
      <c r="P63" s="5"/>
      <c r="Q63" s="5"/>
      <c r="R63" s="5"/>
      <c r="S63" s="5"/>
    </row>
    <row r="64" spans="1:19" ht="19" x14ac:dyDescent="0.4">
      <c r="A64" s="5"/>
      <c r="B64" s="5"/>
      <c r="C64" s="5"/>
      <c r="D64" s="5"/>
      <c r="E64" s="5"/>
      <c r="F64" s="5"/>
      <c r="G64" s="5"/>
      <c r="H64" s="5"/>
      <c r="I64" s="31" t="s">
        <v>100</v>
      </c>
      <c r="J64" s="31" t="s">
        <v>25</v>
      </c>
      <c r="K64" s="5"/>
      <c r="L64" s="5"/>
      <c r="M64" s="5"/>
      <c r="N64" s="5"/>
      <c r="O64" s="5"/>
      <c r="P64" s="5"/>
      <c r="Q64" s="5"/>
      <c r="R64" s="5"/>
      <c r="S64" s="5"/>
    </row>
    <row r="65" spans="1:19" ht="19" x14ac:dyDescent="0.4">
      <c r="A65" s="5"/>
      <c r="B65" s="5"/>
      <c r="C65" s="5"/>
      <c r="D65" s="5"/>
      <c r="E65" s="5"/>
      <c r="F65" s="5"/>
      <c r="G65" s="5"/>
      <c r="H65" s="5"/>
      <c r="I65" s="31"/>
      <c r="J65" s="31"/>
      <c r="K65" s="5"/>
      <c r="L65" s="5"/>
      <c r="M65" s="5"/>
      <c r="N65" s="5"/>
      <c r="O65" s="5"/>
      <c r="P65" s="5"/>
      <c r="Q65" s="5"/>
      <c r="R65" s="5"/>
      <c r="S65" s="5"/>
    </row>
    <row r="66" spans="1:19" ht="19" x14ac:dyDescent="0.4">
      <c r="A66" s="5"/>
      <c r="B66" s="5"/>
      <c r="C66" s="5"/>
      <c r="D66" s="5"/>
      <c r="E66" s="5"/>
      <c r="F66" s="5"/>
      <c r="G66" s="5"/>
      <c r="H66" s="5"/>
      <c r="I66" s="31" t="s">
        <v>101</v>
      </c>
      <c r="J66" s="31" t="s">
        <v>16</v>
      </c>
      <c r="K66" s="5"/>
      <c r="L66" s="5"/>
      <c r="M66" s="5"/>
      <c r="N66" s="5"/>
      <c r="O66" s="5"/>
      <c r="P66" s="5"/>
      <c r="Q66" s="5"/>
      <c r="R66" s="5"/>
      <c r="S66" s="5"/>
    </row>
    <row r="67" spans="1:19" ht="19" x14ac:dyDescent="0.4">
      <c r="A67" s="5"/>
      <c r="B67" s="5"/>
      <c r="C67" s="5"/>
      <c r="D67" s="5"/>
      <c r="E67" s="5"/>
      <c r="F67" s="5"/>
      <c r="G67" s="5"/>
      <c r="H67" s="5"/>
      <c r="I67" s="31" t="s">
        <v>101</v>
      </c>
      <c r="J67" s="31" t="s">
        <v>25</v>
      </c>
      <c r="K67" s="5"/>
      <c r="L67" s="5"/>
      <c r="M67" s="5"/>
      <c r="N67" s="5"/>
      <c r="O67" s="5"/>
      <c r="P67" s="5"/>
      <c r="Q67" s="5"/>
      <c r="R67" s="5"/>
      <c r="S67" s="5"/>
    </row>
    <row r="68" spans="1:19" ht="19" x14ac:dyDescent="0.4">
      <c r="A68" s="5"/>
      <c r="B68" s="5"/>
      <c r="C68" s="5"/>
      <c r="D68" s="5"/>
      <c r="E68" s="5"/>
      <c r="F68" s="5"/>
      <c r="G68" s="5"/>
      <c r="H68" s="5"/>
      <c r="I68" s="31"/>
      <c r="J68" s="31"/>
      <c r="K68" s="5"/>
      <c r="L68" s="5"/>
      <c r="M68" s="5"/>
      <c r="N68" s="5"/>
      <c r="O68" s="5"/>
      <c r="P68" s="5"/>
      <c r="Q68" s="5"/>
      <c r="R68" s="5"/>
      <c r="S68" s="5"/>
    </row>
    <row r="69" spans="1:19" ht="19" x14ac:dyDescent="0.4">
      <c r="A69" s="5"/>
      <c r="B69" s="5"/>
      <c r="C69" s="5"/>
      <c r="D69" s="5"/>
      <c r="E69" s="5"/>
      <c r="F69" s="5"/>
      <c r="G69" s="5"/>
      <c r="H69" s="5"/>
      <c r="I69" s="31" t="s">
        <v>102</v>
      </c>
      <c r="J69" s="31" t="s">
        <v>16</v>
      </c>
      <c r="K69" s="5"/>
      <c r="L69" s="5"/>
      <c r="M69" s="5"/>
      <c r="N69" s="5"/>
      <c r="O69" s="5"/>
      <c r="P69" s="5"/>
      <c r="Q69" s="5"/>
      <c r="R69" s="5"/>
      <c r="S69" s="5"/>
    </row>
    <row r="70" spans="1:19" ht="19" x14ac:dyDescent="0.4">
      <c r="A70" s="5"/>
      <c r="B70" s="5"/>
      <c r="C70" s="5"/>
      <c r="D70" s="5"/>
      <c r="E70" s="5"/>
      <c r="F70" s="5"/>
      <c r="G70" s="5"/>
      <c r="H70" s="5"/>
      <c r="I70" s="31" t="s">
        <v>102</v>
      </c>
      <c r="J70" s="31" t="s">
        <v>25</v>
      </c>
      <c r="K70" s="5"/>
      <c r="L70" s="5"/>
      <c r="M70" s="5"/>
      <c r="N70" s="5"/>
      <c r="O70" s="5"/>
      <c r="P70" s="5"/>
      <c r="Q70" s="5"/>
      <c r="R70" s="5"/>
      <c r="S70" s="5"/>
    </row>
    <row r="71" spans="1:19" ht="19" x14ac:dyDescent="0.4">
      <c r="A71" s="5"/>
      <c r="B71" s="5"/>
      <c r="C71" s="5"/>
      <c r="D71" s="5"/>
      <c r="E71" s="5"/>
      <c r="F71" s="5"/>
      <c r="G71" s="5"/>
      <c r="H71" s="5"/>
      <c r="I71" s="31"/>
      <c r="J71" s="31"/>
      <c r="K71" s="5"/>
      <c r="L71" s="5"/>
      <c r="M71" s="5"/>
      <c r="N71" s="5"/>
      <c r="O71" s="5"/>
      <c r="P71" s="5"/>
      <c r="Q71" s="5"/>
      <c r="R71" s="5"/>
      <c r="S71" s="5"/>
    </row>
    <row r="72" spans="1:19" ht="19" x14ac:dyDescent="0.4">
      <c r="A72" s="5"/>
      <c r="B72" s="5"/>
      <c r="C72" s="5"/>
      <c r="D72" s="5"/>
      <c r="E72" s="5"/>
      <c r="F72" s="5"/>
      <c r="G72" s="5"/>
      <c r="H72" s="5"/>
      <c r="I72" s="34" t="s">
        <v>103</v>
      </c>
      <c r="J72" s="34" t="s">
        <v>25</v>
      </c>
      <c r="K72" s="5"/>
      <c r="L72" s="5"/>
      <c r="M72" s="5"/>
      <c r="N72" s="5"/>
      <c r="O72" s="5"/>
      <c r="P72" s="5"/>
      <c r="Q72" s="5"/>
      <c r="R72" s="5"/>
      <c r="S72" s="5"/>
    </row>
    <row r="73" spans="1:19" ht="19" x14ac:dyDescent="0.4">
      <c r="A73" s="5"/>
      <c r="B73" s="5"/>
      <c r="C73" s="5"/>
      <c r="D73" s="5"/>
      <c r="E73" s="5"/>
      <c r="F73" s="5"/>
      <c r="G73" s="5"/>
      <c r="H73" s="5"/>
      <c r="I73" s="34" t="s">
        <v>103</v>
      </c>
      <c r="J73" s="34" t="s">
        <v>33</v>
      </c>
      <c r="K73" s="5"/>
      <c r="L73" s="5"/>
      <c r="M73" s="5"/>
      <c r="N73" s="5"/>
      <c r="O73" s="5"/>
      <c r="P73" s="5"/>
      <c r="Q73" s="5"/>
      <c r="R73" s="5"/>
      <c r="S73" s="5"/>
    </row>
    <row r="74" spans="1:19" ht="19" x14ac:dyDescent="0.4">
      <c r="A74" s="5"/>
      <c r="B74" s="5"/>
      <c r="C74" s="5"/>
      <c r="D74" s="5"/>
      <c r="E74" s="5"/>
      <c r="F74" s="5"/>
      <c r="G74" s="5"/>
      <c r="H74" s="5"/>
      <c r="I74" s="31"/>
      <c r="J74" s="31"/>
      <c r="K74" s="5"/>
      <c r="L74" s="5"/>
      <c r="M74" s="5"/>
      <c r="N74" s="5"/>
      <c r="O74" s="5"/>
      <c r="P74" s="5"/>
      <c r="Q74" s="5"/>
      <c r="R74" s="5"/>
      <c r="S74" s="5"/>
    </row>
    <row r="75" spans="1:19" ht="19" x14ac:dyDescent="0.4">
      <c r="A75" s="5"/>
      <c r="B75" s="5"/>
      <c r="C75" s="5"/>
      <c r="D75" s="5"/>
      <c r="E75" s="5"/>
      <c r="F75" s="5"/>
      <c r="G75" s="5"/>
      <c r="H75" s="5"/>
      <c r="I75" s="31" t="s">
        <v>104</v>
      </c>
      <c r="J75" s="31" t="s">
        <v>16</v>
      </c>
      <c r="K75" s="5"/>
      <c r="L75" s="5"/>
      <c r="M75" s="5"/>
      <c r="N75" s="5"/>
      <c r="O75" s="5"/>
      <c r="P75" s="5"/>
      <c r="Q75" s="5"/>
      <c r="R75" s="5"/>
      <c r="S75" s="5"/>
    </row>
    <row r="76" spans="1:19" ht="19" x14ac:dyDescent="0.4">
      <c r="A76" s="5"/>
      <c r="B76" s="5"/>
      <c r="C76" s="5"/>
      <c r="D76" s="5"/>
      <c r="E76" s="5"/>
      <c r="F76" s="5"/>
      <c r="G76" s="5"/>
      <c r="H76" s="5"/>
      <c r="I76" s="31" t="s">
        <v>104</v>
      </c>
      <c r="J76" s="31" t="s">
        <v>25</v>
      </c>
      <c r="K76" s="5"/>
      <c r="L76" s="5"/>
      <c r="M76" s="5"/>
      <c r="N76" s="5"/>
      <c r="O76" s="5"/>
      <c r="P76" s="5"/>
      <c r="Q76" s="5"/>
      <c r="R76" s="5"/>
      <c r="S76" s="5"/>
    </row>
    <row r="77" spans="1:19" ht="19" x14ac:dyDescent="0.4">
      <c r="A77" s="5"/>
      <c r="B77" s="5"/>
      <c r="C77" s="5"/>
      <c r="D77" s="5"/>
      <c r="E77" s="5"/>
      <c r="F77" s="5"/>
      <c r="G77" s="5"/>
      <c r="H77" s="5"/>
      <c r="I77" s="31"/>
      <c r="J77" s="31"/>
      <c r="K77" s="5"/>
      <c r="L77" s="5"/>
      <c r="M77" s="5"/>
      <c r="N77" s="5"/>
      <c r="O77" s="5"/>
      <c r="P77" s="5"/>
      <c r="Q77" s="5"/>
      <c r="R77" s="5"/>
      <c r="S77" s="5"/>
    </row>
    <row r="78" spans="1:19" ht="19" x14ac:dyDescent="0.4">
      <c r="A78" s="5"/>
      <c r="B78" s="5"/>
      <c r="C78" s="5"/>
      <c r="D78" s="5"/>
      <c r="E78" s="5"/>
      <c r="F78" s="5"/>
      <c r="G78" s="5"/>
      <c r="H78" s="5"/>
      <c r="I78" s="31" t="s">
        <v>12</v>
      </c>
      <c r="J78" s="31" t="s">
        <v>16</v>
      </c>
      <c r="K78" s="5"/>
      <c r="L78" s="5"/>
      <c r="M78" s="5"/>
      <c r="N78" s="5"/>
      <c r="O78" s="5"/>
      <c r="P78" s="5"/>
      <c r="Q78" s="5"/>
      <c r="R78" s="5"/>
      <c r="S78" s="5"/>
    </row>
    <row r="79" spans="1:19" ht="19" x14ac:dyDescent="0.4">
      <c r="A79" s="5"/>
      <c r="B79" s="5"/>
      <c r="C79" s="5"/>
      <c r="D79" s="5"/>
      <c r="E79" s="5"/>
      <c r="F79" s="5"/>
      <c r="G79" s="5"/>
      <c r="H79" s="5"/>
      <c r="I79" s="31" t="s">
        <v>12</v>
      </c>
      <c r="J79" s="31" t="s">
        <v>25</v>
      </c>
      <c r="K79" s="5"/>
      <c r="L79" s="5"/>
      <c r="M79" s="5"/>
      <c r="N79" s="5"/>
      <c r="O79" s="5"/>
      <c r="P79" s="5"/>
      <c r="Q79" s="5"/>
      <c r="R79" s="5"/>
      <c r="S79" s="5"/>
    </row>
    <row r="80" spans="1:19" ht="19" x14ac:dyDescent="0.4">
      <c r="A80" s="5"/>
      <c r="B80" s="5"/>
      <c r="C80" s="5"/>
      <c r="D80" s="5"/>
      <c r="E80" s="5"/>
      <c r="F80" s="5"/>
      <c r="G80" s="5"/>
      <c r="H80" s="5"/>
      <c r="I80" s="31"/>
      <c r="J80" s="31"/>
      <c r="K80" s="5"/>
      <c r="L80" s="5"/>
      <c r="M80" s="5"/>
      <c r="N80" s="5"/>
      <c r="O80" s="5"/>
      <c r="P80" s="5"/>
      <c r="Q80" s="5"/>
      <c r="R80" s="5"/>
      <c r="S80" s="5"/>
    </row>
    <row r="81" spans="1:19" ht="19" x14ac:dyDescent="0.4">
      <c r="A81" s="5"/>
      <c r="B81" s="5"/>
      <c r="C81" s="5"/>
      <c r="D81" s="5"/>
      <c r="E81" s="5"/>
      <c r="F81" s="5"/>
      <c r="G81" s="5"/>
      <c r="H81" s="5"/>
      <c r="I81" s="34" t="s">
        <v>34</v>
      </c>
      <c r="J81" s="34" t="s">
        <v>16</v>
      </c>
      <c r="K81" s="5"/>
      <c r="L81" s="5"/>
      <c r="M81" s="5"/>
      <c r="N81" s="5"/>
      <c r="O81" s="5"/>
      <c r="P81" s="5"/>
      <c r="Q81" s="5"/>
      <c r="R81" s="5"/>
      <c r="S81" s="5"/>
    </row>
    <row r="82" spans="1:19" ht="19" x14ac:dyDescent="0.4">
      <c r="A82" s="5"/>
      <c r="B82" s="5"/>
      <c r="C82" s="5"/>
      <c r="D82" s="5"/>
      <c r="E82" s="5"/>
      <c r="F82" s="5"/>
      <c r="G82" s="5"/>
      <c r="H82" s="5"/>
      <c r="I82" s="34" t="s">
        <v>34</v>
      </c>
      <c r="J82" s="34" t="s">
        <v>31</v>
      </c>
      <c r="K82" s="5"/>
      <c r="L82" s="5"/>
      <c r="M82" s="5"/>
      <c r="N82" s="5"/>
      <c r="O82" s="5"/>
      <c r="P82" s="5"/>
      <c r="Q82" s="5"/>
      <c r="R82" s="5"/>
      <c r="S82" s="5"/>
    </row>
    <row r="83" spans="1:19" ht="19" x14ac:dyDescent="0.4">
      <c r="A83" s="5"/>
      <c r="B83" s="5"/>
      <c r="C83" s="5"/>
      <c r="D83" s="5"/>
      <c r="E83" s="5"/>
      <c r="F83" s="5"/>
      <c r="G83" s="5"/>
      <c r="H83" s="5"/>
      <c r="I83" s="31"/>
      <c r="J83" s="31"/>
      <c r="K83" s="5"/>
      <c r="L83" s="5"/>
      <c r="M83" s="5"/>
      <c r="N83" s="5"/>
      <c r="O83" s="5"/>
      <c r="P83" s="5"/>
      <c r="Q83" s="5"/>
      <c r="R83" s="5"/>
      <c r="S83" s="5"/>
    </row>
    <row r="84" spans="1:19" ht="19" x14ac:dyDescent="0.4">
      <c r="A84" s="5"/>
      <c r="B84" s="5"/>
      <c r="C84" s="5"/>
      <c r="D84" s="5"/>
      <c r="E84" s="5"/>
      <c r="F84" s="5"/>
      <c r="G84" s="5"/>
      <c r="H84" s="5"/>
      <c r="I84" s="31" t="s">
        <v>35</v>
      </c>
      <c r="J84" s="31" t="s">
        <v>16</v>
      </c>
      <c r="K84" s="5"/>
      <c r="L84" s="5"/>
      <c r="M84" s="5"/>
      <c r="N84" s="5"/>
      <c r="O84" s="5"/>
      <c r="P84" s="5"/>
      <c r="Q84" s="5"/>
      <c r="R84" s="5"/>
      <c r="S84" s="5"/>
    </row>
    <row r="85" spans="1:19" ht="19" x14ac:dyDescent="0.4">
      <c r="A85" s="5"/>
      <c r="B85" s="5"/>
      <c r="C85" s="5"/>
      <c r="D85" s="5"/>
      <c r="E85" s="5"/>
      <c r="F85" s="5"/>
      <c r="G85" s="5"/>
      <c r="H85" s="5"/>
      <c r="I85" s="31" t="s">
        <v>35</v>
      </c>
      <c r="J85" s="31" t="s">
        <v>25</v>
      </c>
      <c r="K85" s="5"/>
      <c r="L85" s="5"/>
      <c r="M85" s="5"/>
      <c r="N85" s="5"/>
      <c r="O85" s="5"/>
      <c r="P85" s="5"/>
      <c r="Q85" s="5"/>
      <c r="R85" s="5"/>
      <c r="S85" s="5"/>
    </row>
    <row r="86" spans="1:19" ht="19" x14ac:dyDescent="0.4">
      <c r="A86" s="5"/>
      <c r="B86" s="5"/>
      <c r="C86" s="5"/>
      <c r="D86" s="5"/>
      <c r="E86" s="5"/>
      <c r="F86" s="5"/>
      <c r="G86" s="5"/>
      <c r="H86" s="5"/>
      <c r="I86" s="31"/>
      <c r="J86" s="31"/>
      <c r="K86" s="5"/>
      <c r="L86" s="5"/>
      <c r="M86" s="5"/>
      <c r="N86" s="5"/>
      <c r="O86" s="5"/>
      <c r="P86" s="5"/>
      <c r="Q86" s="5"/>
      <c r="R86" s="5"/>
      <c r="S86" s="5"/>
    </row>
    <row r="87" spans="1:19" ht="19" x14ac:dyDescent="0.4">
      <c r="A87" s="5"/>
      <c r="B87" s="5"/>
      <c r="C87" s="5"/>
      <c r="D87" s="5"/>
      <c r="E87" s="5"/>
      <c r="F87" s="5"/>
      <c r="G87" s="5"/>
      <c r="H87" s="5"/>
      <c r="I87" s="31" t="s">
        <v>36</v>
      </c>
      <c r="J87" s="31" t="s">
        <v>16</v>
      </c>
      <c r="K87" s="5"/>
      <c r="L87" s="5"/>
      <c r="M87" s="5"/>
      <c r="N87" s="5"/>
      <c r="O87" s="5"/>
      <c r="P87" s="5"/>
      <c r="Q87" s="5"/>
      <c r="R87" s="5"/>
      <c r="S87" s="5"/>
    </row>
    <row r="88" spans="1:19" ht="19" x14ac:dyDescent="0.4">
      <c r="A88" s="5"/>
      <c r="B88" s="5"/>
      <c r="C88" s="5"/>
      <c r="D88" s="5"/>
      <c r="E88" s="5"/>
      <c r="F88" s="5"/>
      <c r="G88" s="5"/>
      <c r="H88" s="5"/>
      <c r="I88" s="31" t="s">
        <v>36</v>
      </c>
      <c r="J88" s="31" t="s">
        <v>25</v>
      </c>
      <c r="K88" s="5"/>
      <c r="L88" s="5"/>
      <c r="M88" s="5"/>
      <c r="N88" s="5"/>
      <c r="O88" s="5"/>
      <c r="P88" s="5"/>
      <c r="Q88" s="5"/>
      <c r="R88" s="5"/>
      <c r="S88" s="5"/>
    </row>
    <row r="89" spans="1:19" ht="19" x14ac:dyDescent="0.4">
      <c r="A89" s="5"/>
      <c r="B89" s="5"/>
      <c r="C89" s="5"/>
      <c r="D89" s="5"/>
      <c r="E89" s="5"/>
      <c r="F89" s="5"/>
      <c r="G89" s="5"/>
      <c r="H89" s="5"/>
      <c r="I89" s="31"/>
      <c r="J89" s="31"/>
      <c r="K89" s="5"/>
      <c r="L89" s="5"/>
      <c r="M89" s="5"/>
      <c r="N89" s="5"/>
      <c r="O89" s="5"/>
      <c r="P89" s="5"/>
      <c r="Q89" s="5"/>
      <c r="R89" s="5"/>
      <c r="S89" s="5"/>
    </row>
    <row r="90" spans="1:19" ht="19" x14ac:dyDescent="0.4">
      <c r="A90" s="5"/>
      <c r="B90" s="5"/>
      <c r="C90" s="5"/>
      <c r="D90" s="5"/>
      <c r="E90" s="5"/>
      <c r="F90" s="5"/>
      <c r="G90" s="5"/>
      <c r="H90" s="5"/>
      <c r="I90" s="34" t="s">
        <v>37</v>
      </c>
      <c r="J90" s="34" t="s">
        <v>16</v>
      </c>
      <c r="K90" s="5"/>
      <c r="L90" s="5"/>
      <c r="M90" s="5"/>
      <c r="N90" s="5"/>
      <c r="O90" s="5"/>
      <c r="P90" s="5"/>
      <c r="Q90" s="5"/>
      <c r="R90" s="5"/>
      <c r="S90" s="5"/>
    </row>
    <row r="91" spans="1:19" ht="19" x14ac:dyDescent="0.4">
      <c r="A91" s="5"/>
      <c r="B91" s="5"/>
      <c r="C91" s="5"/>
      <c r="D91" s="5"/>
      <c r="E91" s="5"/>
      <c r="F91" s="5"/>
      <c r="G91" s="5"/>
      <c r="H91" s="5"/>
      <c r="I91" s="34" t="s">
        <v>37</v>
      </c>
      <c r="J91" s="34" t="s">
        <v>33</v>
      </c>
      <c r="K91" s="5"/>
      <c r="L91" s="5"/>
      <c r="M91" s="5"/>
      <c r="N91" s="5"/>
      <c r="O91" s="5"/>
      <c r="P91" s="5"/>
      <c r="Q91" s="5"/>
      <c r="R91" s="5"/>
      <c r="S91" s="5"/>
    </row>
    <row r="92" spans="1:19" ht="19" x14ac:dyDescent="0.4">
      <c r="A92" s="5"/>
      <c r="B92" s="5"/>
      <c r="C92" s="5"/>
      <c r="D92" s="5"/>
      <c r="E92" s="5"/>
      <c r="F92" s="5"/>
      <c r="G92" s="5"/>
      <c r="H92" s="5"/>
      <c r="I92" s="31"/>
      <c r="J92" s="31"/>
      <c r="K92" s="5"/>
      <c r="L92" s="5"/>
      <c r="M92" s="5"/>
      <c r="N92" s="5"/>
      <c r="O92" s="5"/>
      <c r="P92" s="5"/>
      <c r="Q92" s="5"/>
      <c r="R92" s="5"/>
      <c r="S92" s="5"/>
    </row>
    <row r="93" spans="1:19" ht="19" x14ac:dyDescent="0.4">
      <c r="A93" s="5"/>
      <c r="B93" s="5"/>
      <c r="C93" s="5"/>
      <c r="D93" s="5"/>
      <c r="E93" s="5"/>
      <c r="F93" s="5"/>
      <c r="G93" s="5"/>
      <c r="H93" s="5"/>
      <c r="I93" s="34" t="s">
        <v>38</v>
      </c>
      <c r="J93" s="34" t="s">
        <v>16</v>
      </c>
      <c r="K93" s="5"/>
      <c r="L93" s="5"/>
      <c r="M93" s="5"/>
      <c r="N93" s="5"/>
      <c r="O93" s="5"/>
      <c r="P93" s="5"/>
      <c r="Q93" s="5"/>
      <c r="R93" s="5"/>
      <c r="S93" s="5"/>
    </row>
    <row r="94" spans="1:19" ht="19" x14ac:dyDescent="0.4">
      <c r="A94" s="5"/>
      <c r="B94" s="5"/>
      <c r="C94" s="5"/>
      <c r="D94" s="5"/>
      <c r="E94" s="5"/>
      <c r="F94" s="5"/>
      <c r="G94" s="5"/>
      <c r="H94" s="5"/>
      <c r="I94" s="34" t="s">
        <v>38</v>
      </c>
      <c r="J94" s="34" t="s">
        <v>33</v>
      </c>
      <c r="K94" s="5"/>
      <c r="L94" s="5"/>
      <c r="M94" s="5"/>
      <c r="N94" s="5"/>
      <c r="O94" s="5"/>
      <c r="P94" s="5"/>
      <c r="Q94" s="5"/>
      <c r="R94" s="5"/>
      <c r="S94" s="5"/>
    </row>
    <row r="95" spans="1:19" ht="19" x14ac:dyDescent="0.4">
      <c r="A95" s="5"/>
      <c r="B95" s="5"/>
      <c r="C95" s="5"/>
      <c r="D95" s="5"/>
      <c r="E95" s="5"/>
      <c r="F95" s="5"/>
      <c r="G95" s="5"/>
      <c r="H95" s="5"/>
      <c r="I95" s="31"/>
      <c r="J95" s="31"/>
      <c r="K95" s="5"/>
      <c r="L95" s="5"/>
      <c r="M95" s="5"/>
      <c r="N95" s="5"/>
      <c r="O95" s="5"/>
      <c r="P95" s="5"/>
      <c r="Q95" s="5"/>
      <c r="R95" s="5"/>
      <c r="S95" s="5"/>
    </row>
    <row r="96" spans="1:19" ht="19" x14ac:dyDescent="0.4">
      <c r="A96" s="5"/>
      <c r="B96" s="5"/>
      <c r="C96" s="5"/>
      <c r="D96" s="5"/>
      <c r="E96" s="5"/>
      <c r="F96" s="5"/>
      <c r="G96" s="5"/>
      <c r="H96" s="5"/>
      <c r="I96" s="31" t="s">
        <v>39</v>
      </c>
      <c r="J96" s="31" t="s">
        <v>16</v>
      </c>
      <c r="K96" s="5"/>
      <c r="L96" s="5"/>
      <c r="M96" s="5"/>
      <c r="N96" s="5"/>
      <c r="O96" s="5"/>
      <c r="P96" s="5"/>
      <c r="Q96" s="5"/>
      <c r="R96" s="5"/>
      <c r="S96" s="5"/>
    </row>
    <row r="97" spans="1:19" ht="19" x14ac:dyDescent="0.4">
      <c r="A97" s="5"/>
      <c r="B97" s="5"/>
      <c r="C97" s="5"/>
      <c r="D97" s="5"/>
      <c r="E97" s="5"/>
      <c r="F97" s="5"/>
      <c r="G97" s="5"/>
      <c r="H97" s="5"/>
      <c r="I97" s="31" t="s">
        <v>39</v>
      </c>
      <c r="J97" s="31" t="s">
        <v>25</v>
      </c>
      <c r="K97" s="5"/>
      <c r="L97" s="5"/>
      <c r="M97" s="5"/>
      <c r="N97" s="5"/>
      <c r="O97" s="5"/>
      <c r="P97" s="5"/>
      <c r="Q97" s="5"/>
      <c r="R97" s="5"/>
      <c r="S97" s="5"/>
    </row>
    <row r="98" spans="1:19" ht="19" x14ac:dyDescent="0.4">
      <c r="A98" s="5"/>
      <c r="B98" s="5"/>
      <c r="C98" s="5"/>
      <c r="D98" s="5"/>
      <c r="E98" s="5"/>
      <c r="F98" s="5"/>
      <c r="G98" s="5"/>
      <c r="H98" s="5"/>
      <c r="I98" s="31"/>
      <c r="J98" s="31"/>
      <c r="K98" s="5"/>
      <c r="L98" s="5"/>
      <c r="M98" s="5"/>
      <c r="N98" s="5"/>
      <c r="O98" s="5"/>
      <c r="P98" s="5"/>
      <c r="Q98" s="5"/>
      <c r="R98" s="5"/>
      <c r="S98" s="5"/>
    </row>
    <row r="99" spans="1:19" ht="19" x14ac:dyDescent="0.4">
      <c r="A99" s="5"/>
      <c r="B99" s="5"/>
      <c r="C99" s="5"/>
      <c r="D99" s="5"/>
      <c r="E99" s="5"/>
      <c r="F99" s="5"/>
      <c r="G99" s="5"/>
      <c r="H99" s="5"/>
      <c r="I99" s="31" t="s">
        <v>40</v>
      </c>
      <c r="J99" s="31" t="s">
        <v>16</v>
      </c>
      <c r="K99" s="5"/>
      <c r="L99" s="5"/>
      <c r="M99" s="5"/>
      <c r="N99" s="5"/>
      <c r="O99" s="5"/>
      <c r="P99" s="5"/>
      <c r="Q99" s="5"/>
      <c r="R99" s="5"/>
      <c r="S99" s="5"/>
    </row>
    <row r="100" spans="1:19" ht="19" x14ac:dyDescent="0.4">
      <c r="A100" s="5"/>
      <c r="B100" s="5"/>
      <c r="C100" s="5"/>
      <c r="D100" s="5"/>
      <c r="E100" s="5"/>
      <c r="F100" s="5"/>
      <c r="G100" s="5"/>
      <c r="H100" s="5"/>
      <c r="I100" s="31" t="s">
        <v>40</v>
      </c>
      <c r="J100" s="31" t="s">
        <v>25</v>
      </c>
      <c r="K100" s="5"/>
      <c r="L100" s="5"/>
      <c r="M100" s="5"/>
      <c r="N100" s="5"/>
      <c r="O100" s="5"/>
      <c r="P100" s="5"/>
      <c r="Q100" s="5"/>
      <c r="R100" s="5"/>
      <c r="S100" s="5"/>
    </row>
    <row r="101" spans="1:19" ht="19" x14ac:dyDescent="0.4">
      <c r="A101" s="5"/>
      <c r="B101" s="5"/>
      <c r="C101" s="5"/>
      <c r="D101" s="5"/>
      <c r="E101" s="5"/>
      <c r="F101" s="5"/>
      <c r="G101" s="5"/>
      <c r="H101" s="5"/>
      <c r="I101" s="31"/>
      <c r="J101" s="31"/>
      <c r="K101" s="5"/>
      <c r="L101" s="5"/>
      <c r="M101" s="5"/>
      <c r="N101" s="5"/>
      <c r="O101" s="5"/>
      <c r="P101" s="5"/>
      <c r="Q101" s="5"/>
      <c r="R101" s="5"/>
      <c r="S101" s="5"/>
    </row>
    <row r="102" spans="1:19" ht="19" x14ac:dyDescent="0.4">
      <c r="A102" s="5"/>
      <c r="B102" s="5"/>
      <c r="C102" s="5"/>
      <c r="D102" s="5"/>
      <c r="E102" s="5"/>
      <c r="F102" s="5"/>
      <c r="G102" s="5"/>
      <c r="H102" s="5"/>
      <c r="I102" s="31" t="s">
        <v>41</v>
      </c>
      <c r="J102" s="31" t="s">
        <v>16</v>
      </c>
      <c r="K102" s="5"/>
      <c r="L102" s="5"/>
      <c r="M102" s="5"/>
      <c r="N102" s="5"/>
      <c r="O102" s="5"/>
      <c r="P102" s="5"/>
      <c r="Q102" s="5"/>
      <c r="R102" s="5"/>
      <c r="S102" s="5"/>
    </row>
    <row r="103" spans="1:19" ht="19" x14ac:dyDescent="0.4">
      <c r="A103" s="5"/>
      <c r="B103" s="5"/>
      <c r="C103" s="5"/>
      <c r="D103" s="5"/>
      <c r="E103" s="5"/>
      <c r="F103" s="5"/>
      <c r="G103" s="5"/>
      <c r="H103" s="5"/>
      <c r="I103" s="31" t="s">
        <v>41</v>
      </c>
      <c r="J103" s="31" t="s">
        <v>25</v>
      </c>
      <c r="K103" s="5"/>
      <c r="L103" s="5"/>
      <c r="M103" s="5"/>
      <c r="N103" s="5"/>
      <c r="O103" s="5"/>
      <c r="P103" s="5"/>
      <c r="Q103" s="5"/>
      <c r="R103" s="5"/>
      <c r="S103" s="5"/>
    </row>
    <row r="104" spans="1:19" ht="19" x14ac:dyDescent="0.4">
      <c r="A104" s="5"/>
      <c r="B104" s="5"/>
      <c r="C104" s="5"/>
      <c r="D104" s="5"/>
      <c r="E104" s="5"/>
      <c r="F104" s="5"/>
      <c r="G104" s="5"/>
      <c r="H104" s="5"/>
      <c r="I104" s="31"/>
      <c r="J104" s="31"/>
      <c r="K104" s="5"/>
      <c r="L104" s="5"/>
      <c r="M104" s="5"/>
      <c r="N104" s="5"/>
      <c r="O104" s="5"/>
      <c r="P104" s="5"/>
      <c r="Q104" s="5"/>
      <c r="R104" s="5"/>
      <c r="S104" s="5"/>
    </row>
    <row r="105" spans="1:19" ht="19" x14ac:dyDescent="0.4">
      <c r="A105" s="5"/>
      <c r="B105" s="5"/>
      <c r="C105" s="5"/>
      <c r="D105" s="5"/>
      <c r="E105" s="5"/>
      <c r="F105" s="5"/>
      <c r="G105" s="5"/>
      <c r="H105" s="5"/>
      <c r="I105" s="31" t="s">
        <v>42</v>
      </c>
      <c r="J105" s="31" t="s">
        <v>16</v>
      </c>
      <c r="K105" s="5"/>
      <c r="L105" s="5"/>
      <c r="M105" s="5"/>
      <c r="N105" s="5"/>
      <c r="O105" s="5"/>
      <c r="P105" s="5"/>
      <c r="Q105" s="5"/>
      <c r="R105" s="5"/>
      <c r="S105" s="5"/>
    </row>
    <row r="106" spans="1:19" ht="19" x14ac:dyDescent="0.4">
      <c r="A106" s="5"/>
      <c r="B106" s="5"/>
      <c r="C106" s="5"/>
      <c r="D106" s="5"/>
      <c r="E106" s="5"/>
      <c r="F106" s="5"/>
      <c r="G106" s="5"/>
      <c r="H106" s="5"/>
      <c r="I106" s="31" t="s">
        <v>42</v>
      </c>
      <c r="J106" s="31" t="s">
        <v>25</v>
      </c>
      <c r="K106" s="5"/>
      <c r="L106" s="5"/>
      <c r="M106" s="5"/>
      <c r="N106" s="5"/>
      <c r="O106" s="5"/>
      <c r="P106" s="5"/>
      <c r="Q106" s="5"/>
      <c r="R106" s="5"/>
      <c r="S106" s="5"/>
    </row>
    <row r="107" spans="1:19" ht="19" x14ac:dyDescent="0.4">
      <c r="A107" s="5"/>
      <c r="B107" s="5"/>
      <c r="C107" s="5"/>
      <c r="D107" s="5"/>
      <c r="E107" s="5"/>
      <c r="F107" s="5"/>
      <c r="G107" s="5"/>
      <c r="H107" s="5"/>
      <c r="I107" s="31"/>
      <c r="J107" s="31"/>
      <c r="K107" s="5"/>
      <c r="L107" s="5"/>
      <c r="M107" s="5"/>
      <c r="N107" s="5"/>
      <c r="O107" s="5"/>
      <c r="P107" s="5"/>
      <c r="Q107" s="5"/>
      <c r="R107" s="5"/>
      <c r="S107" s="5"/>
    </row>
    <row r="108" spans="1:19" ht="19" x14ac:dyDescent="0.4">
      <c r="A108" s="5"/>
      <c r="B108" s="5"/>
      <c r="C108" s="5"/>
      <c r="D108" s="5"/>
      <c r="E108" s="5"/>
      <c r="F108" s="5"/>
      <c r="G108" s="5"/>
      <c r="H108" s="5"/>
      <c r="I108" s="31" t="s">
        <v>43</v>
      </c>
      <c r="J108" s="31" t="s">
        <v>25</v>
      </c>
      <c r="K108" s="5"/>
      <c r="L108" s="5"/>
      <c r="M108" s="5"/>
      <c r="N108" s="5"/>
      <c r="O108" s="5"/>
      <c r="P108" s="5"/>
      <c r="Q108" s="5"/>
      <c r="R108" s="5"/>
      <c r="S108" s="5"/>
    </row>
    <row r="109" spans="1:19" ht="19" x14ac:dyDescent="0.4">
      <c r="A109" s="5"/>
      <c r="B109" s="5"/>
      <c r="C109" s="5"/>
      <c r="D109" s="5"/>
      <c r="E109" s="5"/>
      <c r="F109" s="5"/>
      <c r="G109" s="5"/>
      <c r="H109" s="5"/>
      <c r="I109" s="31" t="s">
        <v>43</v>
      </c>
      <c r="J109" s="31" t="s">
        <v>16</v>
      </c>
      <c r="K109" s="5"/>
      <c r="L109" s="5"/>
      <c r="M109" s="5"/>
      <c r="N109" s="5"/>
      <c r="O109" s="5"/>
      <c r="P109" s="5"/>
      <c r="Q109" s="5"/>
      <c r="R109" s="5"/>
      <c r="S109" s="5"/>
    </row>
    <row r="110" spans="1:19" ht="19" x14ac:dyDescent="0.4">
      <c r="A110" s="5"/>
      <c r="B110" s="5"/>
      <c r="C110" s="5"/>
      <c r="D110" s="5"/>
      <c r="E110" s="5"/>
      <c r="F110" s="5"/>
      <c r="G110" s="5"/>
      <c r="H110" s="5"/>
      <c r="I110" s="31"/>
      <c r="J110" s="31"/>
      <c r="K110" s="5"/>
      <c r="L110" s="5"/>
      <c r="M110" s="5"/>
      <c r="N110" s="5"/>
      <c r="O110" s="5"/>
      <c r="P110" s="5"/>
      <c r="Q110" s="5"/>
      <c r="R110" s="5"/>
      <c r="S110" s="5"/>
    </row>
    <row r="111" spans="1:19" ht="19" x14ac:dyDescent="0.4">
      <c r="A111" s="5"/>
      <c r="B111" s="5"/>
      <c r="C111" s="5"/>
      <c r="D111" s="5"/>
      <c r="E111" s="5"/>
      <c r="F111" s="5"/>
      <c r="G111" s="5"/>
      <c r="H111" s="5"/>
      <c r="I111" s="31" t="s">
        <v>44</v>
      </c>
      <c r="J111" s="31" t="s">
        <v>16</v>
      </c>
      <c r="K111" s="5"/>
      <c r="L111" s="5"/>
      <c r="M111" s="5"/>
      <c r="N111" s="5"/>
      <c r="O111" s="5"/>
      <c r="P111" s="5"/>
      <c r="Q111" s="5"/>
      <c r="R111" s="5"/>
      <c r="S111" s="5"/>
    </row>
    <row r="112" spans="1:19" ht="19" x14ac:dyDescent="0.4">
      <c r="A112" s="5"/>
      <c r="B112" s="5"/>
      <c r="C112" s="5"/>
      <c r="D112" s="5"/>
      <c r="E112" s="5"/>
      <c r="F112" s="5"/>
      <c r="G112" s="5"/>
      <c r="H112" s="5"/>
      <c r="I112" s="31" t="s">
        <v>44</v>
      </c>
      <c r="J112" s="31" t="s">
        <v>25</v>
      </c>
      <c r="K112" s="5"/>
      <c r="L112" s="5"/>
      <c r="M112" s="5"/>
      <c r="N112" s="5"/>
      <c r="O112" s="5"/>
      <c r="P112" s="5"/>
      <c r="Q112" s="5"/>
      <c r="R112" s="5"/>
      <c r="S112" s="5"/>
    </row>
    <row r="113" spans="1:19" ht="19" x14ac:dyDescent="0.4">
      <c r="A113" s="5"/>
      <c r="B113" s="5"/>
      <c r="C113" s="5"/>
      <c r="D113" s="5"/>
      <c r="E113" s="5"/>
      <c r="F113" s="5"/>
      <c r="G113" s="5"/>
      <c r="H113" s="5"/>
      <c r="I113" s="31"/>
      <c r="J113" s="31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9" x14ac:dyDescent="0.4">
      <c r="A114" s="5"/>
      <c r="B114" s="5"/>
      <c r="C114" s="5"/>
      <c r="D114" s="5"/>
      <c r="E114" s="5"/>
      <c r="F114" s="5"/>
      <c r="G114" s="5"/>
      <c r="H114" s="5"/>
      <c r="I114" s="31" t="s">
        <v>45</v>
      </c>
      <c r="J114" s="31" t="s">
        <v>16</v>
      </c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9" x14ac:dyDescent="0.4">
      <c r="A115" s="5"/>
      <c r="B115" s="5"/>
      <c r="C115" s="5"/>
      <c r="D115" s="5"/>
      <c r="E115" s="5"/>
      <c r="F115" s="5"/>
      <c r="G115" s="5"/>
      <c r="H115" s="5"/>
      <c r="I115" s="31" t="s">
        <v>45</v>
      </c>
      <c r="J115" s="31" t="s">
        <v>25</v>
      </c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9" x14ac:dyDescent="0.4">
      <c r="A116" s="5"/>
      <c r="B116" s="5"/>
      <c r="C116" s="5"/>
      <c r="D116" s="5"/>
      <c r="E116" s="5"/>
      <c r="F116" s="5"/>
      <c r="G116" s="5"/>
      <c r="H116" s="5"/>
      <c r="I116" s="31"/>
      <c r="J116" s="31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9" x14ac:dyDescent="0.4">
      <c r="A117" s="5"/>
      <c r="B117" s="5"/>
      <c r="C117" s="5"/>
      <c r="D117" s="5"/>
      <c r="E117" s="5"/>
      <c r="F117" s="5"/>
      <c r="G117" s="5"/>
      <c r="H117" s="5"/>
      <c r="I117" s="31" t="s">
        <v>46</v>
      </c>
      <c r="J117" s="31" t="s">
        <v>16</v>
      </c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9" x14ac:dyDescent="0.4">
      <c r="A118" s="5"/>
      <c r="B118" s="5"/>
      <c r="C118" s="5"/>
      <c r="D118" s="5"/>
      <c r="E118" s="5"/>
      <c r="F118" s="5"/>
      <c r="G118" s="5"/>
      <c r="H118" s="5"/>
      <c r="I118" s="31" t="s">
        <v>46</v>
      </c>
      <c r="J118" s="31" t="s">
        <v>25</v>
      </c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9" x14ac:dyDescent="0.4">
      <c r="A119" s="5"/>
      <c r="B119" s="5"/>
      <c r="C119" s="5"/>
      <c r="D119" s="5"/>
      <c r="E119" s="5"/>
      <c r="F119" s="5"/>
      <c r="G119" s="5"/>
      <c r="H119" s="5"/>
      <c r="I119" s="31"/>
      <c r="J119" s="31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9" x14ac:dyDescent="0.4">
      <c r="A120" s="5"/>
      <c r="B120" s="5"/>
      <c r="C120" s="5"/>
      <c r="D120" s="5"/>
      <c r="E120" s="5"/>
      <c r="F120" s="5"/>
      <c r="G120" s="5"/>
      <c r="H120" s="5"/>
      <c r="I120" s="31" t="s">
        <v>47</v>
      </c>
      <c r="J120" s="31" t="s">
        <v>16</v>
      </c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9" x14ac:dyDescent="0.4">
      <c r="A121" s="5"/>
      <c r="B121" s="5"/>
      <c r="C121" s="5"/>
      <c r="D121" s="5"/>
      <c r="E121" s="5"/>
      <c r="F121" s="5"/>
      <c r="G121" s="5"/>
      <c r="H121" s="5"/>
      <c r="I121" s="31" t="s">
        <v>47</v>
      </c>
      <c r="J121" s="31" t="s">
        <v>25</v>
      </c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9" x14ac:dyDescent="0.4">
      <c r="A122" s="5"/>
      <c r="B122" s="5"/>
      <c r="C122" s="5"/>
      <c r="D122" s="5"/>
      <c r="E122" s="5"/>
      <c r="F122" s="5"/>
      <c r="G122" s="5"/>
      <c r="H122" s="5"/>
      <c r="I122" s="31"/>
      <c r="J122" s="31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9" x14ac:dyDescent="0.4">
      <c r="A123" s="5"/>
      <c r="B123" s="5"/>
      <c r="C123" s="5"/>
      <c r="D123" s="5"/>
      <c r="E123" s="5"/>
      <c r="F123" s="5"/>
      <c r="G123" s="5"/>
      <c r="H123" s="5"/>
      <c r="I123" s="31" t="s">
        <v>48</v>
      </c>
      <c r="J123" s="31" t="s">
        <v>16</v>
      </c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9" x14ac:dyDescent="0.4">
      <c r="A124" s="5"/>
      <c r="B124" s="5"/>
      <c r="C124" s="5"/>
      <c r="D124" s="5"/>
      <c r="E124" s="5"/>
      <c r="F124" s="5"/>
      <c r="G124" s="5"/>
      <c r="H124" s="5"/>
      <c r="I124" s="31" t="s">
        <v>48</v>
      </c>
      <c r="J124" s="31" t="s">
        <v>25</v>
      </c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9" x14ac:dyDescent="0.4">
      <c r="A125" s="5"/>
      <c r="B125" s="5"/>
      <c r="C125" s="5"/>
      <c r="D125" s="5"/>
      <c r="E125" s="5"/>
      <c r="F125" s="5"/>
      <c r="G125" s="5"/>
      <c r="H125" s="5"/>
      <c r="I125" s="31"/>
      <c r="J125" s="31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9" x14ac:dyDescent="0.4">
      <c r="A126" s="5"/>
      <c r="B126" s="5"/>
      <c r="C126" s="5"/>
      <c r="D126" s="5"/>
      <c r="E126" s="5"/>
      <c r="F126" s="5"/>
      <c r="G126" s="5"/>
      <c r="H126" s="5"/>
      <c r="I126" s="31" t="s">
        <v>49</v>
      </c>
      <c r="J126" s="31" t="s">
        <v>16</v>
      </c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19" x14ac:dyDescent="0.4">
      <c r="A127" s="5"/>
      <c r="B127" s="5"/>
      <c r="C127" s="5"/>
      <c r="D127" s="5"/>
      <c r="E127" s="5"/>
      <c r="F127" s="5"/>
      <c r="G127" s="5"/>
      <c r="H127" s="5"/>
      <c r="I127" s="31" t="s">
        <v>49</v>
      </c>
      <c r="J127" s="31" t="s">
        <v>25</v>
      </c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19" x14ac:dyDescent="0.4">
      <c r="A128" s="5"/>
      <c r="B128" s="5"/>
      <c r="C128" s="5"/>
      <c r="D128" s="5"/>
      <c r="E128" s="5"/>
      <c r="F128" s="5"/>
      <c r="G128" s="5"/>
      <c r="H128" s="5"/>
      <c r="I128" s="31"/>
      <c r="J128" s="31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9" x14ac:dyDescent="0.4">
      <c r="A129" s="5"/>
      <c r="B129" s="5"/>
      <c r="C129" s="5"/>
      <c r="D129" s="5"/>
      <c r="E129" s="5"/>
      <c r="F129" s="5"/>
      <c r="G129" s="5"/>
      <c r="H129" s="5"/>
      <c r="I129" s="34" t="s">
        <v>50</v>
      </c>
      <c r="J129" s="34" t="s">
        <v>16</v>
      </c>
      <c r="K129" s="5"/>
      <c r="L129" s="5"/>
      <c r="M129" s="5"/>
      <c r="N129" s="5"/>
      <c r="O129" s="5"/>
      <c r="P129" s="5"/>
      <c r="Q129" s="5"/>
      <c r="R129" s="5"/>
      <c r="S129" s="5"/>
    </row>
    <row r="130" spans="1:19" ht="19" x14ac:dyDescent="0.4">
      <c r="A130" s="5"/>
      <c r="B130" s="5"/>
      <c r="C130" s="5"/>
      <c r="D130" s="5"/>
      <c r="E130" s="5"/>
      <c r="F130" s="5"/>
      <c r="G130" s="5"/>
      <c r="H130" s="5"/>
      <c r="I130" s="34" t="s">
        <v>50</v>
      </c>
      <c r="J130" s="34" t="s">
        <v>33</v>
      </c>
      <c r="K130" s="5"/>
      <c r="L130" s="5"/>
      <c r="M130" s="5"/>
      <c r="N130" s="5"/>
      <c r="O130" s="5"/>
      <c r="P130" s="5"/>
      <c r="Q130" s="5"/>
      <c r="R130" s="5"/>
      <c r="S130" s="5"/>
    </row>
    <row r="131" spans="1:19" ht="19" x14ac:dyDescent="0.4">
      <c r="A131" s="5"/>
      <c r="B131" s="5"/>
      <c r="C131" s="5"/>
      <c r="D131" s="5"/>
      <c r="E131" s="5"/>
      <c r="F131" s="5"/>
      <c r="G131" s="5"/>
      <c r="H131" s="5"/>
      <c r="I131" s="31"/>
      <c r="J131" s="31"/>
      <c r="K131" s="5"/>
      <c r="L131" s="5"/>
      <c r="M131" s="5"/>
      <c r="N131" s="5"/>
      <c r="O131" s="5"/>
      <c r="P131" s="5"/>
      <c r="Q131" s="5"/>
      <c r="R131" s="5"/>
      <c r="S131" s="5"/>
    </row>
    <row r="132" spans="1:19" ht="19" x14ac:dyDescent="0.4">
      <c r="A132" s="5"/>
      <c r="B132" s="5"/>
      <c r="C132" s="5"/>
      <c r="D132" s="5"/>
      <c r="E132" s="5"/>
      <c r="F132" s="5"/>
      <c r="G132" s="5"/>
      <c r="H132" s="5"/>
      <c r="I132" s="31" t="s">
        <v>51</v>
      </c>
      <c r="J132" s="31" t="s">
        <v>16</v>
      </c>
      <c r="K132" s="5"/>
      <c r="L132" s="5"/>
      <c r="M132" s="5"/>
      <c r="N132" s="5"/>
      <c r="O132" s="5"/>
      <c r="P132" s="5"/>
      <c r="Q132" s="5"/>
      <c r="R132" s="5"/>
      <c r="S132" s="5"/>
    </row>
    <row r="133" spans="1:19" ht="19" x14ac:dyDescent="0.4">
      <c r="A133" s="5"/>
      <c r="B133" s="5"/>
      <c r="C133" s="5"/>
      <c r="D133" s="5"/>
      <c r="E133" s="5"/>
      <c r="F133" s="5"/>
      <c r="G133" s="5"/>
      <c r="H133" s="5"/>
      <c r="I133" s="31" t="s">
        <v>51</v>
      </c>
      <c r="J133" s="31" t="s">
        <v>25</v>
      </c>
      <c r="K133" s="5"/>
      <c r="L133" s="5"/>
      <c r="M133" s="5"/>
      <c r="N133" s="5"/>
      <c r="O133" s="5"/>
      <c r="P133" s="5"/>
      <c r="Q133" s="5"/>
      <c r="R133" s="5"/>
      <c r="S133" s="5"/>
    </row>
    <row r="134" spans="1:19" ht="19" x14ac:dyDescent="0.4">
      <c r="A134" s="5"/>
      <c r="B134" s="5"/>
      <c r="C134" s="5"/>
      <c r="D134" s="5"/>
      <c r="E134" s="5"/>
      <c r="F134" s="5"/>
      <c r="G134" s="5"/>
      <c r="H134" s="5"/>
      <c r="I134" s="31"/>
      <c r="J134" s="31"/>
      <c r="K134" s="5"/>
      <c r="L134" s="5"/>
      <c r="M134" s="5"/>
      <c r="N134" s="5"/>
      <c r="O134" s="5"/>
      <c r="P134" s="5"/>
      <c r="Q134" s="5"/>
      <c r="R134" s="5"/>
      <c r="S134" s="5"/>
    </row>
    <row r="135" spans="1:19" ht="19" x14ac:dyDescent="0.4">
      <c r="A135" s="5"/>
      <c r="B135" s="5"/>
      <c r="C135" s="5"/>
      <c r="D135" s="5"/>
      <c r="E135" s="5"/>
      <c r="F135" s="5"/>
      <c r="G135" s="5"/>
      <c r="H135" s="5"/>
      <c r="I135" s="31" t="s">
        <v>52</v>
      </c>
      <c r="J135" s="31" t="s">
        <v>16</v>
      </c>
      <c r="K135" s="5"/>
      <c r="L135" s="5"/>
      <c r="M135" s="5"/>
      <c r="N135" s="5"/>
      <c r="O135" s="5"/>
      <c r="P135" s="5"/>
      <c r="Q135" s="5"/>
      <c r="R135" s="5"/>
      <c r="S135" s="5"/>
    </row>
    <row r="136" spans="1:19" ht="19" x14ac:dyDescent="0.4">
      <c r="A136" s="5"/>
      <c r="B136" s="5"/>
      <c r="C136" s="5"/>
      <c r="D136" s="5"/>
      <c r="E136" s="5"/>
      <c r="F136" s="5"/>
      <c r="G136" s="5"/>
      <c r="H136" s="5"/>
      <c r="I136" s="31" t="s">
        <v>52</v>
      </c>
      <c r="J136" s="31" t="s">
        <v>25</v>
      </c>
      <c r="K136" s="5"/>
      <c r="L136" s="5"/>
      <c r="M136" s="5"/>
      <c r="N136" s="5"/>
      <c r="O136" s="5"/>
      <c r="P136" s="5"/>
      <c r="Q136" s="5"/>
      <c r="R136" s="5"/>
      <c r="S136" s="5"/>
    </row>
    <row r="137" spans="1:19" ht="19" x14ac:dyDescent="0.4">
      <c r="A137" s="5"/>
      <c r="B137" s="5"/>
      <c r="C137" s="5"/>
      <c r="D137" s="5"/>
      <c r="E137" s="5"/>
      <c r="F137" s="5"/>
      <c r="G137" s="5"/>
      <c r="H137" s="5"/>
      <c r="I137" s="31"/>
      <c r="J137" s="31"/>
      <c r="K137" s="5"/>
      <c r="L137" s="5"/>
      <c r="M137" s="5"/>
      <c r="N137" s="5"/>
      <c r="O137" s="5"/>
      <c r="P137" s="5"/>
      <c r="Q137" s="5"/>
      <c r="R137" s="5"/>
      <c r="S137" s="5"/>
    </row>
    <row r="138" spans="1:19" ht="19" x14ac:dyDescent="0.4">
      <c r="A138" s="5"/>
      <c r="B138" s="5"/>
      <c r="C138" s="5"/>
      <c r="D138" s="5"/>
      <c r="E138" s="5"/>
      <c r="F138" s="5"/>
      <c r="G138" s="5"/>
      <c r="H138" s="5"/>
      <c r="I138" s="31" t="s">
        <v>53</v>
      </c>
      <c r="J138" s="31" t="s">
        <v>16</v>
      </c>
      <c r="K138" s="5"/>
      <c r="L138" s="5"/>
      <c r="M138" s="5"/>
      <c r="N138" s="5"/>
      <c r="O138" s="5"/>
      <c r="P138" s="5"/>
      <c r="Q138" s="5"/>
      <c r="R138" s="5"/>
      <c r="S138" s="5"/>
    </row>
    <row r="139" spans="1:19" ht="19" x14ac:dyDescent="0.4">
      <c r="A139" s="5"/>
      <c r="B139" s="5"/>
      <c r="C139" s="5"/>
      <c r="D139" s="5"/>
      <c r="E139" s="5"/>
      <c r="F139" s="5"/>
      <c r="G139" s="5"/>
      <c r="H139" s="5"/>
      <c r="I139" s="31" t="s">
        <v>53</v>
      </c>
      <c r="J139" s="31" t="s">
        <v>25</v>
      </c>
      <c r="K139" s="5"/>
      <c r="L139" s="5"/>
      <c r="M139" s="5"/>
      <c r="N139" s="5"/>
      <c r="O139" s="5"/>
      <c r="P139" s="5"/>
      <c r="Q139" s="5"/>
      <c r="R139" s="5"/>
      <c r="S139" s="5"/>
    </row>
    <row r="140" spans="1:19" ht="19" x14ac:dyDescent="0.4">
      <c r="A140" s="5"/>
      <c r="B140" s="5"/>
      <c r="C140" s="5"/>
      <c r="D140" s="5"/>
      <c r="E140" s="5"/>
      <c r="F140" s="5"/>
      <c r="G140" s="5"/>
      <c r="H140" s="5"/>
      <c r="I140" s="31"/>
      <c r="J140" s="31"/>
      <c r="K140" s="5"/>
      <c r="L140" s="5"/>
      <c r="M140" s="5"/>
      <c r="N140" s="5"/>
      <c r="O140" s="5"/>
      <c r="P140" s="5"/>
      <c r="Q140" s="5"/>
      <c r="R140" s="5"/>
      <c r="S140" s="5"/>
    </row>
    <row r="141" spans="1:19" ht="19" x14ac:dyDescent="0.4">
      <c r="A141" s="5"/>
      <c r="B141" s="5"/>
      <c r="C141" s="5"/>
      <c r="D141" s="5"/>
      <c r="E141" s="5"/>
      <c r="F141" s="5"/>
      <c r="G141" s="5"/>
      <c r="H141" s="5"/>
      <c r="I141" s="31" t="s">
        <v>54</v>
      </c>
      <c r="J141" s="31" t="s">
        <v>16</v>
      </c>
      <c r="K141" s="5"/>
      <c r="L141" s="5"/>
      <c r="M141" s="5"/>
      <c r="N141" s="5"/>
      <c r="O141" s="5"/>
      <c r="P141" s="5"/>
      <c r="Q141" s="5"/>
      <c r="R141" s="5"/>
      <c r="S141" s="5"/>
    </row>
    <row r="142" spans="1:19" ht="19" x14ac:dyDescent="0.4">
      <c r="A142" s="5"/>
      <c r="B142" s="5"/>
      <c r="C142" s="5"/>
      <c r="D142" s="5"/>
      <c r="E142" s="5"/>
      <c r="F142" s="5"/>
      <c r="G142" s="5"/>
      <c r="H142" s="5"/>
      <c r="I142" s="31" t="s">
        <v>54</v>
      </c>
      <c r="J142" s="31" t="s">
        <v>25</v>
      </c>
      <c r="K142" s="5"/>
      <c r="L142" s="5"/>
      <c r="M142" s="5"/>
      <c r="N142" s="5"/>
      <c r="O142" s="5"/>
      <c r="P142" s="5"/>
      <c r="Q142" s="5"/>
      <c r="R142" s="5"/>
      <c r="S142" s="5"/>
    </row>
    <row r="143" spans="1:19" ht="19" x14ac:dyDescent="0.4">
      <c r="A143" s="5"/>
      <c r="B143" s="5"/>
      <c r="C143" s="5"/>
      <c r="D143" s="5"/>
      <c r="E143" s="5"/>
      <c r="F143" s="5"/>
      <c r="G143" s="5"/>
      <c r="H143" s="5"/>
      <c r="I143" s="31"/>
      <c r="J143" s="31"/>
      <c r="K143" s="5"/>
      <c r="L143" s="5"/>
      <c r="M143" s="5"/>
      <c r="N143" s="5"/>
      <c r="O143" s="5"/>
      <c r="P143" s="5"/>
      <c r="Q143" s="5"/>
      <c r="R143" s="5"/>
      <c r="S143" s="5"/>
    </row>
    <row r="144" spans="1:19" ht="19" x14ac:dyDescent="0.4">
      <c r="A144" s="5"/>
      <c r="B144" s="5"/>
      <c r="C144" s="5"/>
      <c r="D144" s="5"/>
      <c r="E144" s="5"/>
      <c r="F144" s="5"/>
      <c r="G144" s="5"/>
      <c r="H144" s="5"/>
      <c r="I144" s="31" t="s">
        <v>55</v>
      </c>
      <c r="J144" s="31" t="s">
        <v>16</v>
      </c>
      <c r="K144" s="5"/>
      <c r="L144" s="5"/>
      <c r="M144" s="5"/>
      <c r="N144" s="5"/>
      <c r="O144" s="5"/>
      <c r="P144" s="5"/>
      <c r="Q144" s="5"/>
      <c r="R144" s="5"/>
      <c r="S144" s="5"/>
    </row>
    <row r="145" spans="1:19" ht="19" x14ac:dyDescent="0.4">
      <c r="A145" s="5"/>
      <c r="B145" s="5"/>
      <c r="C145" s="5"/>
      <c r="D145" s="5"/>
      <c r="E145" s="5"/>
      <c r="F145" s="5"/>
      <c r="G145" s="5"/>
      <c r="H145" s="5"/>
      <c r="I145" s="31" t="s">
        <v>55</v>
      </c>
      <c r="J145" s="31" t="s">
        <v>25</v>
      </c>
      <c r="K145" s="5"/>
      <c r="L145" s="5"/>
      <c r="M145" s="5"/>
      <c r="N145" s="5"/>
      <c r="O145" s="5"/>
      <c r="P145" s="5"/>
      <c r="Q145" s="5"/>
      <c r="R145" s="5"/>
      <c r="S145" s="5"/>
    </row>
    <row r="146" spans="1:19" ht="19" x14ac:dyDescent="0.4">
      <c r="A146" s="5"/>
      <c r="B146" s="5"/>
      <c r="C146" s="5"/>
      <c r="D146" s="5"/>
      <c r="E146" s="5"/>
      <c r="F146" s="5"/>
      <c r="G146" s="5"/>
      <c r="H146" s="5"/>
      <c r="I146" s="31"/>
      <c r="J146" s="31"/>
      <c r="K146" s="5"/>
      <c r="L146" s="5"/>
      <c r="M146" s="5"/>
      <c r="N146" s="5"/>
      <c r="O146" s="5"/>
      <c r="P146" s="5"/>
      <c r="Q146" s="5"/>
      <c r="R146" s="5"/>
      <c r="S146" s="5"/>
    </row>
    <row r="147" spans="1:19" ht="19" x14ac:dyDescent="0.4">
      <c r="A147" s="5"/>
      <c r="B147" s="5"/>
      <c r="C147" s="5"/>
      <c r="D147" s="5"/>
      <c r="E147" s="5"/>
      <c r="F147" s="5"/>
      <c r="G147" s="5"/>
      <c r="H147" s="5"/>
      <c r="I147" s="31" t="s">
        <v>56</v>
      </c>
      <c r="J147" s="31" t="s">
        <v>16</v>
      </c>
      <c r="K147" s="5"/>
      <c r="L147" s="5"/>
      <c r="M147" s="5"/>
      <c r="N147" s="5"/>
      <c r="O147" s="5"/>
      <c r="P147" s="5"/>
      <c r="Q147" s="5"/>
      <c r="R147" s="5"/>
      <c r="S147" s="5"/>
    </row>
    <row r="148" spans="1:19" ht="19" x14ac:dyDescent="0.4">
      <c r="A148" s="5"/>
      <c r="B148" s="5"/>
      <c r="C148" s="5"/>
      <c r="D148" s="5"/>
      <c r="E148" s="5"/>
      <c r="F148" s="5"/>
      <c r="G148" s="5"/>
      <c r="H148" s="5"/>
      <c r="I148" s="31" t="s">
        <v>56</v>
      </c>
      <c r="J148" s="31" t="s">
        <v>25</v>
      </c>
      <c r="K148" s="5"/>
      <c r="L148" s="5"/>
      <c r="M148" s="5"/>
      <c r="N148" s="5"/>
      <c r="O148" s="5"/>
      <c r="P148" s="5"/>
      <c r="Q148" s="5"/>
      <c r="R148" s="5"/>
      <c r="S148" s="5"/>
    </row>
    <row r="149" spans="1:19" ht="19" x14ac:dyDescent="0.4">
      <c r="A149" s="5"/>
      <c r="B149" s="5"/>
      <c r="C149" s="5"/>
      <c r="D149" s="5"/>
      <c r="E149" s="5"/>
      <c r="F149" s="5"/>
      <c r="G149" s="5"/>
      <c r="H149" s="5"/>
      <c r="I149" s="31"/>
      <c r="J149" s="31"/>
      <c r="K149" s="5"/>
      <c r="L149" s="5"/>
      <c r="M149" s="5"/>
      <c r="N149" s="5"/>
      <c r="O149" s="5"/>
      <c r="P149" s="5"/>
      <c r="Q149" s="5"/>
      <c r="R149" s="5"/>
      <c r="S149" s="5"/>
    </row>
    <row r="150" spans="1:19" ht="19" x14ac:dyDescent="0.4">
      <c r="A150" s="5"/>
      <c r="B150" s="5"/>
      <c r="C150" s="5"/>
      <c r="D150" s="5"/>
      <c r="E150" s="5"/>
      <c r="F150" s="5"/>
      <c r="G150" s="5"/>
      <c r="H150" s="5"/>
      <c r="I150" s="34" t="s">
        <v>57</v>
      </c>
      <c r="J150" s="34" t="s">
        <v>16</v>
      </c>
      <c r="K150" s="5"/>
      <c r="L150" s="5"/>
      <c r="M150" s="5"/>
      <c r="N150" s="5"/>
      <c r="O150" s="5"/>
      <c r="P150" s="5"/>
      <c r="Q150" s="5"/>
      <c r="R150" s="5"/>
      <c r="S150" s="5"/>
    </row>
    <row r="151" spans="1:19" ht="19" x14ac:dyDescent="0.4">
      <c r="A151" s="5"/>
      <c r="B151" s="5"/>
      <c r="C151" s="5"/>
      <c r="D151" s="5"/>
      <c r="E151" s="5"/>
      <c r="F151" s="5"/>
      <c r="G151" s="5"/>
      <c r="H151" s="5"/>
      <c r="I151" s="34" t="s">
        <v>57</v>
      </c>
      <c r="J151" s="34" t="s">
        <v>33</v>
      </c>
      <c r="K151" s="5"/>
      <c r="L151" s="5"/>
      <c r="M151" s="5"/>
      <c r="N151" s="5"/>
      <c r="O151" s="5"/>
      <c r="P151" s="5"/>
      <c r="Q151" s="5"/>
      <c r="R151" s="5"/>
      <c r="S151" s="5"/>
    </row>
    <row r="152" spans="1:19" ht="19" x14ac:dyDescent="0.4">
      <c r="A152" s="5"/>
      <c r="B152" s="5"/>
      <c r="C152" s="5"/>
      <c r="D152" s="5"/>
      <c r="E152" s="5"/>
      <c r="F152" s="5"/>
      <c r="G152" s="5"/>
      <c r="H152" s="5"/>
      <c r="I152" s="31"/>
      <c r="J152" s="31"/>
      <c r="K152" s="5"/>
      <c r="L152" s="5"/>
      <c r="M152" s="5"/>
      <c r="N152" s="5"/>
      <c r="O152" s="5"/>
      <c r="P152" s="5"/>
      <c r="Q152" s="5"/>
      <c r="R152" s="5"/>
      <c r="S152" s="5"/>
    </row>
    <row r="153" spans="1:19" ht="19" x14ac:dyDescent="0.4">
      <c r="A153" s="5"/>
      <c r="B153" s="5"/>
      <c r="C153" s="5"/>
      <c r="D153" s="5"/>
      <c r="E153" s="5"/>
      <c r="F153" s="5"/>
      <c r="G153" s="5"/>
      <c r="H153" s="5"/>
      <c r="I153" s="31" t="s">
        <v>58</v>
      </c>
      <c r="J153" s="31" t="s">
        <v>16</v>
      </c>
      <c r="K153" s="5"/>
      <c r="L153" s="5"/>
      <c r="M153" s="5"/>
      <c r="N153" s="5"/>
      <c r="O153" s="5"/>
      <c r="P153" s="5"/>
      <c r="Q153" s="5"/>
      <c r="R153" s="5"/>
      <c r="S153" s="5"/>
    </row>
    <row r="154" spans="1:19" ht="19" x14ac:dyDescent="0.4">
      <c r="A154" s="5"/>
      <c r="B154" s="5"/>
      <c r="C154" s="5"/>
      <c r="D154" s="5"/>
      <c r="E154" s="5"/>
      <c r="F154" s="5"/>
      <c r="G154" s="5"/>
      <c r="H154" s="5"/>
      <c r="I154" s="31" t="s">
        <v>58</v>
      </c>
      <c r="J154" s="31" t="s">
        <v>25</v>
      </c>
      <c r="K154" s="5"/>
      <c r="L154" s="5"/>
      <c r="M154" s="5"/>
      <c r="N154" s="5"/>
      <c r="O154" s="5"/>
      <c r="P154" s="5"/>
      <c r="Q154" s="5"/>
      <c r="R154" s="5"/>
      <c r="S154" s="5"/>
    </row>
    <row r="155" spans="1:19" ht="19" x14ac:dyDescent="0.4">
      <c r="A155" s="5"/>
      <c r="B155" s="5"/>
      <c r="C155" s="5"/>
      <c r="D155" s="5"/>
      <c r="E155" s="5"/>
      <c r="F155" s="5"/>
      <c r="G155" s="5"/>
      <c r="H155" s="5"/>
      <c r="I155" s="31"/>
      <c r="J155" s="31"/>
      <c r="K155" s="5"/>
      <c r="L155" s="5"/>
      <c r="M155" s="5"/>
      <c r="N155" s="5"/>
      <c r="O155" s="5"/>
      <c r="P155" s="5"/>
      <c r="Q155" s="5"/>
      <c r="R155" s="5"/>
      <c r="S155" s="5"/>
    </row>
    <row r="156" spans="1:19" ht="19" x14ac:dyDescent="0.4">
      <c r="A156" s="5"/>
      <c r="B156" s="5"/>
      <c r="C156" s="5"/>
      <c r="D156" s="5"/>
      <c r="E156" s="5"/>
      <c r="F156" s="5"/>
      <c r="G156" s="5"/>
      <c r="H156" s="5"/>
      <c r="I156" s="31" t="s">
        <v>59</v>
      </c>
      <c r="J156" s="31" t="s">
        <v>16</v>
      </c>
      <c r="K156" s="5"/>
      <c r="L156" s="5"/>
      <c r="M156" s="5"/>
      <c r="N156" s="5"/>
      <c r="O156" s="5"/>
      <c r="P156" s="5"/>
      <c r="Q156" s="5"/>
      <c r="R156" s="5"/>
      <c r="S156" s="5"/>
    </row>
    <row r="157" spans="1:19" ht="19" x14ac:dyDescent="0.4">
      <c r="A157" s="5"/>
      <c r="B157" s="5"/>
      <c r="C157" s="5"/>
      <c r="D157" s="5"/>
      <c r="E157" s="5"/>
      <c r="F157" s="5"/>
      <c r="G157" s="5"/>
      <c r="H157" s="5"/>
      <c r="I157" s="31" t="s">
        <v>59</v>
      </c>
      <c r="J157" s="31" t="s">
        <v>25</v>
      </c>
      <c r="K157" s="5"/>
      <c r="L157" s="5"/>
      <c r="M157" s="5"/>
      <c r="N157" s="5"/>
      <c r="O157" s="5"/>
      <c r="P157" s="5"/>
      <c r="Q157" s="5"/>
      <c r="R157" s="5"/>
      <c r="S157" s="5"/>
    </row>
    <row r="158" spans="1:19" ht="19" x14ac:dyDescent="0.4">
      <c r="A158" s="5"/>
      <c r="B158" s="5"/>
      <c r="C158" s="5"/>
      <c r="D158" s="5"/>
      <c r="E158" s="5"/>
      <c r="F158" s="5"/>
      <c r="G158" s="5"/>
      <c r="H158" s="5"/>
      <c r="I158" s="31"/>
      <c r="J158" s="31"/>
      <c r="K158" s="5"/>
      <c r="L158" s="5"/>
      <c r="M158" s="5"/>
      <c r="N158" s="5"/>
      <c r="O158" s="5"/>
      <c r="P158" s="5"/>
      <c r="Q158" s="5"/>
      <c r="R158" s="5"/>
      <c r="S158" s="5"/>
    </row>
    <row r="159" spans="1:19" ht="19" x14ac:dyDescent="0.4">
      <c r="A159" s="5"/>
      <c r="B159" s="5"/>
      <c r="C159" s="5"/>
      <c r="D159" s="5"/>
      <c r="E159" s="5"/>
      <c r="F159" s="5"/>
      <c r="G159" s="5"/>
      <c r="H159" s="5"/>
      <c r="I159" s="31" t="s">
        <v>60</v>
      </c>
      <c r="J159" s="31" t="s">
        <v>16</v>
      </c>
      <c r="K159" s="5"/>
      <c r="L159" s="5"/>
      <c r="M159" s="5"/>
      <c r="N159" s="5"/>
      <c r="O159" s="5"/>
      <c r="P159" s="5"/>
      <c r="Q159" s="5"/>
      <c r="R159" s="5"/>
      <c r="S159" s="5"/>
    </row>
    <row r="160" spans="1:19" ht="19" x14ac:dyDescent="0.4">
      <c r="A160" s="5"/>
      <c r="B160" s="5"/>
      <c r="C160" s="5"/>
      <c r="D160" s="5"/>
      <c r="E160" s="5"/>
      <c r="F160" s="5"/>
      <c r="G160" s="5"/>
      <c r="H160" s="5"/>
      <c r="I160" s="31" t="s">
        <v>60</v>
      </c>
      <c r="J160" s="31" t="s">
        <v>25</v>
      </c>
      <c r="K160" s="5"/>
      <c r="L160" s="5"/>
      <c r="M160" s="5"/>
      <c r="N160" s="5"/>
      <c r="O160" s="5"/>
      <c r="P160" s="5"/>
      <c r="Q160" s="5"/>
      <c r="R160" s="5"/>
      <c r="S160" s="5"/>
    </row>
    <row r="161" spans="1:19" ht="19" x14ac:dyDescent="0.4">
      <c r="A161" s="5"/>
      <c r="B161" s="5"/>
      <c r="C161" s="5"/>
      <c r="D161" s="5"/>
      <c r="E161" s="5"/>
      <c r="F161" s="5"/>
      <c r="G161" s="5"/>
      <c r="H161" s="5"/>
      <c r="I161" s="31"/>
      <c r="J161" s="31"/>
      <c r="K161" s="5"/>
      <c r="L161" s="5"/>
      <c r="M161" s="5"/>
      <c r="N161" s="5"/>
      <c r="O161" s="5"/>
      <c r="P161" s="5"/>
      <c r="Q161" s="5"/>
      <c r="R161" s="5"/>
      <c r="S161" s="5"/>
    </row>
    <row r="162" spans="1:19" ht="19" x14ac:dyDescent="0.4">
      <c r="A162" s="5"/>
      <c r="B162" s="5"/>
      <c r="C162" s="5"/>
      <c r="D162" s="5"/>
      <c r="E162" s="5"/>
      <c r="F162" s="5"/>
      <c r="G162" s="5"/>
      <c r="H162" s="5"/>
      <c r="I162" s="31" t="s">
        <v>61</v>
      </c>
      <c r="J162" s="31" t="s">
        <v>16</v>
      </c>
      <c r="K162" s="5"/>
      <c r="L162" s="5"/>
      <c r="M162" s="5"/>
      <c r="N162" s="5"/>
      <c r="O162" s="5"/>
      <c r="P162" s="5"/>
      <c r="Q162" s="5"/>
      <c r="R162" s="5"/>
      <c r="S162" s="5"/>
    </row>
    <row r="163" spans="1:19" ht="19" x14ac:dyDescent="0.4">
      <c r="A163" s="5"/>
      <c r="B163" s="5"/>
      <c r="C163" s="5"/>
      <c r="D163" s="5"/>
      <c r="E163" s="5"/>
      <c r="F163" s="5"/>
      <c r="G163" s="5"/>
      <c r="H163" s="5"/>
      <c r="I163" s="31" t="s">
        <v>61</v>
      </c>
      <c r="J163" s="31" t="s">
        <v>25</v>
      </c>
      <c r="K163" s="5"/>
      <c r="L163" s="5"/>
      <c r="M163" s="5"/>
      <c r="N163" s="5"/>
      <c r="O163" s="5"/>
      <c r="P163" s="5"/>
      <c r="Q163" s="5"/>
      <c r="R163" s="5"/>
      <c r="S163" s="5"/>
    </row>
    <row r="164" spans="1:19" ht="19" x14ac:dyDescent="0.4">
      <c r="A164" s="5"/>
      <c r="B164" s="5"/>
      <c r="C164" s="5"/>
      <c r="D164" s="5"/>
      <c r="E164" s="5"/>
      <c r="F164" s="5"/>
      <c r="G164" s="5"/>
      <c r="H164" s="5"/>
      <c r="I164" s="31"/>
      <c r="J164" s="31"/>
      <c r="K164" s="5"/>
      <c r="L164" s="5"/>
      <c r="M164" s="5"/>
      <c r="N164" s="5"/>
      <c r="O164" s="5"/>
      <c r="P164" s="5"/>
      <c r="Q164" s="5"/>
      <c r="R164" s="5"/>
      <c r="S164" s="5"/>
    </row>
    <row r="165" spans="1:19" ht="19" x14ac:dyDescent="0.4">
      <c r="A165" s="5"/>
      <c r="B165" s="5"/>
      <c r="C165" s="5"/>
      <c r="D165" s="5"/>
      <c r="E165" s="5"/>
      <c r="F165" s="5"/>
      <c r="G165" s="5"/>
      <c r="H165" s="5"/>
      <c r="I165" s="31" t="s">
        <v>62</v>
      </c>
      <c r="J165" s="31" t="s">
        <v>16</v>
      </c>
      <c r="K165" s="5"/>
      <c r="L165" s="5"/>
      <c r="M165" s="5"/>
      <c r="N165" s="5"/>
      <c r="O165" s="5"/>
      <c r="P165" s="5"/>
      <c r="Q165" s="5"/>
      <c r="R165" s="5"/>
      <c r="S165" s="5"/>
    </row>
    <row r="166" spans="1:19" ht="19" x14ac:dyDescent="0.4">
      <c r="A166" s="5"/>
      <c r="B166" s="5"/>
      <c r="C166" s="5"/>
      <c r="D166" s="5"/>
      <c r="E166" s="5"/>
      <c r="F166" s="5"/>
      <c r="G166" s="5"/>
      <c r="H166" s="5"/>
      <c r="I166" s="31" t="s">
        <v>62</v>
      </c>
      <c r="J166" s="31" t="s">
        <v>25</v>
      </c>
      <c r="K166" s="5"/>
      <c r="L166" s="5"/>
      <c r="M166" s="5"/>
      <c r="N166" s="5"/>
      <c r="O166" s="5"/>
      <c r="P166" s="5"/>
      <c r="Q166" s="5"/>
      <c r="R166" s="5"/>
      <c r="S166" s="5"/>
    </row>
    <row r="167" spans="1:19" ht="19" x14ac:dyDescent="0.4">
      <c r="A167" s="5"/>
      <c r="B167" s="5"/>
      <c r="C167" s="5"/>
      <c r="D167" s="5"/>
      <c r="E167" s="5"/>
      <c r="F167" s="5"/>
      <c r="G167" s="5"/>
      <c r="H167" s="5"/>
      <c r="I167" s="31"/>
      <c r="J167" s="31"/>
      <c r="K167" s="5"/>
      <c r="L167" s="5"/>
      <c r="M167" s="5"/>
      <c r="N167" s="5"/>
      <c r="O167" s="5"/>
      <c r="P167" s="5"/>
      <c r="Q167" s="5"/>
      <c r="R167" s="5"/>
      <c r="S167" s="5"/>
    </row>
    <row r="168" spans="1:19" ht="19" x14ac:dyDescent="0.4">
      <c r="A168" s="5"/>
      <c r="B168" s="5"/>
      <c r="C168" s="5"/>
      <c r="D168" s="5"/>
      <c r="E168" s="5"/>
      <c r="F168" s="5"/>
      <c r="G168" s="5"/>
      <c r="H168" s="5"/>
      <c r="I168" s="34" t="s">
        <v>63</v>
      </c>
      <c r="J168" s="34" t="s">
        <v>16</v>
      </c>
      <c r="K168" s="5"/>
      <c r="L168" s="5"/>
      <c r="M168" s="5"/>
      <c r="N168" s="5"/>
      <c r="O168" s="5"/>
      <c r="P168" s="5"/>
      <c r="Q168" s="5"/>
      <c r="R168" s="5"/>
      <c r="S168" s="5"/>
    </row>
    <row r="169" spans="1:19" ht="19" x14ac:dyDescent="0.4">
      <c r="A169" s="5"/>
      <c r="B169" s="5"/>
      <c r="C169" s="5"/>
      <c r="D169" s="5"/>
      <c r="E169" s="5"/>
      <c r="F169" s="5"/>
      <c r="G169" s="5"/>
      <c r="H169" s="5"/>
      <c r="I169" s="34" t="s">
        <v>63</v>
      </c>
      <c r="J169" s="34" t="s">
        <v>33</v>
      </c>
      <c r="K169" s="5"/>
      <c r="L169" s="5"/>
      <c r="M169" s="5"/>
      <c r="N169" s="5"/>
      <c r="O169" s="5"/>
      <c r="P169" s="5"/>
      <c r="Q169" s="5"/>
      <c r="R169" s="5"/>
      <c r="S169" s="5"/>
    </row>
    <row r="170" spans="1:19" ht="19" x14ac:dyDescent="0.4">
      <c r="A170" s="5"/>
      <c r="B170" s="5"/>
      <c r="C170" s="5"/>
      <c r="D170" s="5"/>
      <c r="E170" s="5"/>
      <c r="F170" s="5"/>
      <c r="G170" s="5"/>
      <c r="H170" s="5"/>
      <c r="I170" s="31"/>
      <c r="J170" s="31"/>
      <c r="K170" s="5"/>
      <c r="L170" s="5"/>
      <c r="M170" s="5"/>
      <c r="N170" s="5"/>
      <c r="O170" s="5"/>
      <c r="P170" s="5"/>
      <c r="Q170" s="5"/>
      <c r="R170" s="5"/>
      <c r="S170" s="5"/>
    </row>
    <row r="171" spans="1:19" ht="19" x14ac:dyDescent="0.4">
      <c r="A171" s="5"/>
      <c r="B171" s="5"/>
      <c r="C171" s="5"/>
      <c r="D171" s="5"/>
      <c r="E171" s="5"/>
      <c r="F171" s="5"/>
      <c r="G171" s="5"/>
      <c r="H171" s="5"/>
      <c r="I171" s="34" t="s">
        <v>64</v>
      </c>
      <c r="J171" s="34" t="s">
        <v>33</v>
      </c>
      <c r="K171" s="5"/>
      <c r="L171" s="5"/>
      <c r="M171" s="5"/>
      <c r="N171" s="5"/>
      <c r="O171" s="5"/>
      <c r="P171" s="5"/>
      <c r="Q171" s="5"/>
      <c r="R171" s="5"/>
      <c r="S171" s="5"/>
    </row>
    <row r="172" spans="1:19" ht="19" x14ac:dyDescent="0.4">
      <c r="A172" s="5"/>
      <c r="B172" s="5"/>
      <c r="C172" s="5"/>
      <c r="D172" s="5"/>
      <c r="E172" s="5"/>
      <c r="F172" s="5"/>
      <c r="G172" s="5"/>
      <c r="H172" s="5"/>
      <c r="I172" s="34" t="s">
        <v>64</v>
      </c>
      <c r="J172" s="34" t="s">
        <v>16</v>
      </c>
      <c r="K172" s="5"/>
      <c r="L172" s="5"/>
      <c r="M172" s="5"/>
      <c r="N172" s="5"/>
      <c r="O172" s="5"/>
      <c r="P172" s="5"/>
      <c r="Q172" s="5"/>
      <c r="R172" s="5"/>
      <c r="S172" s="5"/>
    </row>
    <row r="173" spans="1:19" ht="19" x14ac:dyDescent="0.4">
      <c r="A173" s="5"/>
      <c r="B173" s="5"/>
      <c r="C173" s="5"/>
      <c r="D173" s="5"/>
      <c r="E173" s="5"/>
      <c r="F173" s="5"/>
      <c r="G173" s="5"/>
      <c r="H173" s="5"/>
      <c r="I173" s="31"/>
      <c r="J173" s="31"/>
      <c r="K173" s="5"/>
      <c r="L173" s="5"/>
      <c r="M173" s="5"/>
      <c r="N173" s="5"/>
      <c r="O173" s="5"/>
      <c r="P173" s="5"/>
      <c r="Q173" s="5"/>
      <c r="R173" s="5"/>
      <c r="S173" s="5"/>
    </row>
    <row r="174" spans="1:19" ht="19" x14ac:dyDescent="0.4">
      <c r="A174" s="5"/>
      <c r="B174" s="5"/>
      <c r="C174" s="5"/>
      <c r="D174" s="5"/>
      <c r="E174" s="5"/>
      <c r="F174" s="5"/>
      <c r="G174" s="5"/>
      <c r="H174" s="5"/>
      <c r="I174" s="34" t="s">
        <v>65</v>
      </c>
      <c r="J174" s="34" t="s">
        <v>25</v>
      </c>
      <c r="K174" s="5"/>
      <c r="L174" s="5"/>
      <c r="M174" s="5"/>
      <c r="N174" s="5"/>
      <c r="O174" s="5"/>
      <c r="P174" s="5"/>
      <c r="Q174" s="5"/>
      <c r="R174" s="5"/>
      <c r="S174" s="5"/>
    </row>
    <row r="175" spans="1:19" ht="19" x14ac:dyDescent="0.4">
      <c r="A175" s="5"/>
      <c r="B175" s="5"/>
      <c r="C175" s="5"/>
      <c r="D175" s="5"/>
      <c r="E175" s="5"/>
      <c r="F175" s="5"/>
      <c r="G175" s="5"/>
      <c r="H175" s="5"/>
      <c r="I175" s="34" t="s">
        <v>65</v>
      </c>
      <c r="J175" s="34" t="s">
        <v>33</v>
      </c>
      <c r="K175" s="5"/>
      <c r="L175" s="5"/>
      <c r="M175" s="5"/>
      <c r="N175" s="5"/>
      <c r="O175" s="5"/>
      <c r="P175" s="5"/>
      <c r="Q175" s="5"/>
      <c r="R175" s="5"/>
      <c r="S175" s="5"/>
    </row>
    <row r="176" spans="1:19" ht="19" x14ac:dyDescent="0.4">
      <c r="A176" s="5"/>
      <c r="B176" s="5"/>
      <c r="C176" s="5"/>
      <c r="D176" s="5"/>
      <c r="E176" s="5"/>
      <c r="F176" s="5"/>
      <c r="G176" s="5"/>
      <c r="H176" s="5"/>
      <c r="I176" s="31"/>
      <c r="J176" s="31"/>
      <c r="K176" s="5"/>
      <c r="L176" s="5"/>
      <c r="M176" s="5"/>
      <c r="N176" s="5"/>
      <c r="O176" s="5"/>
      <c r="P176" s="5"/>
      <c r="Q176" s="5"/>
      <c r="R176" s="5"/>
      <c r="S176" s="5"/>
    </row>
    <row r="177" spans="1:19" ht="19" x14ac:dyDescent="0.4">
      <c r="A177" s="5"/>
      <c r="B177" s="5"/>
      <c r="C177" s="5"/>
      <c r="D177" s="5"/>
      <c r="E177" s="5"/>
      <c r="F177" s="5"/>
      <c r="G177" s="5"/>
      <c r="H177" s="5"/>
      <c r="I177" s="31" t="s">
        <v>66</v>
      </c>
      <c r="J177" s="31" t="s">
        <v>16</v>
      </c>
      <c r="K177" s="5"/>
      <c r="L177" s="5"/>
      <c r="M177" s="5"/>
      <c r="N177" s="5"/>
      <c r="O177" s="5"/>
      <c r="P177" s="5"/>
      <c r="Q177" s="5"/>
      <c r="R177" s="5"/>
      <c r="S177" s="5"/>
    </row>
    <row r="178" spans="1:19" ht="19" x14ac:dyDescent="0.4">
      <c r="A178" s="5"/>
      <c r="B178" s="5"/>
      <c r="C178" s="5"/>
      <c r="D178" s="5"/>
      <c r="E178" s="5"/>
      <c r="F178" s="5"/>
      <c r="G178" s="5"/>
      <c r="H178" s="5"/>
      <c r="I178" s="31" t="s">
        <v>66</v>
      </c>
      <c r="J178" s="31" t="s">
        <v>25</v>
      </c>
      <c r="K178" s="5"/>
      <c r="L178" s="5"/>
      <c r="M178" s="5"/>
      <c r="N178" s="5"/>
      <c r="O178" s="5"/>
      <c r="P178" s="5"/>
      <c r="Q178" s="5"/>
      <c r="R178" s="5"/>
      <c r="S178" s="5"/>
    </row>
    <row r="179" spans="1:19" ht="19" x14ac:dyDescent="0.4">
      <c r="A179" s="5"/>
      <c r="B179" s="5"/>
      <c r="C179" s="5"/>
      <c r="D179" s="5"/>
      <c r="E179" s="5"/>
      <c r="F179" s="5"/>
      <c r="G179" s="5"/>
      <c r="H179" s="5"/>
      <c r="I179" s="31"/>
      <c r="J179" s="31"/>
      <c r="K179" s="5"/>
      <c r="L179" s="5"/>
      <c r="M179" s="5"/>
      <c r="N179" s="5"/>
      <c r="O179" s="5"/>
      <c r="P179" s="5"/>
      <c r="Q179" s="5"/>
      <c r="R179" s="5"/>
      <c r="S179" s="5"/>
    </row>
    <row r="180" spans="1:19" ht="19" x14ac:dyDescent="0.4">
      <c r="A180" s="5"/>
      <c r="B180" s="5"/>
      <c r="C180" s="5"/>
      <c r="D180" s="5"/>
      <c r="E180" s="5"/>
      <c r="F180" s="5"/>
      <c r="G180" s="5"/>
      <c r="H180" s="5"/>
      <c r="I180" s="31" t="s">
        <v>67</v>
      </c>
      <c r="J180" s="31" t="s">
        <v>16</v>
      </c>
      <c r="K180" s="5"/>
      <c r="L180" s="5"/>
      <c r="M180" s="5"/>
      <c r="N180" s="5"/>
      <c r="O180" s="5"/>
      <c r="P180" s="5"/>
      <c r="Q180" s="5"/>
      <c r="R180" s="5"/>
      <c r="S180" s="5"/>
    </row>
    <row r="181" spans="1:19" ht="19" x14ac:dyDescent="0.4">
      <c r="A181" s="5"/>
      <c r="B181" s="5"/>
      <c r="C181" s="5"/>
      <c r="D181" s="5"/>
      <c r="E181" s="5"/>
      <c r="F181" s="5"/>
      <c r="G181" s="5"/>
      <c r="H181" s="5"/>
      <c r="I181" s="31" t="s">
        <v>67</v>
      </c>
      <c r="J181" s="31" t="s">
        <v>25</v>
      </c>
      <c r="K181" s="5"/>
      <c r="L181" s="5"/>
      <c r="M181" s="5"/>
      <c r="N181" s="5"/>
      <c r="O181" s="5"/>
      <c r="P181" s="5"/>
      <c r="Q181" s="5"/>
      <c r="R181" s="5"/>
      <c r="S181" s="5"/>
    </row>
    <row r="182" spans="1:19" ht="19" x14ac:dyDescent="0.4">
      <c r="A182" s="5"/>
      <c r="B182" s="5"/>
      <c r="C182" s="5"/>
      <c r="D182" s="5"/>
      <c r="E182" s="5"/>
      <c r="F182" s="5"/>
      <c r="G182" s="5"/>
      <c r="H182" s="5"/>
      <c r="I182" s="31"/>
      <c r="J182" s="31"/>
      <c r="K182" s="5"/>
      <c r="L182" s="5"/>
      <c r="M182" s="5"/>
      <c r="N182" s="5"/>
      <c r="O182" s="5"/>
      <c r="P182" s="5"/>
      <c r="Q182" s="5"/>
      <c r="R182" s="5"/>
      <c r="S182" s="5"/>
    </row>
    <row r="183" spans="1:19" ht="19" x14ac:dyDescent="0.4">
      <c r="A183" s="5"/>
      <c r="B183" s="5"/>
      <c r="C183" s="5"/>
      <c r="D183" s="5"/>
      <c r="E183" s="5"/>
      <c r="F183" s="5"/>
      <c r="G183" s="5"/>
      <c r="H183" s="5"/>
      <c r="I183" s="31" t="s">
        <v>68</v>
      </c>
      <c r="J183" s="31" t="s">
        <v>16</v>
      </c>
      <c r="K183" s="5"/>
      <c r="L183" s="5"/>
      <c r="M183" s="5"/>
      <c r="N183" s="5"/>
      <c r="O183" s="5"/>
      <c r="P183" s="5"/>
      <c r="Q183" s="5"/>
      <c r="R183" s="5"/>
      <c r="S183" s="5"/>
    </row>
    <row r="184" spans="1:19" ht="19" x14ac:dyDescent="0.4">
      <c r="A184" s="5"/>
      <c r="B184" s="5"/>
      <c r="C184" s="5"/>
      <c r="D184" s="5"/>
      <c r="E184" s="5"/>
      <c r="F184" s="5"/>
      <c r="G184" s="5"/>
      <c r="H184" s="5"/>
      <c r="I184" s="31" t="s">
        <v>68</v>
      </c>
      <c r="J184" s="31" t="s">
        <v>25</v>
      </c>
      <c r="K184" s="5"/>
      <c r="L184" s="5"/>
      <c r="M184" s="5"/>
      <c r="N184" s="5"/>
      <c r="O184" s="5"/>
      <c r="P184" s="5"/>
      <c r="Q184" s="5"/>
      <c r="R184" s="5"/>
      <c r="S184" s="5"/>
    </row>
    <row r="185" spans="1:19" ht="19" x14ac:dyDescent="0.4">
      <c r="A185" s="5"/>
      <c r="B185" s="5"/>
      <c r="C185" s="5"/>
      <c r="D185" s="5"/>
      <c r="E185" s="5"/>
      <c r="F185" s="5"/>
      <c r="G185" s="5"/>
      <c r="H185" s="5"/>
      <c r="I185" s="31"/>
      <c r="J185" s="31"/>
      <c r="K185" s="5"/>
      <c r="L185" s="5"/>
      <c r="M185" s="5"/>
      <c r="N185" s="5"/>
      <c r="O185" s="5"/>
      <c r="P185" s="5"/>
      <c r="Q185" s="5"/>
      <c r="R185" s="5"/>
      <c r="S185" s="5"/>
    </row>
    <row r="186" spans="1:19" ht="19" x14ac:dyDescent="0.4">
      <c r="A186" s="5"/>
      <c r="B186" s="5"/>
      <c r="C186" s="5"/>
      <c r="D186" s="5"/>
      <c r="E186" s="5"/>
      <c r="F186" s="5"/>
      <c r="G186" s="5"/>
      <c r="H186" s="5"/>
      <c r="I186" s="31" t="s">
        <v>69</v>
      </c>
      <c r="J186" s="31" t="s">
        <v>16</v>
      </c>
      <c r="K186" s="5"/>
      <c r="L186" s="5"/>
      <c r="M186" s="5"/>
      <c r="N186" s="5"/>
      <c r="O186" s="5"/>
      <c r="P186" s="5"/>
      <c r="Q186" s="5"/>
      <c r="R186" s="5"/>
      <c r="S186" s="5"/>
    </row>
    <row r="187" spans="1:19" ht="19" x14ac:dyDescent="0.4">
      <c r="A187" s="5"/>
      <c r="B187" s="5"/>
      <c r="C187" s="5"/>
      <c r="D187" s="5"/>
      <c r="E187" s="5"/>
      <c r="F187" s="5"/>
      <c r="G187" s="5"/>
      <c r="H187" s="5"/>
      <c r="I187" s="31" t="s">
        <v>69</v>
      </c>
      <c r="J187" s="31" t="s">
        <v>25</v>
      </c>
      <c r="K187" s="5"/>
      <c r="L187" s="5"/>
      <c r="M187" s="5"/>
      <c r="N187" s="5"/>
      <c r="O187" s="5"/>
      <c r="P187" s="5"/>
      <c r="Q187" s="5"/>
      <c r="R187" s="5"/>
      <c r="S187" s="5"/>
    </row>
    <row r="188" spans="1:19" ht="19" x14ac:dyDescent="0.4">
      <c r="A188" s="5"/>
      <c r="B188" s="5"/>
      <c r="C188" s="5"/>
      <c r="D188" s="5"/>
      <c r="E188" s="5"/>
      <c r="F188" s="5"/>
      <c r="G188" s="5"/>
      <c r="H188" s="5"/>
      <c r="I188" s="31"/>
      <c r="J188" s="31"/>
      <c r="K188" s="5"/>
      <c r="L188" s="5"/>
      <c r="M188" s="5"/>
      <c r="N188" s="5"/>
      <c r="O188" s="5"/>
      <c r="P188" s="5"/>
      <c r="Q188" s="5"/>
      <c r="R188" s="5"/>
      <c r="S188" s="5"/>
    </row>
    <row r="189" spans="1:19" ht="19" x14ac:dyDescent="0.4">
      <c r="A189" s="5"/>
      <c r="B189" s="5"/>
      <c r="C189" s="5"/>
      <c r="D189" s="5"/>
      <c r="E189" s="5"/>
      <c r="F189" s="5"/>
      <c r="G189" s="5"/>
      <c r="H189" s="5"/>
      <c r="I189" s="34" t="s">
        <v>70</v>
      </c>
      <c r="J189" s="34" t="s">
        <v>25</v>
      </c>
      <c r="K189" s="5"/>
      <c r="L189" s="5"/>
      <c r="M189" s="5"/>
      <c r="N189" s="5"/>
      <c r="O189" s="5"/>
      <c r="P189" s="5"/>
      <c r="Q189" s="5"/>
      <c r="R189" s="5"/>
      <c r="S189" s="5"/>
    </row>
    <row r="190" spans="1:19" ht="19" x14ac:dyDescent="0.4">
      <c r="A190" s="5"/>
      <c r="B190" s="5"/>
      <c r="C190" s="5"/>
      <c r="D190" s="5"/>
      <c r="E190" s="5"/>
      <c r="F190" s="5"/>
      <c r="G190" s="5"/>
      <c r="H190" s="5"/>
      <c r="I190" s="34" t="s">
        <v>70</v>
      </c>
      <c r="J190" s="34" t="s">
        <v>33</v>
      </c>
      <c r="K190" s="5"/>
      <c r="L190" s="5"/>
      <c r="M190" s="5"/>
      <c r="N190" s="5"/>
      <c r="O190" s="5"/>
      <c r="P190" s="5"/>
      <c r="Q190" s="5"/>
      <c r="R190" s="5"/>
      <c r="S190" s="5"/>
    </row>
    <row r="191" spans="1:19" ht="19" x14ac:dyDescent="0.4">
      <c r="A191" s="5"/>
      <c r="B191" s="5"/>
      <c r="C191" s="5"/>
      <c r="D191" s="5"/>
      <c r="E191" s="5"/>
      <c r="F191" s="5"/>
      <c r="G191" s="5"/>
      <c r="H191" s="5"/>
      <c r="I191" s="31"/>
      <c r="J191" s="31"/>
      <c r="K191" s="5"/>
      <c r="L191" s="5"/>
      <c r="M191" s="5"/>
      <c r="N191" s="5"/>
      <c r="O191" s="5"/>
      <c r="P191" s="5"/>
      <c r="Q191" s="5"/>
      <c r="R191" s="5"/>
      <c r="S191" s="5"/>
    </row>
    <row r="192" spans="1:19" ht="19" x14ac:dyDescent="0.4">
      <c r="A192" s="5"/>
      <c r="B192" s="5"/>
      <c r="C192" s="5"/>
      <c r="D192" s="5"/>
      <c r="E192" s="5"/>
      <c r="F192" s="5"/>
      <c r="G192" s="5"/>
      <c r="H192" s="5"/>
      <c r="I192" s="31" t="s">
        <v>71</v>
      </c>
      <c r="J192" s="31" t="s">
        <v>16</v>
      </c>
      <c r="K192" s="5"/>
      <c r="L192" s="5"/>
      <c r="M192" s="5"/>
      <c r="N192" s="5"/>
      <c r="O192" s="5"/>
      <c r="P192" s="5"/>
      <c r="Q192" s="5"/>
      <c r="R192" s="5"/>
      <c r="S192" s="5"/>
    </row>
    <row r="193" spans="1:19" ht="19" x14ac:dyDescent="0.4">
      <c r="A193" s="5"/>
      <c r="B193" s="5"/>
      <c r="C193" s="5"/>
      <c r="D193" s="5"/>
      <c r="E193" s="5"/>
      <c r="F193" s="5"/>
      <c r="G193" s="5"/>
      <c r="H193" s="5"/>
      <c r="I193" s="31" t="s">
        <v>71</v>
      </c>
      <c r="J193" s="31" t="s">
        <v>25</v>
      </c>
      <c r="K193" s="5"/>
      <c r="L193" s="5"/>
      <c r="M193" s="5"/>
      <c r="N193" s="5"/>
      <c r="O193" s="5"/>
      <c r="P193" s="5"/>
      <c r="Q193" s="5"/>
      <c r="R193" s="5"/>
      <c r="S193" s="5"/>
    </row>
    <row r="194" spans="1:19" ht="19" x14ac:dyDescent="0.4">
      <c r="A194" s="5"/>
      <c r="B194" s="5"/>
      <c r="C194" s="5"/>
      <c r="D194" s="5"/>
      <c r="E194" s="5"/>
      <c r="F194" s="5"/>
      <c r="G194" s="5"/>
      <c r="H194" s="5"/>
      <c r="I194" s="31"/>
      <c r="J194" s="31"/>
      <c r="K194" s="5"/>
      <c r="L194" s="5"/>
      <c r="M194" s="5"/>
      <c r="N194" s="5"/>
      <c r="O194" s="5"/>
      <c r="P194" s="5"/>
      <c r="Q194" s="5"/>
      <c r="R194" s="5"/>
      <c r="S194" s="5"/>
    </row>
    <row r="195" spans="1:19" ht="19" x14ac:dyDescent="0.4">
      <c r="A195" s="5"/>
      <c r="B195" s="5"/>
      <c r="C195" s="5"/>
      <c r="D195" s="5"/>
      <c r="E195" s="5"/>
      <c r="F195" s="5"/>
      <c r="G195" s="5"/>
      <c r="H195" s="5"/>
      <c r="I195" s="34" t="s">
        <v>72</v>
      </c>
      <c r="J195" s="34" t="s">
        <v>16</v>
      </c>
      <c r="K195" s="5"/>
      <c r="L195" s="5"/>
      <c r="M195" s="5"/>
      <c r="N195" s="5"/>
      <c r="O195" s="5"/>
      <c r="P195" s="5"/>
      <c r="Q195" s="5"/>
      <c r="R195" s="5"/>
      <c r="S195" s="5"/>
    </row>
    <row r="196" spans="1:19" ht="19" x14ac:dyDescent="0.4">
      <c r="A196" s="5"/>
      <c r="B196" s="5"/>
      <c r="C196" s="5"/>
      <c r="D196" s="5"/>
      <c r="E196" s="5"/>
      <c r="F196" s="5"/>
      <c r="G196" s="5"/>
      <c r="H196" s="5"/>
      <c r="I196" s="34" t="s">
        <v>72</v>
      </c>
      <c r="J196" s="34" t="s">
        <v>33</v>
      </c>
      <c r="K196" s="5"/>
      <c r="L196" s="5"/>
      <c r="M196" s="5"/>
      <c r="N196" s="5"/>
      <c r="O196" s="5"/>
      <c r="P196" s="5"/>
      <c r="Q196" s="5"/>
      <c r="R196" s="5"/>
      <c r="S196" s="5"/>
    </row>
    <row r="197" spans="1:19" ht="19" x14ac:dyDescent="0.4">
      <c r="A197" s="5"/>
      <c r="B197" s="5"/>
      <c r="C197" s="5"/>
      <c r="D197" s="5"/>
      <c r="E197" s="5"/>
      <c r="F197" s="5"/>
      <c r="G197" s="5"/>
      <c r="H197" s="5"/>
      <c r="I197" s="31"/>
      <c r="J197" s="31"/>
      <c r="K197" s="5"/>
      <c r="L197" s="5"/>
      <c r="M197" s="5"/>
      <c r="N197" s="5"/>
      <c r="O197" s="5"/>
      <c r="P197" s="5"/>
      <c r="Q197" s="5"/>
      <c r="R197" s="5"/>
      <c r="S197" s="5"/>
    </row>
    <row r="198" spans="1:19" ht="19" x14ac:dyDescent="0.4">
      <c r="A198" s="5"/>
      <c r="B198" s="5"/>
      <c r="C198" s="5"/>
      <c r="D198" s="5"/>
      <c r="E198" s="5"/>
      <c r="F198" s="5"/>
      <c r="G198" s="5"/>
      <c r="H198" s="5"/>
      <c r="I198" s="31" t="s">
        <v>73</v>
      </c>
      <c r="J198" s="31" t="s">
        <v>16</v>
      </c>
      <c r="K198" s="5"/>
      <c r="L198" s="5"/>
      <c r="M198" s="5"/>
      <c r="N198" s="5"/>
      <c r="O198" s="5"/>
      <c r="P198" s="5"/>
      <c r="Q198" s="5"/>
      <c r="R198" s="5"/>
      <c r="S198" s="5"/>
    </row>
    <row r="199" spans="1:19" ht="19" x14ac:dyDescent="0.4">
      <c r="A199" s="5"/>
      <c r="B199" s="5"/>
      <c r="C199" s="5"/>
      <c r="D199" s="5"/>
      <c r="E199" s="5"/>
      <c r="F199" s="5"/>
      <c r="G199" s="5"/>
      <c r="H199" s="5"/>
      <c r="I199" s="31" t="s">
        <v>73</v>
      </c>
      <c r="J199" s="31" t="s">
        <v>25</v>
      </c>
      <c r="K199" s="5"/>
      <c r="L199" s="5"/>
      <c r="M199" s="5"/>
      <c r="N199" s="5"/>
      <c r="O199" s="5"/>
      <c r="P199" s="5"/>
      <c r="Q199" s="5"/>
      <c r="R199" s="5"/>
      <c r="S199" s="5"/>
    </row>
    <row r="200" spans="1:19" ht="19" x14ac:dyDescent="0.4">
      <c r="A200" s="5"/>
      <c r="B200" s="5"/>
      <c r="C200" s="5"/>
      <c r="D200" s="5"/>
      <c r="E200" s="5"/>
      <c r="F200" s="5"/>
      <c r="G200" s="5"/>
      <c r="H200" s="5"/>
      <c r="I200" s="31"/>
      <c r="J200" s="31"/>
      <c r="K200" s="5"/>
      <c r="L200" s="5"/>
      <c r="M200" s="5"/>
      <c r="N200" s="5"/>
      <c r="O200" s="5"/>
      <c r="P200" s="5"/>
      <c r="Q200" s="5"/>
      <c r="R200" s="5"/>
      <c r="S200" s="5"/>
    </row>
    <row r="201" spans="1:19" ht="19" x14ac:dyDescent="0.4">
      <c r="A201" s="5"/>
      <c r="B201" s="5"/>
      <c r="C201" s="5"/>
      <c r="D201" s="5"/>
      <c r="E201" s="5"/>
      <c r="F201" s="5"/>
      <c r="G201" s="5"/>
      <c r="H201" s="5"/>
      <c r="I201" s="34" t="s">
        <v>74</v>
      </c>
      <c r="J201" s="34" t="s">
        <v>16</v>
      </c>
      <c r="K201" s="5"/>
      <c r="L201" s="5"/>
      <c r="M201" s="5"/>
      <c r="N201" s="5"/>
      <c r="O201" s="5"/>
      <c r="P201" s="5"/>
      <c r="Q201" s="5"/>
      <c r="R201" s="5"/>
      <c r="S201" s="5"/>
    </row>
    <row r="202" spans="1:19" ht="19" x14ac:dyDescent="0.4">
      <c r="A202" s="5"/>
      <c r="B202" s="5"/>
      <c r="C202" s="5"/>
      <c r="D202" s="5"/>
      <c r="E202" s="5"/>
      <c r="F202" s="5"/>
      <c r="G202" s="5"/>
      <c r="H202" s="5"/>
      <c r="I202" s="34" t="s">
        <v>74</v>
      </c>
      <c r="J202" s="34" t="s">
        <v>33</v>
      </c>
      <c r="K202" s="5"/>
      <c r="L202" s="5"/>
      <c r="M202" s="5"/>
      <c r="N202" s="5"/>
      <c r="O202" s="5"/>
      <c r="P202" s="5"/>
      <c r="Q202" s="5"/>
      <c r="R202" s="5"/>
      <c r="S202" s="5"/>
    </row>
    <row r="203" spans="1:19" ht="19" x14ac:dyDescent="0.4">
      <c r="A203" s="5"/>
      <c r="B203" s="5"/>
      <c r="C203" s="5"/>
      <c r="D203" s="5"/>
      <c r="E203" s="5"/>
      <c r="F203" s="5"/>
      <c r="G203" s="5"/>
      <c r="H203" s="5"/>
      <c r="I203" s="31"/>
      <c r="J203" s="31"/>
      <c r="K203" s="5"/>
      <c r="L203" s="5"/>
      <c r="M203" s="5"/>
      <c r="N203" s="5"/>
      <c r="O203" s="5"/>
      <c r="P203" s="5"/>
      <c r="Q203" s="5"/>
      <c r="R203" s="5"/>
      <c r="S203" s="5"/>
    </row>
    <row r="204" spans="1:19" ht="19" x14ac:dyDescent="0.4">
      <c r="A204" s="5"/>
      <c r="B204" s="5"/>
      <c r="C204" s="5"/>
      <c r="D204" s="5"/>
      <c r="E204" s="5"/>
      <c r="F204" s="5"/>
      <c r="G204" s="5"/>
      <c r="H204" s="5"/>
      <c r="I204" s="31" t="s">
        <v>75</v>
      </c>
      <c r="J204" s="31" t="s">
        <v>16</v>
      </c>
      <c r="K204" s="5"/>
      <c r="L204" s="5"/>
      <c r="M204" s="5"/>
      <c r="N204" s="5"/>
      <c r="O204" s="5"/>
      <c r="P204" s="5"/>
      <c r="Q204" s="5"/>
      <c r="R204" s="5"/>
      <c r="S204" s="5"/>
    </row>
    <row r="205" spans="1:19" ht="19" x14ac:dyDescent="0.4">
      <c r="A205" s="5"/>
      <c r="B205" s="5"/>
      <c r="C205" s="5"/>
      <c r="D205" s="5"/>
      <c r="E205" s="5"/>
      <c r="F205" s="5"/>
      <c r="G205" s="5"/>
      <c r="H205" s="5"/>
      <c r="I205" s="31" t="s">
        <v>75</v>
      </c>
      <c r="J205" s="31" t="s">
        <v>25</v>
      </c>
      <c r="K205" s="5"/>
      <c r="L205" s="5"/>
      <c r="M205" s="5"/>
      <c r="N205" s="5"/>
      <c r="O205" s="5"/>
      <c r="P205" s="5"/>
      <c r="Q205" s="5"/>
      <c r="R205" s="5"/>
      <c r="S205" s="5"/>
    </row>
    <row r="206" spans="1:19" ht="19" x14ac:dyDescent="0.4">
      <c r="A206" s="5"/>
      <c r="B206" s="5"/>
      <c r="C206" s="5"/>
      <c r="D206" s="5"/>
      <c r="E206" s="5"/>
      <c r="F206" s="5"/>
      <c r="G206" s="5"/>
      <c r="H206" s="5"/>
      <c r="I206" s="31"/>
      <c r="J206" s="31"/>
      <c r="K206" s="5"/>
      <c r="L206" s="5"/>
      <c r="M206" s="5"/>
      <c r="N206" s="5"/>
      <c r="O206" s="5"/>
      <c r="P206" s="5"/>
      <c r="Q206" s="5"/>
      <c r="R206" s="5"/>
      <c r="S206" s="5"/>
    </row>
    <row r="207" spans="1:19" ht="19" x14ac:dyDescent="0.4">
      <c r="A207" s="5"/>
      <c r="B207" s="5"/>
      <c r="C207" s="5"/>
      <c r="D207" s="5"/>
      <c r="E207" s="5"/>
      <c r="F207" s="5"/>
      <c r="G207" s="5"/>
      <c r="H207" s="5"/>
      <c r="I207" s="31" t="s">
        <v>76</v>
      </c>
      <c r="J207" s="31" t="s">
        <v>16</v>
      </c>
      <c r="K207" s="5"/>
      <c r="L207" s="5"/>
      <c r="M207" s="5"/>
      <c r="N207" s="5"/>
      <c r="O207" s="5"/>
      <c r="P207" s="5"/>
      <c r="Q207" s="5"/>
      <c r="R207" s="5"/>
      <c r="S207" s="5"/>
    </row>
    <row r="208" spans="1:19" ht="19" x14ac:dyDescent="0.4">
      <c r="A208" s="5"/>
      <c r="B208" s="5"/>
      <c r="C208" s="5"/>
      <c r="D208" s="5"/>
      <c r="E208" s="5"/>
      <c r="F208" s="5"/>
      <c r="G208" s="5"/>
      <c r="H208" s="5"/>
      <c r="I208" s="31" t="s">
        <v>76</v>
      </c>
      <c r="J208" s="31" t="s">
        <v>25</v>
      </c>
      <c r="K208" s="5"/>
      <c r="L208" s="5"/>
      <c r="M208" s="5"/>
      <c r="N208" s="5"/>
      <c r="O208" s="5"/>
      <c r="P208" s="5"/>
      <c r="Q208" s="5"/>
      <c r="R208" s="5"/>
      <c r="S208" s="5"/>
    </row>
    <row r="209" spans="1:19" ht="19" x14ac:dyDescent="0.4">
      <c r="A209" s="5"/>
      <c r="B209" s="5"/>
      <c r="C209" s="5"/>
      <c r="D209" s="5"/>
      <c r="E209" s="5"/>
      <c r="F209" s="5"/>
      <c r="G209" s="5"/>
      <c r="H209" s="5"/>
      <c r="I209" s="31"/>
      <c r="J209" s="31"/>
      <c r="K209" s="5"/>
      <c r="L209" s="5"/>
      <c r="M209" s="5"/>
      <c r="N209" s="5"/>
      <c r="O209" s="5"/>
      <c r="P209" s="5"/>
      <c r="Q209" s="5"/>
      <c r="R209" s="5"/>
      <c r="S209" s="5"/>
    </row>
    <row r="210" spans="1:19" ht="19" x14ac:dyDescent="0.4">
      <c r="A210" s="5"/>
      <c r="B210" s="5"/>
      <c r="C210" s="5"/>
      <c r="D210" s="5"/>
      <c r="E210" s="5"/>
      <c r="F210" s="5"/>
      <c r="G210" s="5"/>
      <c r="H210" s="5"/>
      <c r="I210" s="34" t="s">
        <v>77</v>
      </c>
      <c r="J210" s="34" t="s">
        <v>16</v>
      </c>
      <c r="K210" s="5"/>
      <c r="L210" s="5"/>
      <c r="M210" s="5"/>
      <c r="N210" s="5"/>
      <c r="O210" s="5"/>
      <c r="P210" s="5"/>
      <c r="Q210" s="5"/>
      <c r="R210" s="5"/>
      <c r="S210" s="5"/>
    </row>
    <row r="211" spans="1:19" ht="19" x14ac:dyDescent="0.4">
      <c r="A211" s="5"/>
      <c r="B211" s="5"/>
      <c r="C211" s="5"/>
      <c r="D211" s="5"/>
      <c r="E211" s="5"/>
      <c r="F211" s="5"/>
      <c r="G211" s="5"/>
      <c r="H211" s="5"/>
      <c r="I211" s="34" t="s">
        <v>77</v>
      </c>
      <c r="J211" s="34" t="s">
        <v>33</v>
      </c>
      <c r="K211" s="5"/>
      <c r="L211" s="5"/>
      <c r="M211" s="5"/>
      <c r="N211" s="5"/>
      <c r="O211" s="5"/>
      <c r="P211" s="5"/>
      <c r="Q211" s="5"/>
      <c r="R211" s="5"/>
      <c r="S211" s="5"/>
    </row>
    <row r="212" spans="1:19" ht="19" x14ac:dyDescent="0.4">
      <c r="A212" s="5"/>
      <c r="B212" s="5"/>
      <c r="C212" s="5"/>
      <c r="D212" s="5"/>
      <c r="E212" s="5"/>
      <c r="F212" s="5"/>
      <c r="G212" s="5"/>
      <c r="H212" s="5"/>
      <c r="I212" s="31"/>
      <c r="J212" s="31"/>
      <c r="K212" s="5"/>
      <c r="L212" s="5"/>
      <c r="M212" s="5"/>
      <c r="N212" s="5"/>
      <c r="O212" s="5"/>
      <c r="P212" s="5"/>
      <c r="Q212" s="5"/>
      <c r="R212" s="5"/>
      <c r="S212" s="5"/>
    </row>
    <row r="213" spans="1:19" ht="19" x14ac:dyDescent="0.4">
      <c r="A213" s="5"/>
      <c r="B213" s="5"/>
      <c r="C213" s="5"/>
      <c r="D213" s="5"/>
      <c r="E213" s="5"/>
      <c r="F213" s="5"/>
      <c r="G213" s="5"/>
      <c r="H213" s="5"/>
      <c r="I213" s="31" t="s">
        <v>78</v>
      </c>
      <c r="J213" s="31" t="s">
        <v>16</v>
      </c>
      <c r="K213" s="5"/>
      <c r="L213" s="5"/>
      <c r="M213" s="5"/>
      <c r="N213" s="5"/>
      <c r="O213" s="5"/>
      <c r="P213" s="5"/>
      <c r="Q213" s="5"/>
      <c r="R213" s="5"/>
      <c r="S213" s="5"/>
    </row>
    <row r="214" spans="1:19" ht="19" x14ac:dyDescent="0.4">
      <c r="A214" s="5"/>
      <c r="B214" s="5"/>
      <c r="C214" s="5"/>
      <c r="D214" s="5"/>
      <c r="E214" s="5"/>
      <c r="F214" s="5"/>
      <c r="G214" s="5"/>
      <c r="H214" s="5"/>
      <c r="I214" s="31" t="s">
        <v>78</v>
      </c>
      <c r="J214" s="31" t="s">
        <v>25</v>
      </c>
      <c r="K214" s="5"/>
      <c r="L214" s="5"/>
      <c r="M214" s="5"/>
      <c r="N214" s="5"/>
      <c r="O214" s="5"/>
      <c r="P214" s="5"/>
      <c r="Q214" s="5"/>
      <c r="R214" s="5"/>
      <c r="S214" s="5"/>
    </row>
    <row r="215" spans="1:19" ht="19" x14ac:dyDescent="0.4">
      <c r="A215" s="5"/>
      <c r="B215" s="5"/>
      <c r="C215" s="5"/>
      <c r="D215" s="5"/>
      <c r="E215" s="5"/>
      <c r="F215" s="5"/>
      <c r="G215" s="5"/>
      <c r="H215" s="5"/>
      <c r="I215" s="31"/>
      <c r="J215" s="31"/>
      <c r="K215" s="5"/>
      <c r="L215" s="5"/>
      <c r="M215" s="5"/>
      <c r="N215" s="5"/>
      <c r="O215" s="5"/>
      <c r="P215" s="5"/>
      <c r="Q215" s="5"/>
      <c r="R215" s="5"/>
      <c r="S215" s="5"/>
    </row>
    <row r="216" spans="1:19" ht="19" x14ac:dyDescent="0.4">
      <c r="A216" s="5"/>
      <c r="B216" s="5"/>
      <c r="C216" s="5"/>
      <c r="D216" s="5"/>
      <c r="E216" s="5"/>
      <c r="F216" s="5"/>
      <c r="G216" s="5"/>
      <c r="H216" s="5"/>
      <c r="I216" s="31" t="s">
        <v>79</v>
      </c>
      <c r="J216" s="31" t="s">
        <v>16</v>
      </c>
      <c r="K216" s="5"/>
      <c r="L216" s="5"/>
      <c r="M216" s="5"/>
      <c r="N216" s="5"/>
      <c r="O216" s="5"/>
      <c r="P216" s="5"/>
      <c r="Q216" s="5"/>
      <c r="R216" s="5"/>
      <c r="S216" s="5"/>
    </row>
    <row r="217" spans="1:19" ht="19" x14ac:dyDescent="0.4">
      <c r="A217" s="5"/>
      <c r="B217" s="5"/>
      <c r="C217" s="5"/>
      <c r="D217" s="5"/>
      <c r="E217" s="5"/>
      <c r="F217" s="5"/>
      <c r="G217" s="5"/>
      <c r="H217" s="5"/>
      <c r="I217" s="31" t="s">
        <v>79</v>
      </c>
      <c r="J217" s="31" t="s">
        <v>25</v>
      </c>
      <c r="K217" s="5"/>
      <c r="L217" s="5"/>
      <c r="M217" s="5"/>
      <c r="N217" s="5"/>
      <c r="O217" s="5"/>
      <c r="P217" s="5"/>
      <c r="Q217" s="5"/>
      <c r="R217" s="5"/>
      <c r="S217" s="5"/>
    </row>
    <row r="218" spans="1:19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1:19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1:19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1:19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1:19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1:19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1:19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1:19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19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1:19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1:19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1:19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1:19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1:19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19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1:19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1:19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19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19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1:19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1:19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1:19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1:19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1:19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1:19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1:19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1:19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1:19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1:19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1:19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1:19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1:19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1:19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1:19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1:19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1:19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1:19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1:19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1:19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1:19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1:19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1:19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1:19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1:19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1:19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1:19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1:19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1:19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1:19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1:19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1:19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1:19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1:19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1:19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1:19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1:19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1:19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1:19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1:19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1:19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1:19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1:19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1:19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1:19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1:19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1:19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1:19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1:19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19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19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1:19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1:19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1:19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1:19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1:19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1:19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19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19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19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19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19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1:19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1:19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1:19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1:19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1:19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1:19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1:19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1:19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1:19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1:19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1:19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1:19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1:19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1:19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1:19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1:19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1:19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1:19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1:19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1:19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1:19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1:19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1:19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1:19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1:19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1:19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1:19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1:19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1:19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1:19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1:19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1:19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1:19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1:19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1:19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1:19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1:19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1:19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1:19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1:19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1:19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1:19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1:19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1:19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1:19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1:19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1:19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1:19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1:19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1:19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1:19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1:19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1:19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1:19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1:19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1:19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1:19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spans="1:19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1:19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1:19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1:19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1:19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1:19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1:19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1:19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1:19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1:19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1:19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1:19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spans="1:19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spans="1:19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1:19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1:19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1:19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1:19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1:19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1:19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1:19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1:19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spans="1:19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spans="1:19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spans="1:19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spans="1:19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1:19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spans="1:19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spans="1:19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1:19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spans="1:19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spans="1:19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spans="1:19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1:19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1:19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1:19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spans="1:19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spans="1:19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1:19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1:19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spans="1:19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spans="1:19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spans="1:19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spans="1:19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spans="1:19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spans="1:19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1:19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1:19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spans="1:19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spans="1:19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spans="1:19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spans="1:19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1:19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spans="1:19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1:19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spans="1:19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spans="1:19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1:19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spans="1:19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1:19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1:19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1:19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1:19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1:19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1:19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1:19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1:19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1:19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1:19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1:19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1:19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1:19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1:19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1:19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1:19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1:19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1:19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1:19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1:19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1:19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1:19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1:19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1:19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1:19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1:19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1:19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1:19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1:19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1:19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1:19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1:19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1:19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1:19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1:19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1:19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1:19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1:19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1:19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1:19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1:19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1:19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1:19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1:19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1:19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1:19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1:19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1:19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1:19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1:19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1:19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1:19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1:19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1:19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1:19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1:19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1:19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1:19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1:19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1:19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1:19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1:19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1:19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1:19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1:19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1:19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1:19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1:19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1:19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1:19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1:19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1:19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1:19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1:19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1:19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1:19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1:19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1:19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1:19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1:19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1:19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1:19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1:19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1:19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1:19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1:19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1:19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1:19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1:19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1:19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1:19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1:19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1:19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1:19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1:19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1:19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1:19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1:19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1:19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1:19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1:19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1:19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1:19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1:19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1:19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1:19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1:19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1:19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1:19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1:19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1:19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1:19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1:19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1:19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1:19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1:19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1:19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1:19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1:19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1:19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1:19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1:19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1:19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1:19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1:19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1:19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1:19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1:19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1:19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1:19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1:19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1:19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1:19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1:19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1:19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1:19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1:19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1:19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1:19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1:19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1:19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1:19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1:19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1:19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1:19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1:19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1:19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1:19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1:19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1:19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1:19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1:19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1:19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1:19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1:19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1:19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1:19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1:19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1:19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1:19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1:19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1:19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1:19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1:19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1:19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1:19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1:19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1:19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1:19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1:19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1:19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1:19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1:19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1:19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1:19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1:19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1:19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1:19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1:19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1:19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1:19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1:19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1:19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1:19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1:19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1:19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1:19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1:19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1:19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1:19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1:19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1:19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1:19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1:19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1:19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1:19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1:19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1:19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1:19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1:19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1:19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1:19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1:19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1:19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1:19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1:19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1:19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1:19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1:19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1:19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1:19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1:19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1:19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1:19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1:19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1:19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1:19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1:19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1:19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1:19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1:19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1:19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1:19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1:19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1:19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1:19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1:19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1:19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1:19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1:19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1:19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1:19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1:19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1:19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1:19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1:19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1:19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1:19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1:19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1:19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1:19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1:19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1:19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1:19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1:19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1:19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1:19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1:19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1:19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1:19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1:19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1:19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1:19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1:19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1:19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1:19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1:19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1:19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1:19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1:19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1:19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1:19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1:19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1:19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1:19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1:19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1:19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1:19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1:19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1:19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1:19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1:19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1:19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1:19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1:19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1:19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1:19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1:19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1:19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1:19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1:19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1:19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1:19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1:19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1:19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1:19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1:19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1:19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1:19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1:19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1:19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1:19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1:19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1:19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1:19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1:19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1:19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1:19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1:19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1:19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1:19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1:19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1:19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1:19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1:19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1:19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1:19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1:19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1:19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1:19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1:19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1:19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1:19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1:19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1:19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1:19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1:19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1:19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1:19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1:19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1:19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1:19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1:19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1:19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1:19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1:19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1:19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1:19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1:19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1:19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1:19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1:19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1:19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1:19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1:19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1:19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1:19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1:19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1:19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1:19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1:19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1:19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1:19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1:19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1:19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1:19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1:19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1:19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1:19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1:19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1:19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1:19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1:19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1:19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1:19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1:19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1:19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1:19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1:19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1:19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1:19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1:19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1:19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1:19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1:19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1:19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1:19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1:19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1:19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1:19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1:19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1:19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1:19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1:19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1:19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1:19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1:19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1:19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1:19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1:19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1:19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1:19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1:19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1:19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1:19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1:19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1:19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1:19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1:19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1:19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1:19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1:19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1:19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1:19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1:19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1:19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1:19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1:19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1:19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1:19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1:19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1:19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1:19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1:19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1:19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1:19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1:19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1:19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1:19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1:19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1:19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1:19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1:19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1:19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1:19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1:19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1:19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1:19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1:19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1:19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1:19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1:19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1:19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1:19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1:19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1:19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1:19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1:19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1:19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1:19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1:19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1:19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1:19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1:19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spans="1:19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spans="1:19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spans="1:19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spans="1:19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spans="1:19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spans="1:19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spans="1:19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spans="1:19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spans="1:19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spans="1:19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spans="1:19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spans="1:19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spans="1:19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spans="1:19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spans="1:19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spans="1:19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spans="1:19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spans="1:19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1:19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spans="1:19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spans="1:19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spans="1:19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spans="1:19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spans="1:19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spans="1:19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spans="1:19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spans="1:19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spans="1:19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spans="1:19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spans="1:19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spans="1:19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spans="1:19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spans="1:19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spans="1:19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spans="1:19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spans="1:19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spans="1:19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spans="1:19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spans="1:19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spans="1:19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spans="1:19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spans="1:19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spans="1:19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spans="1:19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pans="1:19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spans="1:19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spans="1:19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spans="1:19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pans="1:19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spans="1:19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spans="1:19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spans="1:19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spans="1:19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spans="1:19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spans="1:19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spans="1:19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spans="1:19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spans="1:19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spans="1:19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spans="1:19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spans="1:19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spans="1:19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spans="1:19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spans="1:19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spans="1:19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spans="1:19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spans="1:19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spans="1:19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spans="1:19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spans="1:19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spans="1:19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spans="1:19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spans="1:19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spans="1:19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spans="1:19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spans="1:19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spans="1:19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spans="1:19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spans="1:19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spans="1:19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spans="1:19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spans="1:19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spans="1:19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spans="1:19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spans="1:19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spans="1:19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spans="1:19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spans="1:19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spans="1:19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spans="1:19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spans="1:19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spans="1:19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spans="1:19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spans="1:19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spans="1:19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spans="1:19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spans="1:19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spans="1:19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spans="1:19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spans="1:19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spans="1:19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spans="1:19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spans="1:19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spans="1:19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spans="1:19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spans="1:19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spans="1:19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spans="1:19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spans="1:19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spans="1:19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spans="1:19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spans="1:19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spans="1:19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 spans="1:19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 spans="1:19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 spans="1:19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 spans="1:19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  <row r="1001" spans="1:19" ht="12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</row>
    <row r="1002" spans="1:19" ht="12.5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</row>
    <row r="1003" spans="1:19" ht="12.5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</row>
    <row r="1004" spans="1:19" ht="12.5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</row>
  </sheetData>
  <mergeCells count="11">
    <mergeCell ref="A1:G2"/>
    <mergeCell ref="I1:J1"/>
    <mergeCell ref="E9:E11"/>
    <mergeCell ref="B12:G17"/>
    <mergeCell ref="B18:G18"/>
    <mergeCell ref="F19:G19"/>
    <mergeCell ref="F20:G20"/>
    <mergeCell ref="A6:A20"/>
    <mergeCell ref="G6:G11"/>
    <mergeCell ref="D7:D11"/>
    <mergeCell ref="F7:F11"/>
  </mergeCells>
  <pageMargins left="0.7" right="0.7" top="0.75" bottom="0.75" header="0.3" footer="0.3"/>
  <pageSetup paperSize="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U1004"/>
  <sheetViews>
    <sheetView zoomScale="130" zoomScaleNormal="130" workbookViewId="0">
      <selection activeCell="M10" sqref="M10"/>
    </sheetView>
  </sheetViews>
  <sheetFormatPr defaultColWidth="12.6328125" defaultRowHeight="15.75" customHeight="1" x14ac:dyDescent="0.25"/>
  <cols>
    <col min="1" max="1" width="7.1796875" bestFit="1" customWidth="1"/>
    <col min="2" max="2" width="9.54296875" bestFit="1" customWidth="1"/>
    <col min="3" max="3" width="9" bestFit="1" customWidth="1"/>
    <col min="4" max="4" width="9.54296875" bestFit="1" customWidth="1"/>
    <col min="5" max="5" width="9" bestFit="1" customWidth="1"/>
    <col min="6" max="6" width="7.453125" bestFit="1" customWidth="1"/>
    <col min="7" max="7" width="6.453125" bestFit="1" customWidth="1"/>
    <col min="8" max="8" width="9" bestFit="1" customWidth="1"/>
    <col min="9" max="9" width="7" bestFit="1" customWidth="1"/>
    <col min="10" max="10" width="5.6328125" bestFit="1" customWidth="1"/>
  </cols>
  <sheetData>
    <row r="1" spans="1:21" ht="43" customHeight="1" x14ac:dyDescent="0.25">
      <c r="A1" s="85" t="s">
        <v>140</v>
      </c>
      <c r="B1" s="86"/>
      <c r="C1" s="86"/>
      <c r="D1" s="86"/>
      <c r="E1" s="86"/>
      <c r="F1" s="86"/>
      <c r="G1" s="86"/>
      <c r="H1" s="86"/>
      <c r="I1" s="86"/>
      <c r="J1" s="86"/>
    </row>
    <row r="2" spans="1:21" ht="12.5" x14ac:dyDescent="0.25">
      <c r="A2" s="87" t="s">
        <v>136</v>
      </c>
      <c r="B2" s="86"/>
      <c r="C2" s="86"/>
      <c r="D2" s="86"/>
      <c r="E2" s="86"/>
      <c r="F2" s="86"/>
      <c r="G2" s="86"/>
      <c r="H2" s="86"/>
      <c r="I2" s="86"/>
      <c r="J2" s="86"/>
    </row>
    <row r="3" spans="1:21" ht="21" x14ac:dyDescent="0.25">
      <c r="A3" s="88" t="s">
        <v>105</v>
      </c>
      <c r="B3" s="88" t="s">
        <v>1</v>
      </c>
      <c r="C3" s="89" t="s">
        <v>2</v>
      </c>
      <c r="D3" s="89" t="s">
        <v>3</v>
      </c>
      <c r="E3" s="89" t="s">
        <v>4</v>
      </c>
      <c r="F3" s="88" t="s">
        <v>106</v>
      </c>
      <c r="G3" s="88" t="s">
        <v>107</v>
      </c>
      <c r="H3" s="88" t="s">
        <v>108</v>
      </c>
      <c r="I3" s="90" t="s">
        <v>109</v>
      </c>
      <c r="J3" s="91" t="s">
        <v>0</v>
      </c>
      <c r="S3" s="5"/>
      <c r="T3" s="5"/>
      <c r="U3" s="5"/>
    </row>
    <row r="4" spans="1:21" ht="12.5" x14ac:dyDescent="0.25">
      <c r="A4" s="91" t="s">
        <v>6</v>
      </c>
      <c r="B4" s="92">
        <f>COUNTA(B6:B32)</f>
        <v>27</v>
      </c>
      <c r="C4" s="92">
        <f>COUNTA(C6:C20)</f>
        <v>15</v>
      </c>
      <c r="D4" s="92">
        <f>COUNTA(D6:D14)</f>
        <v>9</v>
      </c>
      <c r="E4" s="92">
        <f>COUNTA(E6:E18)</f>
        <v>13</v>
      </c>
      <c r="F4" s="92">
        <f t="shared" ref="F4:I4" si="0">COUNTA(F6:F13)</f>
        <v>1</v>
      </c>
      <c r="G4" s="92">
        <f t="shared" si="0"/>
        <v>0</v>
      </c>
      <c r="H4" s="92">
        <f t="shared" si="0"/>
        <v>5</v>
      </c>
      <c r="I4" s="92">
        <f t="shared" si="0"/>
        <v>2</v>
      </c>
      <c r="J4" s="92">
        <f t="shared" ref="J4:J5" si="1">B4+C4+D4+E4+F4+G4+H4+I4</f>
        <v>72</v>
      </c>
      <c r="S4" s="5"/>
      <c r="T4" s="5"/>
      <c r="U4" s="5"/>
    </row>
    <row r="5" spans="1:21" ht="12.5" x14ac:dyDescent="0.25">
      <c r="A5" s="91" t="s">
        <v>7</v>
      </c>
      <c r="B5" s="93">
        <f>B4/J4</f>
        <v>0.375</v>
      </c>
      <c r="C5" s="94">
        <f>C4/J4</f>
        <v>0.20833333333333334</v>
      </c>
      <c r="D5" s="95">
        <f>D4/J4</f>
        <v>0.125</v>
      </c>
      <c r="E5" s="96">
        <f>E4/J4</f>
        <v>0.18055555555555555</v>
      </c>
      <c r="F5" s="97">
        <f>F4/J4</f>
        <v>1.3888888888888888E-2</v>
      </c>
      <c r="G5" s="97">
        <v>0</v>
      </c>
      <c r="H5" s="97">
        <f>H4/J4</f>
        <v>6.9444444444444448E-2</v>
      </c>
      <c r="I5" s="97">
        <f>I4/J4</f>
        <v>2.7777777777777776E-2</v>
      </c>
      <c r="J5" s="98">
        <f t="shared" si="1"/>
        <v>1</v>
      </c>
      <c r="S5" s="5"/>
      <c r="T5" s="5"/>
      <c r="U5" s="5"/>
    </row>
    <row r="6" spans="1:21" ht="12.5" x14ac:dyDescent="0.25">
      <c r="A6" s="99" t="s">
        <v>110</v>
      </c>
      <c r="B6" s="100" t="s">
        <v>34</v>
      </c>
      <c r="C6" s="101" t="s">
        <v>12</v>
      </c>
      <c r="D6" s="102" t="s">
        <v>37</v>
      </c>
      <c r="E6" s="103" t="s">
        <v>43</v>
      </c>
      <c r="F6" s="104" t="s">
        <v>76</v>
      </c>
      <c r="G6" s="105"/>
      <c r="H6" s="104" t="s">
        <v>36</v>
      </c>
      <c r="I6" s="104" t="s">
        <v>87</v>
      </c>
      <c r="J6" s="106"/>
      <c r="S6" s="5"/>
      <c r="T6" s="5"/>
      <c r="U6" s="5"/>
    </row>
    <row r="7" spans="1:21" ht="12.5" x14ac:dyDescent="0.25">
      <c r="A7" s="107"/>
      <c r="B7" s="108" t="s">
        <v>41</v>
      </c>
      <c r="C7" s="109" t="s">
        <v>35</v>
      </c>
      <c r="D7" s="109" t="s">
        <v>49</v>
      </c>
      <c r="E7" s="110" t="s">
        <v>50</v>
      </c>
      <c r="F7" s="111"/>
      <c r="G7" s="105"/>
      <c r="H7" s="104" t="s">
        <v>39</v>
      </c>
      <c r="I7" s="104" t="s">
        <v>99</v>
      </c>
      <c r="J7" s="112"/>
      <c r="S7" s="5"/>
      <c r="T7" s="5"/>
      <c r="U7" s="5"/>
    </row>
    <row r="8" spans="1:21" ht="12.5" x14ac:dyDescent="0.25">
      <c r="A8" s="107"/>
      <c r="B8" s="108" t="s">
        <v>42</v>
      </c>
      <c r="C8" s="102" t="s">
        <v>38</v>
      </c>
      <c r="D8" s="109" t="s">
        <v>58</v>
      </c>
      <c r="E8" s="103" t="s">
        <v>51</v>
      </c>
      <c r="F8" s="111"/>
      <c r="G8" s="105"/>
      <c r="H8" s="104" t="s">
        <v>61</v>
      </c>
      <c r="I8" s="113"/>
      <c r="J8" s="112"/>
      <c r="S8" s="5"/>
      <c r="T8" s="5"/>
      <c r="U8" s="5"/>
    </row>
    <row r="9" spans="1:21" ht="12.5" x14ac:dyDescent="0.25">
      <c r="A9" s="107"/>
      <c r="B9" s="108" t="s">
        <v>44</v>
      </c>
      <c r="C9" s="109" t="s">
        <v>40</v>
      </c>
      <c r="D9" s="109" t="s">
        <v>67</v>
      </c>
      <c r="E9" s="103" t="s">
        <v>54</v>
      </c>
      <c r="F9" s="105"/>
      <c r="G9" s="105"/>
      <c r="H9" s="114" t="s">
        <v>94</v>
      </c>
      <c r="I9" s="105"/>
      <c r="J9" s="112"/>
      <c r="S9" s="5"/>
      <c r="T9" s="5"/>
      <c r="U9" s="5"/>
    </row>
    <row r="10" spans="1:21" ht="12.5" x14ac:dyDescent="0.25">
      <c r="A10" s="107"/>
      <c r="B10" s="108" t="s">
        <v>45</v>
      </c>
      <c r="C10" s="109" t="s">
        <v>47</v>
      </c>
      <c r="D10" s="102" t="s">
        <v>72</v>
      </c>
      <c r="E10" s="103" t="s">
        <v>60</v>
      </c>
      <c r="F10" s="105"/>
      <c r="G10" s="105"/>
      <c r="H10" s="104" t="s">
        <v>100</v>
      </c>
      <c r="I10" s="105"/>
      <c r="J10" s="112"/>
      <c r="S10" s="5"/>
      <c r="T10" s="5"/>
      <c r="U10" s="5"/>
    </row>
    <row r="11" spans="1:21" ht="12.5" x14ac:dyDescent="0.25">
      <c r="A11" s="107"/>
      <c r="B11" s="108" t="s">
        <v>46</v>
      </c>
      <c r="C11" s="109" t="s">
        <v>55</v>
      </c>
      <c r="D11" s="109" t="s">
        <v>79</v>
      </c>
      <c r="E11" s="103" t="s">
        <v>62</v>
      </c>
      <c r="F11" s="105"/>
      <c r="G11" s="105"/>
      <c r="H11" s="113"/>
      <c r="I11" s="105"/>
      <c r="J11" s="112"/>
      <c r="S11" s="5"/>
      <c r="T11" s="5"/>
      <c r="U11" s="5"/>
    </row>
    <row r="12" spans="1:21" ht="12.5" x14ac:dyDescent="0.25">
      <c r="A12" s="107"/>
      <c r="B12" s="108" t="s">
        <v>48</v>
      </c>
      <c r="C12" s="102" t="s">
        <v>57</v>
      </c>
      <c r="D12" s="109" t="s">
        <v>81</v>
      </c>
      <c r="E12" s="103" t="s">
        <v>68</v>
      </c>
      <c r="F12" s="105"/>
      <c r="G12" s="105"/>
      <c r="H12" s="105"/>
      <c r="I12" s="105"/>
      <c r="J12" s="112"/>
      <c r="S12" s="5"/>
      <c r="T12" s="5"/>
      <c r="U12" s="5"/>
    </row>
    <row r="13" spans="1:21" ht="12.5" x14ac:dyDescent="0.25">
      <c r="A13" s="107"/>
      <c r="B13" s="108" t="s">
        <v>52</v>
      </c>
      <c r="C13" s="109" t="s">
        <v>70</v>
      </c>
      <c r="D13" s="109" t="s">
        <v>85</v>
      </c>
      <c r="E13" s="103" t="s">
        <v>78</v>
      </c>
      <c r="F13" s="105"/>
      <c r="G13" s="105"/>
      <c r="H13" s="105"/>
      <c r="I13" s="105"/>
      <c r="J13" s="112"/>
      <c r="S13" s="5"/>
      <c r="T13" s="5"/>
      <c r="U13" s="5"/>
    </row>
    <row r="14" spans="1:21" ht="12.5" x14ac:dyDescent="0.25">
      <c r="A14" s="107"/>
      <c r="B14" s="108" t="s">
        <v>53</v>
      </c>
      <c r="C14" s="109" t="s">
        <v>73</v>
      </c>
      <c r="D14" s="109" t="s">
        <v>86</v>
      </c>
      <c r="E14" s="110" t="s">
        <v>90</v>
      </c>
      <c r="F14" s="105"/>
      <c r="G14" s="105"/>
      <c r="H14" s="105"/>
      <c r="I14" s="105"/>
      <c r="J14" s="112"/>
      <c r="S14" s="5"/>
      <c r="T14" s="5"/>
      <c r="U14" s="5"/>
    </row>
    <row r="15" spans="1:21" ht="12.5" x14ac:dyDescent="0.25">
      <c r="A15" s="107"/>
      <c r="B15" s="108" t="s">
        <v>56</v>
      </c>
      <c r="C15" s="102" t="s">
        <v>74</v>
      </c>
      <c r="D15" s="113"/>
      <c r="E15" s="103" t="s">
        <v>92</v>
      </c>
      <c r="F15" s="105"/>
      <c r="G15" s="105"/>
      <c r="H15" s="105"/>
      <c r="I15" s="105"/>
      <c r="J15" s="112"/>
      <c r="S15" s="5"/>
      <c r="T15" s="5"/>
      <c r="U15" s="5"/>
    </row>
    <row r="16" spans="1:21" ht="12.5" x14ac:dyDescent="0.25">
      <c r="A16" s="107"/>
      <c r="B16" s="108" t="s">
        <v>59</v>
      </c>
      <c r="C16" s="109" t="s">
        <v>75</v>
      </c>
      <c r="D16" s="105"/>
      <c r="E16" s="103" t="s">
        <v>95</v>
      </c>
      <c r="F16" s="105"/>
      <c r="G16" s="105"/>
      <c r="H16" s="105"/>
      <c r="I16" s="105"/>
      <c r="J16" s="112"/>
      <c r="S16" s="5"/>
      <c r="T16" s="5"/>
      <c r="U16" s="5"/>
    </row>
    <row r="17" spans="1:21" ht="12.5" x14ac:dyDescent="0.25">
      <c r="A17" s="107"/>
      <c r="B17" s="100" t="s">
        <v>63</v>
      </c>
      <c r="C17" s="109" t="s">
        <v>80</v>
      </c>
      <c r="D17" s="105"/>
      <c r="E17" s="103" t="s">
        <v>102</v>
      </c>
      <c r="F17" s="105"/>
      <c r="G17" s="105"/>
      <c r="H17" s="105"/>
      <c r="I17" s="105"/>
      <c r="J17" s="112"/>
      <c r="S17" s="5"/>
      <c r="T17" s="5"/>
      <c r="U17" s="5"/>
    </row>
    <row r="18" spans="1:21" ht="12.5" x14ac:dyDescent="0.25">
      <c r="A18" s="107"/>
      <c r="B18" s="100" t="s">
        <v>64</v>
      </c>
      <c r="C18" s="109" t="s">
        <v>96</v>
      </c>
      <c r="D18" s="105"/>
      <c r="E18" s="110" t="s">
        <v>103</v>
      </c>
      <c r="F18" s="105"/>
      <c r="G18" s="105"/>
      <c r="H18" s="105"/>
      <c r="I18" s="105"/>
      <c r="J18" s="112"/>
      <c r="S18" s="5"/>
      <c r="T18" s="5"/>
      <c r="U18" s="5"/>
    </row>
    <row r="19" spans="1:21" ht="12.5" x14ac:dyDescent="0.25">
      <c r="A19" s="107"/>
      <c r="B19" s="100" t="s">
        <v>65</v>
      </c>
      <c r="C19" s="109" t="s">
        <v>98</v>
      </c>
      <c r="D19" s="105"/>
      <c r="E19" s="113"/>
      <c r="F19" s="105"/>
      <c r="G19" s="105"/>
      <c r="H19" s="105"/>
      <c r="I19" s="105"/>
      <c r="J19" s="112"/>
      <c r="S19" s="5"/>
      <c r="T19" s="5"/>
      <c r="U19" s="5"/>
    </row>
    <row r="20" spans="1:21" ht="12.5" x14ac:dyDescent="0.25">
      <c r="A20" s="107"/>
      <c r="B20" s="108" t="s">
        <v>66</v>
      </c>
      <c r="C20" s="109" t="s">
        <v>101</v>
      </c>
      <c r="D20" s="105"/>
      <c r="E20" s="105"/>
      <c r="F20" s="105"/>
      <c r="G20" s="105"/>
      <c r="H20" s="105"/>
      <c r="I20" s="105"/>
      <c r="J20" s="112"/>
      <c r="S20" s="5"/>
      <c r="T20" s="5"/>
      <c r="U20" s="5"/>
    </row>
    <row r="21" spans="1:21" ht="12.5" x14ac:dyDescent="0.25">
      <c r="A21" s="107"/>
      <c r="B21" s="108" t="s">
        <v>69</v>
      </c>
      <c r="C21" s="115" t="s">
        <v>143</v>
      </c>
      <c r="D21" s="116"/>
      <c r="E21" s="116"/>
      <c r="F21" s="116"/>
      <c r="G21" s="116"/>
      <c r="H21" s="116"/>
      <c r="I21" s="116"/>
      <c r="J21" s="117"/>
      <c r="S21" s="5"/>
      <c r="T21" s="5"/>
      <c r="U21" s="5"/>
    </row>
    <row r="22" spans="1:21" ht="12.5" x14ac:dyDescent="0.25">
      <c r="A22" s="107"/>
      <c r="B22" s="108" t="s">
        <v>71</v>
      </c>
      <c r="C22" s="118"/>
      <c r="D22" s="105"/>
      <c r="E22" s="105"/>
      <c r="F22" s="105"/>
      <c r="G22" s="105"/>
      <c r="H22" s="105"/>
      <c r="I22" s="105"/>
      <c r="J22" s="112"/>
      <c r="S22" s="5"/>
      <c r="T22" s="5"/>
      <c r="U22" s="5"/>
    </row>
    <row r="23" spans="1:21" ht="12.5" x14ac:dyDescent="0.25">
      <c r="A23" s="107"/>
      <c r="B23" s="100" t="s">
        <v>77</v>
      </c>
      <c r="C23" s="118"/>
      <c r="D23" s="105"/>
      <c r="E23" s="105"/>
      <c r="F23" s="105"/>
      <c r="G23" s="105"/>
      <c r="H23" s="105"/>
      <c r="I23" s="105"/>
      <c r="J23" s="112"/>
      <c r="S23" s="5"/>
      <c r="T23" s="5"/>
      <c r="U23" s="5"/>
    </row>
    <row r="24" spans="1:21" ht="12.5" x14ac:dyDescent="0.25">
      <c r="A24" s="107"/>
      <c r="B24" s="108" t="s">
        <v>82</v>
      </c>
      <c r="C24" s="118"/>
      <c r="D24" s="105"/>
      <c r="E24" s="105"/>
      <c r="F24" s="105"/>
      <c r="G24" s="105"/>
      <c r="H24" s="105"/>
      <c r="I24" s="105"/>
      <c r="J24" s="112"/>
      <c r="S24" s="5"/>
      <c r="T24" s="5"/>
      <c r="U24" s="5"/>
    </row>
    <row r="25" spans="1:21" ht="12.5" x14ac:dyDescent="0.25">
      <c r="A25" s="107"/>
      <c r="B25" s="108" t="s">
        <v>83</v>
      </c>
      <c r="C25" s="118"/>
      <c r="D25" s="105"/>
      <c r="E25" s="105"/>
      <c r="F25" s="105"/>
      <c r="G25" s="105"/>
      <c r="H25" s="105"/>
      <c r="I25" s="105"/>
      <c r="J25" s="112"/>
      <c r="R25" s="5"/>
      <c r="S25" s="5"/>
      <c r="T25" s="5"/>
      <c r="U25" s="5"/>
    </row>
    <row r="26" spans="1:21" ht="12.5" x14ac:dyDescent="0.25">
      <c r="A26" s="107"/>
      <c r="B26" s="108" t="s">
        <v>84</v>
      </c>
      <c r="C26" s="118"/>
      <c r="D26" s="105"/>
      <c r="E26" s="105"/>
      <c r="F26" s="105"/>
      <c r="G26" s="105"/>
      <c r="H26" s="105"/>
      <c r="I26" s="105"/>
      <c r="J26" s="112"/>
      <c r="R26" s="5"/>
      <c r="S26" s="5"/>
      <c r="T26" s="5"/>
      <c r="U26" s="5"/>
    </row>
    <row r="27" spans="1:21" ht="12.5" x14ac:dyDescent="0.25">
      <c r="A27" s="107"/>
      <c r="B27" s="108" t="s">
        <v>88</v>
      </c>
      <c r="C27" s="118"/>
      <c r="D27" s="105"/>
      <c r="E27" s="105"/>
      <c r="F27" s="105"/>
      <c r="G27" s="105"/>
      <c r="H27" s="105"/>
      <c r="I27" s="105"/>
      <c r="J27" s="112"/>
      <c r="R27" s="5"/>
      <c r="S27" s="5"/>
      <c r="T27" s="5"/>
      <c r="U27" s="5"/>
    </row>
    <row r="28" spans="1:21" ht="12.5" x14ac:dyDescent="0.25">
      <c r="A28" s="107"/>
      <c r="B28" s="108" t="s">
        <v>89</v>
      </c>
      <c r="C28" s="118"/>
      <c r="D28" s="105"/>
      <c r="E28" s="105"/>
      <c r="F28" s="105"/>
      <c r="G28" s="105"/>
      <c r="H28" s="105"/>
      <c r="I28" s="105"/>
      <c r="J28" s="112"/>
      <c r="R28" s="5"/>
      <c r="S28" s="5"/>
      <c r="T28" s="5"/>
      <c r="U28" s="5"/>
    </row>
    <row r="29" spans="1:21" ht="12.5" x14ac:dyDescent="0.25">
      <c r="A29" s="107"/>
      <c r="B29" s="100" t="s">
        <v>91</v>
      </c>
      <c r="C29" s="118"/>
      <c r="D29" s="105"/>
      <c r="E29" s="105"/>
      <c r="F29" s="105"/>
      <c r="G29" s="105"/>
      <c r="H29" s="105"/>
      <c r="I29" s="105"/>
      <c r="J29" s="112"/>
      <c r="R29" s="5"/>
      <c r="S29" s="5"/>
      <c r="T29" s="5"/>
      <c r="U29" s="5"/>
    </row>
    <row r="30" spans="1:21" ht="12.5" x14ac:dyDescent="0.25">
      <c r="A30" s="107"/>
      <c r="B30" s="108" t="s">
        <v>93</v>
      </c>
      <c r="C30" s="118"/>
      <c r="D30" s="105"/>
      <c r="E30" s="105"/>
      <c r="F30" s="105"/>
      <c r="G30" s="105"/>
      <c r="H30" s="105"/>
      <c r="I30" s="105"/>
      <c r="J30" s="112"/>
      <c r="R30" s="5"/>
      <c r="S30" s="5"/>
      <c r="T30" s="5"/>
      <c r="U30" s="5"/>
    </row>
    <row r="31" spans="1:21" ht="12.5" x14ac:dyDescent="0.25">
      <c r="A31" s="107"/>
      <c r="B31" s="108" t="s">
        <v>97</v>
      </c>
      <c r="C31" s="118"/>
      <c r="D31" s="105"/>
      <c r="E31" s="105"/>
      <c r="F31" s="105"/>
      <c r="G31" s="105"/>
      <c r="H31" s="105"/>
      <c r="I31" s="105"/>
      <c r="J31" s="112"/>
      <c r="K31" s="5"/>
      <c r="R31" s="5"/>
      <c r="S31" s="5"/>
      <c r="T31" s="5"/>
      <c r="U31" s="5"/>
    </row>
    <row r="32" spans="1:21" ht="12.5" x14ac:dyDescent="0.25">
      <c r="A32" s="107"/>
      <c r="B32" s="108" t="s">
        <v>104</v>
      </c>
      <c r="C32" s="118"/>
      <c r="D32" s="105"/>
      <c r="E32" s="105"/>
      <c r="F32" s="105"/>
      <c r="G32" s="105"/>
      <c r="H32" s="105"/>
      <c r="I32" s="105"/>
      <c r="J32" s="112"/>
      <c r="K32" s="5"/>
      <c r="R32" s="5"/>
      <c r="S32" s="5"/>
      <c r="T32" s="5"/>
      <c r="U32" s="5"/>
    </row>
    <row r="33" spans="1:21" ht="12.5" x14ac:dyDescent="0.25">
      <c r="A33" s="107"/>
      <c r="B33" s="119" t="s">
        <v>111</v>
      </c>
      <c r="C33" s="120"/>
      <c r="D33" s="120"/>
      <c r="E33" s="120"/>
      <c r="F33" s="120"/>
      <c r="G33" s="120"/>
      <c r="H33" s="120"/>
      <c r="I33" s="120"/>
      <c r="J33" s="121"/>
      <c r="K33" s="5"/>
      <c r="R33" s="5"/>
      <c r="S33" s="5"/>
      <c r="T33" s="5"/>
      <c r="U33" s="5"/>
    </row>
    <row r="34" spans="1:21" ht="12.5" x14ac:dyDescent="0.25">
      <c r="A34" s="107"/>
      <c r="B34" s="91" t="s">
        <v>1</v>
      </c>
      <c r="C34" s="122" t="s">
        <v>2</v>
      </c>
      <c r="D34" s="122" t="s">
        <v>3</v>
      </c>
      <c r="E34" s="122" t="s">
        <v>4</v>
      </c>
      <c r="F34" s="123" t="s">
        <v>5</v>
      </c>
      <c r="G34" s="124"/>
      <c r="H34" s="124"/>
      <c r="I34" s="124"/>
      <c r="J34" s="125"/>
      <c r="K34" s="5"/>
      <c r="R34" s="5"/>
      <c r="S34" s="5"/>
      <c r="T34" s="5"/>
      <c r="U34" s="5"/>
    </row>
    <row r="35" spans="1:21" ht="12.5" x14ac:dyDescent="0.25">
      <c r="A35" s="126"/>
      <c r="B35" s="108"/>
      <c r="C35" s="109"/>
      <c r="D35" s="109"/>
      <c r="E35" s="103"/>
      <c r="F35" s="127"/>
      <c r="G35" s="124"/>
      <c r="H35" s="124"/>
      <c r="I35" s="124"/>
      <c r="J35" s="125"/>
      <c r="K35" s="5"/>
      <c r="Q35" s="5"/>
      <c r="R35" s="5"/>
      <c r="S35" s="5"/>
      <c r="T35" s="5"/>
      <c r="U35" s="5"/>
    </row>
    <row r="36" spans="1:21" ht="15.75" customHeight="1" x14ac:dyDescent="0.25">
      <c r="A36" s="5"/>
      <c r="B36" s="5"/>
      <c r="K36" s="5"/>
      <c r="Q36" s="5"/>
      <c r="R36" s="5"/>
      <c r="S36" s="5"/>
      <c r="T36" s="5"/>
      <c r="U36" s="5"/>
    </row>
    <row r="37" spans="1:21" ht="15.75" customHeight="1" x14ac:dyDescent="0.25">
      <c r="A37" s="5"/>
      <c r="B37" s="5"/>
      <c r="K37" s="5"/>
      <c r="Q37" s="5"/>
      <c r="R37" s="5"/>
      <c r="S37" s="5"/>
      <c r="T37" s="5"/>
      <c r="U37" s="5"/>
    </row>
    <row r="38" spans="1:21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.5" x14ac:dyDescent="0.25">
      <c r="A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.5" x14ac:dyDescent="0.25">
      <c r="A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2.5" x14ac:dyDescent="0.25">
      <c r="A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1:21" ht="12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1:21" ht="12.5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1:21" ht="12.5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1:21" ht="12.5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</sheetData>
  <mergeCells count="14">
    <mergeCell ref="A1:J1"/>
    <mergeCell ref="F35:J35"/>
    <mergeCell ref="A6:A35"/>
    <mergeCell ref="G6:G20"/>
    <mergeCell ref="F9:F20"/>
    <mergeCell ref="I8:I20"/>
    <mergeCell ref="H11:H20"/>
    <mergeCell ref="J6:J20"/>
    <mergeCell ref="D15:D20"/>
    <mergeCell ref="E19:E20"/>
    <mergeCell ref="A2:J2"/>
    <mergeCell ref="C21:J32"/>
    <mergeCell ref="B33:J33"/>
    <mergeCell ref="F34:J34"/>
  </mergeCells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0444-C8CB-40B4-896E-A02AC7E04FFF}">
  <sheetPr>
    <outlinePr summaryBelow="0" summaryRight="0"/>
    <pageSetUpPr fitToPage="1"/>
  </sheetPr>
  <dimension ref="A1:W38"/>
  <sheetViews>
    <sheetView workbookViewId="0">
      <selection activeCell="B23" sqref="B23"/>
    </sheetView>
  </sheetViews>
  <sheetFormatPr defaultColWidth="12.6328125" defaultRowHeight="12.5" x14ac:dyDescent="0.25"/>
  <cols>
    <col min="1" max="1" width="31.90625" bestFit="1" customWidth="1"/>
    <col min="2" max="2" width="17.08984375" bestFit="1" customWidth="1"/>
    <col min="3" max="3" width="14.81640625" bestFit="1" customWidth="1"/>
    <col min="4" max="4" width="18.36328125" bestFit="1" customWidth="1"/>
    <col min="5" max="5" width="26.1796875" bestFit="1" customWidth="1"/>
    <col min="6" max="6" width="18.36328125" bestFit="1" customWidth="1"/>
    <col min="7" max="7" width="29.26953125" bestFit="1" customWidth="1"/>
    <col min="8" max="8" width="14.6328125" bestFit="1" customWidth="1"/>
    <col min="9" max="9" width="29.26953125" bestFit="1" customWidth="1"/>
    <col min="10" max="10" width="12.26953125" customWidth="1"/>
    <col min="11" max="11" width="10.26953125" customWidth="1"/>
    <col min="13" max="13" width="12.08984375" customWidth="1"/>
    <col min="14" max="14" width="14.6328125" customWidth="1"/>
    <col min="15" max="15" width="34.7265625" customWidth="1"/>
    <col min="16" max="16" width="10.90625" customWidth="1"/>
    <col min="17" max="17" width="10.26953125" customWidth="1"/>
    <col min="19" max="19" width="12.08984375" customWidth="1"/>
    <col min="20" max="20" width="14.6328125" customWidth="1"/>
    <col min="21" max="21" width="34.7265625" customWidth="1"/>
    <col min="22" max="22" width="10.90625" customWidth="1"/>
    <col min="23" max="23" width="10.26953125" customWidth="1"/>
  </cols>
  <sheetData>
    <row r="1" spans="1:23" ht="64.5" customHeight="1" x14ac:dyDescent="0.4">
      <c r="A1" s="56" t="s">
        <v>141</v>
      </c>
      <c r="B1" s="57"/>
      <c r="C1" s="57"/>
      <c r="D1" s="57"/>
      <c r="E1" s="57"/>
      <c r="F1" s="57"/>
      <c r="G1" s="57"/>
      <c r="H1" s="57"/>
      <c r="I1" s="57"/>
    </row>
    <row r="2" spans="1:23" ht="114" x14ac:dyDescent="0.25">
      <c r="A2" s="19" t="s">
        <v>115</v>
      </c>
      <c r="B2" s="33" t="s">
        <v>116</v>
      </c>
      <c r="C2" s="33" t="s">
        <v>117</v>
      </c>
      <c r="D2" s="33" t="s">
        <v>118</v>
      </c>
      <c r="E2" s="33" t="s">
        <v>119</v>
      </c>
      <c r="F2" s="33" t="s">
        <v>120</v>
      </c>
      <c r="G2" s="33" t="s">
        <v>121</v>
      </c>
      <c r="H2" s="33" t="s">
        <v>122</v>
      </c>
      <c r="I2" s="33" t="s">
        <v>123</v>
      </c>
    </row>
    <row r="3" spans="1:23" ht="19" customHeight="1" x14ac:dyDescent="0.4">
      <c r="A3" s="60" t="s">
        <v>124</v>
      </c>
      <c r="B3" s="20" t="s">
        <v>125</v>
      </c>
      <c r="C3" s="20">
        <v>15</v>
      </c>
      <c r="D3" s="21">
        <v>1.5986666666666673</v>
      </c>
      <c r="E3" s="22">
        <v>0.66642857142857237</v>
      </c>
      <c r="F3" s="21" t="s">
        <v>126</v>
      </c>
      <c r="G3" s="21" t="s">
        <v>126</v>
      </c>
      <c r="H3" s="21">
        <v>1.130428040856897</v>
      </c>
      <c r="I3" s="22">
        <v>0.47123616203360691</v>
      </c>
    </row>
    <row r="4" spans="1:23" ht="19" x14ac:dyDescent="0.4">
      <c r="A4" s="61"/>
      <c r="B4" s="20" t="s">
        <v>127</v>
      </c>
      <c r="C4" s="20">
        <v>9</v>
      </c>
      <c r="D4" s="21">
        <v>2.0466666666666651</v>
      </c>
      <c r="E4" s="21">
        <v>2.0466666666666651</v>
      </c>
      <c r="F4" s="21" t="s">
        <v>126</v>
      </c>
      <c r="G4" s="21" t="s">
        <v>126</v>
      </c>
      <c r="H4" s="21">
        <v>1.4472118788284662</v>
      </c>
      <c r="I4" s="21">
        <v>1.4472118788284662</v>
      </c>
    </row>
    <row r="5" spans="1:23" ht="19" x14ac:dyDescent="0.4">
      <c r="A5" s="62"/>
      <c r="B5" s="23" t="s">
        <v>128</v>
      </c>
      <c r="C5" s="23">
        <v>13</v>
      </c>
      <c r="D5" s="24">
        <v>0.58307692307692405</v>
      </c>
      <c r="E5" s="24">
        <v>0.58307692307692405</v>
      </c>
      <c r="F5" s="24" t="s">
        <v>126</v>
      </c>
      <c r="G5" s="24" t="s">
        <v>126</v>
      </c>
      <c r="H5" s="24">
        <v>0.74650273042408399</v>
      </c>
      <c r="I5" s="24">
        <v>0.74650273042408399</v>
      </c>
    </row>
    <row r="6" spans="1:23" ht="19" customHeight="1" x14ac:dyDescent="0.4">
      <c r="A6" s="60" t="s">
        <v>129</v>
      </c>
      <c r="B6" s="25" t="s">
        <v>130</v>
      </c>
      <c r="C6" s="25">
        <v>7</v>
      </c>
      <c r="D6" s="26" t="s">
        <v>126</v>
      </c>
      <c r="E6" s="26" t="s">
        <v>126</v>
      </c>
      <c r="F6" s="26">
        <v>0.92285714285714193</v>
      </c>
      <c r="G6" s="26">
        <v>0.92285714285714193</v>
      </c>
      <c r="H6" s="26">
        <v>0.65255854378072742</v>
      </c>
      <c r="I6" s="26">
        <v>0.65255854378072742</v>
      </c>
    </row>
    <row r="7" spans="1:23" ht="19" x14ac:dyDescent="0.4">
      <c r="A7" s="61"/>
      <c r="B7" s="25" t="s">
        <v>131</v>
      </c>
      <c r="C7" s="25">
        <v>5</v>
      </c>
      <c r="D7" s="26" t="s">
        <v>126</v>
      </c>
      <c r="E7" s="26" t="s">
        <v>126</v>
      </c>
      <c r="F7" s="26">
        <v>2.1560000000000059</v>
      </c>
      <c r="G7" s="26">
        <v>2.1560000000000059</v>
      </c>
      <c r="H7" s="26">
        <v>1.5245222202382007</v>
      </c>
      <c r="I7" s="26">
        <v>1.5245222202382007</v>
      </c>
    </row>
    <row r="8" spans="1:23" ht="19" x14ac:dyDescent="0.4">
      <c r="A8" s="62"/>
      <c r="B8" s="25" t="s">
        <v>132</v>
      </c>
      <c r="C8" s="25">
        <v>15</v>
      </c>
      <c r="D8" s="26" t="s">
        <v>126</v>
      </c>
      <c r="E8" s="26" t="s">
        <v>126</v>
      </c>
      <c r="F8" s="26">
        <v>1.4653333333333332</v>
      </c>
      <c r="G8" s="27">
        <v>0.97214285714285664</v>
      </c>
      <c r="H8" s="26">
        <v>1.0361471366986876</v>
      </c>
      <c r="I8" s="27">
        <v>0.68740880656777914</v>
      </c>
    </row>
    <row r="9" spans="1:23" ht="19" x14ac:dyDescent="0.4">
      <c r="A9" s="3" t="s">
        <v>133</v>
      </c>
      <c r="B9" s="28" t="s">
        <v>134</v>
      </c>
      <c r="C9" s="28">
        <v>8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</row>
    <row r="10" spans="1:23" ht="19" x14ac:dyDescent="0.4">
      <c r="A10" s="58" t="s">
        <v>0</v>
      </c>
      <c r="B10" s="59"/>
      <c r="C10" s="3">
        <v>72</v>
      </c>
      <c r="D10" s="30">
        <v>4.2284102564102568</v>
      </c>
      <c r="E10" s="30">
        <v>3.2961721611721613</v>
      </c>
      <c r="F10" s="30">
        <v>4.5441904761904812</v>
      </c>
      <c r="G10" s="30">
        <v>4.0510000000000046</v>
      </c>
      <c r="H10" s="30">
        <v>6.5373705508270632</v>
      </c>
      <c r="I10" s="30">
        <v>5.5294403418728653</v>
      </c>
    </row>
    <row r="11" spans="1:23" ht="19" x14ac:dyDescent="0.4">
      <c r="A11" s="31"/>
      <c r="D11" s="32"/>
      <c r="E11" s="29"/>
      <c r="F11" s="29"/>
    </row>
    <row r="12" spans="1:23" x14ac:dyDescent="0.25">
      <c r="A12" s="29"/>
      <c r="D12" s="29"/>
      <c r="E12" s="29"/>
      <c r="F12" s="29"/>
    </row>
    <row r="13" spans="1:23" x14ac:dyDescent="0.25">
      <c r="A13" s="29"/>
      <c r="D13" s="29"/>
      <c r="E13" s="29"/>
      <c r="F13" s="29"/>
    </row>
    <row r="14" spans="1:23" x14ac:dyDescent="0.25">
      <c r="A14" s="29"/>
      <c r="D14" s="29"/>
      <c r="E14" s="29"/>
      <c r="F14" s="29"/>
    </row>
    <row r="15" spans="1:23" x14ac:dyDescent="0.25">
      <c r="A15" s="29"/>
      <c r="D15" s="29"/>
      <c r="E15" s="29"/>
      <c r="F15" s="29"/>
    </row>
    <row r="16" spans="1:23" ht="19" x14ac:dyDescent="0.4">
      <c r="A16" s="31"/>
      <c r="D16" s="31"/>
      <c r="E16" s="29"/>
      <c r="F16" s="29"/>
      <c r="M16" s="1"/>
      <c r="N16" s="1"/>
      <c r="O16" s="1"/>
      <c r="P16" s="2"/>
      <c r="Q16" s="2"/>
      <c r="S16" s="1"/>
      <c r="T16" s="1"/>
      <c r="U16" s="1"/>
      <c r="V16" s="2"/>
      <c r="W16" s="2"/>
    </row>
    <row r="17" spans="1:11" x14ac:dyDescent="0.25">
      <c r="A17" s="29"/>
      <c r="D17" s="29"/>
      <c r="E17" s="29"/>
      <c r="F17" s="29"/>
    </row>
    <row r="18" spans="1:11" x14ac:dyDescent="0.25">
      <c r="A18" s="29"/>
      <c r="D18" s="29"/>
      <c r="E18" s="29"/>
      <c r="F18" s="29"/>
    </row>
    <row r="19" spans="1:11" x14ac:dyDescent="0.25">
      <c r="A19" s="29"/>
      <c r="B19" s="29"/>
      <c r="C19" s="29"/>
      <c r="D19" s="29"/>
      <c r="E19" s="29"/>
      <c r="F19" s="29"/>
    </row>
    <row r="20" spans="1:11" x14ac:dyDescent="0.25">
      <c r="A20" s="29"/>
      <c r="B20" s="29"/>
      <c r="C20" s="29"/>
      <c r="D20" s="29"/>
      <c r="E20" s="29"/>
      <c r="F20" s="29"/>
    </row>
    <row r="21" spans="1:11" x14ac:dyDescent="0.25">
      <c r="A21" s="29"/>
      <c r="B21" s="29"/>
      <c r="C21" s="29"/>
      <c r="D21" s="29"/>
      <c r="E21" s="29"/>
      <c r="F21" s="29"/>
    </row>
    <row r="22" spans="1:11" x14ac:dyDescent="0.25">
      <c r="A22" s="29"/>
      <c r="B22" s="29"/>
      <c r="C22" s="29"/>
      <c r="D22" s="29"/>
      <c r="E22" s="29"/>
      <c r="F22" s="29"/>
    </row>
    <row r="23" spans="1:11" ht="19" x14ac:dyDescent="0.4">
      <c r="A23" s="29"/>
      <c r="B23" s="29"/>
      <c r="C23" s="29"/>
      <c r="D23" s="29"/>
      <c r="E23" s="31"/>
      <c r="F23" s="31"/>
      <c r="G23" s="1"/>
      <c r="H23" s="1"/>
      <c r="I23" s="1"/>
      <c r="J23" s="2"/>
      <c r="K23" s="2"/>
    </row>
    <row r="24" spans="1:11" x14ac:dyDescent="0.25">
      <c r="A24" s="29"/>
      <c r="B24" s="29"/>
      <c r="C24" s="29"/>
      <c r="D24" s="29"/>
      <c r="E24" s="29"/>
      <c r="F24" s="29"/>
    </row>
    <row r="25" spans="1:11" x14ac:dyDescent="0.25">
      <c r="A25" s="29"/>
      <c r="B25" s="29"/>
      <c r="C25" s="29"/>
      <c r="D25" s="29"/>
      <c r="E25" s="29"/>
      <c r="F25" s="29"/>
    </row>
    <row r="26" spans="1:11" x14ac:dyDescent="0.25">
      <c r="A26" s="29"/>
      <c r="B26" s="29"/>
      <c r="C26" s="29"/>
      <c r="D26" s="29"/>
      <c r="E26" s="29"/>
      <c r="F26" s="29"/>
    </row>
    <row r="27" spans="1:11" x14ac:dyDescent="0.25">
      <c r="A27" s="29"/>
      <c r="B27" s="29"/>
      <c r="C27" s="29"/>
      <c r="D27" s="29"/>
      <c r="E27" s="29"/>
      <c r="F27" s="29"/>
    </row>
    <row r="28" spans="1:11" x14ac:dyDescent="0.25">
      <c r="A28" s="29"/>
      <c r="B28" s="29"/>
      <c r="C28" s="29"/>
      <c r="D28" s="29"/>
      <c r="E28" s="29"/>
      <c r="F28" s="29"/>
    </row>
    <row r="29" spans="1:11" x14ac:dyDescent="0.25">
      <c r="A29" s="29"/>
      <c r="B29" s="29"/>
      <c r="C29" s="29"/>
      <c r="D29" s="29"/>
      <c r="E29" s="29"/>
      <c r="F29" s="29"/>
    </row>
    <row r="30" spans="1:11" x14ac:dyDescent="0.25">
      <c r="A30" s="29"/>
      <c r="B30" s="29"/>
      <c r="C30" s="29"/>
      <c r="D30" s="29"/>
      <c r="E30" s="29"/>
      <c r="F30" s="29"/>
    </row>
    <row r="31" spans="1:11" x14ac:dyDescent="0.25">
      <c r="A31" s="29"/>
      <c r="B31" s="29"/>
      <c r="C31" s="29"/>
      <c r="D31" s="29"/>
      <c r="E31" s="29"/>
      <c r="F31" s="29"/>
    </row>
    <row r="32" spans="1:11" x14ac:dyDescent="0.25">
      <c r="A32" s="29"/>
      <c r="B32" s="29"/>
      <c r="C32" s="29"/>
      <c r="D32" s="29"/>
      <c r="E32" s="29"/>
      <c r="F32" s="29"/>
    </row>
    <row r="33" spans="1:6" x14ac:dyDescent="0.25">
      <c r="A33" s="29"/>
      <c r="B33" s="29"/>
      <c r="C33" s="29"/>
      <c r="D33" s="29"/>
      <c r="E33" s="29"/>
      <c r="F33" s="29"/>
    </row>
    <row r="34" spans="1:6" x14ac:dyDescent="0.25">
      <c r="A34" s="29"/>
      <c r="B34" s="29"/>
      <c r="C34" s="29"/>
      <c r="D34" s="29"/>
      <c r="E34" s="29"/>
      <c r="F34" s="29"/>
    </row>
    <row r="35" spans="1:6" x14ac:dyDescent="0.25">
      <c r="A35" s="29"/>
      <c r="B35" s="29"/>
      <c r="C35" s="29"/>
      <c r="D35" s="29"/>
      <c r="E35" s="29"/>
      <c r="F35" s="29"/>
    </row>
    <row r="36" spans="1:6" x14ac:dyDescent="0.25">
      <c r="A36" s="29"/>
      <c r="B36" s="29"/>
      <c r="C36" s="29"/>
      <c r="D36" s="29"/>
      <c r="E36" s="29"/>
      <c r="F36" s="29"/>
    </row>
    <row r="37" spans="1:6" x14ac:dyDescent="0.25">
      <c r="A37" s="29"/>
      <c r="B37" s="29"/>
      <c r="C37" s="29"/>
      <c r="D37" s="29"/>
      <c r="E37" s="29"/>
      <c r="F37" s="29"/>
    </row>
    <row r="38" spans="1:6" x14ac:dyDescent="0.25">
      <c r="A38" s="29"/>
      <c r="B38" s="29"/>
      <c r="C38" s="29"/>
      <c r="D38" s="29"/>
      <c r="E38" s="29"/>
      <c r="F38" s="29"/>
    </row>
  </sheetData>
  <mergeCells count="4">
    <mergeCell ref="A1:I1"/>
    <mergeCell ref="A10:B10"/>
    <mergeCell ref="A3:A5"/>
    <mergeCell ref="A6:A8"/>
  </mergeCells>
  <pageMargins left="0.7" right="0.7" top="0.75" bottom="0.75" header="0.3" footer="0.3"/>
  <pageSetup scale="6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E130"/>
  <sheetViews>
    <sheetView topLeftCell="A93" workbookViewId="0">
      <selection activeCell="T116" sqref="T116"/>
    </sheetView>
  </sheetViews>
  <sheetFormatPr defaultColWidth="12.6328125" defaultRowHeight="12.5" x14ac:dyDescent="0.25"/>
  <cols>
    <col min="1" max="1" width="10.90625" bestFit="1" customWidth="1"/>
    <col min="2" max="2" width="11" bestFit="1" customWidth="1"/>
    <col min="3" max="3" width="27.08984375" bestFit="1" customWidth="1"/>
    <col min="4" max="4" width="8.08984375" bestFit="1" customWidth="1"/>
    <col min="5" max="5" width="12.54296875" bestFit="1" customWidth="1"/>
    <col min="6" max="6" width="9.81640625" bestFit="1" customWidth="1"/>
    <col min="7" max="7" width="18.6328125" bestFit="1" customWidth="1"/>
    <col min="8" max="8" width="11.453125" customWidth="1"/>
    <col min="9" max="9" width="31.90625" hidden="1" customWidth="1"/>
    <col min="10" max="10" width="17.08984375" hidden="1" customWidth="1"/>
    <col min="11" max="11" width="14.81640625" hidden="1" customWidth="1"/>
    <col min="12" max="12" width="18.36328125" hidden="1" customWidth="1"/>
    <col min="13" max="13" width="26.1796875" hidden="1" customWidth="1"/>
    <col min="14" max="14" width="18.36328125" hidden="1" customWidth="1"/>
    <col min="15" max="15" width="29.26953125" hidden="1" customWidth="1"/>
    <col min="16" max="16" width="14.6328125" hidden="1" customWidth="1"/>
    <col min="17" max="17" width="29.26953125" hidden="1" customWidth="1"/>
    <col min="18" max="18" width="12.26953125" customWidth="1"/>
    <col min="19" max="19" width="10.26953125" customWidth="1"/>
    <col min="21" max="21" width="12.08984375" customWidth="1"/>
    <col min="22" max="22" width="14.6328125" customWidth="1"/>
    <col min="23" max="23" width="34.7265625" customWidth="1"/>
    <col min="24" max="24" width="10.90625" customWidth="1"/>
    <col min="25" max="25" width="10.26953125" customWidth="1"/>
    <col min="27" max="27" width="12.08984375" customWidth="1"/>
    <col min="28" max="28" width="14.6328125" customWidth="1"/>
    <col min="29" max="29" width="34.7265625" customWidth="1"/>
    <col min="30" max="30" width="10.90625" customWidth="1"/>
    <col min="31" max="31" width="10.26953125" customWidth="1"/>
  </cols>
  <sheetData>
    <row r="1" spans="1:31" ht="40" customHeight="1" x14ac:dyDescent="0.3">
      <c r="A1" s="63" t="s">
        <v>142</v>
      </c>
      <c r="B1" s="64"/>
      <c r="C1" s="64"/>
      <c r="D1" s="64"/>
      <c r="E1" s="64"/>
      <c r="F1" s="64"/>
      <c r="G1" s="64"/>
    </row>
    <row r="2" spans="1:31" ht="114" x14ac:dyDescent="0.25">
      <c r="A2" s="65" t="s">
        <v>8</v>
      </c>
      <c r="B2" s="65" t="s">
        <v>9</v>
      </c>
      <c r="C2" s="65" t="s">
        <v>10</v>
      </c>
      <c r="D2" s="65" t="s">
        <v>11</v>
      </c>
      <c r="E2" s="65" t="s">
        <v>137</v>
      </c>
      <c r="F2" s="65" t="s">
        <v>113</v>
      </c>
      <c r="G2" s="65" t="s">
        <v>114</v>
      </c>
      <c r="I2" s="19" t="s">
        <v>115</v>
      </c>
      <c r="J2" s="33" t="s">
        <v>116</v>
      </c>
      <c r="K2" s="33" t="s">
        <v>117</v>
      </c>
      <c r="L2" s="33" t="s">
        <v>118</v>
      </c>
      <c r="M2" s="33" t="s">
        <v>119</v>
      </c>
      <c r="N2" s="33" t="s">
        <v>120</v>
      </c>
      <c r="O2" s="33" t="s">
        <v>121</v>
      </c>
      <c r="P2" s="33" t="s">
        <v>122</v>
      </c>
      <c r="Q2" s="33" t="s">
        <v>123</v>
      </c>
    </row>
    <row r="3" spans="1:31" ht="19" x14ac:dyDescent="0.4">
      <c r="A3" s="66" t="s">
        <v>12</v>
      </c>
      <c r="B3" s="66" t="s">
        <v>2</v>
      </c>
      <c r="C3" s="66" t="s">
        <v>14</v>
      </c>
      <c r="D3" s="67">
        <v>87.02</v>
      </c>
      <c r="E3" s="67">
        <v>0.79</v>
      </c>
      <c r="F3" s="68">
        <f>D3-D4</f>
        <v>1.3399999999999892</v>
      </c>
      <c r="G3" s="69">
        <f>STDEV(D3:D4)</f>
        <v>0.947523086789966</v>
      </c>
      <c r="I3" s="60" t="s">
        <v>124</v>
      </c>
      <c r="J3" s="20" t="s">
        <v>125</v>
      </c>
      <c r="K3" s="20">
        <f>COUNTIF(B3:B32,"OP1")</f>
        <v>15</v>
      </c>
      <c r="L3" s="21">
        <f>AVERAGE(F3:F32)</f>
        <v>1.5986666666666673</v>
      </c>
      <c r="M3" s="22">
        <f>AVERAGE(F3:F8,F11:F32)</f>
        <v>0.66642857142857237</v>
      </c>
      <c r="N3" s="21" t="s">
        <v>126</v>
      </c>
      <c r="O3" s="21" t="s">
        <v>126</v>
      </c>
      <c r="P3" s="21">
        <f>AVERAGE(G3:G32)</f>
        <v>1.130428040856897</v>
      </c>
      <c r="Q3" s="22">
        <f>AVERAGE(G3:G8,G11:G32)</f>
        <v>0.47123616203360691</v>
      </c>
    </row>
    <row r="4" spans="1:31" ht="19" x14ac:dyDescent="0.4">
      <c r="A4" s="70" t="s">
        <v>12</v>
      </c>
      <c r="B4" s="70" t="s">
        <v>15</v>
      </c>
      <c r="C4" s="70" t="s">
        <v>16</v>
      </c>
      <c r="D4" s="71">
        <v>85.68</v>
      </c>
      <c r="E4" s="71">
        <v>0.8</v>
      </c>
      <c r="F4" s="43"/>
      <c r="G4" s="43"/>
      <c r="I4" s="42"/>
      <c r="J4" s="20" t="s">
        <v>127</v>
      </c>
      <c r="K4" s="20">
        <f>COUNTIF(B47:B64,"OP2")</f>
        <v>9</v>
      </c>
      <c r="L4" s="21">
        <f>AVERAGE(F47:F64)</f>
        <v>2.0466666666666651</v>
      </c>
      <c r="M4" s="21">
        <f>AVERAGE(F47:F64)</f>
        <v>2.0466666666666651</v>
      </c>
      <c r="N4" s="21" t="s">
        <v>126</v>
      </c>
      <c r="O4" s="21" t="s">
        <v>126</v>
      </c>
      <c r="P4" s="21">
        <f>AVERAGE(G47:G64)</f>
        <v>1.4472118788284662</v>
      </c>
      <c r="Q4" s="21">
        <f>AVERAGE(G47:G64)</f>
        <v>1.4472118788284662</v>
      </c>
    </row>
    <row r="5" spans="1:31" ht="19" x14ac:dyDescent="0.4">
      <c r="A5" s="66" t="s">
        <v>35</v>
      </c>
      <c r="B5" s="66" t="s">
        <v>2</v>
      </c>
      <c r="C5" s="66" t="s">
        <v>28</v>
      </c>
      <c r="D5" s="67">
        <v>91.3</v>
      </c>
      <c r="E5" s="67">
        <v>0.77</v>
      </c>
      <c r="F5" s="72">
        <f>D5-D6</f>
        <v>0.11999999999999034</v>
      </c>
      <c r="G5" s="73">
        <f>STDEV(D5:D6)</f>
        <v>8.4852813742378866E-2</v>
      </c>
      <c r="I5" s="43"/>
      <c r="J5" s="23" t="s">
        <v>128</v>
      </c>
      <c r="K5" s="23">
        <f>COUNTIF(B75:B100,"OP3")</f>
        <v>13</v>
      </c>
      <c r="L5" s="24">
        <f>AVERAGE(F75:F100)</f>
        <v>0.58307692307692405</v>
      </c>
      <c r="M5" s="24">
        <f>AVERAGE(F75:F100)</f>
        <v>0.58307692307692405</v>
      </c>
      <c r="N5" s="24" t="s">
        <v>126</v>
      </c>
      <c r="O5" s="24" t="s">
        <v>126</v>
      </c>
      <c r="P5" s="24">
        <f>AVERAGE(G75:G130)</f>
        <v>0.74650273042408399</v>
      </c>
      <c r="Q5" s="24">
        <f>AVERAGE(G75:G130)</f>
        <v>0.74650273042408399</v>
      </c>
    </row>
    <row r="6" spans="1:31" ht="19" x14ac:dyDescent="0.4">
      <c r="A6" s="70" t="s">
        <v>35</v>
      </c>
      <c r="B6" s="70" t="s">
        <v>15</v>
      </c>
      <c r="C6" s="70" t="s">
        <v>33</v>
      </c>
      <c r="D6" s="71">
        <v>91.18</v>
      </c>
      <c r="E6" s="71">
        <v>0.8</v>
      </c>
      <c r="F6" s="43"/>
      <c r="G6" s="43"/>
      <c r="I6" s="60" t="s">
        <v>129</v>
      </c>
      <c r="J6" s="25" t="s">
        <v>130</v>
      </c>
      <c r="K6" s="25">
        <f>COUNTIF(B33:B46,"OP1")</f>
        <v>7</v>
      </c>
      <c r="L6" s="26" t="s">
        <v>126</v>
      </c>
      <c r="M6" s="26" t="s">
        <v>126</v>
      </c>
      <c r="N6" s="26">
        <f>AVERAGE(F33:F46)</f>
        <v>0.92285714285714193</v>
      </c>
      <c r="O6" s="26">
        <f t="shared" ref="O6:P6" si="0">AVERAGE(F33:F46)</f>
        <v>0.92285714285714193</v>
      </c>
      <c r="P6" s="26">
        <f t="shared" si="0"/>
        <v>0.65255854378072742</v>
      </c>
      <c r="Q6" s="26">
        <f>AVERAGE(G33:G46)</f>
        <v>0.65255854378072742</v>
      </c>
    </row>
    <row r="7" spans="1:31" ht="19" x14ac:dyDescent="0.4">
      <c r="A7" s="74" t="s">
        <v>38</v>
      </c>
      <c r="B7" s="74" t="s">
        <v>2</v>
      </c>
      <c r="C7" s="74" t="s">
        <v>24</v>
      </c>
      <c r="D7" s="75">
        <v>93.15</v>
      </c>
      <c r="E7" s="75">
        <v>0.87</v>
      </c>
      <c r="F7" s="72">
        <f>D7-D8</f>
        <v>0.17000000000000171</v>
      </c>
      <c r="G7" s="73">
        <f>STDEV(D7:D8)</f>
        <v>0.12020815280171428</v>
      </c>
      <c r="I7" s="42"/>
      <c r="J7" s="25" t="s">
        <v>131</v>
      </c>
      <c r="K7" s="25">
        <f>COUNTIF(B65:B74,"OP2")</f>
        <v>5</v>
      </c>
      <c r="L7" s="26" t="s">
        <v>126</v>
      </c>
      <c r="M7" s="26" t="s">
        <v>126</v>
      </c>
      <c r="N7" s="26">
        <f>AVERAGE(F65:F74)</f>
        <v>2.1560000000000059</v>
      </c>
      <c r="O7" s="26">
        <f t="shared" ref="O7:P7" si="1">AVERAGE(F65:F74)</f>
        <v>2.1560000000000059</v>
      </c>
      <c r="P7" s="26">
        <f t="shared" si="1"/>
        <v>1.5245222202382007</v>
      </c>
      <c r="Q7" s="26">
        <f>AVERAGE(G65:G74)</f>
        <v>1.5245222202382007</v>
      </c>
    </row>
    <row r="8" spans="1:31" ht="19" x14ac:dyDescent="0.4">
      <c r="A8" s="76" t="s">
        <v>38</v>
      </c>
      <c r="B8" s="76" t="s">
        <v>15</v>
      </c>
      <c r="C8" s="76" t="s">
        <v>16</v>
      </c>
      <c r="D8" s="77">
        <v>92.98</v>
      </c>
      <c r="E8" s="77">
        <v>0.9</v>
      </c>
      <c r="F8" s="43"/>
      <c r="G8" s="43"/>
      <c r="I8" s="43"/>
      <c r="J8" s="25" t="s">
        <v>132</v>
      </c>
      <c r="K8" s="25">
        <f>COUNTIF(B101:B130,"OP3")</f>
        <v>15</v>
      </c>
      <c r="L8" s="26" t="s">
        <v>126</v>
      </c>
      <c r="M8" s="26" t="s">
        <v>126</v>
      </c>
      <c r="N8" s="26">
        <f>AVERAGE(F101:F130)</f>
        <v>1.4653333333333332</v>
      </c>
      <c r="O8" s="27">
        <f>AVERAGE(F101,F105:F130)</f>
        <v>0.97214285714285664</v>
      </c>
      <c r="P8" s="26">
        <f>AVERAGE(G101:G130)</f>
        <v>1.0361471366986876</v>
      </c>
      <c r="Q8" s="27">
        <f>AVERAGE(G101,G105:G130)</f>
        <v>0.68740880656777914</v>
      </c>
    </row>
    <row r="9" spans="1:31" ht="19" x14ac:dyDescent="0.4">
      <c r="A9" s="66" t="s">
        <v>40</v>
      </c>
      <c r="B9" s="66" t="s">
        <v>2</v>
      </c>
      <c r="C9" s="66" t="s">
        <v>14</v>
      </c>
      <c r="D9" s="67">
        <v>68.13</v>
      </c>
      <c r="E9" s="67">
        <v>0.86</v>
      </c>
      <c r="F9" s="78">
        <f>D9-D10</f>
        <v>14.649999999999999</v>
      </c>
      <c r="G9" s="73">
        <f>STDEV(D9:D10)</f>
        <v>10.359114344382952</v>
      </c>
      <c r="I9" s="3" t="s">
        <v>133</v>
      </c>
      <c r="J9" s="28" t="s">
        <v>134</v>
      </c>
      <c r="K9" s="28">
        <v>8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</row>
    <row r="10" spans="1:31" ht="19" x14ac:dyDescent="0.4">
      <c r="A10" s="70" t="s">
        <v>40</v>
      </c>
      <c r="B10" s="70" t="s">
        <v>15</v>
      </c>
      <c r="C10" s="70" t="s">
        <v>31</v>
      </c>
      <c r="D10" s="71">
        <v>53.48</v>
      </c>
      <c r="E10" s="71">
        <v>0.86</v>
      </c>
      <c r="F10" s="43"/>
      <c r="G10" s="43"/>
      <c r="H10" s="29"/>
      <c r="I10" s="58" t="s">
        <v>0</v>
      </c>
      <c r="J10" s="39"/>
      <c r="K10" s="3">
        <f>SUM(K3:K9)</f>
        <v>72</v>
      </c>
      <c r="L10" s="30">
        <f t="shared" ref="L10:Q10" si="2">SUM(L3:L8)</f>
        <v>4.2284102564102568</v>
      </c>
      <c r="M10" s="30">
        <f t="shared" si="2"/>
        <v>3.2961721611721613</v>
      </c>
      <c r="N10" s="30">
        <f t="shared" si="2"/>
        <v>4.5441904761904812</v>
      </c>
      <c r="O10" s="30">
        <f t="shared" si="2"/>
        <v>4.0510000000000046</v>
      </c>
      <c r="P10" s="30">
        <f t="shared" si="2"/>
        <v>6.5373705508270632</v>
      </c>
      <c r="Q10" s="30">
        <f t="shared" si="2"/>
        <v>5.5294403418728653</v>
      </c>
    </row>
    <row r="11" spans="1:31" ht="19" x14ac:dyDescent="0.4">
      <c r="A11" s="66" t="s">
        <v>47</v>
      </c>
      <c r="B11" s="66" t="s">
        <v>2</v>
      </c>
      <c r="C11" s="66" t="s">
        <v>18</v>
      </c>
      <c r="D11" s="67">
        <v>88.24</v>
      </c>
      <c r="E11" s="67">
        <v>0.76</v>
      </c>
      <c r="F11" s="72">
        <f>D11-D12</f>
        <v>0.48999999999999488</v>
      </c>
      <c r="G11" s="73">
        <f>STDEV(D11:D12)</f>
        <v>0.34648232278140467</v>
      </c>
      <c r="H11" s="31"/>
      <c r="I11" s="31"/>
      <c r="L11" s="32"/>
      <c r="M11" s="29"/>
      <c r="N11" s="29"/>
    </row>
    <row r="12" spans="1:31" x14ac:dyDescent="0.25">
      <c r="A12" s="70" t="s">
        <v>47</v>
      </c>
      <c r="B12" s="70" t="s">
        <v>15</v>
      </c>
      <c r="C12" s="70" t="s">
        <v>16</v>
      </c>
      <c r="D12" s="71">
        <v>87.75</v>
      </c>
      <c r="E12" s="71">
        <v>0.75</v>
      </c>
      <c r="F12" s="43"/>
      <c r="G12" s="43"/>
      <c r="H12" s="29"/>
      <c r="I12" s="29"/>
      <c r="L12" s="29"/>
      <c r="M12" s="29"/>
      <c r="N12" s="29"/>
    </row>
    <row r="13" spans="1:31" x14ac:dyDescent="0.25">
      <c r="A13" s="66" t="s">
        <v>55</v>
      </c>
      <c r="B13" s="66" t="s">
        <v>2</v>
      </c>
      <c r="C13" s="66" t="s">
        <v>14</v>
      </c>
      <c r="D13" s="67">
        <v>85.54</v>
      </c>
      <c r="E13" s="67">
        <v>0.77</v>
      </c>
      <c r="F13" s="72">
        <f>D13-D14</f>
        <v>0.83000000000001251</v>
      </c>
      <c r="G13" s="73">
        <f>STDEV(D13:D14)</f>
        <v>0.5868986283848433</v>
      </c>
      <c r="H13" s="29"/>
      <c r="I13" s="29"/>
      <c r="L13" s="29"/>
      <c r="M13" s="29"/>
      <c r="N13" s="29"/>
    </row>
    <row r="14" spans="1:31" x14ac:dyDescent="0.25">
      <c r="A14" s="70" t="s">
        <v>55</v>
      </c>
      <c r="B14" s="70" t="s">
        <v>15</v>
      </c>
      <c r="C14" s="70" t="s">
        <v>33</v>
      </c>
      <c r="D14" s="71">
        <v>84.71</v>
      </c>
      <c r="E14" s="71">
        <v>0.79</v>
      </c>
      <c r="F14" s="43"/>
      <c r="G14" s="43"/>
      <c r="H14" s="29"/>
      <c r="I14" s="29"/>
      <c r="L14" s="29"/>
      <c r="M14" s="29"/>
      <c r="N14" s="29"/>
    </row>
    <row r="15" spans="1:31" ht="13" x14ac:dyDescent="0.3">
      <c r="A15" s="74" t="s">
        <v>57</v>
      </c>
      <c r="B15" s="74" t="s">
        <v>2</v>
      </c>
      <c r="C15" s="74" t="s">
        <v>24</v>
      </c>
      <c r="D15" s="75">
        <v>25.84</v>
      </c>
      <c r="E15" s="75">
        <v>0.27</v>
      </c>
      <c r="F15" s="72">
        <f>D15-D16</f>
        <v>0.32999999999999829</v>
      </c>
      <c r="G15" s="73">
        <f>STDEV(D15:D16)</f>
        <v>0.23334523779155947</v>
      </c>
      <c r="H15" s="29"/>
      <c r="I15" s="29"/>
      <c r="L15" s="29"/>
      <c r="M15" s="29"/>
      <c r="N15" s="29"/>
    </row>
    <row r="16" spans="1:31" ht="19" x14ac:dyDescent="0.4">
      <c r="A16" s="76" t="s">
        <v>57</v>
      </c>
      <c r="B16" s="76" t="s">
        <v>15</v>
      </c>
      <c r="C16" s="76" t="s">
        <v>25</v>
      </c>
      <c r="D16" s="77">
        <v>25.51</v>
      </c>
      <c r="E16" s="77">
        <v>0.3</v>
      </c>
      <c r="F16" s="43"/>
      <c r="G16" s="43"/>
      <c r="H16" s="31"/>
      <c r="I16" s="31"/>
      <c r="L16" s="31"/>
      <c r="M16" s="29"/>
      <c r="N16" s="29"/>
      <c r="U16" s="1"/>
      <c r="V16" s="1"/>
      <c r="W16" s="1"/>
      <c r="X16" s="2"/>
      <c r="Y16" s="2"/>
      <c r="AA16" s="1"/>
      <c r="AB16" s="1"/>
      <c r="AC16" s="1"/>
      <c r="AD16" s="2"/>
      <c r="AE16" s="2"/>
    </row>
    <row r="17" spans="1:19" x14ac:dyDescent="0.25">
      <c r="A17" s="66" t="s">
        <v>70</v>
      </c>
      <c r="B17" s="66" t="s">
        <v>2</v>
      </c>
      <c r="C17" s="66" t="s">
        <v>20</v>
      </c>
      <c r="D17" s="67">
        <v>88.73</v>
      </c>
      <c r="E17" s="67">
        <v>0.78</v>
      </c>
      <c r="F17" s="72">
        <f>D17-D18</f>
        <v>0.82000000000000739</v>
      </c>
      <c r="G17" s="73">
        <f>STDEV(D17:D18)</f>
        <v>0.57982756057297413</v>
      </c>
      <c r="H17" s="29"/>
      <c r="I17" s="29"/>
      <c r="L17" s="29"/>
      <c r="M17" s="29"/>
      <c r="N17" s="29"/>
    </row>
    <row r="18" spans="1:19" x14ac:dyDescent="0.25">
      <c r="A18" s="70" t="s">
        <v>70</v>
      </c>
      <c r="B18" s="70" t="s">
        <v>15</v>
      </c>
      <c r="C18" s="70" t="s">
        <v>25</v>
      </c>
      <c r="D18" s="71">
        <v>87.91</v>
      </c>
      <c r="E18" s="71">
        <v>0.81</v>
      </c>
      <c r="F18" s="43"/>
      <c r="G18" s="43"/>
      <c r="H18" s="29"/>
      <c r="I18" s="29"/>
      <c r="L18" s="29"/>
      <c r="M18" s="29"/>
      <c r="N18" s="29"/>
    </row>
    <row r="19" spans="1:19" x14ac:dyDescent="0.25">
      <c r="A19" s="66" t="s">
        <v>73</v>
      </c>
      <c r="B19" s="66" t="s">
        <v>2</v>
      </c>
      <c r="C19" s="66" t="s">
        <v>14</v>
      </c>
      <c r="D19" s="67">
        <v>98.47</v>
      </c>
      <c r="E19" s="67">
        <v>0.89</v>
      </c>
      <c r="F19" s="72">
        <f>D19-D20</f>
        <v>0.51000000000000512</v>
      </c>
      <c r="G19" s="73">
        <f>STDEV(D19:D20)</f>
        <v>0.36062445840514284</v>
      </c>
      <c r="H19" s="29"/>
      <c r="I19" s="29"/>
      <c r="J19" s="29"/>
      <c r="K19" s="29"/>
      <c r="L19" s="29"/>
      <c r="M19" s="29"/>
      <c r="N19" s="29"/>
    </row>
    <row r="20" spans="1:19" x14ac:dyDescent="0.25">
      <c r="A20" s="70" t="s">
        <v>73</v>
      </c>
      <c r="B20" s="70" t="s">
        <v>15</v>
      </c>
      <c r="C20" s="70" t="s">
        <v>31</v>
      </c>
      <c r="D20" s="71">
        <v>97.96</v>
      </c>
      <c r="E20" s="71">
        <v>0.93</v>
      </c>
      <c r="F20" s="43"/>
      <c r="G20" s="43"/>
      <c r="H20" s="29"/>
      <c r="I20" s="29"/>
      <c r="J20" s="29"/>
      <c r="K20" s="29"/>
      <c r="L20" s="29"/>
      <c r="M20" s="29"/>
      <c r="N20" s="29"/>
    </row>
    <row r="21" spans="1:19" ht="13" x14ac:dyDescent="0.3">
      <c r="A21" s="74" t="s">
        <v>74</v>
      </c>
      <c r="B21" s="74" t="s">
        <v>2</v>
      </c>
      <c r="C21" s="74" t="s">
        <v>22</v>
      </c>
      <c r="D21" s="75">
        <v>93.37</v>
      </c>
      <c r="E21" s="75">
        <v>0.83</v>
      </c>
      <c r="F21" s="72">
        <f>D21-D22</f>
        <v>0.18999999999999773</v>
      </c>
      <c r="G21" s="73">
        <f>STDEV(D21:D22)</f>
        <v>0.13435028842544242</v>
      </c>
      <c r="H21" s="29"/>
      <c r="I21" s="29"/>
      <c r="J21" s="29"/>
      <c r="K21" s="29"/>
      <c r="L21" s="29"/>
      <c r="M21" s="29"/>
      <c r="N21" s="29"/>
    </row>
    <row r="22" spans="1:19" ht="13" x14ac:dyDescent="0.3">
      <c r="A22" s="76" t="s">
        <v>74</v>
      </c>
      <c r="B22" s="76" t="s">
        <v>15</v>
      </c>
      <c r="C22" s="76" t="s">
        <v>16</v>
      </c>
      <c r="D22" s="77">
        <v>93.18</v>
      </c>
      <c r="E22" s="77">
        <v>0.86</v>
      </c>
      <c r="F22" s="43"/>
      <c r="G22" s="43"/>
      <c r="H22" s="29"/>
      <c r="I22" s="29"/>
      <c r="J22" s="29"/>
      <c r="K22" s="29"/>
      <c r="L22" s="29"/>
      <c r="M22" s="29"/>
      <c r="N22" s="29"/>
    </row>
    <row r="23" spans="1:19" ht="19" x14ac:dyDescent="0.4">
      <c r="A23" s="66" t="s">
        <v>75</v>
      </c>
      <c r="B23" s="66" t="s">
        <v>2</v>
      </c>
      <c r="C23" s="66" t="s">
        <v>18</v>
      </c>
      <c r="D23" s="67">
        <v>99.12</v>
      </c>
      <c r="E23" s="67">
        <v>0.92</v>
      </c>
      <c r="F23" s="72">
        <f>D23-D24</f>
        <v>0.14000000000000057</v>
      </c>
      <c r="G23" s="73">
        <f>STDEV(D23:D24)</f>
        <v>9.8994949366117052E-2</v>
      </c>
      <c r="H23" s="29"/>
      <c r="I23" s="29"/>
      <c r="J23" s="29"/>
      <c r="K23" s="29"/>
      <c r="L23" s="29"/>
      <c r="M23" s="31"/>
      <c r="N23" s="31"/>
      <c r="O23" s="1"/>
      <c r="P23" s="1"/>
      <c r="Q23" s="1"/>
      <c r="R23" s="2"/>
      <c r="S23" s="2"/>
    </row>
    <row r="24" spans="1:19" x14ac:dyDescent="0.25">
      <c r="A24" s="70" t="s">
        <v>75</v>
      </c>
      <c r="B24" s="70" t="s">
        <v>15</v>
      </c>
      <c r="C24" s="70" t="s">
        <v>16</v>
      </c>
      <c r="D24" s="71">
        <v>98.98</v>
      </c>
      <c r="E24" s="71">
        <v>0.93</v>
      </c>
      <c r="F24" s="43"/>
      <c r="G24" s="43"/>
      <c r="H24" s="29"/>
      <c r="I24" s="29"/>
      <c r="J24" s="29"/>
      <c r="K24" s="29"/>
      <c r="L24" s="29"/>
      <c r="M24" s="29"/>
      <c r="N24" s="29"/>
    </row>
    <row r="25" spans="1:19" x14ac:dyDescent="0.25">
      <c r="A25" s="66" t="s">
        <v>80</v>
      </c>
      <c r="B25" s="66" t="s">
        <v>2</v>
      </c>
      <c r="C25" s="66" t="s">
        <v>14</v>
      </c>
      <c r="D25" s="67">
        <v>86.24</v>
      </c>
      <c r="E25" s="67">
        <v>0.75</v>
      </c>
      <c r="F25" s="72">
        <f>D25-D26</f>
        <v>2.4200000000000017</v>
      </c>
      <c r="G25" s="73">
        <f>STDEV(D25:D26)</f>
        <v>1.7111984104714462</v>
      </c>
      <c r="H25" s="29"/>
      <c r="I25" s="29"/>
      <c r="J25" s="29"/>
      <c r="K25" s="29"/>
      <c r="L25" s="29"/>
      <c r="M25" s="29"/>
      <c r="N25" s="29"/>
    </row>
    <row r="26" spans="1:19" x14ac:dyDescent="0.25">
      <c r="A26" s="70" t="s">
        <v>80</v>
      </c>
      <c r="B26" s="70" t="s">
        <v>15</v>
      </c>
      <c r="C26" s="70" t="s">
        <v>33</v>
      </c>
      <c r="D26" s="71">
        <v>83.82</v>
      </c>
      <c r="E26" s="71">
        <v>0.78</v>
      </c>
      <c r="F26" s="43"/>
      <c r="G26" s="43"/>
      <c r="H26" s="29"/>
      <c r="I26" s="29"/>
      <c r="J26" s="29"/>
      <c r="K26" s="29"/>
      <c r="L26" s="29"/>
      <c r="M26" s="29"/>
      <c r="N26" s="29"/>
    </row>
    <row r="27" spans="1:19" x14ac:dyDescent="0.25">
      <c r="A27" s="66" t="s">
        <v>96</v>
      </c>
      <c r="B27" s="66" t="s">
        <v>2</v>
      </c>
      <c r="C27" s="66" t="s">
        <v>24</v>
      </c>
      <c r="D27" s="67">
        <v>90.36</v>
      </c>
      <c r="E27" s="67">
        <v>0.76</v>
      </c>
      <c r="F27" s="72">
        <f>D27-D28</f>
        <v>0.23999999999999488</v>
      </c>
      <c r="G27" s="73">
        <f>STDEV(D27:D28)</f>
        <v>0.16970562748476778</v>
      </c>
      <c r="H27" s="29"/>
      <c r="I27" s="29"/>
      <c r="J27" s="29"/>
      <c r="K27" s="29"/>
      <c r="L27" s="29"/>
      <c r="M27" s="29"/>
      <c r="N27" s="29"/>
    </row>
    <row r="28" spans="1:19" x14ac:dyDescent="0.25">
      <c r="A28" s="70" t="s">
        <v>96</v>
      </c>
      <c r="B28" s="70" t="s">
        <v>15</v>
      </c>
      <c r="C28" s="70" t="s">
        <v>16</v>
      </c>
      <c r="D28" s="71">
        <v>90.12</v>
      </c>
      <c r="E28" s="71">
        <v>0.78</v>
      </c>
      <c r="F28" s="43"/>
      <c r="G28" s="43"/>
      <c r="H28" s="29"/>
      <c r="I28" s="29"/>
      <c r="J28" s="29"/>
      <c r="K28" s="29"/>
      <c r="L28" s="29"/>
      <c r="M28" s="29"/>
      <c r="N28" s="29"/>
    </row>
    <row r="29" spans="1:19" x14ac:dyDescent="0.25">
      <c r="A29" s="66" t="s">
        <v>98</v>
      </c>
      <c r="B29" s="66" t="s">
        <v>2</v>
      </c>
      <c r="C29" s="66" t="s">
        <v>18</v>
      </c>
      <c r="D29" s="67">
        <v>92.06</v>
      </c>
      <c r="E29" s="67">
        <v>0.9</v>
      </c>
      <c r="F29" s="72">
        <f>D29-D30</f>
        <v>1.1000000000000085</v>
      </c>
      <c r="G29" s="73">
        <f>STDEV(D29:D30)</f>
        <v>0.77781745930520829</v>
      </c>
      <c r="H29" s="29"/>
      <c r="I29" s="29"/>
      <c r="J29" s="29"/>
      <c r="K29" s="29"/>
      <c r="L29" s="29"/>
      <c r="M29" s="29"/>
      <c r="N29" s="29"/>
    </row>
    <row r="30" spans="1:19" x14ac:dyDescent="0.25">
      <c r="A30" s="70" t="s">
        <v>98</v>
      </c>
      <c r="B30" s="70" t="s">
        <v>15</v>
      </c>
      <c r="C30" s="70" t="s">
        <v>25</v>
      </c>
      <c r="D30" s="71">
        <v>90.96</v>
      </c>
      <c r="E30" s="71">
        <v>0.91</v>
      </c>
      <c r="F30" s="43"/>
      <c r="G30" s="43"/>
      <c r="H30" s="29"/>
      <c r="I30" s="29"/>
      <c r="J30" s="29"/>
      <c r="K30" s="29"/>
      <c r="L30" s="29"/>
      <c r="M30" s="29"/>
      <c r="N30" s="29"/>
    </row>
    <row r="31" spans="1:19" x14ac:dyDescent="0.25">
      <c r="A31" s="66" t="s">
        <v>101</v>
      </c>
      <c r="B31" s="66" t="s">
        <v>2</v>
      </c>
      <c r="C31" s="66" t="s">
        <v>22</v>
      </c>
      <c r="D31" s="67">
        <v>83.12</v>
      </c>
      <c r="E31" s="67">
        <v>0.77</v>
      </c>
      <c r="F31" s="72">
        <f>D31-D32</f>
        <v>0.63000000000000966</v>
      </c>
      <c r="G31" s="73">
        <f>STDEV(D31:D32)</f>
        <v>0.44547727214753174</v>
      </c>
      <c r="H31" s="29"/>
      <c r="I31" s="29"/>
      <c r="J31" s="29"/>
      <c r="K31" s="29"/>
      <c r="L31" s="29"/>
      <c r="M31" s="29"/>
      <c r="N31" s="29"/>
    </row>
    <row r="32" spans="1:19" x14ac:dyDescent="0.25">
      <c r="A32" s="70" t="s">
        <v>101</v>
      </c>
      <c r="B32" s="70" t="s">
        <v>15</v>
      </c>
      <c r="C32" s="70" t="s">
        <v>16</v>
      </c>
      <c r="D32" s="71">
        <v>82.49</v>
      </c>
      <c r="E32" s="71">
        <v>0.8</v>
      </c>
      <c r="F32" s="43"/>
      <c r="G32" s="43"/>
      <c r="H32" s="29"/>
      <c r="I32" s="29"/>
      <c r="J32" s="29"/>
      <c r="K32" s="29"/>
      <c r="L32" s="29"/>
      <c r="M32" s="29"/>
      <c r="N32" s="29"/>
    </row>
    <row r="33" spans="1:14" x14ac:dyDescent="0.25">
      <c r="A33" s="79" t="s">
        <v>42</v>
      </c>
      <c r="B33" s="79" t="s">
        <v>15</v>
      </c>
      <c r="C33" s="79" t="s">
        <v>16</v>
      </c>
      <c r="D33" s="80">
        <v>89.5</v>
      </c>
      <c r="E33" s="80">
        <v>0.85</v>
      </c>
      <c r="F33" s="72">
        <f>D33-D34</f>
        <v>3.5799999999999983</v>
      </c>
      <c r="G33" s="73">
        <f>STDEV(D33:D34)</f>
        <v>2.5314422766478391</v>
      </c>
      <c r="H33" s="29"/>
      <c r="I33" s="29"/>
      <c r="J33" s="29"/>
      <c r="K33" s="29"/>
      <c r="L33" s="29"/>
      <c r="M33" s="29"/>
      <c r="N33" s="29"/>
    </row>
    <row r="34" spans="1:14" x14ac:dyDescent="0.25">
      <c r="A34" s="70" t="s">
        <v>42</v>
      </c>
      <c r="B34" s="70" t="s">
        <v>2</v>
      </c>
      <c r="C34" s="70" t="s">
        <v>22</v>
      </c>
      <c r="D34" s="71">
        <v>85.92</v>
      </c>
      <c r="E34" s="71">
        <v>0.83</v>
      </c>
      <c r="F34" s="43"/>
      <c r="G34" s="43"/>
      <c r="H34" s="29"/>
      <c r="I34" s="29"/>
      <c r="J34" s="29"/>
      <c r="K34" s="29"/>
      <c r="L34" s="29"/>
      <c r="M34" s="29"/>
      <c r="N34" s="29"/>
    </row>
    <row r="35" spans="1:14" x14ac:dyDescent="0.25">
      <c r="A35" s="79" t="s">
        <v>44</v>
      </c>
      <c r="B35" s="79" t="s">
        <v>15</v>
      </c>
      <c r="C35" s="79" t="s">
        <v>25</v>
      </c>
      <c r="D35" s="80">
        <v>65.59</v>
      </c>
      <c r="E35" s="80">
        <v>0.79</v>
      </c>
      <c r="F35" s="72">
        <f>D35-D36</f>
        <v>0.29999999999999716</v>
      </c>
      <c r="G35" s="73">
        <f>STDEV(D35:D36)</f>
        <v>0.21213203435596226</v>
      </c>
      <c r="H35" s="29"/>
      <c r="I35" s="29"/>
      <c r="J35" s="29"/>
      <c r="K35" s="29"/>
      <c r="L35" s="29"/>
      <c r="M35" s="29"/>
      <c r="N35" s="29"/>
    </row>
    <row r="36" spans="1:14" x14ac:dyDescent="0.25">
      <c r="A36" s="81" t="s">
        <v>44</v>
      </c>
      <c r="B36" s="81" t="s">
        <v>2</v>
      </c>
      <c r="C36" s="81" t="s">
        <v>24</v>
      </c>
      <c r="D36" s="82">
        <v>65.290000000000006</v>
      </c>
      <c r="E36" s="82">
        <v>0.78</v>
      </c>
      <c r="F36" s="43"/>
      <c r="G36" s="43"/>
      <c r="H36" s="29"/>
      <c r="I36" s="29"/>
      <c r="J36" s="29"/>
      <c r="K36" s="29"/>
      <c r="L36" s="29"/>
      <c r="M36" s="29"/>
      <c r="N36" s="29"/>
    </row>
    <row r="37" spans="1:14" x14ac:dyDescent="0.25">
      <c r="A37" s="79" t="s">
        <v>53</v>
      </c>
      <c r="B37" s="79" t="s">
        <v>15</v>
      </c>
      <c r="C37" s="79" t="s">
        <v>16</v>
      </c>
      <c r="D37" s="80">
        <v>85.25</v>
      </c>
      <c r="E37" s="80">
        <v>0.82</v>
      </c>
      <c r="F37" s="72">
        <f>D37-D38</f>
        <v>1.5499999999999972</v>
      </c>
      <c r="G37" s="73">
        <f>STDEV(D37:D38)</f>
        <v>1.0960155108391465</v>
      </c>
      <c r="H37" s="29"/>
      <c r="I37" s="29"/>
      <c r="J37" s="29"/>
      <c r="K37" s="29"/>
      <c r="L37" s="29"/>
      <c r="M37" s="29"/>
      <c r="N37" s="29"/>
    </row>
    <row r="38" spans="1:14" x14ac:dyDescent="0.25">
      <c r="A38" s="70" t="s">
        <v>53</v>
      </c>
      <c r="B38" s="70" t="s">
        <v>2</v>
      </c>
      <c r="C38" s="70" t="s">
        <v>18</v>
      </c>
      <c r="D38" s="71">
        <v>83.7</v>
      </c>
      <c r="E38" s="71">
        <v>0.79</v>
      </c>
      <c r="F38" s="43"/>
      <c r="G38" s="43"/>
      <c r="H38" s="29"/>
      <c r="I38" s="29"/>
      <c r="J38" s="29"/>
      <c r="K38" s="29"/>
      <c r="L38" s="29"/>
      <c r="M38" s="29"/>
      <c r="N38" s="29"/>
    </row>
    <row r="39" spans="1:14" x14ac:dyDescent="0.25">
      <c r="A39" s="79" t="s">
        <v>63</v>
      </c>
      <c r="B39" s="79" t="s">
        <v>15</v>
      </c>
      <c r="C39" s="79" t="s">
        <v>16</v>
      </c>
      <c r="D39" s="80">
        <v>89.12</v>
      </c>
      <c r="E39" s="80">
        <v>0.81</v>
      </c>
      <c r="F39" s="72">
        <f>D39-D40</f>
        <v>0.51000000000000512</v>
      </c>
      <c r="G39" s="73">
        <f>STDEV(D39:D40)</f>
        <v>0.36062445840514284</v>
      </c>
    </row>
    <row r="40" spans="1:14" x14ac:dyDescent="0.25">
      <c r="A40" s="70" t="s">
        <v>63</v>
      </c>
      <c r="B40" s="70" t="s">
        <v>2</v>
      </c>
      <c r="C40" s="70" t="s">
        <v>22</v>
      </c>
      <c r="D40" s="71">
        <v>88.61</v>
      </c>
      <c r="E40" s="71">
        <v>0.79</v>
      </c>
      <c r="F40" s="43"/>
      <c r="G40" s="43"/>
    </row>
    <row r="41" spans="1:14" x14ac:dyDescent="0.25">
      <c r="A41" s="79" t="s">
        <v>89</v>
      </c>
      <c r="B41" s="79" t="s">
        <v>15</v>
      </c>
      <c r="C41" s="79" t="s">
        <v>32</v>
      </c>
      <c r="D41" s="80">
        <v>97.49</v>
      </c>
      <c r="E41" s="80">
        <v>0.81</v>
      </c>
      <c r="F41" s="72">
        <f>D41-D42</f>
        <v>0.17999999999999261</v>
      </c>
      <c r="G41" s="73">
        <f>STDEV(D41:D42)</f>
        <v>0.12727922061357333</v>
      </c>
    </row>
    <row r="42" spans="1:14" x14ac:dyDescent="0.25">
      <c r="A42" s="70" t="s">
        <v>89</v>
      </c>
      <c r="B42" s="70" t="s">
        <v>2</v>
      </c>
      <c r="C42" s="70" t="s">
        <v>22</v>
      </c>
      <c r="D42" s="71">
        <v>97.31</v>
      </c>
      <c r="E42" s="71">
        <v>0.8</v>
      </c>
      <c r="F42" s="43"/>
      <c r="G42" s="43"/>
    </row>
    <row r="43" spans="1:14" x14ac:dyDescent="0.25">
      <c r="A43" s="79" t="s">
        <v>91</v>
      </c>
      <c r="B43" s="79" t="s">
        <v>15</v>
      </c>
      <c r="C43" s="79" t="s">
        <v>31</v>
      </c>
      <c r="D43" s="80">
        <v>96.52</v>
      </c>
      <c r="E43" s="80">
        <v>0.84</v>
      </c>
      <c r="F43" s="72">
        <f>D43-D44</f>
        <v>0.20999999999999375</v>
      </c>
      <c r="G43" s="73">
        <f>STDEV(D43:D44)</f>
        <v>0.14849242404917057</v>
      </c>
    </row>
    <row r="44" spans="1:14" x14ac:dyDescent="0.25">
      <c r="A44" s="70" t="s">
        <v>91</v>
      </c>
      <c r="B44" s="70" t="s">
        <v>2</v>
      </c>
      <c r="C44" s="70" t="s">
        <v>20</v>
      </c>
      <c r="D44" s="71">
        <v>96.31</v>
      </c>
      <c r="E44" s="71">
        <v>0.82</v>
      </c>
      <c r="F44" s="43"/>
      <c r="G44" s="43"/>
    </row>
    <row r="45" spans="1:14" x14ac:dyDescent="0.25">
      <c r="A45" s="79" t="s">
        <v>104</v>
      </c>
      <c r="B45" s="79" t="s">
        <v>15</v>
      </c>
      <c r="C45" s="79" t="s">
        <v>25</v>
      </c>
      <c r="D45" s="80">
        <v>85.59</v>
      </c>
      <c r="E45" s="80">
        <v>0.84</v>
      </c>
      <c r="F45" s="72">
        <f>D45-D46</f>
        <v>0.13000000000000966</v>
      </c>
      <c r="G45" s="73">
        <f>STDEV(D45:D46)</f>
        <v>9.1923881554258013E-2</v>
      </c>
    </row>
    <row r="46" spans="1:14" x14ac:dyDescent="0.25">
      <c r="A46" s="70" t="s">
        <v>104</v>
      </c>
      <c r="B46" s="70" t="s">
        <v>2</v>
      </c>
      <c r="C46" s="70" t="s">
        <v>14</v>
      </c>
      <c r="D46" s="71">
        <v>85.46</v>
      </c>
      <c r="E46" s="71">
        <v>0.83</v>
      </c>
      <c r="F46" s="43"/>
      <c r="G46" s="43"/>
    </row>
    <row r="47" spans="1:14" ht="13" x14ac:dyDescent="0.3">
      <c r="A47" s="74" t="s">
        <v>37</v>
      </c>
      <c r="B47" s="74" t="s">
        <v>3</v>
      </c>
      <c r="C47" s="74" t="s">
        <v>27</v>
      </c>
      <c r="D47" s="75">
        <v>92.98</v>
      </c>
      <c r="E47" s="75">
        <v>0.79</v>
      </c>
      <c r="F47" s="72">
        <f>D47-D48</f>
        <v>0.34000000000000341</v>
      </c>
      <c r="G47" s="73">
        <f>STDEV(D47:D48)</f>
        <v>0.24041630560342858</v>
      </c>
    </row>
    <row r="48" spans="1:14" ht="13" x14ac:dyDescent="0.3">
      <c r="A48" s="76" t="s">
        <v>37</v>
      </c>
      <c r="B48" s="76" t="s">
        <v>15</v>
      </c>
      <c r="C48" s="76" t="s">
        <v>32</v>
      </c>
      <c r="D48" s="77">
        <v>92.64</v>
      </c>
      <c r="E48" s="77">
        <v>0.81</v>
      </c>
      <c r="F48" s="43"/>
      <c r="G48" s="43"/>
    </row>
    <row r="49" spans="1:7" x14ac:dyDescent="0.25">
      <c r="A49" s="66" t="s">
        <v>49</v>
      </c>
      <c r="B49" s="66" t="s">
        <v>3</v>
      </c>
      <c r="C49" s="66" t="s">
        <v>28</v>
      </c>
      <c r="D49" s="67">
        <v>86.32</v>
      </c>
      <c r="E49" s="67">
        <v>0.8</v>
      </c>
      <c r="F49" s="72">
        <f>D49-D50</f>
        <v>1.6099999999999994</v>
      </c>
      <c r="G49" s="73">
        <f>STDEV(D49:D50)</f>
        <v>1.1384419177103411</v>
      </c>
    </row>
    <row r="50" spans="1:7" x14ac:dyDescent="0.25">
      <c r="A50" s="70" t="s">
        <v>49</v>
      </c>
      <c r="B50" s="70" t="s">
        <v>15</v>
      </c>
      <c r="C50" s="70" t="s">
        <v>16</v>
      </c>
      <c r="D50" s="71">
        <v>84.71</v>
      </c>
      <c r="E50" s="71">
        <v>0.8</v>
      </c>
      <c r="F50" s="43"/>
      <c r="G50" s="43"/>
    </row>
    <row r="51" spans="1:7" x14ac:dyDescent="0.25">
      <c r="A51" s="66" t="s">
        <v>58</v>
      </c>
      <c r="B51" s="66" t="s">
        <v>3</v>
      </c>
      <c r="C51" s="66" t="s">
        <v>28</v>
      </c>
      <c r="D51" s="67">
        <v>96.27</v>
      </c>
      <c r="E51" s="67">
        <v>0.87</v>
      </c>
      <c r="F51" s="72">
        <f>D51-D52</f>
        <v>0.64999999999999147</v>
      </c>
      <c r="G51" s="73">
        <f>STDEV(D51:D52)</f>
        <v>0.45961940777124982</v>
      </c>
    </row>
    <row r="52" spans="1:7" x14ac:dyDescent="0.25">
      <c r="A52" s="70" t="s">
        <v>58</v>
      </c>
      <c r="B52" s="70" t="s">
        <v>15</v>
      </c>
      <c r="C52" s="70" t="s">
        <v>31</v>
      </c>
      <c r="D52" s="71">
        <v>95.62</v>
      </c>
      <c r="E52" s="71">
        <v>0.88</v>
      </c>
      <c r="F52" s="43"/>
      <c r="G52" s="43"/>
    </row>
    <row r="53" spans="1:7" x14ac:dyDescent="0.25">
      <c r="A53" s="66" t="s">
        <v>67</v>
      </c>
      <c r="B53" s="66" t="s">
        <v>3</v>
      </c>
      <c r="C53" s="66" t="s">
        <v>27</v>
      </c>
      <c r="D53" s="67">
        <v>89.26</v>
      </c>
      <c r="E53" s="67">
        <v>0.88</v>
      </c>
      <c r="F53" s="72">
        <f>D53-D54</f>
        <v>0.25</v>
      </c>
      <c r="G53" s="73">
        <f>STDEV(D53:D54)</f>
        <v>0.17677669529663689</v>
      </c>
    </row>
    <row r="54" spans="1:7" x14ac:dyDescent="0.25">
      <c r="A54" s="70" t="s">
        <v>67</v>
      </c>
      <c r="B54" s="70" t="s">
        <v>15</v>
      </c>
      <c r="C54" s="70" t="s">
        <v>33</v>
      </c>
      <c r="D54" s="71">
        <v>89.01</v>
      </c>
      <c r="E54" s="71">
        <v>0.89</v>
      </c>
      <c r="F54" s="43"/>
      <c r="G54" s="43"/>
    </row>
    <row r="55" spans="1:7" ht="13" x14ac:dyDescent="0.3">
      <c r="A55" s="74" t="s">
        <v>72</v>
      </c>
      <c r="B55" s="74" t="s">
        <v>3</v>
      </c>
      <c r="C55" s="74" t="s">
        <v>29</v>
      </c>
      <c r="D55" s="75">
        <v>93.91</v>
      </c>
      <c r="E55" s="75">
        <v>0.86</v>
      </c>
      <c r="F55" s="72">
        <f>D55-D56</f>
        <v>1.0499999999999972</v>
      </c>
      <c r="G55" s="73">
        <f>STDEV(D55:D56)</f>
        <v>0.74246212024587288</v>
      </c>
    </row>
    <row r="56" spans="1:7" ht="13" x14ac:dyDescent="0.3">
      <c r="A56" s="76" t="s">
        <v>72</v>
      </c>
      <c r="B56" s="76" t="s">
        <v>15</v>
      </c>
      <c r="C56" s="76" t="s">
        <v>33</v>
      </c>
      <c r="D56" s="77">
        <v>92.86</v>
      </c>
      <c r="E56" s="77">
        <v>0.86</v>
      </c>
      <c r="F56" s="43"/>
      <c r="G56" s="43"/>
    </row>
    <row r="57" spans="1:7" x14ac:dyDescent="0.25">
      <c r="A57" s="66" t="s">
        <v>79</v>
      </c>
      <c r="B57" s="66" t="s">
        <v>3</v>
      </c>
      <c r="C57" s="66" t="s">
        <v>30</v>
      </c>
      <c r="D57" s="67">
        <v>82.16</v>
      </c>
      <c r="E57" s="67">
        <v>0.8</v>
      </c>
      <c r="F57" s="72">
        <f>D57-D58</f>
        <v>2.8100000000000023</v>
      </c>
      <c r="G57" s="73">
        <f>STDEV(D57:D58)</f>
        <v>1.9869700551342002</v>
      </c>
    </row>
    <row r="58" spans="1:7" x14ac:dyDescent="0.25">
      <c r="A58" s="70" t="s">
        <v>79</v>
      </c>
      <c r="B58" s="70" t="s">
        <v>15</v>
      </c>
      <c r="C58" s="70" t="s">
        <v>25</v>
      </c>
      <c r="D58" s="71">
        <v>79.349999999999994</v>
      </c>
      <c r="E58" s="71">
        <v>0.81</v>
      </c>
      <c r="F58" s="43"/>
      <c r="G58" s="43"/>
    </row>
    <row r="59" spans="1:7" x14ac:dyDescent="0.25">
      <c r="A59" s="66" t="s">
        <v>81</v>
      </c>
      <c r="B59" s="66" t="s">
        <v>3</v>
      </c>
      <c r="C59" s="66" t="s">
        <v>29</v>
      </c>
      <c r="D59" s="67">
        <v>94.71</v>
      </c>
      <c r="E59" s="67">
        <v>0.68</v>
      </c>
      <c r="F59" s="72">
        <f>D59-D60</f>
        <v>0.71999999999999886</v>
      </c>
      <c r="G59" s="73">
        <f>STDEV(D59:D60)</f>
        <v>0.50911688245431341</v>
      </c>
    </row>
    <row r="60" spans="1:7" x14ac:dyDescent="0.25">
      <c r="A60" s="70" t="s">
        <v>81</v>
      </c>
      <c r="B60" s="70" t="s">
        <v>15</v>
      </c>
      <c r="C60" s="70" t="s">
        <v>25</v>
      </c>
      <c r="D60" s="71">
        <v>93.99</v>
      </c>
      <c r="E60" s="71">
        <v>0.7</v>
      </c>
      <c r="F60" s="43"/>
      <c r="G60" s="43"/>
    </row>
    <row r="61" spans="1:7" x14ac:dyDescent="0.25">
      <c r="A61" s="66" t="s">
        <v>85</v>
      </c>
      <c r="B61" s="66" t="s">
        <v>3</v>
      </c>
      <c r="C61" s="66" t="s">
        <v>27</v>
      </c>
      <c r="D61" s="67">
        <v>83.89</v>
      </c>
      <c r="E61" s="67">
        <v>0.8</v>
      </c>
      <c r="F61" s="72">
        <f>D61-D62</f>
        <v>4.2600000000000051</v>
      </c>
      <c r="G61" s="73">
        <f>STDEV(D61:D62)</f>
        <v>3.0122748878546961</v>
      </c>
    </row>
    <row r="62" spans="1:7" x14ac:dyDescent="0.25">
      <c r="A62" s="70" t="s">
        <v>85</v>
      </c>
      <c r="B62" s="70" t="s">
        <v>15</v>
      </c>
      <c r="C62" s="70" t="s">
        <v>25</v>
      </c>
      <c r="D62" s="71">
        <v>79.63</v>
      </c>
      <c r="E62" s="71">
        <v>0.82</v>
      </c>
      <c r="F62" s="43"/>
      <c r="G62" s="43"/>
    </row>
    <row r="63" spans="1:7" x14ac:dyDescent="0.25">
      <c r="A63" s="66" t="s">
        <v>86</v>
      </c>
      <c r="B63" s="66" t="s">
        <v>3</v>
      </c>
      <c r="C63" s="66" t="s">
        <v>29</v>
      </c>
      <c r="D63" s="67">
        <v>78.63</v>
      </c>
      <c r="E63" s="67">
        <v>0.69</v>
      </c>
      <c r="F63" s="72">
        <f>D63-D64</f>
        <v>6.7299999999999898</v>
      </c>
      <c r="G63" s="73">
        <f>STDEV(D63:D64)</f>
        <v>4.7588286373854576</v>
      </c>
    </row>
    <row r="64" spans="1:7" x14ac:dyDescent="0.25">
      <c r="A64" s="70" t="s">
        <v>86</v>
      </c>
      <c r="B64" s="70" t="s">
        <v>15</v>
      </c>
      <c r="C64" s="70" t="s">
        <v>25</v>
      </c>
      <c r="D64" s="71">
        <v>71.900000000000006</v>
      </c>
      <c r="E64" s="71">
        <v>0.72</v>
      </c>
      <c r="F64" s="43"/>
      <c r="G64" s="43"/>
    </row>
    <row r="65" spans="1:7" x14ac:dyDescent="0.25">
      <c r="A65" s="79" t="s">
        <v>34</v>
      </c>
      <c r="B65" s="79" t="s">
        <v>15</v>
      </c>
      <c r="C65" s="79" t="s">
        <v>16</v>
      </c>
      <c r="D65" s="80">
        <v>90.29</v>
      </c>
      <c r="E65" s="80">
        <v>0.79</v>
      </c>
      <c r="F65" s="72">
        <f>D65-D66</f>
        <v>0.13000000000000966</v>
      </c>
      <c r="G65" s="73">
        <f>STDEV(D65:D66)</f>
        <v>9.1923881554258013E-2</v>
      </c>
    </row>
    <row r="66" spans="1:7" x14ac:dyDescent="0.25">
      <c r="A66" s="70" t="s">
        <v>34</v>
      </c>
      <c r="B66" s="70" t="s">
        <v>3</v>
      </c>
      <c r="C66" s="70" t="s">
        <v>29</v>
      </c>
      <c r="D66" s="71">
        <v>90.16</v>
      </c>
      <c r="E66" s="71">
        <v>0.76</v>
      </c>
      <c r="F66" s="43"/>
      <c r="G66" s="43"/>
    </row>
    <row r="67" spans="1:7" x14ac:dyDescent="0.25">
      <c r="A67" s="79" t="s">
        <v>45</v>
      </c>
      <c r="B67" s="79" t="s">
        <v>15</v>
      </c>
      <c r="C67" s="79" t="s">
        <v>33</v>
      </c>
      <c r="D67" s="80">
        <v>52.75</v>
      </c>
      <c r="E67" s="80">
        <v>0.59</v>
      </c>
      <c r="F67" s="72">
        <f>D67-D68</f>
        <v>2.75</v>
      </c>
      <c r="G67" s="73">
        <f>STDEV(D67:D68)</f>
        <v>1.9445436482630056</v>
      </c>
    </row>
    <row r="68" spans="1:7" x14ac:dyDescent="0.25">
      <c r="A68" s="70" t="s">
        <v>45</v>
      </c>
      <c r="B68" s="70" t="s">
        <v>3</v>
      </c>
      <c r="C68" s="70" t="s">
        <v>26</v>
      </c>
      <c r="D68" s="71">
        <v>50</v>
      </c>
      <c r="E68" s="71">
        <v>0.44</v>
      </c>
      <c r="F68" s="43"/>
      <c r="G68" s="43"/>
    </row>
    <row r="69" spans="1:7" x14ac:dyDescent="0.25">
      <c r="A69" s="79" t="s">
        <v>46</v>
      </c>
      <c r="B69" s="79" t="s">
        <v>15</v>
      </c>
      <c r="C69" s="79" t="s">
        <v>25</v>
      </c>
      <c r="D69" s="80">
        <v>95.51</v>
      </c>
      <c r="E69" s="80">
        <v>0.86</v>
      </c>
      <c r="F69" s="72">
        <f>D69-D70</f>
        <v>0.1600000000000108</v>
      </c>
      <c r="G69" s="73">
        <f>STDEV(D69:D70)</f>
        <v>0.11313708498985524</v>
      </c>
    </row>
    <row r="70" spans="1:7" x14ac:dyDescent="0.25">
      <c r="A70" s="70" t="s">
        <v>46</v>
      </c>
      <c r="B70" s="70" t="s">
        <v>3</v>
      </c>
      <c r="C70" s="70" t="s">
        <v>27</v>
      </c>
      <c r="D70" s="71">
        <v>95.35</v>
      </c>
      <c r="E70" s="71">
        <v>0.84</v>
      </c>
      <c r="F70" s="43"/>
      <c r="G70" s="43"/>
    </row>
    <row r="71" spans="1:7" x14ac:dyDescent="0.25">
      <c r="A71" s="79" t="s">
        <v>77</v>
      </c>
      <c r="B71" s="79" t="s">
        <v>15</v>
      </c>
      <c r="C71" s="79" t="s">
        <v>25</v>
      </c>
      <c r="D71" s="80">
        <v>91.67</v>
      </c>
      <c r="E71" s="80">
        <v>0.88</v>
      </c>
      <c r="F71" s="72">
        <f>D71-D72</f>
        <v>1.3400000000000034</v>
      </c>
      <c r="G71" s="73">
        <f>STDEV(D71:D72)</f>
        <v>0.9475230867899761</v>
      </c>
    </row>
    <row r="72" spans="1:7" x14ac:dyDescent="0.25">
      <c r="A72" s="70" t="s">
        <v>77</v>
      </c>
      <c r="B72" s="70" t="s">
        <v>3</v>
      </c>
      <c r="C72" s="70" t="s">
        <v>26</v>
      </c>
      <c r="D72" s="71">
        <v>90.33</v>
      </c>
      <c r="E72" s="71">
        <v>0.89</v>
      </c>
      <c r="F72" s="43"/>
      <c r="G72" s="43"/>
    </row>
    <row r="73" spans="1:7" x14ac:dyDescent="0.25">
      <c r="A73" s="79" t="s">
        <v>84</v>
      </c>
      <c r="B73" s="79" t="s">
        <v>15</v>
      </c>
      <c r="C73" s="79" t="s">
        <v>16</v>
      </c>
      <c r="D73" s="80">
        <v>97</v>
      </c>
      <c r="E73" s="80">
        <v>0.86</v>
      </c>
      <c r="F73" s="72">
        <f>D73-D74</f>
        <v>6.4000000000000057</v>
      </c>
      <c r="G73" s="73">
        <f>STDEV(D73:D74)</f>
        <v>4.5254833995939086</v>
      </c>
    </row>
    <row r="74" spans="1:7" x14ac:dyDescent="0.25">
      <c r="A74" s="70" t="s">
        <v>84</v>
      </c>
      <c r="B74" s="70" t="s">
        <v>3</v>
      </c>
      <c r="C74" s="70" t="s">
        <v>28</v>
      </c>
      <c r="D74" s="71">
        <v>90.6</v>
      </c>
      <c r="E74" s="71">
        <v>0.81</v>
      </c>
      <c r="F74" s="43"/>
      <c r="G74" s="43"/>
    </row>
    <row r="75" spans="1:7" x14ac:dyDescent="0.25">
      <c r="A75" s="83" t="s">
        <v>43</v>
      </c>
      <c r="B75" s="83" t="s">
        <v>4</v>
      </c>
      <c r="C75" s="83" t="s">
        <v>23</v>
      </c>
      <c r="D75" s="84">
        <v>94.74</v>
      </c>
      <c r="E75" s="84">
        <v>0.81</v>
      </c>
      <c r="F75" s="72">
        <f>D75-D76</f>
        <v>0.26999999999999602</v>
      </c>
      <c r="G75" s="73">
        <f>STDEV(D75:D76)</f>
        <v>0.19091883092036502</v>
      </c>
    </row>
    <row r="76" spans="1:7" x14ac:dyDescent="0.25">
      <c r="A76" s="70" t="s">
        <v>43</v>
      </c>
      <c r="B76" s="70" t="s">
        <v>15</v>
      </c>
      <c r="C76" s="70" t="s">
        <v>33</v>
      </c>
      <c r="D76" s="71">
        <v>94.47</v>
      </c>
      <c r="E76" s="71">
        <v>0.85</v>
      </c>
      <c r="F76" s="43"/>
      <c r="G76" s="43"/>
    </row>
    <row r="77" spans="1:7" x14ac:dyDescent="0.25">
      <c r="A77" s="83" t="s">
        <v>50</v>
      </c>
      <c r="B77" s="83" t="s">
        <v>4</v>
      </c>
      <c r="C77" s="83" t="s">
        <v>23</v>
      </c>
      <c r="D77" s="84">
        <v>87.24</v>
      </c>
      <c r="E77" s="84">
        <v>0.81</v>
      </c>
      <c r="F77" s="72">
        <f>D77-D78</f>
        <v>0.39999999999999147</v>
      </c>
      <c r="G77" s="73">
        <f>STDEV(D77:D78)</f>
        <v>0.28284271247461301</v>
      </c>
    </row>
    <row r="78" spans="1:7" x14ac:dyDescent="0.25">
      <c r="A78" s="70" t="s">
        <v>50</v>
      </c>
      <c r="B78" s="70" t="s">
        <v>15</v>
      </c>
      <c r="C78" s="70" t="s">
        <v>33</v>
      </c>
      <c r="D78" s="71">
        <v>86.84</v>
      </c>
      <c r="E78" s="71">
        <v>0.83</v>
      </c>
      <c r="F78" s="43"/>
      <c r="G78" s="43"/>
    </row>
    <row r="79" spans="1:7" x14ac:dyDescent="0.25">
      <c r="A79" s="83" t="s">
        <v>51</v>
      </c>
      <c r="B79" s="83" t="s">
        <v>4</v>
      </c>
      <c r="C79" s="83" t="s">
        <v>23</v>
      </c>
      <c r="D79" s="84">
        <v>86.4</v>
      </c>
      <c r="E79" s="84">
        <v>0.72</v>
      </c>
      <c r="F79" s="72">
        <f>D79-D80</f>
        <v>0.87000000000000455</v>
      </c>
      <c r="G79" s="73">
        <f>STDEV(D79:D80)</f>
        <v>0.61518289963229955</v>
      </c>
    </row>
    <row r="80" spans="1:7" x14ac:dyDescent="0.25">
      <c r="A80" s="70" t="s">
        <v>51</v>
      </c>
      <c r="B80" s="70" t="s">
        <v>15</v>
      </c>
      <c r="C80" s="70" t="s">
        <v>16</v>
      </c>
      <c r="D80" s="71">
        <v>85.53</v>
      </c>
      <c r="E80" s="71">
        <v>0.73</v>
      </c>
      <c r="F80" s="43"/>
      <c r="G80" s="43"/>
    </row>
    <row r="81" spans="1:7" x14ac:dyDescent="0.25">
      <c r="A81" s="83" t="s">
        <v>54</v>
      </c>
      <c r="B81" s="83" t="s">
        <v>4</v>
      </c>
      <c r="C81" s="83" t="s">
        <v>19</v>
      </c>
      <c r="D81" s="84">
        <v>57.12</v>
      </c>
      <c r="E81" s="84">
        <v>0.66</v>
      </c>
      <c r="F81" s="72">
        <f>D81-D82</f>
        <v>0.57999999999999829</v>
      </c>
      <c r="G81" s="73">
        <f>STDEV(D81:D82)</f>
        <v>0.41012193308819639</v>
      </c>
    </row>
    <row r="82" spans="1:7" x14ac:dyDescent="0.25">
      <c r="A82" s="70" t="s">
        <v>54</v>
      </c>
      <c r="B82" s="70" t="s">
        <v>15</v>
      </c>
      <c r="C82" s="70" t="s">
        <v>16</v>
      </c>
      <c r="D82" s="71">
        <v>56.54</v>
      </c>
      <c r="E82" s="71">
        <v>0.69</v>
      </c>
      <c r="F82" s="43"/>
      <c r="G82" s="43"/>
    </row>
    <row r="83" spans="1:7" x14ac:dyDescent="0.25">
      <c r="A83" s="83" t="s">
        <v>60</v>
      </c>
      <c r="B83" s="83" t="s">
        <v>4</v>
      </c>
      <c r="C83" s="83" t="s">
        <v>23</v>
      </c>
      <c r="D83" s="84">
        <v>97.92</v>
      </c>
      <c r="E83" s="84">
        <v>0.91</v>
      </c>
      <c r="F83" s="72">
        <f>D83-D84</f>
        <v>0.35000000000000853</v>
      </c>
      <c r="G83" s="73">
        <f>STDEV(D83:D84)</f>
        <v>0.24748737341529767</v>
      </c>
    </row>
    <row r="84" spans="1:7" x14ac:dyDescent="0.25">
      <c r="A84" s="70" t="s">
        <v>60</v>
      </c>
      <c r="B84" s="70" t="s">
        <v>15</v>
      </c>
      <c r="C84" s="70" t="s">
        <v>33</v>
      </c>
      <c r="D84" s="71">
        <v>97.57</v>
      </c>
      <c r="E84" s="71">
        <v>0.88</v>
      </c>
      <c r="F84" s="43"/>
      <c r="G84" s="43"/>
    </row>
    <row r="85" spans="1:7" x14ac:dyDescent="0.25">
      <c r="A85" s="83" t="s">
        <v>62</v>
      </c>
      <c r="B85" s="83" t="s">
        <v>4</v>
      </c>
      <c r="C85" s="83" t="s">
        <v>17</v>
      </c>
      <c r="D85" s="84">
        <v>47.99</v>
      </c>
      <c r="E85" s="84">
        <v>0.61</v>
      </c>
      <c r="F85" s="72">
        <f>D85-D86</f>
        <v>0.12000000000000455</v>
      </c>
      <c r="G85" s="73">
        <f>STDEV(D85:D86)</f>
        <v>8.4852813742388913E-2</v>
      </c>
    </row>
    <row r="86" spans="1:7" x14ac:dyDescent="0.25">
      <c r="A86" s="70" t="s">
        <v>62</v>
      </c>
      <c r="B86" s="70" t="s">
        <v>15</v>
      </c>
      <c r="C86" s="70" t="s">
        <v>31</v>
      </c>
      <c r="D86" s="71">
        <v>47.87</v>
      </c>
      <c r="E86" s="71">
        <v>0.6</v>
      </c>
      <c r="F86" s="43"/>
      <c r="G86" s="43"/>
    </row>
    <row r="87" spans="1:7" x14ac:dyDescent="0.25">
      <c r="A87" s="83" t="s">
        <v>68</v>
      </c>
      <c r="B87" s="83" t="s">
        <v>4</v>
      </c>
      <c r="C87" s="83" t="s">
        <v>19</v>
      </c>
      <c r="D87" s="84">
        <v>85.96</v>
      </c>
      <c r="E87" s="84">
        <v>0.78</v>
      </c>
      <c r="F87" s="72">
        <f>D87-D88</f>
        <v>1.3099999999999881</v>
      </c>
      <c r="G87" s="73">
        <f>STDEV(D87:D88)</f>
        <v>0.92630988335436881</v>
      </c>
    </row>
    <row r="88" spans="1:7" x14ac:dyDescent="0.25">
      <c r="A88" s="70" t="s">
        <v>68</v>
      </c>
      <c r="B88" s="70" t="s">
        <v>15</v>
      </c>
      <c r="C88" s="70" t="s">
        <v>31</v>
      </c>
      <c r="D88" s="71">
        <v>84.65</v>
      </c>
      <c r="E88" s="71">
        <v>0.8</v>
      </c>
      <c r="F88" s="43"/>
      <c r="G88" s="43"/>
    </row>
    <row r="89" spans="1:7" x14ac:dyDescent="0.25">
      <c r="A89" s="83" t="s">
        <v>78</v>
      </c>
      <c r="B89" s="83" t="s">
        <v>4</v>
      </c>
      <c r="C89" s="83" t="s">
        <v>21</v>
      </c>
      <c r="D89" s="84">
        <v>89.79</v>
      </c>
      <c r="E89" s="84">
        <v>0.86</v>
      </c>
      <c r="F89" s="72">
        <f>D89-D90</f>
        <v>0.26000000000000512</v>
      </c>
      <c r="G89" s="73">
        <f>STDEV(D89:D90)</f>
        <v>0.18384776310850598</v>
      </c>
    </row>
    <row r="90" spans="1:7" x14ac:dyDescent="0.25">
      <c r="A90" s="70" t="s">
        <v>78</v>
      </c>
      <c r="B90" s="70" t="s">
        <v>15</v>
      </c>
      <c r="C90" s="70" t="s">
        <v>25</v>
      </c>
      <c r="D90" s="71">
        <v>89.53</v>
      </c>
      <c r="E90" s="71">
        <v>0.86</v>
      </c>
      <c r="F90" s="43"/>
      <c r="G90" s="43"/>
    </row>
    <row r="91" spans="1:7" x14ac:dyDescent="0.25">
      <c r="A91" s="83" t="s">
        <v>90</v>
      </c>
      <c r="B91" s="83" t="s">
        <v>4</v>
      </c>
      <c r="C91" s="83" t="s">
        <v>21</v>
      </c>
      <c r="D91" s="84">
        <v>69.540000000000006</v>
      </c>
      <c r="E91" s="84">
        <v>0.77</v>
      </c>
      <c r="F91" s="72">
        <f>D91-D92</f>
        <v>1.710000000000008</v>
      </c>
      <c r="G91" s="73">
        <f>STDEV(D91:D92)</f>
        <v>1.2091525958290019</v>
      </c>
    </row>
    <row r="92" spans="1:7" x14ac:dyDescent="0.25">
      <c r="A92" s="70" t="s">
        <v>90</v>
      </c>
      <c r="B92" s="70" t="s">
        <v>15</v>
      </c>
      <c r="C92" s="70" t="s">
        <v>16</v>
      </c>
      <c r="D92" s="71">
        <v>67.83</v>
      </c>
      <c r="E92" s="71">
        <v>0.76</v>
      </c>
      <c r="F92" s="43"/>
      <c r="G92" s="43"/>
    </row>
    <row r="93" spans="1:7" x14ac:dyDescent="0.25">
      <c r="A93" s="83" t="s">
        <v>92</v>
      </c>
      <c r="B93" s="83" t="s">
        <v>4</v>
      </c>
      <c r="C93" s="83" t="s">
        <v>13</v>
      </c>
      <c r="D93" s="84">
        <v>94.92</v>
      </c>
      <c r="E93" s="84">
        <v>0.82</v>
      </c>
      <c r="F93" s="72">
        <f>D93-D94</f>
        <v>0.20000000000000284</v>
      </c>
      <c r="G93" s="73">
        <f>STDEV(D93:D94)</f>
        <v>0.14142135623731153</v>
      </c>
    </row>
    <row r="94" spans="1:7" x14ac:dyDescent="0.25">
      <c r="A94" s="70" t="s">
        <v>92</v>
      </c>
      <c r="B94" s="70" t="s">
        <v>15</v>
      </c>
      <c r="C94" s="70" t="s">
        <v>33</v>
      </c>
      <c r="D94" s="71">
        <v>94.72</v>
      </c>
      <c r="E94" s="71">
        <v>0.83</v>
      </c>
      <c r="F94" s="43"/>
      <c r="G94" s="43"/>
    </row>
    <row r="95" spans="1:7" x14ac:dyDescent="0.25">
      <c r="A95" s="83" t="s">
        <v>95</v>
      </c>
      <c r="B95" s="83" t="s">
        <v>4</v>
      </c>
      <c r="C95" s="83" t="s">
        <v>19</v>
      </c>
      <c r="D95" s="84">
        <v>94.04</v>
      </c>
      <c r="E95" s="84">
        <v>0.77</v>
      </c>
      <c r="F95" s="72">
        <f>D95-D96</f>
        <v>0.13000000000000966</v>
      </c>
      <c r="G95" s="73">
        <f>STDEV(D95:D96)</f>
        <v>9.1923881554258013E-2</v>
      </c>
    </row>
    <row r="96" spans="1:7" x14ac:dyDescent="0.25">
      <c r="A96" s="70" t="s">
        <v>95</v>
      </c>
      <c r="B96" s="70" t="s">
        <v>15</v>
      </c>
      <c r="C96" s="70" t="s">
        <v>25</v>
      </c>
      <c r="D96" s="71">
        <v>93.91</v>
      </c>
      <c r="E96" s="71">
        <v>0.81</v>
      </c>
      <c r="F96" s="43"/>
      <c r="G96" s="43"/>
    </row>
    <row r="97" spans="1:7" x14ac:dyDescent="0.25">
      <c r="A97" s="83" t="s">
        <v>102</v>
      </c>
      <c r="B97" s="83" t="s">
        <v>4</v>
      </c>
      <c r="C97" s="83" t="s">
        <v>19</v>
      </c>
      <c r="D97" s="84">
        <v>46.15</v>
      </c>
      <c r="E97" s="84">
        <v>0.69</v>
      </c>
      <c r="F97" s="72">
        <f>D97-D98</f>
        <v>1.1400000000000006</v>
      </c>
      <c r="G97" s="73">
        <f>STDEV(D97:D98)</f>
        <v>0.80610173055266454</v>
      </c>
    </row>
    <row r="98" spans="1:7" x14ac:dyDescent="0.25">
      <c r="A98" s="70" t="s">
        <v>102</v>
      </c>
      <c r="B98" s="70" t="s">
        <v>15</v>
      </c>
      <c r="C98" s="70" t="s">
        <v>33</v>
      </c>
      <c r="D98" s="71">
        <v>45.01</v>
      </c>
      <c r="E98" s="71">
        <v>0.72</v>
      </c>
      <c r="F98" s="43"/>
      <c r="G98" s="43"/>
    </row>
    <row r="99" spans="1:7" x14ac:dyDescent="0.25">
      <c r="A99" s="83" t="s">
        <v>103</v>
      </c>
      <c r="B99" s="83" t="s">
        <v>4</v>
      </c>
      <c r="C99" s="83" t="s">
        <v>13</v>
      </c>
      <c r="D99" s="84">
        <v>99.07</v>
      </c>
      <c r="E99" s="84">
        <v>0.84</v>
      </c>
      <c r="F99" s="72">
        <f>D99-D100</f>
        <v>0.23999999999999488</v>
      </c>
      <c r="G99" s="73">
        <f>STDEV(D99:D100)</f>
        <v>0.16970562748476778</v>
      </c>
    </row>
    <row r="100" spans="1:7" x14ac:dyDescent="0.25">
      <c r="A100" s="70" t="s">
        <v>103</v>
      </c>
      <c r="B100" s="70" t="s">
        <v>15</v>
      </c>
      <c r="C100" s="70" t="s">
        <v>33</v>
      </c>
      <c r="D100" s="71">
        <v>98.83</v>
      </c>
      <c r="E100" s="71">
        <v>0.87</v>
      </c>
      <c r="F100" s="43"/>
      <c r="G100" s="43"/>
    </row>
    <row r="101" spans="1:7" x14ac:dyDescent="0.25">
      <c r="A101" s="79" t="s">
        <v>41</v>
      </c>
      <c r="B101" s="79" t="s">
        <v>15</v>
      </c>
      <c r="C101" s="79" t="s">
        <v>33</v>
      </c>
      <c r="D101" s="80">
        <v>71.099999999999994</v>
      </c>
      <c r="E101" s="80">
        <v>0.84</v>
      </c>
      <c r="F101" s="72">
        <f>D101-D102</f>
        <v>0.15999999999999659</v>
      </c>
      <c r="G101" s="73">
        <f>STDEV(D101:D102)</f>
        <v>0.11313708498984519</v>
      </c>
    </row>
    <row r="102" spans="1:7" x14ac:dyDescent="0.25">
      <c r="A102" s="70" t="s">
        <v>41</v>
      </c>
      <c r="B102" s="70" t="s">
        <v>4</v>
      </c>
      <c r="C102" s="70" t="s">
        <v>17</v>
      </c>
      <c r="D102" s="71">
        <v>70.94</v>
      </c>
      <c r="E102" s="71">
        <v>0.83</v>
      </c>
      <c r="F102" s="43"/>
      <c r="G102" s="43"/>
    </row>
    <row r="103" spans="1:7" x14ac:dyDescent="0.25">
      <c r="A103" s="79" t="s">
        <v>48</v>
      </c>
      <c r="B103" s="79" t="s">
        <v>15</v>
      </c>
      <c r="C103" s="79" t="s">
        <v>16</v>
      </c>
      <c r="D103" s="80">
        <v>83.17</v>
      </c>
      <c r="E103" s="80">
        <v>0.81</v>
      </c>
      <c r="F103" s="78">
        <f>D103-D104</f>
        <v>8.3700000000000045</v>
      </c>
      <c r="G103" s="73">
        <f>STDEV(D103:D104)</f>
        <v>5.9184837585314058</v>
      </c>
    </row>
    <row r="104" spans="1:7" x14ac:dyDescent="0.25">
      <c r="A104" s="70" t="s">
        <v>48</v>
      </c>
      <c r="B104" s="70" t="s">
        <v>4</v>
      </c>
      <c r="C104" s="70" t="s">
        <v>23</v>
      </c>
      <c r="D104" s="71">
        <v>74.8</v>
      </c>
      <c r="E104" s="71">
        <v>0.82</v>
      </c>
      <c r="F104" s="43"/>
      <c r="G104" s="43"/>
    </row>
    <row r="105" spans="1:7" x14ac:dyDescent="0.25">
      <c r="A105" s="79" t="s">
        <v>52</v>
      </c>
      <c r="B105" s="79" t="s">
        <v>15</v>
      </c>
      <c r="C105" s="79" t="s">
        <v>25</v>
      </c>
      <c r="D105" s="80">
        <v>91.78</v>
      </c>
      <c r="E105" s="80">
        <v>0.77</v>
      </c>
      <c r="F105" s="72">
        <f>D105-D106</f>
        <v>0.65999999999999659</v>
      </c>
      <c r="G105" s="73">
        <f>STDEV(D105:D106)</f>
        <v>0.46669047558311894</v>
      </c>
    </row>
    <row r="106" spans="1:7" x14ac:dyDescent="0.25">
      <c r="A106" s="70" t="s">
        <v>52</v>
      </c>
      <c r="B106" s="70" t="s">
        <v>4</v>
      </c>
      <c r="C106" s="70" t="s">
        <v>19</v>
      </c>
      <c r="D106" s="71">
        <v>91.12</v>
      </c>
      <c r="E106" s="71">
        <v>0.78</v>
      </c>
      <c r="F106" s="43"/>
      <c r="G106" s="43"/>
    </row>
    <row r="107" spans="1:7" x14ac:dyDescent="0.25">
      <c r="A107" s="79" t="s">
        <v>56</v>
      </c>
      <c r="B107" s="79" t="s">
        <v>15</v>
      </c>
      <c r="C107" s="79" t="s">
        <v>31</v>
      </c>
      <c r="D107" s="80">
        <v>61.32</v>
      </c>
      <c r="E107" s="80">
        <v>0.7</v>
      </c>
      <c r="F107" s="72">
        <f>D107-D108</f>
        <v>0.71999999999999886</v>
      </c>
      <c r="G107" s="73">
        <f>STDEV(D107:D108)</f>
        <v>0.50911688245431341</v>
      </c>
    </row>
    <row r="108" spans="1:7" x14ac:dyDescent="0.25">
      <c r="A108" s="70" t="s">
        <v>56</v>
      </c>
      <c r="B108" s="70" t="s">
        <v>4</v>
      </c>
      <c r="C108" s="70" t="s">
        <v>19</v>
      </c>
      <c r="D108" s="71">
        <v>60.6</v>
      </c>
      <c r="E108" s="71">
        <v>0.71</v>
      </c>
      <c r="F108" s="43"/>
      <c r="G108" s="43"/>
    </row>
    <row r="109" spans="1:7" x14ac:dyDescent="0.25">
      <c r="A109" s="79" t="s">
        <v>59</v>
      </c>
      <c r="B109" s="79" t="s">
        <v>15</v>
      </c>
      <c r="C109" s="79" t="s">
        <v>32</v>
      </c>
      <c r="D109" s="80">
        <v>93.83</v>
      </c>
      <c r="E109" s="80">
        <v>0.83</v>
      </c>
      <c r="F109" s="72">
        <f>D109-D110</f>
        <v>0.45999999999999375</v>
      </c>
      <c r="G109" s="73">
        <f>STDEV(D109:D110)</f>
        <v>0.32526911934580743</v>
      </c>
    </row>
    <row r="110" spans="1:7" x14ac:dyDescent="0.25">
      <c r="A110" s="70" t="s">
        <v>59</v>
      </c>
      <c r="B110" s="70" t="s">
        <v>4</v>
      </c>
      <c r="C110" s="70" t="s">
        <v>23</v>
      </c>
      <c r="D110" s="71">
        <v>93.37</v>
      </c>
      <c r="E110" s="71">
        <v>0.77</v>
      </c>
      <c r="F110" s="43"/>
      <c r="G110" s="43"/>
    </row>
    <row r="111" spans="1:7" x14ac:dyDescent="0.25">
      <c r="A111" s="79" t="s">
        <v>64</v>
      </c>
      <c r="B111" s="79" t="s">
        <v>15</v>
      </c>
      <c r="C111" s="79" t="s">
        <v>31</v>
      </c>
      <c r="D111" s="80">
        <v>50.43</v>
      </c>
      <c r="E111" s="80">
        <v>0.65</v>
      </c>
      <c r="F111" s="72">
        <f>D111-D112</f>
        <v>0.21000000000000085</v>
      </c>
      <c r="G111" s="73">
        <f>STDEV(D111:D112)</f>
        <v>0.14849242404917559</v>
      </c>
    </row>
    <row r="112" spans="1:7" x14ac:dyDescent="0.25">
      <c r="A112" s="70" t="s">
        <v>64</v>
      </c>
      <c r="B112" s="70" t="s">
        <v>4</v>
      </c>
      <c r="C112" s="70" t="s">
        <v>21</v>
      </c>
      <c r="D112" s="71">
        <v>50.22</v>
      </c>
      <c r="E112" s="71">
        <v>0.65</v>
      </c>
      <c r="F112" s="43"/>
      <c r="G112" s="43"/>
    </row>
    <row r="113" spans="1:7" x14ac:dyDescent="0.25">
      <c r="A113" s="79" t="s">
        <v>65</v>
      </c>
      <c r="B113" s="79" t="s">
        <v>15</v>
      </c>
      <c r="C113" s="79" t="s">
        <v>32</v>
      </c>
      <c r="D113" s="80">
        <v>93.28</v>
      </c>
      <c r="E113" s="80">
        <v>0.87</v>
      </c>
      <c r="F113" s="72">
        <f>D113-D114</f>
        <v>0.37000000000000455</v>
      </c>
      <c r="G113" s="73">
        <f>STDEV(D113:D114)</f>
        <v>0.26162950903902576</v>
      </c>
    </row>
    <row r="114" spans="1:7" x14ac:dyDescent="0.25">
      <c r="A114" s="70" t="s">
        <v>65</v>
      </c>
      <c r="B114" s="70" t="s">
        <v>4</v>
      </c>
      <c r="C114" s="70" t="s">
        <v>19</v>
      </c>
      <c r="D114" s="71">
        <v>92.91</v>
      </c>
      <c r="E114" s="71">
        <v>0.83</v>
      </c>
      <c r="F114" s="43"/>
      <c r="G114" s="43"/>
    </row>
    <row r="115" spans="1:7" x14ac:dyDescent="0.25">
      <c r="A115" s="79" t="s">
        <v>66</v>
      </c>
      <c r="B115" s="79" t="s">
        <v>15</v>
      </c>
      <c r="C115" s="79" t="s">
        <v>32</v>
      </c>
      <c r="D115" s="80">
        <v>88.72</v>
      </c>
      <c r="E115" s="80">
        <v>0.87</v>
      </c>
      <c r="F115" s="72">
        <f>D115-D116</f>
        <v>0.43999999999999773</v>
      </c>
      <c r="G115" s="73">
        <f>STDEV(D115:D116)</f>
        <v>0.31112698372207931</v>
      </c>
    </row>
    <row r="116" spans="1:7" x14ac:dyDescent="0.25">
      <c r="A116" s="70" t="s">
        <v>66</v>
      </c>
      <c r="B116" s="70" t="s">
        <v>4</v>
      </c>
      <c r="C116" s="70" t="s">
        <v>21</v>
      </c>
      <c r="D116" s="71">
        <v>88.28</v>
      </c>
      <c r="E116" s="71">
        <v>0.86</v>
      </c>
      <c r="F116" s="43"/>
      <c r="G116" s="43"/>
    </row>
    <row r="117" spans="1:7" x14ac:dyDescent="0.25">
      <c r="A117" s="79" t="s">
        <v>69</v>
      </c>
      <c r="B117" s="79" t="s">
        <v>15</v>
      </c>
      <c r="C117" s="79" t="s">
        <v>16</v>
      </c>
      <c r="D117" s="80">
        <v>89.34</v>
      </c>
      <c r="E117" s="80">
        <v>0.85</v>
      </c>
      <c r="F117" s="72">
        <f>D117-D118</f>
        <v>0.35000000000000853</v>
      </c>
      <c r="G117" s="73">
        <f>STDEV(D117:D118)</f>
        <v>0.24748737341529767</v>
      </c>
    </row>
    <row r="118" spans="1:7" x14ac:dyDescent="0.25">
      <c r="A118" s="70" t="s">
        <v>69</v>
      </c>
      <c r="B118" s="70" t="s">
        <v>4</v>
      </c>
      <c r="C118" s="70" t="s">
        <v>17</v>
      </c>
      <c r="D118" s="71">
        <v>88.99</v>
      </c>
      <c r="E118" s="71">
        <v>0.85</v>
      </c>
      <c r="F118" s="43"/>
      <c r="G118" s="43"/>
    </row>
    <row r="119" spans="1:7" x14ac:dyDescent="0.25">
      <c r="A119" s="79" t="s">
        <v>71</v>
      </c>
      <c r="B119" s="79" t="s">
        <v>15</v>
      </c>
      <c r="C119" s="79" t="s">
        <v>33</v>
      </c>
      <c r="D119" s="80">
        <v>97.48</v>
      </c>
      <c r="E119" s="80">
        <v>0.9</v>
      </c>
      <c r="F119" s="72">
        <f>D119-D120</f>
        <v>1.4699999999999989</v>
      </c>
      <c r="G119" s="73">
        <f>STDEV(D119:D120)</f>
        <v>1.039446968344224</v>
      </c>
    </row>
    <row r="120" spans="1:7" x14ac:dyDescent="0.25">
      <c r="A120" s="70" t="s">
        <v>71</v>
      </c>
      <c r="B120" s="70" t="s">
        <v>4</v>
      </c>
      <c r="C120" s="70" t="s">
        <v>19</v>
      </c>
      <c r="D120" s="71">
        <v>96.01</v>
      </c>
      <c r="E120" s="71">
        <v>0.88</v>
      </c>
      <c r="F120" s="43"/>
      <c r="G120" s="43"/>
    </row>
    <row r="121" spans="1:7" x14ac:dyDescent="0.25">
      <c r="A121" s="79" t="s">
        <v>82</v>
      </c>
      <c r="B121" s="79" t="s">
        <v>15</v>
      </c>
      <c r="C121" s="79" t="s">
        <v>25</v>
      </c>
      <c r="D121" s="80">
        <v>93.7</v>
      </c>
      <c r="E121" s="80">
        <v>0.89</v>
      </c>
      <c r="F121" s="72">
        <f>D121-D122</f>
        <v>0.21999999999999886</v>
      </c>
      <c r="G121" s="73">
        <f>STDEV(D121:D122)</f>
        <v>0.15556349186103965</v>
      </c>
    </row>
    <row r="122" spans="1:7" x14ac:dyDescent="0.25">
      <c r="A122" s="70" t="s">
        <v>82</v>
      </c>
      <c r="B122" s="70" t="s">
        <v>4</v>
      </c>
      <c r="C122" s="70" t="s">
        <v>21</v>
      </c>
      <c r="D122" s="71">
        <v>93.48</v>
      </c>
      <c r="E122" s="71">
        <v>0.88</v>
      </c>
      <c r="F122" s="43"/>
      <c r="G122" s="43"/>
    </row>
    <row r="123" spans="1:7" x14ac:dyDescent="0.25">
      <c r="A123" s="79" t="s">
        <v>83</v>
      </c>
      <c r="B123" s="79" t="s">
        <v>15</v>
      </c>
      <c r="C123" s="79" t="s">
        <v>25</v>
      </c>
      <c r="D123" s="80">
        <v>98.36</v>
      </c>
      <c r="E123" s="80">
        <v>0.72</v>
      </c>
      <c r="F123" s="72">
        <f>D123-D124</f>
        <v>3.2900000000000063</v>
      </c>
      <c r="G123" s="73">
        <f>STDEV(D123:D124)</f>
        <v>2.3263813101037458</v>
      </c>
    </row>
    <row r="124" spans="1:7" x14ac:dyDescent="0.25">
      <c r="A124" s="70" t="s">
        <v>83</v>
      </c>
      <c r="B124" s="70" t="s">
        <v>4</v>
      </c>
      <c r="C124" s="70" t="s">
        <v>17</v>
      </c>
      <c r="D124" s="71">
        <v>95.07</v>
      </c>
      <c r="E124" s="71">
        <v>0.73</v>
      </c>
      <c r="F124" s="43"/>
      <c r="G124" s="43"/>
    </row>
    <row r="125" spans="1:7" x14ac:dyDescent="0.25">
      <c r="A125" s="79" t="s">
        <v>88</v>
      </c>
      <c r="B125" s="79" t="s">
        <v>15</v>
      </c>
      <c r="C125" s="79" t="s">
        <v>16</v>
      </c>
      <c r="D125" s="80">
        <v>91.35</v>
      </c>
      <c r="E125" s="80">
        <v>0.84</v>
      </c>
      <c r="F125" s="72">
        <f>D125-D126</f>
        <v>1.1299999999999955</v>
      </c>
      <c r="G125" s="73">
        <f>STDEV(D125:D126)</f>
        <v>0.79903066274079548</v>
      </c>
    </row>
    <row r="126" spans="1:7" x14ac:dyDescent="0.25">
      <c r="A126" s="70" t="s">
        <v>88</v>
      </c>
      <c r="B126" s="70" t="s">
        <v>4</v>
      </c>
      <c r="C126" s="70" t="s">
        <v>23</v>
      </c>
      <c r="D126" s="71">
        <v>90.22</v>
      </c>
      <c r="E126" s="71">
        <v>0.82</v>
      </c>
      <c r="F126" s="43"/>
      <c r="G126" s="43"/>
    </row>
    <row r="127" spans="1:7" x14ac:dyDescent="0.25">
      <c r="A127" s="79" t="s">
        <v>93</v>
      </c>
      <c r="B127" s="79" t="s">
        <v>15</v>
      </c>
      <c r="C127" s="79" t="s">
        <v>16</v>
      </c>
      <c r="D127" s="80">
        <v>73.47</v>
      </c>
      <c r="E127" s="80">
        <v>0.57999999999999996</v>
      </c>
      <c r="F127" s="72">
        <f>D127-D128</f>
        <v>3.8299999999999983</v>
      </c>
      <c r="G127" s="73">
        <f>STDEV(D127:D128)</f>
        <v>2.7082189719444756</v>
      </c>
    </row>
    <row r="128" spans="1:7" x14ac:dyDescent="0.25">
      <c r="A128" s="70" t="s">
        <v>93</v>
      </c>
      <c r="B128" s="70" t="s">
        <v>4</v>
      </c>
      <c r="C128" s="70" t="s">
        <v>17</v>
      </c>
      <c r="D128" s="71">
        <v>69.64</v>
      </c>
      <c r="E128" s="71">
        <v>0.57999999999999996</v>
      </c>
      <c r="F128" s="43"/>
      <c r="G128" s="43"/>
    </row>
    <row r="129" spans="1:7" x14ac:dyDescent="0.25">
      <c r="A129" s="79" t="s">
        <v>97</v>
      </c>
      <c r="B129" s="79" t="s">
        <v>15</v>
      </c>
      <c r="C129" s="79" t="s">
        <v>33</v>
      </c>
      <c r="D129" s="80">
        <v>88.28</v>
      </c>
      <c r="E129" s="80">
        <v>0.83</v>
      </c>
      <c r="F129" s="72">
        <f>D129-D130</f>
        <v>0.29999999999999716</v>
      </c>
      <c r="G129" s="73">
        <f>STDEV(D129:D130)</f>
        <v>0.21213203435596226</v>
      </c>
    </row>
    <row r="130" spans="1:7" x14ac:dyDescent="0.25">
      <c r="A130" s="70" t="s">
        <v>97</v>
      </c>
      <c r="B130" s="70" t="s">
        <v>4</v>
      </c>
      <c r="C130" s="70" t="s">
        <v>13</v>
      </c>
      <c r="D130" s="71">
        <v>87.98</v>
      </c>
      <c r="E130" s="71">
        <v>0.84</v>
      </c>
      <c r="F130" s="43"/>
      <c r="G130" s="43"/>
    </row>
  </sheetData>
  <mergeCells count="132">
    <mergeCell ref="G67:G68"/>
    <mergeCell ref="G65:G66"/>
    <mergeCell ref="F61:F62"/>
    <mergeCell ref="F63:F64"/>
    <mergeCell ref="G63:G64"/>
    <mergeCell ref="G61:G62"/>
    <mergeCell ref="G59:G60"/>
    <mergeCell ref="G57:G58"/>
    <mergeCell ref="G69:G70"/>
    <mergeCell ref="F57:F58"/>
    <mergeCell ref="F59:F60"/>
    <mergeCell ref="F55:F56"/>
    <mergeCell ref="G55:G56"/>
    <mergeCell ref="G53:G54"/>
    <mergeCell ref="F47:F48"/>
    <mergeCell ref="F49:F50"/>
    <mergeCell ref="F51:F52"/>
    <mergeCell ref="F53:F54"/>
    <mergeCell ref="F43:F44"/>
    <mergeCell ref="F45:F46"/>
    <mergeCell ref="G41:G42"/>
    <mergeCell ref="F41:F42"/>
    <mergeCell ref="G35:G36"/>
    <mergeCell ref="G33:G34"/>
    <mergeCell ref="G39:G40"/>
    <mergeCell ref="G37:G38"/>
    <mergeCell ref="G51:G52"/>
    <mergeCell ref="G49:G50"/>
    <mergeCell ref="G47:G48"/>
    <mergeCell ref="G45:G46"/>
    <mergeCell ref="G43:G44"/>
    <mergeCell ref="A1:G1"/>
    <mergeCell ref="F29:F30"/>
    <mergeCell ref="F35:F36"/>
    <mergeCell ref="F33:F34"/>
    <mergeCell ref="F31:F32"/>
    <mergeCell ref="F37:F38"/>
    <mergeCell ref="F39:F40"/>
    <mergeCell ref="F15:F16"/>
    <mergeCell ref="F17:F18"/>
    <mergeCell ref="G17:G18"/>
    <mergeCell ref="G15:G16"/>
    <mergeCell ref="F25:F26"/>
    <mergeCell ref="F27:F28"/>
    <mergeCell ref="F23:F24"/>
    <mergeCell ref="G31:G32"/>
    <mergeCell ref="G29:G30"/>
    <mergeCell ref="G27:G28"/>
    <mergeCell ref="G25:G26"/>
    <mergeCell ref="G23:G24"/>
    <mergeCell ref="G21:G22"/>
    <mergeCell ref="G19:G20"/>
    <mergeCell ref="F3:F4"/>
    <mergeCell ref="G3:G4"/>
    <mergeCell ref="F5:F6"/>
    <mergeCell ref="G5:G6"/>
    <mergeCell ref="I6:I8"/>
    <mergeCell ref="I3:I5"/>
    <mergeCell ref="F19:F20"/>
    <mergeCell ref="F21:F22"/>
    <mergeCell ref="F7:F8"/>
    <mergeCell ref="G13:G14"/>
    <mergeCell ref="G11:G12"/>
    <mergeCell ref="G9:G10"/>
    <mergeCell ref="G7:G8"/>
    <mergeCell ref="I10:J10"/>
    <mergeCell ref="F11:F12"/>
    <mergeCell ref="F13:F14"/>
    <mergeCell ref="F9:F10"/>
    <mergeCell ref="F129:F130"/>
    <mergeCell ref="G123:G124"/>
    <mergeCell ref="G109:G110"/>
    <mergeCell ref="G107:G108"/>
    <mergeCell ref="G105:G106"/>
    <mergeCell ref="G129:G130"/>
    <mergeCell ref="G73:G74"/>
    <mergeCell ref="G71:G72"/>
    <mergeCell ref="G89:G90"/>
    <mergeCell ref="G83:G84"/>
    <mergeCell ref="G81:G82"/>
    <mergeCell ref="G79:G80"/>
    <mergeCell ref="G77:G78"/>
    <mergeCell ref="G75:G76"/>
    <mergeCell ref="G87:G88"/>
    <mergeCell ref="G85:G86"/>
    <mergeCell ref="G103:G104"/>
    <mergeCell ref="G101:G102"/>
    <mergeCell ref="G99:G100"/>
    <mergeCell ref="G97:G98"/>
    <mergeCell ref="G95:G96"/>
    <mergeCell ref="G93:G94"/>
    <mergeCell ref="G91:G92"/>
    <mergeCell ref="F91:F92"/>
    <mergeCell ref="G121:G122"/>
    <mergeCell ref="G119:G120"/>
    <mergeCell ref="G127:G128"/>
    <mergeCell ref="G125:G126"/>
    <mergeCell ref="G117:G118"/>
    <mergeCell ref="G115:G116"/>
    <mergeCell ref="G113:G114"/>
    <mergeCell ref="G111:G112"/>
    <mergeCell ref="F127:F128"/>
    <mergeCell ref="F125:F126"/>
    <mergeCell ref="F121:F122"/>
    <mergeCell ref="F111:F112"/>
    <mergeCell ref="F113:F114"/>
    <mergeCell ref="F115:F116"/>
    <mergeCell ref="F117:F118"/>
    <mergeCell ref="F119:F120"/>
    <mergeCell ref="F123:F124"/>
    <mergeCell ref="F109:F110"/>
    <mergeCell ref="F107:F108"/>
    <mergeCell ref="F99:F100"/>
    <mergeCell ref="F101:F102"/>
    <mergeCell ref="F103:F104"/>
    <mergeCell ref="F105:F106"/>
    <mergeCell ref="F65:F66"/>
    <mergeCell ref="F71:F72"/>
    <mergeCell ref="F67:F68"/>
    <mergeCell ref="F69:F70"/>
    <mergeCell ref="F95:F96"/>
    <mergeCell ref="F93:F94"/>
    <mergeCell ref="F73:F74"/>
    <mergeCell ref="F75:F76"/>
    <mergeCell ref="F77:F78"/>
    <mergeCell ref="F79:F80"/>
    <mergeCell ref="F83:F84"/>
    <mergeCell ref="F85:F86"/>
    <mergeCell ref="F97:F98"/>
    <mergeCell ref="F81:F82"/>
    <mergeCell ref="F87:F88"/>
    <mergeCell ref="F89:F90"/>
  </mergeCells>
  <pageMargins left="1" right="1" top="1" bottom="1" header="0.5" footer="0.5"/>
  <pageSetup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Hernan Gil Zuluaga</cp:lastModifiedBy>
  <cp:lastPrinted>2023-10-26T11:07:00Z</cp:lastPrinted>
  <dcterms:modified xsi:type="dcterms:W3CDTF">2023-10-26T14:27:34Z</dcterms:modified>
</cp:coreProperties>
</file>